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20" tabRatio="500" firstSheet="14" activeTab="14"/>
  </bookViews>
  <sheets>
    <sheet name="1)Dallas Cowboys" sheetId="1" r:id="rId1"/>
    <sheet name="2)New York Giants" sheetId="2" r:id="rId2"/>
    <sheet name="3)Philadelphia Eagles" sheetId="3" r:id="rId3"/>
    <sheet name="4)Washington Redskins" sheetId="4" r:id="rId4"/>
    <sheet name="5)Arizona Cardinals" sheetId="5" r:id="rId5"/>
    <sheet name="6)San Francisco 49ers" sheetId="6" r:id="rId6"/>
    <sheet name="7)Seattle Seahawks" sheetId="7" r:id="rId7"/>
    <sheet name="8)St. Louis Rams" sheetId="8" r:id="rId8"/>
    <sheet name="9)Chicago Bears" sheetId="9" r:id="rId9"/>
    <sheet name="10)Detroit Lions" sheetId="10" r:id="rId10"/>
    <sheet name="11)Green Bay Packers" sheetId="11" r:id="rId11"/>
    <sheet name="12)Minnesota Vikings" sheetId="12" r:id="rId12"/>
    <sheet name="13)Atlanta Falcons" sheetId="13" r:id="rId13"/>
    <sheet name="14)Carolina Panthers" sheetId="14" r:id="rId14"/>
    <sheet name="15)New Orleans Saints" sheetId="15" r:id="rId15"/>
    <sheet name="16)Tampa Bay Buccaneers" sheetId="16" r:id="rId16"/>
    <sheet name="17)New England Patriots" sheetId="17" r:id="rId17"/>
    <sheet name="18)Denver Broncos" sheetId="18" r:id="rId18"/>
    <sheet name="19)Pittsburgh Steelers" sheetId="19" r:id="rId19"/>
    <sheet name="20)Indianapolis Colts" sheetId="20" r:id="rId20"/>
    <sheet name="21)New York Jets" sheetId="21" r:id="rId21"/>
    <sheet name="22)Baltimore Ravens" sheetId="22" r:id="rId22"/>
    <sheet name="23)Oakland Raiders" sheetId="23" r:id="rId23"/>
    <sheet name="24)Buffalo Bills" sheetId="24" r:id="rId24"/>
    <sheet name="25)Cleveland Browns" sheetId="25" r:id="rId25"/>
    <sheet name="26)Miami Dolphins" sheetId="26" r:id="rId26"/>
    <sheet name="27)Houston Texans" sheetId="27" r:id="rId27"/>
    <sheet name="28)San Diego Chargers" sheetId="28" r:id="rId28"/>
    <sheet name="29)Jacksonville Jaguars" sheetId="29" r:id="rId29"/>
    <sheet name="30)Tennessee Titans" sheetId="30" r:id="rId30"/>
    <sheet name="31)Cincinnati Bengals" sheetId="31" r:id="rId31"/>
    <sheet name="32)Kansas City Chiefs" sheetId="32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16" l="1"/>
  <c r="H55" i="16"/>
  <c r="H55" i="15"/>
  <c r="F55" i="16"/>
  <c r="F55" i="15"/>
  <c r="A55" i="15"/>
  <c r="I55" i="16"/>
  <c r="G55" i="16"/>
  <c r="E55" i="16"/>
  <c r="D55" i="16"/>
  <c r="C55" i="16"/>
  <c r="B55" i="16"/>
  <c r="I55" i="32"/>
  <c r="I55" i="31"/>
  <c r="I55" i="30"/>
  <c r="I55" i="29"/>
  <c r="I55" i="28"/>
  <c r="I55" i="27"/>
  <c r="I55" i="26"/>
  <c r="I55" i="25"/>
  <c r="I55" i="24"/>
  <c r="I55" i="23"/>
  <c r="I55" i="22"/>
  <c r="I55" i="21"/>
  <c r="I55" i="20"/>
  <c r="I55" i="19"/>
  <c r="I55" i="18"/>
  <c r="I55" i="17"/>
  <c r="I55" i="15"/>
  <c r="I55" i="14"/>
  <c r="I55" i="13"/>
  <c r="I55" i="12"/>
  <c r="I55" i="11"/>
  <c r="I55" i="10"/>
  <c r="I55" i="9"/>
  <c r="I55" i="8"/>
  <c r="I55" i="7"/>
  <c r="I55" i="6"/>
  <c r="I55" i="5"/>
  <c r="I55" i="4"/>
  <c r="I55" i="3"/>
  <c r="I55" i="2"/>
  <c r="I55" i="1"/>
  <c r="A55" i="5"/>
  <c r="H55" i="32"/>
  <c r="G55" i="32"/>
  <c r="F55" i="32"/>
  <c r="E55" i="32"/>
  <c r="D55" i="32"/>
  <c r="C55" i="32"/>
  <c r="B55" i="32"/>
  <c r="A55" i="32"/>
  <c r="H55" i="31"/>
  <c r="G55" i="31"/>
  <c r="F55" i="31"/>
  <c r="E55" i="31"/>
  <c r="D55" i="31"/>
  <c r="C55" i="31"/>
  <c r="B55" i="31"/>
  <c r="A55" i="31"/>
  <c r="H55" i="30"/>
  <c r="G55" i="30"/>
  <c r="F55" i="30"/>
  <c r="E55" i="30"/>
  <c r="D55" i="30"/>
  <c r="C55" i="30"/>
  <c r="B55" i="30"/>
  <c r="A55" i="30"/>
  <c r="H55" i="29"/>
  <c r="G55" i="29"/>
  <c r="F55" i="29"/>
  <c r="E55" i="29"/>
  <c r="D55" i="29"/>
  <c r="C55" i="29"/>
  <c r="B55" i="29"/>
  <c r="A55" i="29"/>
  <c r="H55" i="28"/>
  <c r="G55" i="28"/>
  <c r="F55" i="28"/>
  <c r="E55" i="28"/>
  <c r="D55" i="28"/>
  <c r="C55" i="28"/>
  <c r="B55" i="28"/>
  <c r="A55" i="28"/>
  <c r="H55" i="27"/>
  <c r="G55" i="27"/>
  <c r="F55" i="27"/>
  <c r="E55" i="27"/>
  <c r="D55" i="27"/>
  <c r="C55" i="27"/>
  <c r="B55" i="27"/>
  <c r="A55" i="27"/>
  <c r="H55" i="26"/>
  <c r="G55" i="26"/>
  <c r="F55" i="26"/>
  <c r="E55" i="26"/>
  <c r="D55" i="26"/>
  <c r="C55" i="26"/>
  <c r="B55" i="26"/>
  <c r="A55" i="26"/>
  <c r="H55" i="25"/>
  <c r="G55" i="25"/>
  <c r="F55" i="25"/>
  <c r="E55" i="25"/>
  <c r="D55" i="25"/>
  <c r="C55" i="25"/>
  <c r="B55" i="25"/>
  <c r="A55" i="25"/>
  <c r="H55" i="24"/>
  <c r="G55" i="24"/>
  <c r="F55" i="24"/>
  <c r="E55" i="24"/>
  <c r="D55" i="24"/>
  <c r="C55" i="24"/>
  <c r="B55" i="24"/>
  <c r="A55" i="24"/>
  <c r="H55" i="23"/>
  <c r="G55" i="23"/>
  <c r="F55" i="23"/>
  <c r="E55" i="23"/>
  <c r="D55" i="23"/>
  <c r="C55" i="23"/>
  <c r="B55" i="23"/>
  <c r="A55" i="23"/>
  <c r="H55" i="22"/>
  <c r="G55" i="22"/>
  <c r="F55" i="22"/>
  <c r="E55" i="22"/>
  <c r="D55" i="22"/>
  <c r="C55" i="22"/>
  <c r="B55" i="22"/>
  <c r="A55" i="22"/>
  <c r="H55" i="21"/>
  <c r="G55" i="21"/>
  <c r="F55" i="21"/>
  <c r="E55" i="21"/>
  <c r="D55" i="21"/>
  <c r="C55" i="21"/>
  <c r="B55" i="21"/>
  <c r="A55" i="21"/>
  <c r="H55" i="20"/>
  <c r="G55" i="20"/>
  <c r="F55" i="20"/>
  <c r="E55" i="20"/>
  <c r="D55" i="20"/>
  <c r="C55" i="20"/>
  <c r="B55" i="20"/>
  <c r="A55" i="20"/>
  <c r="H55" i="19"/>
  <c r="G55" i="19"/>
  <c r="F55" i="19"/>
  <c r="E55" i="19"/>
  <c r="D55" i="19"/>
  <c r="C55" i="19"/>
  <c r="B55" i="19"/>
  <c r="A55" i="19"/>
  <c r="H55" i="18"/>
  <c r="G55" i="18"/>
  <c r="F55" i="18"/>
  <c r="E55" i="18"/>
  <c r="D55" i="18"/>
  <c r="C55" i="18"/>
  <c r="B55" i="18"/>
  <c r="A55" i="18"/>
  <c r="H55" i="17"/>
  <c r="G55" i="17"/>
  <c r="F55" i="17"/>
  <c r="E55" i="17"/>
  <c r="D55" i="17"/>
  <c r="C55" i="17"/>
  <c r="B55" i="17"/>
  <c r="A55" i="17"/>
  <c r="G55" i="15"/>
  <c r="E55" i="15"/>
  <c r="D55" i="15"/>
  <c r="C55" i="15"/>
  <c r="B55" i="15"/>
  <c r="H55" i="14"/>
  <c r="G55" i="14"/>
  <c r="F55" i="14"/>
  <c r="E55" i="14"/>
  <c r="D55" i="14"/>
  <c r="C55" i="14"/>
  <c r="B55" i="14"/>
  <c r="A55" i="14"/>
  <c r="H55" i="13"/>
  <c r="G55" i="13"/>
  <c r="F55" i="13"/>
  <c r="E55" i="13"/>
  <c r="D55" i="13"/>
  <c r="C55" i="13"/>
  <c r="B55" i="13"/>
  <c r="A55" i="13"/>
  <c r="H55" i="12"/>
  <c r="G55" i="12"/>
  <c r="F55" i="12"/>
  <c r="E55" i="12"/>
  <c r="D55" i="12"/>
  <c r="C55" i="12"/>
  <c r="B55" i="12"/>
  <c r="A55" i="12"/>
  <c r="H55" i="11"/>
  <c r="G55" i="11"/>
  <c r="F55" i="11"/>
  <c r="E55" i="11"/>
  <c r="D55" i="11"/>
  <c r="C55" i="11"/>
  <c r="B55" i="11"/>
  <c r="A55" i="11"/>
  <c r="H55" i="10"/>
  <c r="G55" i="10"/>
  <c r="F55" i="10"/>
  <c r="E55" i="10"/>
  <c r="D55" i="10"/>
  <c r="C55" i="10"/>
  <c r="B55" i="10"/>
  <c r="A55" i="10"/>
  <c r="H55" i="9"/>
  <c r="G55" i="9"/>
  <c r="F55" i="9"/>
  <c r="E55" i="9"/>
  <c r="D55" i="9"/>
  <c r="C55" i="9"/>
  <c r="B55" i="9"/>
  <c r="A55" i="9"/>
  <c r="H55" i="8"/>
  <c r="G55" i="8"/>
  <c r="F55" i="8"/>
  <c r="E55" i="8"/>
  <c r="D55" i="8"/>
  <c r="C55" i="8"/>
  <c r="B55" i="8"/>
  <c r="A55" i="8"/>
  <c r="H55" i="7"/>
  <c r="G55" i="7"/>
  <c r="F55" i="7"/>
  <c r="E55" i="7"/>
  <c r="D55" i="7"/>
  <c r="C55" i="7"/>
  <c r="B55" i="7"/>
  <c r="A55" i="7"/>
  <c r="H55" i="6"/>
  <c r="G55" i="6"/>
  <c r="F55" i="6"/>
  <c r="E55" i="6"/>
  <c r="D55" i="6"/>
  <c r="C55" i="6"/>
  <c r="B55" i="6"/>
  <c r="A55" i="6"/>
  <c r="H55" i="5"/>
  <c r="G55" i="5"/>
  <c r="F55" i="5"/>
  <c r="E55" i="5"/>
  <c r="D55" i="5"/>
  <c r="C55" i="5"/>
  <c r="B55" i="5"/>
  <c r="H55" i="4"/>
  <c r="G55" i="4"/>
  <c r="F55" i="4"/>
  <c r="E55" i="4"/>
  <c r="D55" i="4"/>
  <c r="C55" i="4"/>
  <c r="B55" i="4"/>
  <c r="A55" i="4"/>
  <c r="H55" i="3"/>
  <c r="G55" i="3"/>
  <c r="F55" i="3"/>
  <c r="E55" i="3"/>
  <c r="D55" i="3"/>
  <c r="C55" i="3"/>
  <c r="B55" i="3"/>
  <c r="A55" i="3"/>
  <c r="H55" i="2"/>
  <c r="G55" i="2"/>
  <c r="F55" i="2"/>
  <c r="E55" i="2"/>
  <c r="D55" i="2"/>
  <c r="C55" i="2"/>
  <c r="B55" i="2"/>
  <c r="A55" i="2"/>
  <c r="H55" i="1"/>
  <c r="A55" i="1"/>
  <c r="F55" i="1"/>
  <c r="G55" i="1"/>
  <c r="E55" i="1"/>
  <c r="C55" i="1"/>
  <c r="D55" i="1"/>
  <c r="B55" i="1"/>
</calcChain>
</file>

<file path=xl/sharedStrings.xml><?xml version="1.0" encoding="utf-8"?>
<sst xmlns="http://schemas.openxmlformats.org/spreadsheetml/2006/main" count="5090" uniqueCount="258">
  <si>
    <t>PASSING</t>
  </si>
  <si>
    <t>TEAM</t>
  </si>
  <si>
    <t>ATT</t>
  </si>
  <si>
    <t>COMP</t>
  </si>
  <si>
    <t>PCT</t>
  </si>
  <si>
    <t>YDS</t>
  </si>
  <si>
    <t>AVG</t>
  </si>
  <si>
    <t>YDS/G</t>
  </si>
  <si>
    <t>LONG</t>
  </si>
  <si>
    <t>TD</t>
  </si>
  <si>
    <t>TD%</t>
  </si>
  <si>
    <t>INT</t>
  </si>
  <si>
    <t>INT%</t>
  </si>
  <si>
    <t>SACK</t>
  </si>
  <si>
    <t>YDSL</t>
  </si>
  <si>
    <t>RATE</t>
  </si>
  <si>
    <t>Cowboys</t>
  </si>
  <si>
    <t>Opponents</t>
  </si>
  <si>
    <t>20+</t>
  </si>
  <si>
    <t>FUM</t>
  </si>
  <si>
    <t>FUML</t>
  </si>
  <si>
    <t>1DN</t>
  </si>
  <si>
    <t>REC</t>
  </si>
  <si>
    <t>TAR</t>
  </si>
  <si>
    <t>YAC</t>
  </si>
  <si>
    <t>RUSHING</t>
  </si>
  <si>
    <t>RECEIVING</t>
  </si>
  <si>
    <t>FIRST DOWNS</t>
  </si>
  <si>
    <t>THIRD DOWNS</t>
  </si>
  <si>
    <t>FOURTH DOWNS</t>
  </si>
  <si>
    <t>PENALTIES</t>
  </si>
  <si>
    <t>TOTAL</t>
  </si>
  <si>
    <t>RUSH</t>
  </si>
  <si>
    <t>PASS</t>
  </si>
  <si>
    <t>PEN</t>
  </si>
  <si>
    <t>MADE</t>
  </si>
  <si>
    <t>DOWNS</t>
  </si>
  <si>
    <t>TACKLES</t>
  </si>
  <si>
    <t>SACKS</t>
  </si>
  <si>
    <t>INTERCEPTIONS</t>
  </si>
  <si>
    <t>FUMBLES</t>
  </si>
  <si>
    <t>SOLO</t>
  </si>
  <si>
    <t>AST</t>
  </si>
  <si>
    <t>TOT</t>
  </si>
  <si>
    <t>TLOSS</t>
  </si>
  <si>
    <t>PD</t>
  </si>
  <si>
    <t>FF</t>
  </si>
  <si>
    <t>BK</t>
  </si>
  <si>
    <t>DEFENSE</t>
  </si>
  <si>
    <t>KICKOFFS</t>
  </si>
  <si>
    <t>PUNTS</t>
  </si>
  <si>
    <t>RET</t>
  </si>
  <si>
    <t>RETY</t>
  </si>
  <si>
    <t>FC</t>
  </si>
  <si>
    <t>RETURNING</t>
  </si>
  <si>
    <t>FIELD GOALS</t>
  </si>
  <si>
    <t>EXTRA POINTS</t>
  </si>
  <si>
    <t>FGM</t>
  </si>
  <si>
    <t>FGA</t>
  </si>
  <si>
    <t>20-29</t>
  </si>
  <si>
    <t>30-39</t>
  </si>
  <si>
    <t>40-49</t>
  </si>
  <si>
    <t>50+</t>
  </si>
  <si>
    <t>XPM</t>
  </si>
  <si>
    <t>XPA</t>
  </si>
  <si>
    <t>0-0</t>
  </si>
  <si>
    <t>KICKING</t>
  </si>
  <si>
    <t>NET</t>
  </si>
  <si>
    <t>BP</t>
  </si>
  <si>
    <t>IN20</t>
  </si>
  <si>
    <t>TB</t>
  </si>
  <si>
    <t>PUNTING</t>
  </si>
  <si>
    <t>Dallas Cowboys Stats - 2015</t>
  </si>
  <si>
    <t>Data Source</t>
  </si>
  <si>
    <t>Excel Code</t>
  </si>
  <si>
    <t>ASM</t>
  </si>
  <si>
    <t>PY/A</t>
  </si>
  <si>
    <t>DPY/A</t>
  </si>
  <si>
    <t>RY/A</t>
  </si>
  <si>
    <t>DRY/A</t>
  </si>
  <si>
    <t>TO</t>
  </si>
  <si>
    <t>DTO</t>
  </si>
  <si>
    <t>PENDIF</t>
  </si>
  <si>
    <t>RETTD</t>
  </si>
  <si>
    <t>ASM: Actual scoring margin for the season.</t>
  </si>
  <si>
    <t>PY/A: Passing Yards per pass attempt (include sack counts in pass attempt totals, and yards lost</t>
  </si>
  <si>
    <t>on sacks should be subtracted from passing yards).</t>
  </si>
  <si>
    <t>DPY/A: Team defense passing yards allowed per attempt by opponents (include sacks in pass attempt totals, and yards lost on sacks subtracted from yards passing).</t>
  </si>
  <si>
    <t>RY/A: Team offense rushing yards per attempt.</t>
  </si>
  <si>
    <t>DRY/A: Team defense rushing yards per attempt.</t>
  </si>
  <si>
    <t>TO: Turnovers committed on offense.</t>
  </si>
  <si>
    <t>DTO: Defensive turnovers.</t>
  </si>
  <si>
    <t>PENDIF: Differential between penalties committed by team and penalties committed by its opponents.</t>
  </si>
  <si>
    <t>RETTD: Return TDs by opponent (includes TDs scored on fumbles, interceptions, kickoffs, and punts).</t>
  </si>
  <si>
    <t>New York Giants Stats - 2015</t>
  </si>
  <si>
    <t>Giants</t>
  </si>
  <si>
    <t>Philadelphia Eagles Stat - 2015</t>
  </si>
  <si>
    <t>Eagles</t>
  </si>
  <si>
    <t>Washington Redskins Stats - 2015</t>
  </si>
  <si>
    <t>Redskins</t>
  </si>
  <si>
    <t>Arizona Cardinals Stat - 2015</t>
  </si>
  <si>
    <t>Cardinals</t>
  </si>
  <si>
    <t>0-2</t>
  </si>
  <si>
    <t>San Francisco 49ers Stats - 2015</t>
  </si>
  <si>
    <t>49ers</t>
  </si>
  <si>
    <t>Seattle Seahawks Stats - 2015</t>
  </si>
  <si>
    <t>Seahawks</t>
  </si>
  <si>
    <t>St. Louis Rams Stats - 2015</t>
  </si>
  <si>
    <t>Rams</t>
  </si>
  <si>
    <t>17-17</t>
  </si>
  <si>
    <t>Chicago Bears Stats - 2015</t>
  </si>
  <si>
    <t>Bears</t>
  </si>
  <si>
    <t>Detroit Lions Stats - 2015</t>
  </si>
  <si>
    <t>Lions</t>
  </si>
  <si>
    <t>Green Bay Packers Stats - 2015</t>
  </si>
  <si>
    <t>Packers</t>
  </si>
  <si>
    <t>Minnesota Vikings Stats - 2015</t>
  </si>
  <si>
    <t>Vikings</t>
  </si>
  <si>
    <t>13-15</t>
  </si>
  <si>
    <t>New England Patriots Stats - 2015</t>
  </si>
  <si>
    <t>Patriots</t>
  </si>
  <si>
    <t>New England Patriots - 2015</t>
  </si>
  <si>
    <t>Denver Broncos Stats - 2015</t>
  </si>
  <si>
    <t>Broncos</t>
  </si>
  <si>
    <t>Pittsburgh Steelers Stats - 2015</t>
  </si>
  <si>
    <t>Steelers</t>
  </si>
  <si>
    <t>Indianapolis Colts Stats - 2015</t>
  </si>
  <si>
    <t>Colts</t>
  </si>
  <si>
    <t>New York Jets Stats - 2015</t>
  </si>
  <si>
    <t>Jets</t>
  </si>
  <si>
    <t>Baltimore Ravens Stats - 2015</t>
  </si>
  <si>
    <t>Ravens</t>
  </si>
  <si>
    <t>Balitmore Ravens Stats - 2015</t>
  </si>
  <si>
    <t>Oakland Raiders Stats - 2015</t>
  </si>
  <si>
    <t>Raiders</t>
  </si>
  <si>
    <t>Buffalo Bills Stats - 2015</t>
  </si>
  <si>
    <t>Bills</t>
  </si>
  <si>
    <t>Cleveland Browns Stats - 2015</t>
  </si>
  <si>
    <t>Browns</t>
  </si>
  <si>
    <t>0-3</t>
  </si>
  <si>
    <t>Miami Dolphins Stats - 2015</t>
  </si>
  <si>
    <t>Dolphins</t>
  </si>
  <si>
    <t>Houston Texans Stats - 2015</t>
  </si>
  <si>
    <t>Texans</t>
  </si>
  <si>
    <t>San Diego Chargers Stats - 2015</t>
  </si>
  <si>
    <t>Chargers</t>
  </si>
  <si>
    <t>13-13</t>
  </si>
  <si>
    <t>Jacksonville Jaguars Stats - 2015</t>
  </si>
  <si>
    <t>Jaguars</t>
  </si>
  <si>
    <t>Tennessee Titans Stats - 2015</t>
  </si>
  <si>
    <t>Titans</t>
  </si>
  <si>
    <t>Cincinnati Bengals Stats - 2015</t>
  </si>
  <si>
    <t>Bengals</t>
  </si>
  <si>
    <t>Kansas City Chiefs Stats - 2015</t>
  </si>
  <si>
    <t>Chiefs</t>
  </si>
  <si>
    <t>Atlanta Falcons Stats - 2015</t>
  </si>
  <si>
    <t>Falcons</t>
  </si>
  <si>
    <t>Panthers</t>
  </si>
  <si>
    <t>13-16</t>
  </si>
  <si>
    <t>Carolina Panthers Stats - 2015</t>
  </si>
  <si>
    <t>Saints</t>
  </si>
  <si>
    <t>New Orleans Saints Stats - 2015</t>
  </si>
  <si>
    <t>Buccaneers</t>
  </si>
  <si>
    <t>Tampa Bay Buccaneers Stats - 2015</t>
  </si>
  <si>
    <t>KEY ABBREVIATIONS:</t>
  </si>
  <si>
    <r>
      <t>ATT:</t>
    </r>
    <r>
      <rPr>
        <sz val="11"/>
        <color rgb="FF000000"/>
        <rFont val="Verdana"/>
      </rPr>
      <t> Passing attempts</t>
    </r>
  </si>
  <si>
    <r>
      <t>COMP:</t>
    </r>
    <r>
      <rPr>
        <sz val="11"/>
        <color rgb="FF000000"/>
        <rFont val="Verdana"/>
      </rPr>
      <t> Completions</t>
    </r>
  </si>
  <si>
    <r>
      <t>PCT:</t>
    </r>
    <r>
      <rPr>
        <sz val="11"/>
        <color rgb="FF000000"/>
        <rFont val="Verdana"/>
      </rPr>
      <t> Completion percentage</t>
    </r>
  </si>
  <si>
    <r>
      <t>YDS:</t>
    </r>
    <r>
      <rPr>
        <sz val="11"/>
        <color rgb="FF000000"/>
        <rFont val="Verdana"/>
      </rPr>
      <t> Net passing yards</t>
    </r>
  </si>
  <si>
    <r>
      <t>AVG:</t>
    </r>
    <r>
      <rPr>
        <sz val="11"/>
        <color rgb="FF000000"/>
        <rFont val="Verdana"/>
      </rPr>
      <t> Yards per pass attempt</t>
    </r>
  </si>
  <si>
    <r>
      <t>YDS/G:</t>
    </r>
    <r>
      <rPr>
        <sz val="11"/>
        <color rgb="FF000000"/>
        <rFont val="Verdana"/>
      </rPr>
      <t> Net passing yards per game</t>
    </r>
  </si>
  <si>
    <r>
      <t>LONG:</t>
    </r>
    <r>
      <rPr>
        <sz val="11"/>
        <color rgb="FF000000"/>
        <rFont val="Verdana"/>
      </rPr>
      <t> Longest pass</t>
    </r>
  </si>
  <si>
    <r>
      <t>TD:</t>
    </r>
    <r>
      <rPr>
        <sz val="11"/>
        <color rgb="FF000000"/>
        <rFont val="Verdana"/>
      </rPr>
      <t> Passing touchdowns</t>
    </r>
  </si>
  <si>
    <r>
      <t>TD%:</t>
    </r>
    <r>
      <rPr>
        <sz val="11"/>
        <color rgb="FF000000"/>
        <rFont val="Verdana"/>
      </rPr>
      <t> Passing touchdown percentage</t>
    </r>
  </si>
  <si>
    <r>
      <t>INT:</t>
    </r>
    <r>
      <rPr>
        <sz val="11"/>
        <color rgb="FF000000"/>
        <rFont val="Verdana"/>
      </rPr>
      <t> Interceptions</t>
    </r>
  </si>
  <si>
    <r>
      <t>INT%:</t>
    </r>
    <r>
      <rPr>
        <sz val="11"/>
        <color rgb="FF000000"/>
        <rFont val="Verdana"/>
      </rPr>
      <t> Interception percentage</t>
    </r>
  </si>
  <si>
    <r>
      <t>SACK:</t>
    </r>
    <r>
      <rPr>
        <sz val="11"/>
        <color rgb="FF000000"/>
        <rFont val="Verdana"/>
      </rPr>
      <t> Sacks</t>
    </r>
  </si>
  <si>
    <r>
      <t>YDSL:</t>
    </r>
    <r>
      <rPr>
        <sz val="11"/>
        <color rgb="FF000000"/>
        <rFont val="Verdana"/>
      </rPr>
      <t> Sacked yards lost</t>
    </r>
  </si>
  <si>
    <r>
      <t>RATE:</t>
    </r>
    <r>
      <rPr>
        <sz val="11"/>
        <color rgb="FF000000"/>
        <rFont val="Verdana"/>
      </rPr>
      <t> Passer (QB) rating</t>
    </r>
  </si>
  <si>
    <r>
      <t>ATT:</t>
    </r>
    <r>
      <rPr>
        <sz val="11"/>
        <color rgb="FF000000"/>
        <rFont val="Verdana"/>
      </rPr>
      <t> Rushing attempts</t>
    </r>
  </si>
  <si>
    <r>
      <t>YDS:</t>
    </r>
    <r>
      <rPr>
        <sz val="11"/>
        <color rgb="FF000000"/>
        <rFont val="Verdana"/>
      </rPr>
      <t> Rushing yards</t>
    </r>
  </si>
  <si>
    <r>
      <t>AVG:</t>
    </r>
    <r>
      <rPr>
        <sz val="11"/>
        <color rgb="FF000000"/>
        <rFont val="Verdana"/>
      </rPr>
      <t> Yards per rush attempt</t>
    </r>
  </si>
  <si>
    <r>
      <t>LONG:</t>
    </r>
    <r>
      <rPr>
        <sz val="11"/>
        <color rgb="FF000000"/>
        <rFont val="Verdana"/>
      </rPr>
      <t> Longest rush</t>
    </r>
  </si>
  <si>
    <r>
      <t>20+:</t>
    </r>
    <r>
      <rPr>
        <sz val="11"/>
        <color rgb="FF000000"/>
        <rFont val="Verdana"/>
      </rPr>
      <t> Carries over 20 yards</t>
    </r>
  </si>
  <si>
    <r>
      <t>TD:</t>
    </r>
    <r>
      <rPr>
        <sz val="11"/>
        <color rgb="FF000000"/>
        <rFont val="Verdana"/>
      </rPr>
      <t> Rushing touchdowns</t>
    </r>
  </si>
  <si>
    <r>
      <t>YDS/G:</t>
    </r>
    <r>
      <rPr>
        <sz val="11"/>
        <color rgb="FF000000"/>
        <rFont val="Verdana"/>
      </rPr>
      <t> Rushing yards per game</t>
    </r>
  </si>
  <si>
    <r>
      <t>FUM:</t>
    </r>
    <r>
      <rPr>
        <sz val="11"/>
        <color rgb="FF000000"/>
        <rFont val="Verdana"/>
      </rPr>
      <t> Rushing fumbles</t>
    </r>
  </si>
  <si>
    <r>
      <t>FUML:</t>
    </r>
    <r>
      <rPr>
        <sz val="11"/>
        <color rgb="FF000000"/>
        <rFont val="Verdana"/>
      </rPr>
      <t> Rushing fumbles lost</t>
    </r>
  </si>
  <si>
    <r>
      <t>1DN:</t>
    </r>
    <r>
      <rPr>
        <sz val="11"/>
        <color rgb="FF000000"/>
        <rFont val="Verdana"/>
      </rPr>
      <t> Rushing first downs</t>
    </r>
  </si>
  <si>
    <r>
      <t>REC:</t>
    </r>
    <r>
      <rPr>
        <sz val="11"/>
        <color rgb="FF000000"/>
        <rFont val="Verdana"/>
      </rPr>
      <t> Receptions</t>
    </r>
  </si>
  <si>
    <r>
      <t>TAR:</t>
    </r>
    <r>
      <rPr>
        <sz val="11"/>
        <color rgb="FF000000"/>
        <rFont val="Verdana"/>
      </rPr>
      <t> Receiving targets</t>
    </r>
  </si>
  <si>
    <r>
      <t>YDS:</t>
    </r>
    <r>
      <rPr>
        <sz val="11"/>
        <color rgb="FF000000"/>
        <rFont val="Verdana"/>
      </rPr>
      <t> Receiving yards</t>
    </r>
  </si>
  <si>
    <r>
      <t>AVG:</t>
    </r>
    <r>
      <rPr>
        <sz val="11"/>
        <color rgb="FF000000"/>
        <rFont val="Verdana"/>
      </rPr>
      <t> Average yards per reception</t>
    </r>
  </si>
  <si>
    <r>
      <t>TD:</t>
    </r>
    <r>
      <rPr>
        <sz val="11"/>
        <color rgb="FF000000"/>
        <rFont val="Verdana"/>
      </rPr>
      <t> Receiving touchdowns</t>
    </r>
  </si>
  <si>
    <r>
      <t>LONG:</t>
    </r>
    <r>
      <rPr>
        <sz val="11"/>
        <color rgb="FF000000"/>
        <rFont val="Verdana"/>
      </rPr>
      <t> Longest reception</t>
    </r>
  </si>
  <si>
    <r>
      <t>20+:</t>
    </r>
    <r>
      <rPr>
        <sz val="11"/>
        <color rgb="FF000000"/>
        <rFont val="Verdana"/>
      </rPr>
      <t> Receptions over 20 yards</t>
    </r>
  </si>
  <si>
    <r>
      <t>YDS/G:</t>
    </r>
    <r>
      <rPr>
        <sz val="11"/>
        <color rgb="FF000000"/>
        <rFont val="Verdana"/>
      </rPr>
      <t> Receiving yards per game</t>
    </r>
  </si>
  <si>
    <r>
      <t>FUM:</t>
    </r>
    <r>
      <rPr>
        <sz val="11"/>
        <color rgb="FF000000"/>
        <rFont val="Verdana"/>
      </rPr>
      <t> Receiving fumbles</t>
    </r>
  </si>
  <si>
    <r>
      <t>FUML:</t>
    </r>
    <r>
      <rPr>
        <sz val="11"/>
        <color rgb="FF000000"/>
        <rFont val="Verdana"/>
      </rPr>
      <t> Receiving fumbles lost</t>
    </r>
  </si>
  <si>
    <r>
      <t>YAC:</t>
    </r>
    <r>
      <rPr>
        <sz val="11"/>
        <color rgb="FF000000"/>
        <rFont val="Verdana"/>
      </rPr>
      <t> Yards after catch</t>
    </r>
  </si>
  <si>
    <r>
      <t>1DN:</t>
    </r>
    <r>
      <rPr>
        <sz val="11"/>
        <color rgb="FF000000"/>
        <rFont val="Verdana"/>
      </rPr>
      <t> Receiving first downs</t>
    </r>
  </si>
  <si>
    <r>
      <t>TOTAL:</t>
    </r>
    <r>
      <rPr>
        <sz val="11"/>
        <color rgb="FF000000"/>
        <rFont val="Verdana"/>
      </rPr>
      <t> First downs</t>
    </r>
  </si>
  <si>
    <r>
      <t>RUSH:</t>
    </r>
    <r>
      <rPr>
        <sz val="11"/>
        <color rgb="FF000000"/>
        <rFont val="Verdana"/>
      </rPr>
      <t> Rushing first downs</t>
    </r>
  </si>
  <si>
    <r>
      <t>PASS:</t>
    </r>
    <r>
      <rPr>
        <sz val="11"/>
        <color rgb="FF000000"/>
        <rFont val="Verdana"/>
      </rPr>
      <t> Passing first downs</t>
    </r>
  </si>
  <si>
    <r>
      <t>PEN:</t>
    </r>
    <r>
      <rPr>
        <sz val="11"/>
        <color rgb="FF000000"/>
        <rFont val="Verdana"/>
      </rPr>
      <t> Penalty first downs</t>
    </r>
  </si>
  <si>
    <r>
      <t>MADE:</t>
    </r>
    <r>
      <rPr>
        <sz val="11"/>
        <color rgb="FF000000"/>
        <rFont val="Verdana"/>
      </rPr>
      <t> Third down conversions</t>
    </r>
  </si>
  <si>
    <r>
      <t>ATT:</t>
    </r>
    <r>
      <rPr>
        <sz val="11"/>
        <color rgb="FF000000"/>
        <rFont val="Verdana"/>
      </rPr>
      <t> Third down attempts</t>
    </r>
  </si>
  <si>
    <r>
      <t>PCT:</t>
    </r>
    <r>
      <rPr>
        <sz val="11"/>
        <color rgb="FF000000"/>
        <rFont val="Verdana"/>
      </rPr>
      <t> Percentage of third downs converted</t>
    </r>
  </si>
  <si>
    <r>
      <t>MADE:</t>
    </r>
    <r>
      <rPr>
        <sz val="11"/>
        <color rgb="FF000000"/>
        <rFont val="Verdana"/>
      </rPr>
      <t> Fourth down conversions</t>
    </r>
  </si>
  <si>
    <r>
      <t>ATT:</t>
    </r>
    <r>
      <rPr>
        <sz val="11"/>
        <color rgb="FF000000"/>
        <rFont val="Verdana"/>
      </rPr>
      <t> Fourth down attempts</t>
    </r>
  </si>
  <si>
    <r>
      <t>PCT:</t>
    </r>
    <r>
      <rPr>
        <sz val="11"/>
        <color rgb="FF000000"/>
        <rFont val="Verdana"/>
      </rPr>
      <t> Percentage of fourth downs converted</t>
    </r>
  </si>
  <si>
    <r>
      <t>TOTAL:</t>
    </r>
    <r>
      <rPr>
        <sz val="11"/>
        <color rgb="FF000000"/>
        <rFont val="Verdana"/>
      </rPr>
      <t> Total penalties</t>
    </r>
  </si>
  <si>
    <r>
      <t>YDS:</t>
    </r>
    <r>
      <rPr>
        <sz val="11"/>
        <color rgb="FF000000"/>
        <rFont val="Verdana"/>
      </rPr>
      <t> Total penalty yards</t>
    </r>
  </si>
  <si>
    <r>
      <t>SOLO:</t>
    </r>
    <r>
      <rPr>
        <sz val="11"/>
        <color rgb="FF000000"/>
        <rFont val="Verdana"/>
      </rPr>
      <t> Unassisted tackles</t>
    </r>
  </si>
  <si>
    <r>
      <t>AST:</t>
    </r>
    <r>
      <rPr>
        <sz val="11"/>
        <color rgb="FF000000"/>
        <rFont val="Verdana"/>
      </rPr>
      <t> Assisted tackles</t>
    </r>
  </si>
  <si>
    <r>
      <t>TOT:</t>
    </r>
    <r>
      <rPr>
        <sz val="11"/>
        <color rgb="FF000000"/>
        <rFont val="Verdana"/>
      </rPr>
      <t> Tackles</t>
    </r>
  </si>
  <si>
    <r>
      <t>YDSL:</t>
    </r>
    <r>
      <rPr>
        <sz val="11"/>
        <color rgb="FF000000"/>
        <rFont val="Verdana"/>
      </rPr>
      <t> Yards lost on sack</t>
    </r>
  </si>
  <si>
    <r>
      <t>TLOSS:</t>
    </r>
    <r>
      <rPr>
        <sz val="11"/>
        <color rgb="FF000000"/>
        <rFont val="Verdana"/>
      </rPr>
      <t> Tackles for a loss</t>
    </r>
  </si>
  <si>
    <r>
      <t>PD:</t>
    </r>
    <r>
      <rPr>
        <sz val="11"/>
        <color rgb="FF000000"/>
        <rFont val="Verdana"/>
      </rPr>
      <t> Passes defended</t>
    </r>
  </si>
  <si>
    <r>
      <t>YDS:</t>
    </r>
    <r>
      <rPr>
        <sz val="11"/>
        <color rgb="FF000000"/>
        <rFont val="Verdana"/>
      </rPr>
      <t> Intercepted returned yards</t>
    </r>
  </si>
  <si>
    <r>
      <t>LONG:</t>
    </r>
    <r>
      <rPr>
        <sz val="11"/>
        <color rgb="FF000000"/>
        <rFont val="Verdana"/>
      </rPr>
      <t> Longest interception return</t>
    </r>
  </si>
  <si>
    <r>
      <t>TD:</t>
    </r>
    <r>
      <rPr>
        <sz val="11"/>
        <color rgb="FF000000"/>
        <rFont val="Verdana"/>
      </rPr>
      <t> Interceptions returned for touchdowns</t>
    </r>
  </si>
  <si>
    <r>
      <t>FF:</t>
    </r>
    <r>
      <rPr>
        <sz val="11"/>
        <color rgb="FF000000"/>
        <rFont val="Verdana"/>
      </rPr>
      <t> Forced fumbles</t>
    </r>
  </si>
  <si>
    <r>
      <t>REC:</t>
    </r>
    <r>
      <rPr>
        <sz val="11"/>
        <color rgb="FF000000"/>
        <rFont val="Verdana"/>
      </rPr>
      <t> Fumbles recovered</t>
    </r>
  </si>
  <si>
    <r>
      <t>TD:</t>
    </r>
    <r>
      <rPr>
        <sz val="11"/>
        <color rgb="FF000000"/>
        <rFont val="Verdana"/>
      </rPr>
      <t> Fumbles returned for touchdowns</t>
    </r>
  </si>
  <si>
    <r>
      <t>BK:</t>
    </r>
    <r>
      <rPr>
        <sz val="11"/>
        <color rgb="FF000000"/>
        <rFont val="Verdana"/>
      </rPr>
      <t> Blocked kicks both punts and field goal attempts</t>
    </r>
  </si>
  <si>
    <r>
      <t>ATT:</t>
    </r>
    <r>
      <rPr>
        <sz val="11"/>
        <color rgb="FF000000"/>
        <rFont val="Verdana"/>
      </rPr>
      <t> Kickoff return attempts</t>
    </r>
  </si>
  <si>
    <r>
      <t>YDS:</t>
    </r>
    <r>
      <rPr>
        <sz val="11"/>
        <color rgb="FF000000"/>
        <rFont val="Verdana"/>
      </rPr>
      <t> Kickoff return yards</t>
    </r>
  </si>
  <si>
    <r>
      <t>AVG:</t>
    </r>
    <r>
      <rPr>
        <sz val="11"/>
        <color rgb="FF000000"/>
        <rFont val="Verdana"/>
      </rPr>
      <t> Average yards per kickoff return</t>
    </r>
  </si>
  <si>
    <r>
      <t>LONG:</t>
    </r>
    <r>
      <rPr>
        <sz val="11"/>
        <color rgb="FF000000"/>
        <rFont val="Verdana"/>
      </rPr>
      <t> Longest kickoff return</t>
    </r>
  </si>
  <si>
    <r>
      <t>TD:</t>
    </r>
    <r>
      <rPr>
        <sz val="11"/>
        <color rgb="FF000000"/>
        <rFont val="Verdana"/>
      </rPr>
      <t> Kickoff return touchdowns</t>
    </r>
  </si>
  <si>
    <r>
      <t>RET:</t>
    </r>
    <r>
      <rPr>
        <sz val="11"/>
        <color rgb="FF000000"/>
        <rFont val="Verdana"/>
      </rPr>
      <t> Punts returned</t>
    </r>
  </si>
  <si>
    <r>
      <t>RETY:</t>
    </r>
    <r>
      <rPr>
        <sz val="11"/>
        <color rgb="FF000000"/>
        <rFont val="Verdana"/>
      </rPr>
      <t> Yards returned on punts</t>
    </r>
  </si>
  <si>
    <r>
      <t>AVG:</t>
    </r>
    <r>
      <rPr>
        <sz val="11"/>
        <color rgb="FF000000"/>
        <rFont val="Verdana"/>
      </rPr>
      <t> Average yards per punt return</t>
    </r>
  </si>
  <si>
    <r>
      <t>LONG:</t>
    </r>
    <r>
      <rPr>
        <sz val="11"/>
        <color rgb="FF000000"/>
        <rFont val="Verdana"/>
      </rPr>
      <t> Longest punt return</t>
    </r>
  </si>
  <si>
    <r>
      <t>TD:</t>
    </r>
    <r>
      <rPr>
        <sz val="11"/>
        <color rgb="FF000000"/>
        <rFont val="Verdana"/>
      </rPr>
      <t> Punt return touchdowns</t>
    </r>
  </si>
  <si>
    <r>
      <t>FC:</t>
    </r>
    <r>
      <rPr>
        <sz val="11"/>
        <color rgb="FF000000"/>
        <rFont val="Verdana"/>
      </rPr>
      <t> Fair catches</t>
    </r>
  </si>
  <si>
    <r>
      <t>FGM:</t>
    </r>
    <r>
      <rPr>
        <sz val="11"/>
        <color rgb="FF000000"/>
        <rFont val="Verdana"/>
      </rPr>
      <t> Field goals made</t>
    </r>
  </si>
  <si>
    <r>
      <t>FGA:</t>
    </r>
    <r>
      <rPr>
        <sz val="11"/>
        <color rgb="FF000000"/>
        <rFont val="Verdana"/>
      </rPr>
      <t> Field goal attempts</t>
    </r>
  </si>
  <si>
    <r>
      <t>PCT:</t>
    </r>
    <r>
      <rPr>
        <sz val="11"/>
        <color rgb="FF000000"/>
        <rFont val="Verdana"/>
      </rPr>
      <t> Percentage of field goals made</t>
    </r>
  </si>
  <si>
    <r>
      <t>LONG:</t>
    </r>
    <r>
      <rPr>
        <sz val="11"/>
        <color rgb="FF000000"/>
        <rFont val="Verdana"/>
      </rPr>
      <t> Longest field goal made</t>
    </r>
  </si>
  <si>
    <r>
      <t>1-19:</t>
    </r>
    <r>
      <rPr>
        <sz val="11"/>
        <color rgb="FF000000"/>
        <rFont val="Verdana"/>
      </rPr>
      <t> 1-19 yard field goals</t>
    </r>
  </si>
  <si>
    <r>
      <t>20-29:</t>
    </r>
    <r>
      <rPr>
        <sz val="11"/>
        <color rgb="FF000000"/>
        <rFont val="Verdana"/>
      </rPr>
      <t> 20-29 yard field goals</t>
    </r>
  </si>
  <si>
    <r>
      <t>30-39:</t>
    </r>
    <r>
      <rPr>
        <sz val="11"/>
        <color rgb="FF000000"/>
        <rFont val="Verdana"/>
      </rPr>
      <t> 30-39 yard field goals</t>
    </r>
  </si>
  <si>
    <r>
      <t>40-49:</t>
    </r>
    <r>
      <rPr>
        <sz val="11"/>
        <color rgb="FF000000"/>
        <rFont val="Verdana"/>
      </rPr>
      <t> 40-49 yard field goals</t>
    </r>
  </si>
  <si>
    <r>
      <t>50+:</t>
    </r>
    <r>
      <rPr>
        <sz val="11"/>
        <color rgb="FF000000"/>
        <rFont val="Verdana"/>
      </rPr>
      <t> 50+ yard field goals</t>
    </r>
  </si>
  <si>
    <r>
      <t>XPM:</t>
    </r>
    <r>
      <rPr>
        <sz val="11"/>
        <color rgb="FF000000"/>
        <rFont val="Verdana"/>
      </rPr>
      <t> Extra points made</t>
    </r>
  </si>
  <si>
    <r>
      <t>XPA:</t>
    </r>
    <r>
      <rPr>
        <sz val="11"/>
        <color rgb="FF000000"/>
        <rFont val="Verdana"/>
      </rPr>
      <t> Extra point attempts</t>
    </r>
  </si>
  <si>
    <r>
      <t>PCT:</t>
    </r>
    <r>
      <rPr>
        <sz val="11"/>
        <color rgb="FF000000"/>
        <rFont val="Verdana"/>
      </rPr>
      <t> Percentage of extra points made</t>
    </r>
  </si>
  <si>
    <r>
      <t>PUNTS:</t>
    </r>
    <r>
      <rPr>
        <sz val="11"/>
        <color rgb="FF000000"/>
        <rFont val="Verdana"/>
      </rPr>
      <t> Total punts</t>
    </r>
  </si>
  <si>
    <r>
      <t>YDS:</t>
    </r>
    <r>
      <rPr>
        <sz val="11"/>
        <color rgb="FF000000"/>
        <rFont val="Verdana"/>
      </rPr>
      <t> Gross punt yards</t>
    </r>
  </si>
  <si>
    <r>
      <t>LONG:</t>
    </r>
    <r>
      <rPr>
        <sz val="11"/>
        <color rgb="FF000000"/>
        <rFont val="Verdana"/>
      </rPr>
      <t> Longest punt</t>
    </r>
  </si>
  <si>
    <r>
      <t>AVG:</t>
    </r>
    <r>
      <rPr>
        <sz val="11"/>
        <color rgb="FF000000"/>
        <rFont val="Verdana"/>
      </rPr>
      <t> Gross punting average</t>
    </r>
  </si>
  <si>
    <r>
      <t>NET:</t>
    </r>
    <r>
      <rPr>
        <sz val="11"/>
        <color rgb="FF000000"/>
        <rFont val="Verdana"/>
      </rPr>
      <t> Net punting average</t>
    </r>
  </si>
  <si>
    <r>
      <t>BP:</t>
    </r>
    <r>
      <rPr>
        <sz val="11"/>
        <color rgb="FF000000"/>
        <rFont val="Verdana"/>
      </rPr>
      <t> Blocked punts</t>
    </r>
  </si>
  <si>
    <r>
      <t>IN20:</t>
    </r>
    <r>
      <rPr>
        <sz val="11"/>
        <color rgb="FF000000"/>
        <rFont val="Verdana"/>
      </rPr>
      <t> Punts inside the 20 yard line</t>
    </r>
  </si>
  <si>
    <r>
      <t>TB:</t>
    </r>
    <r>
      <rPr>
        <sz val="11"/>
        <color rgb="FF000000"/>
        <rFont val="Verdana"/>
      </rPr>
      <t> Touchbacks</t>
    </r>
  </si>
  <si>
    <r>
      <t>AVG:</t>
    </r>
    <r>
      <rPr>
        <sz val="11"/>
        <color rgb="FF000000"/>
        <rFont val="Verdana"/>
      </rPr>
      <t> Average return yards on punts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</si>
</sst>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666666"/>
      <name val="Verdana"/>
    </font>
    <font>
      <b/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366FF"/>
      <name val="Verdana"/>
    </font>
    <font>
      <b/>
      <sz val="16"/>
      <color theme="1"/>
      <name val="Verdana"/>
    </font>
    <font>
      <b/>
      <sz val="16"/>
      <color rgb="FF000000"/>
      <name val="Verdana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333333"/>
      <name val="Verdana"/>
      <family val="2"/>
    </font>
    <font>
      <sz val="11"/>
      <color rgb="FF000000"/>
      <name val="Verdana"/>
    </font>
    <font>
      <b/>
      <sz val="11"/>
      <color rgb="FF444444"/>
      <name val="Verdana"/>
    </font>
    <font>
      <b/>
      <sz val="12"/>
      <color rgb="FF3366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16" fontId="3" fillId="0" borderId="1" xfId="0" applyNumberFormat="1" applyFont="1" applyBorder="1"/>
    <xf numFmtId="16" fontId="4" fillId="0" borderId="1" xfId="0" applyNumberFormat="1" applyFont="1" applyBorder="1"/>
    <xf numFmtId="0" fontId="7" fillId="0" borderId="0" xfId="0" applyFont="1"/>
    <xf numFmtId="0" fontId="2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3" fillId="0" borderId="4" xfId="0" applyFont="1" applyBorder="1"/>
    <xf numFmtId="0" fontId="10" fillId="0" borderId="1" xfId="0" applyFont="1" applyBorder="1"/>
    <xf numFmtId="0" fontId="3" fillId="0" borderId="7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" fontId="3" fillId="0" borderId="7" xfId="0" applyNumberFormat="1" applyFont="1" applyBorder="1"/>
    <xf numFmtId="16" fontId="4" fillId="2" borderId="1" xfId="0" applyNumberFormat="1" applyFont="1" applyFill="1" applyBorder="1" applyAlignment="1">
      <alignment horizontal="left" vertical="center" wrapText="1"/>
    </xf>
    <xf numFmtId="16" fontId="4" fillId="3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/>
    <xf numFmtId="0" fontId="4" fillId="4" borderId="1" xfId="0" applyFont="1" applyFill="1" applyBorder="1"/>
    <xf numFmtId="44" fontId="0" fillId="0" borderId="0" xfId="593" applyFo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594">
    <cellStyle name="Currency" xfId="59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opLeftCell="A21" workbookViewId="0">
      <selection activeCell="F49" sqref="F49"/>
    </sheetView>
  </sheetViews>
  <sheetFormatPr baseColWidth="10" defaultRowHeight="15" x14ac:dyDescent="0"/>
  <sheetData>
    <row r="1" spans="1:15" ht="20">
      <c r="A1" s="25" t="s">
        <v>72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16</v>
      </c>
      <c r="B7" s="2">
        <v>528</v>
      </c>
      <c r="C7" s="2">
        <v>334</v>
      </c>
      <c r="D7" s="2">
        <v>63.3</v>
      </c>
      <c r="E7" s="2">
        <v>3471</v>
      </c>
      <c r="F7" s="2">
        <v>7</v>
      </c>
      <c r="G7" s="2">
        <v>216.9</v>
      </c>
      <c r="H7" s="2">
        <v>67</v>
      </c>
      <c r="I7" s="2">
        <v>16</v>
      </c>
      <c r="J7" s="2">
        <v>3</v>
      </c>
      <c r="K7" s="2">
        <v>22</v>
      </c>
      <c r="L7" s="2">
        <v>4.2</v>
      </c>
      <c r="M7" s="2">
        <v>33</v>
      </c>
      <c r="N7" s="2">
        <v>206</v>
      </c>
      <c r="O7" s="2">
        <v>76.599999999999994</v>
      </c>
    </row>
    <row r="8" spans="1:15">
      <c r="A8" s="2" t="s">
        <v>17</v>
      </c>
      <c r="B8" s="2">
        <v>506</v>
      </c>
      <c r="C8" s="2">
        <v>330</v>
      </c>
      <c r="D8" s="2">
        <v>65.2</v>
      </c>
      <c r="E8" s="2">
        <v>3636</v>
      </c>
      <c r="F8" s="2">
        <v>7.6</v>
      </c>
      <c r="G8" s="2">
        <v>227.3</v>
      </c>
      <c r="H8" s="2">
        <v>80</v>
      </c>
      <c r="I8" s="2">
        <v>19</v>
      </c>
      <c r="J8" s="2">
        <v>3.8</v>
      </c>
      <c r="K8" s="2">
        <v>8</v>
      </c>
      <c r="L8" s="2">
        <v>1.6</v>
      </c>
      <c r="M8" s="2">
        <v>31</v>
      </c>
      <c r="N8" s="2">
        <v>229</v>
      </c>
      <c r="O8" s="2">
        <v>94.2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16</v>
      </c>
      <c r="B12" s="2">
        <v>408</v>
      </c>
      <c r="C12" s="23">
        <v>1890</v>
      </c>
      <c r="D12" s="2">
        <v>4.5999999999999996</v>
      </c>
      <c r="E12" s="2">
        <v>50</v>
      </c>
      <c r="F12" s="2">
        <v>17</v>
      </c>
      <c r="G12" s="2">
        <v>8</v>
      </c>
      <c r="H12" s="2">
        <v>118.1</v>
      </c>
      <c r="I12" s="2">
        <v>7</v>
      </c>
      <c r="J12" s="2">
        <v>4</v>
      </c>
      <c r="K12" s="2">
        <v>94</v>
      </c>
    </row>
    <row r="13" spans="1:15">
      <c r="A13" s="2" t="s">
        <v>17</v>
      </c>
      <c r="B13" s="2">
        <v>461</v>
      </c>
      <c r="C13" s="2">
        <v>1934</v>
      </c>
      <c r="D13" s="2">
        <v>4.2</v>
      </c>
      <c r="E13" s="2">
        <v>50</v>
      </c>
      <c r="F13" s="2">
        <v>10</v>
      </c>
      <c r="G13" s="2">
        <v>16</v>
      </c>
      <c r="H13" s="2">
        <v>120.9</v>
      </c>
      <c r="I13" s="2">
        <v>2</v>
      </c>
      <c r="J13" s="2">
        <v>1</v>
      </c>
      <c r="K13" s="2">
        <v>113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16</v>
      </c>
      <c r="B17" s="2">
        <v>334</v>
      </c>
      <c r="C17" s="2">
        <v>528</v>
      </c>
      <c r="D17" s="2">
        <v>3677</v>
      </c>
      <c r="E17" s="2">
        <v>11</v>
      </c>
      <c r="F17" s="2">
        <v>16</v>
      </c>
      <c r="G17" s="2">
        <v>67</v>
      </c>
      <c r="H17" s="2">
        <v>40</v>
      </c>
      <c r="I17" s="2">
        <v>229.8</v>
      </c>
      <c r="J17" s="2">
        <v>4</v>
      </c>
      <c r="K17" s="2">
        <v>4</v>
      </c>
      <c r="L17" s="2">
        <v>1593</v>
      </c>
      <c r="M17" s="2">
        <v>175</v>
      </c>
    </row>
    <row r="18" spans="1:16">
      <c r="A18" s="2" t="s">
        <v>17</v>
      </c>
      <c r="B18" s="2">
        <v>330</v>
      </c>
      <c r="C18" s="2">
        <v>506</v>
      </c>
      <c r="D18" s="2">
        <v>3865</v>
      </c>
      <c r="E18" s="2">
        <v>11.7</v>
      </c>
      <c r="F18" s="2">
        <v>19</v>
      </c>
      <c r="G18" s="2">
        <v>80</v>
      </c>
      <c r="H18" s="2">
        <v>55</v>
      </c>
      <c r="I18" s="2">
        <v>241.6</v>
      </c>
      <c r="J18" s="2">
        <v>2</v>
      </c>
      <c r="K18" s="2">
        <v>1</v>
      </c>
      <c r="L18" s="2">
        <v>1898</v>
      </c>
      <c r="M18" s="2">
        <v>172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16</v>
      </c>
      <c r="B23" s="2">
        <v>307</v>
      </c>
      <c r="C23" s="2">
        <v>94</v>
      </c>
      <c r="D23" s="2">
        <v>175</v>
      </c>
      <c r="E23" s="2">
        <v>38</v>
      </c>
      <c r="F23" s="2">
        <v>66</v>
      </c>
      <c r="G23" s="2">
        <v>191</v>
      </c>
      <c r="H23" s="2">
        <v>34.6</v>
      </c>
      <c r="I23" s="2">
        <v>8</v>
      </c>
      <c r="J23" s="2">
        <v>16</v>
      </c>
      <c r="K23" s="2">
        <v>50</v>
      </c>
      <c r="L23" s="2">
        <v>112</v>
      </c>
      <c r="M23" s="2">
        <v>879</v>
      </c>
    </row>
    <row r="24" spans="1:16">
      <c r="A24" s="2" t="s">
        <v>17</v>
      </c>
      <c r="B24" s="2">
        <v>317</v>
      </c>
      <c r="C24" s="2">
        <v>113</v>
      </c>
      <c r="D24" s="2">
        <v>172</v>
      </c>
      <c r="E24" s="2">
        <v>32</v>
      </c>
      <c r="F24" s="2">
        <v>81</v>
      </c>
      <c r="G24" s="2">
        <v>208</v>
      </c>
      <c r="H24" s="2">
        <v>38.9</v>
      </c>
      <c r="I24" s="2">
        <v>5</v>
      </c>
      <c r="J24" s="2">
        <v>10</v>
      </c>
      <c r="K24" s="2">
        <v>50</v>
      </c>
      <c r="L24" s="2">
        <v>113</v>
      </c>
      <c r="M24" s="2">
        <v>898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16</v>
      </c>
      <c r="B29" s="2">
        <v>738</v>
      </c>
      <c r="C29" s="2">
        <v>329</v>
      </c>
      <c r="D29" s="2">
        <v>1067</v>
      </c>
      <c r="E29" s="2">
        <v>31</v>
      </c>
      <c r="F29" s="2">
        <v>229</v>
      </c>
      <c r="G29" s="2">
        <v>63</v>
      </c>
      <c r="H29" s="2">
        <v>52</v>
      </c>
      <c r="I29" s="2">
        <v>8</v>
      </c>
      <c r="J29" s="2">
        <v>62</v>
      </c>
      <c r="K29" s="2">
        <v>24</v>
      </c>
      <c r="L29" s="2">
        <v>1</v>
      </c>
      <c r="M29" s="2">
        <v>7</v>
      </c>
      <c r="N29" s="2">
        <v>3</v>
      </c>
      <c r="O29" s="2">
        <v>0</v>
      </c>
      <c r="P29" s="2">
        <v>3</v>
      </c>
    </row>
    <row r="30" spans="1:16">
      <c r="A30" s="2" t="s">
        <v>17</v>
      </c>
      <c r="B30" s="2">
        <v>748</v>
      </c>
      <c r="C30" s="2">
        <v>245</v>
      </c>
      <c r="D30" s="2">
        <v>993</v>
      </c>
      <c r="E30" s="2">
        <v>33</v>
      </c>
      <c r="F30" s="2">
        <v>206</v>
      </c>
      <c r="G30" s="2">
        <v>49</v>
      </c>
      <c r="H30" s="2">
        <v>65</v>
      </c>
      <c r="I30" s="2">
        <v>22</v>
      </c>
      <c r="J30" s="2">
        <v>428</v>
      </c>
      <c r="K30" s="2">
        <v>67</v>
      </c>
      <c r="L30" s="2">
        <v>4</v>
      </c>
      <c r="M30" s="2">
        <v>15</v>
      </c>
      <c r="N30" s="2">
        <v>10</v>
      </c>
      <c r="O30" s="2">
        <v>1</v>
      </c>
      <c r="P30" s="2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16</v>
      </c>
      <c r="B35" s="2">
        <v>28</v>
      </c>
      <c r="C35" s="2">
        <v>704</v>
      </c>
      <c r="D35" s="2">
        <v>25.1</v>
      </c>
      <c r="E35" s="2">
        <v>79</v>
      </c>
      <c r="F35" s="2">
        <v>0</v>
      </c>
      <c r="G35" s="2">
        <v>33</v>
      </c>
      <c r="H35" s="2">
        <v>183</v>
      </c>
      <c r="I35" s="2">
        <v>5.5</v>
      </c>
      <c r="J35" s="2">
        <v>28</v>
      </c>
      <c r="K35" s="2">
        <v>0</v>
      </c>
      <c r="L35" s="2">
        <v>21</v>
      </c>
    </row>
    <row r="36" spans="1:13">
      <c r="A36" s="2" t="s">
        <v>17</v>
      </c>
      <c r="B36" s="2">
        <v>23</v>
      </c>
      <c r="C36" s="2">
        <v>549</v>
      </c>
      <c r="D36" s="2">
        <v>23.9</v>
      </c>
      <c r="E36" s="2">
        <v>100</v>
      </c>
      <c r="F36" s="2">
        <v>1</v>
      </c>
      <c r="G36" s="2">
        <v>24</v>
      </c>
      <c r="H36" s="2">
        <v>162</v>
      </c>
      <c r="I36" s="2">
        <v>6.8</v>
      </c>
      <c r="J36" s="2">
        <v>25</v>
      </c>
      <c r="K36" s="2">
        <v>0</v>
      </c>
      <c r="L36" s="2">
        <v>22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16</v>
      </c>
      <c r="B41" s="2">
        <v>30</v>
      </c>
      <c r="C41" s="2">
        <v>32</v>
      </c>
      <c r="D41" s="2">
        <v>93.8</v>
      </c>
      <c r="E41" s="2">
        <v>54</v>
      </c>
      <c r="F41" s="2" t="s">
        <v>65</v>
      </c>
      <c r="G41" s="5">
        <v>42622</v>
      </c>
      <c r="H41" s="5">
        <v>42653</v>
      </c>
      <c r="I41" s="5">
        <v>42528</v>
      </c>
      <c r="J41" s="5">
        <v>42496</v>
      </c>
      <c r="K41" s="2">
        <v>25</v>
      </c>
      <c r="L41" s="2">
        <v>25</v>
      </c>
      <c r="M41" s="2">
        <v>100</v>
      </c>
    </row>
    <row r="42" spans="1:13">
      <c r="A42" s="2" t="s">
        <v>17</v>
      </c>
      <c r="B42" s="2">
        <v>30</v>
      </c>
      <c r="C42" s="2">
        <v>36</v>
      </c>
      <c r="D42" s="2">
        <v>83.3</v>
      </c>
      <c r="E42" s="2">
        <v>57</v>
      </c>
      <c r="F42" s="5">
        <v>42370</v>
      </c>
      <c r="G42" s="5">
        <v>42495</v>
      </c>
      <c r="H42" s="5">
        <v>42623</v>
      </c>
      <c r="I42" s="5">
        <v>42627</v>
      </c>
      <c r="J42" s="5">
        <v>42527</v>
      </c>
      <c r="K42" s="2">
        <v>36</v>
      </c>
      <c r="L42" s="2">
        <v>38</v>
      </c>
      <c r="M42" s="2">
        <v>94.7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16</v>
      </c>
      <c r="B46" s="2">
        <v>69</v>
      </c>
      <c r="C46" s="2">
        <v>3117</v>
      </c>
      <c r="D46" s="2">
        <v>61</v>
      </c>
      <c r="E46" s="2">
        <v>45.2</v>
      </c>
      <c r="F46" s="2">
        <v>42.8</v>
      </c>
      <c r="G46" s="2">
        <v>0</v>
      </c>
      <c r="H46" s="2">
        <v>27</v>
      </c>
      <c r="I46" s="2">
        <v>1</v>
      </c>
      <c r="J46" s="2">
        <v>22</v>
      </c>
      <c r="K46" s="2">
        <v>24</v>
      </c>
      <c r="L46" s="2">
        <v>162</v>
      </c>
      <c r="M46" s="2">
        <v>6.8</v>
      </c>
    </row>
    <row r="47" spans="1:13">
      <c r="A47" s="2" t="s">
        <v>17</v>
      </c>
      <c r="B47" s="2">
        <v>73</v>
      </c>
      <c r="C47" s="2">
        <v>3329</v>
      </c>
      <c r="D47" s="2">
        <v>63</v>
      </c>
      <c r="E47" s="2">
        <v>45.6</v>
      </c>
      <c r="F47" s="2">
        <v>42.5</v>
      </c>
      <c r="G47" s="2">
        <v>1</v>
      </c>
      <c r="H47" s="2">
        <v>30</v>
      </c>
      <c r="I47" s="2">
        <v>5</v>
      </c>
      <c r="J47" s="2">
        <v>21</v>
      </c>
      <c r="K47" s="2">
        <v>33</v>
      </c>
      <c r="L47" s="2">
        <v>183</v>
      </c>
      <c r="M47" s="2">
        <v>5.5</v>
      </c>
    </row>
    <row r="52" spans="1:9" ht="20">
      <c r="A52" s="25" t="s">
        <v>72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-107</v>
      </c>
      <c r="B55" s="23">
        <f>SUM(E7-N7)/SUM(B7+M7)</f>
        <v>5.8199643493761144</v>
      </c>
      <c r="C55" s="23">
        <f>SUM(E8-N8)/SUM(B8+M8)</f>
        <v>6.344506517690875</v>
      </c>
      <c r="D55" s="23">
        <f>C12/B12</f>
        <v>4.632352941176471</v>
      </c>
      <c r="E55" s="23">
        <f>C13/B13</f>
        <v>4.1952277657266812</v>
      </c>
      <c r="F55" s="23">
        <f>SUM(K7+J12+K17)</f>
        <v>30</v>
      </c>
      <c r="G55" s="23">
        <f>N29+I29</f>
        <v>11</v>
      </c>
      <c r="H55" s="23">
        <f>M23-M24</f>
        <v>-19</v>
      </c>
      <c r="I55" s="23">
        <f>L29+O29+F35+K35</f>
        <v>1</v>
      </c>
    </row>
    <row r="58" spans="1:9">
      <c r="A58" t="s">
        <v>84</v>
      </c>
    </row>
    <row r="59" spans="1:9">
      <c r="A59" t="s">
        <v>85</v>
      </c>
    </row>
    <row r="60" spans="1:9">
      <c r="A60" t="s">
        <v>86</v>
      </c>
    </row>
    <row r="61" spans="1:9">
      <c r="A61" t="s">
        <v>87</v>
      </c>
    </row>
    <row r="62" spans="1:9">
      <c r="A62" t="s">
        <v>88</v>
      </c>
    </row>
    <row r="63" spans="1:9">
      <c r="A63" t="s">
        <v>89</v>
      </c>
    </row>
    <row r="64" spans="1:9">
      <c r="A64" t="s">
        <v>90</v>
      </c>
    </row>
    <row r="65" spans="1:1">
      <c r="A65" t="s">
        <v>91</v>
      </c>
    </row>
    <row r="66" spans="1:1">
      <c r="A66" t="s">
        <v>92</v>
      </c>
    </row>
    <row r="67" spans="1:1">
      <c r="A67" t="s">
        <v>93</v>
      </c>
    </row>
    <row r="69" spans="1:1">
      <c r="A69" s="22" t="s">
        <v>164</v>
      </c>
    </row>
    <row r="70" spans="1:1">
      <c r="A70" s="21" t="s">
        <v>165</v>
      </c>
    </row>
    <row r="71" spans="1:1">
      <c r="A71" s="21" t="s">
        <v>166</v>
      </c>
    </row>
    <row r="72" spans="1:1">
      <c r="A72" s="21" t="s">
        <v>167</v>
      </c>
    </row>
    <row r="73" spans="1:1">
      <c r="A73" s="21" t="s">
        <v>168</v>
      </c>
    </row>
    <row r="74" spans="1:1">
      <c r="A74" s="21" t="s">
        <v>169</v>
      </c>
    </row>
    <row r="75" spans="1:1">
      <c r="A75" s="21" t="s">
        <v>170</v>
      </c>
    </row>
    <row r="76" spans="1:1">
      <c r="A76" s="21" t="s">
        <v>171</v>
      </c>
    </row>
    <row r="77" spans="1:1">
      <c r="A77" s="21" t="s">
        <v>172</v>
      </c>
    </row>
    <row r="78" spans="1:1">
      <c r="A78" s="21" t="s">
        <v>173</v>
      </c>
    </row>
    <row r="79" spans="1:1">
      <c r="A79" s="21" t="s">
        <v>174</v>
      </c>
    </row>
    <row r="80" spans="1:1">
      <c r="A80" s="21" t="s">
        <v>175</v>
      </c>
    </row>
    <row r="81" spans="1:1">
      <c r="A81" s="21" t="s">
        <v>176</v>
      </c>
    </row>
    <row r="82" spans="1:1">
      <c r="A82" s="21" t="s">
        <v>177</v>
      </c>
    </row>
    <row r="83" spans="1:1">
      <c r="A83" s="21" t="s">
        <v>178</v>
      </c>
    </row>
    <row r="84" spans="1:1">
      <c r="A84" s="21" t="s">
        <v>179</v>
      </c>
    </row>
    <row r="85" spans="1:1">
      <c r="A85" s="21" t="s">
        <v>180</v>
      </c>
    </row>
    <row r="86" spans="1:1">
      <c r="A86" s="21" t="s">
        <v>181</v>
      </c>
    </row>
    <row r="87" spans="1:1">
      <c r="A87" s="21" t="s">
        <v>182</v>
      </c>
    </row>
    <row r="88" spans="1:1">
      <c r="A88" s="21" t="s">
        <v>183</v>
      </c>
    </row>
    <row r="89" spans="1:1">
      <c r="A89" s="21" t="s">
        <v>184</v>
      </c>
    </row>
    <row r="90" spans="1:1">
      <c r="A90" s="21" t="s">
        <v>185</v>
      </c>
    </row>
    <row r="91" spans="1:1">
      <c r="A91" s="21" t="s">
        <v>186</v>
      </c>
    </row>
    <row r="92" spans="1:1">
      <c r="A92" s="21" t="s">
        <v>187</v>
      </c>
    </row>
    <row r="93" spans="1:1">
      <c r="A93" s="21" t="s">
        <v>188</v>
      </c>
    </row>
    <row r="94" spans="1:1">
      <c r="A94" s="21" t="s">
        <v>189</v>
      </c>
    </row>
    <row r="95" spans="1:1">
      <c r="A95" s="21" t="s">
        <v>190</v>
      </c>
    </row>
    <row r="96" spans="1:1">
      <c r="A96" s="21" t="s">
        <v>191</v>
      </c>
    </row>
    <row r="97" spans="1:1">
      <c r="A97" s="21" t="s">
        <v>192</v>
      </c>
    </row>
    <row r="98" spans="1:1">
      <c r="A98" s="21" t="s">
        <v>193</v>
      </c>
    </row>
    <row r="99" spans="1:1">
      <c r="A99" s="21" t="s">
        <v>194</v>
      </c>
    </row>
    <row r="100" spans="1:1">
      <c r="A100" s="21" t="s">
        <v>195</v>
      </c>
    </row>
    <row r="101" spans="1:1">
      <c r="A101" s="21" t="s">
        <v>196</v>
      </c>
    </row>
    <row r="102" spans="1:1">
      <c r="A102" s="21" t="s">
        <v>197</v>
      </c>
    </row>
    <row r="103" spans="1:1">
      <c r="A103" s="21" t="s">
        <v>198</v>
      </c>
    </row>
    <row r="104" spans="1:1">
      <c r="A104" s="21" t="s">
        <v>199</v>
      </c>
    </row>
    <row r="105" spans="1:1">
      <c r="A105" s="21" t="s">
        <v>200</v>
      </c>
    </row>
    <row r="106" spans="1:1">
      <c r="A106" s="21" t="s">
        <v>201</v>
      </c>
    </row>
    <row r="107" spans="1:1">
      <c r="A107" s="21" t="s">
        <v>202</v>
      </c>
    </row>
    <row r="108" spans="1:1">
      <c r="A108" s="21" t="s">
        <v>203</v>
      </c>
    </row>
    <row r="109" spans="1:1">
      <c r="A109" s="21" t="s">
        <v>204</v>
      </c>
    </row>
    <row r="110" spans="1:1">
      <c r="A110" s="21" t="s">
        <v>205</v>
      </c>
    </row>
    <row r="111" spans="1:1">
      <c r="A111" s="21" t="s">
        <v>206</v>
      </c>
    </row>
    <row r="112" spans="1:1">
      <c r="A112" s="21" t="s">
        <v>207</v>
      </c>
    </row>
    <row r="113" spans="1:1">
      <c r="A113" s="21" t="s">
        <v>208</v>
      </c>
    </row>
    <row r="114" spans="1:1">
      <c r="A114" s="21" t="s">
        <v>209</v>
      </c>
    </row>
    <row r="115" spans="1:1">
      <c r="A115" s="21" t="s">
        <v>210</v>
      </c>
    </row>
    <row r="116" spans="1:1">
      <c r="A116" s="21" t="s">
        <v>211</v>
      </c>
    </row>
    <row r="117" spans="1:1">
      <c r="A117" s="21" t="s">
        <v>212</v>
      </c>
    </row>
    <row r="118" spans="1:1">
      <c r="A118" s="21" t="s">
        <v>213</v>
      </c>
    </row>
    <row r="119" spans="1:1">
      <c r="A119" s="21" t="s">
        <v>214</v>
      </c>
    </row>
    <row r="120" spans="1:1">
      <c r="A120" s="21" t="s">
        <v>215</v>
      </c>
    </row>
    <row r="121" spans="1:1">
      <c r="A121" s="21" t="s">
        <v>176</v>
      </c>
    </row>
    <row r="122" spans="1:1">
      <c r="A122" s="21" t="s">
        <v>216</v>
      </c>
    </row>
    <row r="123" spans="1:1">
      <c r="A123" s="21" t="s">
        <v>217</v>
      </c>
    </row>
    <row r="124" spans="1:1">
      <c r="A124" s="21" t="s">
        <v>218</v>
      </c>
    </row>
    <row r="125" spans="1:1">
      <c r="A125" s="21" t="s">
        <v>174</v>
      </c>
    </row>
    <row r="126" spans="1:1">
      <c r="A126" s="21" t="s">
        <v>219</v>
      </c>
    </row>
    <row r="127" spans="1:1">
      <c r="A127" s="21" t="s">
        <v>220</v>
      </c>
    </row>
    <row r="128" spans="1:1">
      <c r="A128" s="21" t="s">
        <v>221</v>
      </c>
    </row>
    <row r="129" spans="1:1">
      <c r="A129" s="21" t="s">
        <v>222</v>
      </c>
    </row>
    <row r="130" spans="1:1">
      <c r="A130" s="21" t="s">
        <v>223</v>
      </c>
    </row>
    <row r="131" spans="1:1">
      <c r="A131" s="21" t="s">
        <v>224</v>
      </c>
    </row>
    <row r="132" spans="1:1">
      <c r="A132" s="21" t="s">
        <v>225</v>
      </c>
    </row>
    <row r="133" spans="1:1">
      <c r="A133" s="21" t="s">
        <v>226</v>
      </c>
    </row>
    <row r="134" spans="1:1">
      <c r="A134" s="21" t="s">
        <v>227</v>
      </c>
    </row>
    <row r="135" spans="1:1">
      <c r="A135" s="21" t="s">
        <v>228</v>
      </c>
    </row>
    <row r="136" spans="1:1">
      <c r="A136" s="21" t="s">
        <v>229</v>
      </c>
    </row>
    <row r="137" spans="1:1">
      <c r="A137" s="21" t="s">
        <v>230</v>
      </c>
    </row>
    <row r="138" spans="1:1">
      <c r="A138" s="21" t="s">
        <v>231</v>
      </c>
    </row>
    <row r="139" spans="1:1">
      <c r="A139" s="21" t="s">
        <v>232</v>
      </c>
    </row>
    <row r="140" spans="1:1">
      <c r="A140" s="21" t="s">
        <v>233</v>
      </c>
    </row>
    <row r="141" spans="1:1">
      <c r="A141" s="21" t="s">
        <v>234</v>
      </c>
    </row>
    <row r="142" spans="1:1">
      <c r="A142" s="21" t="s">
        <v>235</v>
      </c>
    </row>
    <row r="143" spans="1:1">
      <c r="A143" s="21" t="s">
        <v>236</v>
      </c>
    </row>
    <row r="144" spans="1:1">
      <c r="A144" s="21" t="s">
        <v>237</v>
      </c>
    </row>
    <row r="145" spans="1:1">
      <c r="A145" s="21" t="s">
        <v>238</v>
      </c>
    </row>
    <row r="146" spans="1:1">
      <c r="A146" s="21" t="s">
        <v>239</v>
      </c>
    </row>
    <row r="147" spans="1:1">
      <c r="A147" s="21" t="s">
        <v>240</v>
      </c>
    </row>
    <row r="148" spans="1:1">
      <c r="A148" s="21" t="s">
        <v>241</v>
      </c>
    </row>
    <row r="149" spans="1:1">
      <c r="A149" s="21" t="s">
        <v>242</v>
      </c>
    </row>
    <row r="150" spans="1:1">
      <c r="A150" s="21" t="s">
        <v>243</v>
      </c>
    </row>
    <row r="151" spans="1:1">
      <c r="A151" s="21" t="s">
        <v>244</v>
      </c>
    </row>
    <row r="152" spans="1:1">
      <c r="A152" s="21" t="s">
        <v>245</v>
      </c>
    </row>
    <row r="153" spans="1:1">
      <c r="A153" s="21" t="s">
        <v>246</v>
      </c>
    </row>
    <row r="154" spans="1:1">
      <c r="A154" s="21" t="s">
        <v>247</v>
      </c>
    </row>
    <row r="155" spans="1:1">
      <c r="A155" s="21" t="s">
        <v>248</v>
      </c>
    </row>
    <row r="156" spans="1:1">
      <c r="A156" s="21" t="s">
        <v>249</v>
      </c>
    </row>
    <row r="157" spans="1:1">
      <c r="A157" s="21" t="s">
        <v>250</v>
      </c>
    </row>
    <row r="158" spans="1:1">
      <c r="A158" s="21" t="s">
        <v>251</v>
      </c>
    </row>
    <row r="159" spans="1:1">
      <c r="A159" s="21" t="s">
        <v>252</v>
      </c>
    </row>
    <row r="160" spans="1:1">
      <c r="A160" s="21" t="s">
        <v>253</v>
      </c>
    </row>
    <row r="161" spans="1:1">
      <c r="A161" s="21" t="s">
        <v>254</v>
      </c>
    </row>
    <row r="162" spans="1:1">
      <c r="A162" s="21" t="s">
        <v>255</v>
      </c>
    </row>
    <row r="163" spans="1:1">
      <c r="A163" s="21" t="s">
        <v>256</v>
      </c>
    </row>
    <row r="164" spans="1:1">
      <c r="A164" s="21" t="s">
        <v>236</v>
      </c>
    </row>
    <row r="165" spans="1:1">
      <c r="A165" s="21" t="s">
        <v>231</v>
      </c>
    </row>
    <row r="166" spans="1:1">
      <c r="A166" s="21" t="s">
        <v>232</v>
      </c>
    </row>
    <row r="167" spans="1:1">
      <c r="A167" s="21" t="s">
        <v>257</v>
      </c>
    </row>
  </sheetData>
  <mergeCells count="14">
    <mergeCell ref="A1:D1"/>
    <mergeCell ref="A52:D52"/>
    <mergeCell ref="L21:M21"/>
    <mergeCell ref="I21:K21"/>
    <mergeCell ref="F21:H21"/>
    <mergeCell ref="B21:E21"/>
    <mergeCell ref="B27:D27"/>
    <mergeCell ref="E27:G27"/>
    <mergeCell ref="H27:L27"/>
    <mergeCell ref="M27:P27"/>
    <mergeCell ref="B33:F33"/>
    <mergeCell ref="G33:L33"/>
    <mergeCell ref="B39:J39"/>
    <mergeCell ref="K39:M3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4" workbookViewId="0">
      <selection activeCell="I55" sqref="I55"/>
    </sheetView>
  </sheetViews>
  <sheetFormatPr baseColWidth="10" defaultRowHeight="15" x14ac:dyDescent="0"/>
  <sheetData>
    <row r="1" spans="1:15" ht="20">
      <c r="A1" s="25" t="s">
        <v>112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113</v>
      </c>
      <c r="B7" s="2">
        <v>632</v>
      </c>
      <c r="C7" s="2">
        <v>420</v>
      </c>
      <c r="D7" s="2">
        <v>66.5</v>
      </c>
      <c r="E7" s="2">
        <v>4212</v>
      </c>
      <c r="F7" s="2">
        <v>7.1</v>
      </c>
      <c r="G7" s="2">
        <v>263.3</v>
      </c>
      <c r="H7" s="2">
        <v>57</v>
      </c>
      <c r="I7" s="2">
        <v>33</v>
      </c>
      <c r="J7" s="2">
        <v>5.2</v>
      </c>
      <c r="K7" s="2">
        <v>14</v>
      </c>
      <c r="L7" s="2">
        <v>2.2000000000000002</v>
      </c>
      <c r="M7" s="2">
        <v>44</v>
      </c>
      <c r="N7" s="2">
        <v>251</v>
      </c>
      <c r="O7" s="2">
        <v>95.1</v>
      </c>
    </row>
    <row r="8" spans="1:15">
      <c r="A8" s="2" t="s">
        <v>17</v>
      </c>
      <c r="B8" s="2">
        <v>528</v>
      </c>
      <c r="C8" s="2">
        <v>360</v>
      </c>
      <c r="D8" s="2">
        <v>68.2</v>
      </c>
      <c r="E8" s="2">
        <v>3789</v>
      </c>
      <c r="F8" s="2">
        <v>7.7</v>
      </c>
      <c r="G8" s="2">
        <v>236.8</v>
      </c>
      <c r="H8" s="2">
        <v>61</v>
      </c>
      <c r="I8" s="2">
        <v>27</v>
      </c>
      <c r="J8" s="2">
        <v>5.0999999999999996</v>
      </c>
      <c r="K8" s="2">
        <v>9</v>
      </c>
      <c r="L8" s="2">
        <v>1.7</v>
      </c>
      <c r="M8" s="2">
        <v>42</v>
      </c>
      <c r="N8" s="2">
        <v>276</v>
      </c>
      <c r="O8" s="2">
        <v>100.9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113</v>
      </c>
      <c r="B12" s="2">
        <v>354</v>
      </c>
      <c r="C12" s="2">
        <v>1335</v>
      </c>
      <c r="D12" s="2">
        <v>3.8</v>
      </c>
      <c r="E12" s="2">
        <v>36</v>
      </c>
      <c r="F12" s="2">
        <v>7</v>
      </c>
      <c r="G12" s="2">
        <v>7</v>
      </c>
      <c r="H12" s="2">
        <v>83.4</v>
      </c>
      <c r="I12" s="2">
        <v>7</v>
      </c>
      <c r="J12" s="2">
        <v>3</v>
      </c>
      <c r="K12" s="2">
        <v>71</v>
      </c>
    </row>
    <row r="13" spans="1:15">
      <c r="A13" s="2" t="s">
        <v>17</v>
      </c>
      <c r="B13" s="2">
        <v>429</v>
      </c>
      <c r="C13" s="2">
        <v>1805</v>
      </c>
      <c r="D13" s="2">
        <v>4.2</v>
      </c>
      <c r="E13" s="2">
        <v>75</v>
      </c>
      <c r="F13" s="2">
        <v>14</v>
      </c>
      <c r="G13" s="2">
        <v>18</v>
      </c>
      <c r="H13" s="2">
        <v>112.8</v>
      </c>
      <c r="I13" s="2">
        <v>7</v>
      </c>
      <c r="J13" s="2">
        <v>3</v>
      </c>
      <c r="K13" s="2">
        <v>96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113</v>
      </c>
      <c r="B17" s="2">
        <v>420</v>
      </c>
      <c r="C17" s="2">
        <v>632</v>
      </c>
      <c r="D17" s="2">
        <v>4463</v>
      </c>
      <c r="E17" s="2">
        <v>10.6</v>
      </c>
      <c r="F17" s="2">
        <v>33</v>
      </c>
      <c r="G17" s="2">
        <v>57</v>
      </c>
      <c r="H17" s="2">
        <v>52</v>
      </c>
      <c r="I17" s="2">
        <v>278.89999999999998</v>
      </c>
      <c r="J17" s="2">
        <v>3</v>
      </c>
      <c r="K17" s="2">
        <v>3</v>
      </c>
      <c r="L17" s="2">
        <v>2422</v>
      </c>
      <c r="M17" s="2">
        <v>236</v>
      </c>
    </row>
    <row r="18" spans="1:16">
      <c r="A18" s="2" t="s">
        <v>17</v>
      </c>
      <c r="B18" s="2">
        <v>360</v>
      </c>
      <c r="C18" s="2">
        <v>528</v>
      </c>
      <c r="D18" s="2">
        <v>4065</v>
      </c>
      <c r="E18" s="2">
        <v>11.3</v>
      </c>
      <c r="F18" s="2">
        <v>27</v>
      </c>
      <c r="G18" s="2">
        <v>61</v>
      </c>
      <c r="H18" s="2">
        <v>59</v>
      </c>
      <c r="I18" s="2">
        <v>254.1</v>
      </c>
      <c r="J18" s="2">
        <v>5</v>
      </c>
      <c r="K18" s="2">
        <v>1</v>
      </c>
      <c r="L18" s="2">
        <v>1930</v>
      </c>
      <c r="M18" s="2">
        <v>191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113</v>
      </c>
      <c r="B23" s="2">
        <v>337</v>
      </c>
      <c r="C23" s="2">
        <v>71</v>
      </c>
      <c r="D23" s="2">
        <v>236</v>
      </c>
      <c r="E23" s="2">
        <v>30</v>
      </c>
      <c r="F23" s="2">
        <v>75</v>
      </c>
      <c r="G23" s="2">
        <v>203</v>
      </c>
      <c r="H23" s="2">
        <v>36.9</v>
      </c>
      <c r="I23" s="2">
        <v>7</v>
      </c>
      <c r="J23" s="2">
        <v>14</v>
      </c>
      <c r="K23" s="2">
        <v>50</v>
      </c>
      <c r="L23" s="2">
        <v>104</v>
      </c>
      <c r="M23" s="2">
        <v>930</v>
      </c>
    </row>
    <row r="24" spans="1:16">
      <c r="A24" s="2" t="s">
        <v>17</v>
      </c>
      <c r="B24" s="2">
        <v>319</v>
      </c>
      <c r="C24" s="2">
        <v>96</v>
      </c>
      <c r="D24" s="2">
        <v>191</v>
      </c>
      <c r="E24" s="2">
        <v>32</v>
      </c>
      <c r="F24" s="2">
        <v>82</v>
      </c>
      <c r="G24" s="2">
        <v>200</v>
      </c>
      <c r="H24" s="2">
        <v>41</v>
      </c>
      <c r="I24" s="2">
        <v>5</v>
      </c>
      <c r="J24" s="2">
        <v>8</v>
      </c>
      <c r="K24" s="2">
        <v>62.5</v>
      </c>
      <c r="L24" s="2">
        <v>96</v>
      </c>
      <c r="M24" s="2">
        <v>785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113</v>
      </c>
      <c r="B29" s="2">
        <v>799</v>
      </c>
      <c r="C29" s="2">
        <v>214</v>
      </c>
      <c r="D29" s="2">
        <v>1013</v>
      </c>
      <c r="E29" s="2">
        <v>43</v>
      </c>
      <c r="F29" s="2">
        <v>279</v>
      </c>
      <c r="G29" s="2">
        <v>69</v>
      </c>
      <c r="H29" s="2">
        <v>57</v>
      </c>
      <c r="I29" s="2">
        <v>9</v>
      </c>
      <c r="J29" s="2">
        <v>103</v>
      </c>
      <c r="K29" s="2">
        <v>31</v>
      </c>
      <c r="L29" s="2">
        <v>1</v>
      </c>
      <c r="M29" s="2">
        <v>17</v>
      </c>
      <c r="N29" s="2">
        <v>9</v>
      </c>
      <c r="O29" s="2">
        <v>1</v>
      </c>
      <c r="P29" s="2">
        <v>0</v>
      </c>
    </row>
    <row r="30" spans="1:16">
      <c r="A30" s="2" t="s">
        <v>17</v>
      </c>
      <c r="B30" s="2">
        <v>774</v>
      </c>
      <c r="C30" s="2">
        <v>242</v>
      </c>
      <c r="D30" s="2">
        <v>1016</v>
      </c>
      <c r="E30" s="2">
        <v>44</v>
      </c>
      <c r="F30" s="2">
        <v>251</v>
      </c>
      <c r="G30" s="2">
        <v>52</v>
      </c>
      <c r="H30" s="2">
        <v>70</v>
      </c>
      <c r="I30" s="2">
        <v>14</v>
      </c>
      <c r="J30" s="2">
        <v>209</v>
      </c>
      <c r="K30" s="2">
        <v>58</v>
      </c>
      <c r="L30" s="2">
        <v>1</v>
      </c>
      <c r="M30" s="2">
        <v>13</v>
      </c>
      <c r="N30" s="2">
        <v>9</v>
      </c>
      <c r="O30" s="2">
        <v>1</v>
      </c>
      <c r="P30" s="2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113</v>
      </c>
      <c r="B35" s="2">
        <v>44</v>
      </c>
      <c r="C35" s="2">
        <v>1220</v>
      </c>
      <c r="D35" s="2">
        <v>27.7</v>
      </c>
      <c r="E35" s="2">
        <v>104</v>
      </c>
      <c r="F35" s="2">
        <v>0</v>
      </c>
      <c r="G35" s="2">
        <v>30</v>
      </c>
      <c r="H35" s="2">
        <v>209</v>
      </c>
      <c r="I35" s="2">
        <v>7</v>
      </c>
      <c r="J35" s="2">
        <v>28</v>
      </c>
      <c r="K35" s="2">
        <v>0</v>
      </c>
      <c r="L35" s="2">
        <v>22</v>
      </c>
    </row>
    <row r="36" spans="1:13">
      <c r="A36" s="2" t="s">
        <v>17</v>
      </c>
      <c r="B36" s="2">
        <v>32</v>
      </c>
      <c r="C36" s="2">
        <v>814</v>
      </c>
      <c r="D36" s="2">
        <v>25.4</v>
      </c>
      <c r="E36" s="2">
        <v>50</v>
      </c>
      <c r="F36" s="2">
        <v>0</v>
      </c>
      <c r="G36" s="2">
        <v>43</v>
      </c>
      <c r="H36" s="2">
        <v>263</v>
      </c>
      <c r="I36" s="2">
        <v>6.1</v>
      </c>
      <c r="J36" s="2">
        <v>37</v>
      </c>
      <c r="K36" s="2">
        <v>0</v>
      </c>
      <c r="L36" s="2">
        <v>20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113</v>
      </c>
      <c r="B41" s="2">
        <v>22</v>
      </c>
      <c r="C41" s="2">
        <v>24</v>
      </c>
      <c r="D41" s="2">
        <v>91.7</v>
      </c>
      <c r="E41" s="2">
        <v>59</v>
      </c>
      <c r="F41" s="2" t="s">
        <v>65</v>
      </c>
      <c r="G41" s="5">
        <v>42432</v>
      </c>
      <c r="H41" s="5">
        <v>42591</v>
      </c>
      <c r="I41" s="5">
        <v>42527</v>
      </c>
      <c r="J41" s="5">
        <v>42496</v>
      </c>
      <c r="K41" s="2">
        <v>36</v>
      </c>
      <c r="L41" s="2">
        <v>39</v>
      </c>
      <c r="M41" s="2">
        <v>92.3</v>
      </c>
    </row>
    <row r="42" spans="1:13">
      <c r="A42" s="2" t="s">
        <v>17</v>
      </c>
      <c r="B42" s="2">
        <v>25</v>
      </c>
      <c r="C42" s="2">
        <v>29</v>
      </c>
      <c r="D42" s="2">
        <v>86.2</v>
      </c>
      <c r="E42" s="2">
        <v>56</v>
      </c>
      <c r="F42" s="2" t="s">
        <v>65</v>
      </c>
      <c r="G42" s="5">
        <v>42590</v>
      </c>
      <c r="H42" s="5">
        <v>42527</v>
      </c>
      <c r="I42" s="5">
        <v>42529</v>
      </c>
      <c r="J42" s="5">
        <v>42497</v>
      </c>
      <c r="K42" s="2">
        <v>41</v>
      </c>
      <c r="L42" s="2">
        <v>44</v>
      </c>
      <c r="M42" s="2">
        <v>93.2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113</v>
      </c>
      <c r="B46" s="2">
        <v>80</v>
      </c>
      <c r="C46" s="2">
        <v>3679</v>
      </c>
      <c r="D46" s="2">
        <v>66</v>
      </c>
      <c r="E46" s="2">
        <v>46</v>
      </c>
      <c r="F46" s="2">
        <v>42.7</v>
      </c>
      <c r="G46" s="2">
        <v>0</v>
      </c>
      <c r="H46" s="2">
        <v>25</v>
      </c>
      <c r="I46" s="2">
        <v>3</v>
      </c>
      <c r="J46" s="2">
        <v>20</v>
      </c>
      <c r="K46" s="2">
        <v>43</v>
      </c>
      <c r="L46" s="2">
        <v>263</v>
      </c>
      <c r="M46" s="2">
        <v>6.1</v>
      </c>
    </row>
    <row r="47" spans="1:13">
      <c r="A47" s="2" t="s">
        <v>17</v>
      </c>
      <c r="B47" s="2">
        <v>72</v>
      </c>
      <c r="C47" s="2">
        <v>3192</v>
      </c>
      <c r="D47" s="2">
        <v>70</v>
      </c>
      <c r="E47" s="2">
        <v>44.3</v>
      </c>
      <c r="F47" s="2">
        <v>41.4</v>
      </c>
      <c r="G47" s="2">
        <v>0</v>
      </c>
      <c r="H47" s="2">
        <v>32</v>
      </c>
      <c r="I47" s="2">
        <v>1</v>
      </c>
      <c r="J47" s="2">
        <v>22</v>
      </c>
      <c r="K47" s="2">
        <v>30</v>
      </c>
      <c r="L47" s="2">
        <v>209</v>
      </c>
      <c r="M47" s="2">
        <v>7</v>
      </c>
    </row>
    <row r="52" spans="1:9" ht="20">
      <c r="A52" s="25" t="s">
        <v>112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-44</v>
      </c>
      <c r="B55" s="23">
        <f>SUM(E7-N7)/SUM(B7+M7)</f>
        <v>5.859467455621302</v>
      </c>
      <c r="C55" s="23">
        <f>SUM(E8-N8)/SUM(B8+M8)</f>
        <v>6.1631578947368419</v>
      </c>
      <c r="D55" s="23">
        <f>C12/B12</f>
        <v>3.7711864406779663</v>
      </c>
      <c r="E55" s="23">
        <f>C13/B13</f>
        <v>4.2074592074592072</v>
      </c>
      <c r="F55" s="23">
        <f>SUM(K7+J12+K17)</f>
        <v>20</v>
      </c>
      <c r="G55" s="23">
        <f>N29+I29</f>
        <v>18</v>
      </c>
      <c r="H55" s="23">
        <f>M23-M24</f>
        <v>145</v>
      </c>
      <c r="I55" s="23">
        <f>L29+O29+F35+K35</f>
        <v>2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49" workbookViewId="0">
      <selection activeCell="I55" sqref="I55"/>
    </sheetView>
  </sheetViews>
  <sheetFormatPr baseColWidth="10" defaultRowHeight="15" x14ac:dyDescent="0"/>
  <sheetData>
    <row r="1" spans="1:16" ht="20">
      <c r="A1" s="32" t="s">
        <v>114</v>
      </c>
      <c r="B1" s="32"/>
      <c r="C1" s="32"/>
      <c r="D1" s="32"/>
      <c r="E1" s="32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0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A5" s="6" t="s">
        <v>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9"/>
    </row>
    <row r="7" spans="1:16">
      <c r="A7" s="2" t="s">
        <v>115</v>
      </c>
      <c r="B7" s="2">
        <v>573</v>
      </c>
      <c r="C7" s="2">
        <v>348</v>
      </c>
      <c r="D7" s="2">
        <v>60.7</v>
      </c>
      <c r="E7" s="2">
        <v>3503</v>
      </c>
      <c r="F7" s="2">
        <v>6.7</v>
      </c>
      <c r="G7" s="2">
        <v>218.9</v>
      </c>
      <c r="H7" s="2">
        <v>65</v>
      </c>
      <c r="I7" s="2">
        <v>31</v>
      </c>
      <c r="J7" s="2">
        <v>5.4</v>
      </c>
      <c r="K7" s="2">
        <v>8</v>
      </c>
      <c r="L7" s="2">
        <v>1.4</v>
      </c>
      <c r="M7" s="2">
        <v>47</v>
      </c>
      <c r="N7" s="2">
        <v>322</v>
      </c>
      <c r="O7" s="2">
        <v>92.7</v>
      </c>
      <c r="P7" s="9"/>
    </row>
    <row r="8" spans="1:16">
      <c r="A8" s="2" t="s">
        <v>17</v>
      </c>
      <c r="B8" s="2">
        <v>551</v>
      </c>
      <c r="C8" s="2">
        <v>321</v>
      </c>
      <c r="D8" s="2">
        <v>58.3</v>
      </c>
      <c r="E8" s="2">
        <v>3642</v>
      </c>
      <c r="F8" s="2">
        <v>7.1</v>
      </c>
      <c r="G8" s="2">
        <v>227.6</v>
      </c>
      <c r="H8" s="2">
        <v>68</v>
      </c>
      <c r="I8" s="2">
        <v>20</v>
      </c>
      <c r="J8" s="2">
        <v>3.6</v>
      </c>
      <c r="K8" s="2">
        <v>16</v>
      </c>
      <c r="L8" s="2">
        <v>2.9</v>
      </c>
      <c r="M8" s="2">
        <v>43</v>
      </c>
      <c r="N8" s="2">
        <v>256</v>
      </c>
      <c r="O8" s="2">
        <v>80.099999999999994</v>
      </c>
      <c r="P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>
      <c r="A10" s="6" t="s">
        <v>25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  <c r="L11" s="9"/>
      <c r="M11" s="9"/>
      <c r="N11" s="9"/>
      <c r="O11" s="9"/>
      <c r="P11" s="9"/>
    </row>
    <row r="12" spans="1:16">
      <c r="A12" s="2" t="s">
        <v>115</v>
      </c>
      <c r="B12" s="2">
        <v>436</v>
      </c>
      <c r="C12" s="2">
        <v>1850</v>
      </c>
      <c r="D12" s="2">
        <v>4.2</v>
      </c>
      <c r="E12" s="2">
        <v>65</v>
      </c>
      <c r="F12" s="2">
        <v>9</v>
      </c>
      <c r="G12" s="2">
        <v>8</v>
      </c>
      <c r="H12" s="2">
        <v>115.6</v>
      </c>
      <c r="I12" s="2">
        <v>8</v>
      </c>
      <c r="J12" s="2">
        <v>4</v>
      </c>
      <c r="K12" s="2">
        <v>100</v>
      </c>
      <c r="L12" s="9"/>
      <c r="M12" s="9"/>
      <c r="N12" s="9"/>
      <c r="O12" s="9"/>
      <c r="P12" s="9"/>
    </row>
    <row r="13" spans="1:16">
      <c r="A13" s="2" t="s">
        <v>17</v>
      </c>
      <c r="B13" s="2">
        <v>420</v>
      </c>
      <c r="C13" s="2">
        <v>1905</v>
      </c>
      <c r="D13" s="2">
        <v>4.5</v>
      </c>
      <c r="E13" s="2">
        <v>55</v>
      </c>
      <c r="F13" s="2">
        <v>14</v>
      </c>
      <c r="G13" s="2">
        <v>13</v>
      </c>
      <c r="H13" s="2">
        <v>119.1</v>
      </c>
      <c r="I13" s="2">
        <v>8</v>
      </c>
      <c r="J13" s="2">
        <v>3</v>
      </c>
      <c r="K13" s="2">
        <v>96</v>
      </c>
      <c r="L13" s="9"/>
      <c r="M13" s="9"/>
      <c r="N13" s="9"/>
      <c r="O13" s="9"/>
      <c r="P13" s="9"/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6" t="s">
        <v>26</v>
      </c>
      <c r="B15" s="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  <c r="N16" s="9"/>
      <c r="O16" s="9"/>
      <c r="P16" s="9"/>
    </row>
    <row r="17" spans="1:16">
      <c r="A17" s="2" t="s">
        <v>115</v>
      </c>
      <c r="B17" s="2">
        <v>348</v>
      </c>
      <c r="C17" s="2">
        <v>573</v>
      </c>
      <c r="D17" s="2">
        <v>3825</v>
      </c>
      <c r="E17" s="2">
        <v>11</v>
      </c>
      <c r="F17" s="2">
        <v>31</v>
      </c>
      <c r="G17" s="2">
        <v>65</v>
      </c>
      <c r="H17" s="2">
        <v>55</v>
      </c>
      <c r="I17" s="2">
        <v>239.1</v>
      </c>
      <c r="J17" s="2">
        <v>4</v>
      </c>
      <c r="K17" s="2">
        <v>1</v>
      </c>
      <c r="L17" s="2">
        <v>1882</v>
      </c>
      <c r="M17" s="2">
        <v>173</v>
      </c>
      <c r="N17" s="9"/>
      <c r="O17" s="9"/>
      <c r="P17" s="9"/>
    </row>
    <row r="18" spans="1:16">
      <c r="A18" s="2" t="s">
        <v>17</v>
      </c>
      <c r="B18" s="2">
        <v>321</v>
      </c>
      <c r="C18" s="2">
        <v>551</v>
      </c>
      <c r="D18" s="2">
        <v>3898</v>
      </c>
      <c r="E18" s="2">
        <v>12.1</v>
      </c>
      <c r="F18" s="2">
        <v>20</v>
      </c>
      <c r="G18" s="2">
        <v>68</v>
      </c>
      <c r="H18" s="2">
        <v>46</v>
      </c>
      <c r="I18" s="2">
        <v>243.6</v>
      </c>
      <c r="J18" s="2">
        <v>3</v>
      </c>
      <c r="K18" s="2">
        <v>1</v>
      </c>
      <c r="L18" s="2">
        <v>1927</v>
      </c>
      <c r="M18" s="2">
        <v>183</v>
      </c>
      <c r="N18" s="9"/>
      <c r="O18" s="9"/>
      <c r="P18" s="9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6" t="s">
        <v>36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12"/>
      <c r="B21" s="27" t="s">
        <v>27</v>
      </c>
      <c r="C21" s="28"/>
      <c r="D21" s="28"/>
      <c r="E21" s="29"/>
      <c r="F21" s="27" t="s">
        <v>28</v>
      </c>
      <c r="G21" s="28"/>
      <c r="H21" s="29"/>
      <c r="I21" s="27" t="s">
        <v>29</v>
      </c>
      <c r="J21" s="28"/>
      <c r="K21" s="29"/>
      <c r="L21" s="27" t="s">
        <v>30</v>
      </c>
      <c r="M21" s="29"/>
      <c r="N21" s="9"/>
      <c r="O21" s="9"/>
      <c r="P21" s="9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  <c r="N22" s="9"/>
      <c r="O22" s="9"/>
      <c r="P22" s="9"/>
    </row>
    <row r="23" spans="1:16">
      <c r="A23" s="2" t="s">
        <v>115</v>
      </c>
      <c r="B23" s="2">
        <v>317</v>
      </c>
      <c r="C23" s="2">
        <v>100</v>
      </c>
      <c r="D23" s="2">
        <v>173</v>
      </c>
      <c r="E23" s="2">
        <v>44</v>
      </c>
      <c r="F23" s="2">
        <v>70</v>
      </c>
      <c r="G23" s="2">
        <v>208</v>
      </c>
      <c r="H23" s="2">
        <v>33.700000000000003</v>
      </c>
      <c r="I23" s="2">
        <v>11</v>
      </c>
      <c r="J23" s="2">
        <v>21</v>
      </c>
      <c r="K23" s="2">
        <v>52.4</v>
      </c>
      <c r="L23" s="2">
        <v>105</v>
      </c>
      <c r="M23" s="2">
        <v>906</v>
      </c>
      <c r="N23" s="9"/>
      <c r="O23" s="9"/>
      <c r="P23" s="9"/>
    </row>
    <row r="24" spans="1:16">
      <c r="A24" s="2" t="s">
        <v>17</v>
      </c>
      <c r="B24" s="2">
        <v>300</v>
      </c>
      <c r="C24" s="2">
        <v>96</v>
      </c>
      <c r="D24" s="2">
        <v>183</v>
      </c>
      <c r="E24" s="2">
        <v>21</v>
      </c>
      <c r="F24" s="2">
        <v>79</v>
      </c>
      <c r="G24" s="2">
        <v>220</v>
      </c>
      <c r="H24" s="2">
        <v>35.9</v>
      </c>
      <c r="I24" s="2">
        <v>10</v>
      </c>
      <c r="J24" s="2">
        <v>21</v>
      </c>
      <c r="K24" s="2">
        <v>47.6</v>
      </c>
      <c r="L24" s="2">
        <v>120</v>
      </c>
      <c r="M24" s="2">
        <v>1107</v>
      </c>
      <c r="N24" s="9"/>
      <c r="O24" s="9"/>
      <c r="P24" s="9"/>
    </row>
    <row r="25" spans="1:1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>
      <c r="A26" s="6" t="s">
        <v>48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>
      <c r="A27" s="12"/>
      <c r="B27" s="27" t="s">
        <v>37</v>
      </c>
      <c r="C27" s="28"/>
      <c r="D27" s="29"/>
      <c r="E27" s="27" t="s">
        <v>38</v>
      </c>
      <c r="F27" s="28"/>
      <c r="G27" s="29"/>
      <c r="H27" s="27" t="s">
        <v>39</v>
      </c>
      <c r="I27" s="28"/>
      <c r="J27" s="28"/>
      <c r="K27" s="28"/>
      <c r="L27" s="30"/>
      <c r="M27" s="31" t="s">
        <v>40</v>
      </c>
      <c r="N27" s="28"/>
      <c r="O27" s="28"/>
      <c r="P27" s="29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115</v>
      </c>
      <c r="B29" s="2">
        <v>755</v>
      </c>
      <c r="C29" s="2">
        <v>224</v>
      </c>
      <c r="D29" s="2">
        <v>979</v>
      </c>
      <c r="E29" s="2">
        <v>43</v>
      </c>
      <c r="F29" s="2">
        <v>256</v>
      </c>
      <c r="G29" s="2">
        <v>58</v>
      </c>
      <c r="H29" s="2">
        <v>70</v>
      </c>
      <c r="I29" s="2">
        <v>16</v>
      </c>
      <c r="J29" s="2">
        <v>198</v>
      </c>
      <c r="K29" s="2">
        <v>45</v>
      </c>
      <c r="L29" s="2">
        <v>2</v>
      </c>
      <c r="M29" s="2">
        <v>13</v>
      </c>
      <c r="N29" s="2">
        <v>6</v>
      </c>
      <c r="O29" s="2">
        <v>1</v>
      </c>
      <c r="P29" s="2">
        <v>1</v>
      </c>
    </row>
    <row r="30" spans="1:16">
      <c r="A30" s="2" t="s">
        <v>17</v>
      </c>
      <c r="B30" s="2">
        <v>800</v>
      </c>
      <c r="C30" s="2">
        <v>251</v>
      </c>
      <c r="D30" s="2">
        <v>1051</v>
      </c>
      <c r="E30" s="2">
        <v>47</v>
      </c>
      <c r="F30" s="2">
        <v>322</v>
      </c>
      <c r="G30" s="2">
        <v>55</v>
      </c>
      <c r="H30" s="2">
        <v>43</v>
      </c>
      <c r="I30" s="2">
        <v>8</v>
      </c>
      <c r="J30" s="2">
        <v>55</v>
      </c>
      <c r="K30" s="2">
        <v>29</v>
      </c>
      <c r="L30" s="2">
        <v>0</v>
      </c>
      <c r="M30" s="2">
        <v>21</v>
      </c>
      <c r="N30" s="2">
        <v>9</v>
      </c>
      <c r="O30" s="2">
        <v>3</v>
      </c>
      <c r="P30" s="2">
        <v>1</v>
      </c>
    </row>
    <row r="31" spans="1:1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>
      <c r="A32" s="6" t="s">
        <v>54</v>
      </c>
      <c r="B32" s="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>
      <c r="A33" s="12"/>
      <c r="B33" s="27" t="s">
        <v>49</v>
      </c>
      <c r="C33" s="28"/>
      <c r="D33" s="28"/>
      <c r="E33" s="28"/>
      <c r="F33" s="29"/>
      <c r="G33" s="27" t="s">
        <v>50</v>
      </c>
      <c r="H33" s="28"/>
      <c r="I33" s="28"/>
      <c r="J33" s="28"/>
      <c r="K33" s="28"/>
      <c r="L33" s="30"/>
      <c r="M33" s="9"/>
      <c r="N33" s="9"/>
      <c r="O33" s="9"/>
      <c r="P33" s="9"/>
    </row>
    <row r="34" spans="1:16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  <c r="M34" s="9"/>
      <c r="N34" s="9"/>
      <c r="O34" s="9"/>
      <c r="P34" s="9"/>
    </row>
    <row r="35" spans="1:16">
      <c r="A35" s="2" t="s">
        <v>115</v>
      </c>
      <c r="B35" s="2">
        <v>36</v>
      </c>
      <c r="C35" s="2">
        <v>881</v>
      </c>
      <c r="D35" s="2">
        <v>24.5</v>
      </c>
      <c r="E35" s="2">
        <v>70</v>
      </c>
      <c r="F35" s="2">
        <v>0</v>
      </c>
      <c r="G35" s="2">
        <v>31</v>
      </c>
      <c r="H35" s="2">
        <v>167</v>
      </c>
      <c r="I35" s="2">
        <v>5.4</v>
      </c>
      <c r="J35" s="2">
        <v>16</v>
      </c>
      <c r="K35" s="2">
        <v>0</v>
      </c>
      <c r="L35" s="2">
        <v>23</v>
      </c>
      <c r="M35" s="9"/>
      <c r="N35" s="9"/>
      <c r="O35" s="9"/>
      <c r="P35" s="9"/>
    </row>
    <row r="36" spans="1:16">
      <c r="A36" s="2" t="s">
        <v>17</v>
      </c>
      <c r="B36" s="2">
        <v>37</v>
      </c>
      <c r="C36" s="2">
        <v>988</v>
      </c>
      <c r="D36" s="2">
        <v>26.7</v>
      </c>
      <c r="E36" s="2">
        <v>104</v>
      </c>
      <c r="F36" s="2">
        <v>0</v>
      </c>
      <c r="G36" s="2">
        <v>41</v>
      </c>
      <c r="H36" s="2">
        <v>174</v>
      </c>
      <c r="I36" s="2">
        <v>4.2</v>
      </c>
      <c r="J36" s="2">
        <v>23</v>
      </c>
      <c r="K36" s="2">
        <v>0</v>
      </c>
      <c r="L36" s="2">
        <v>14</v>
      </c>
      <c r="M36" s="9"/>
      <c r="N36" s="9"/>
      <c r="O36" s="9"/>
      <c r="P36" s="9"/>
    </row>
    <row r="37" spans="1:1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6" t="s">
        <v>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12"/>
      <c r="B39" s="27" t="s">
        <v>55</v>
      </c>
      <c r="C39" s="28"/>
      <c r="D39" s="28"/>
      <c r="E39" s="28"/>
      <c r="F39" s="28"/>
      <c r="G39" s="28"/>
      <c r="H39" s="28"/>
      <c r="I39" s="28"/>
      <c r="J39" s="29"/>
      <c r="K39" s="27" t="s">
        <v>56</v>
      </c>
      <c r="L39" s="28"/>
      <c r="M39" s="30"/>
      <c r="N39" s="9"/>
      <c r="O39" s="9"/>
      <c r="P39" s="9"/>
    </row>
    <row r="40" spans="1:16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  <c r="N40" s="9"/>
      <c r="O40" s="9"/>
      <c r="P40" s="9"/>
    </row>
    <row r="41" spans="1:16">
      <c r="A41" s="2" t="s">
        <v>115</v>
      </c>
      <c r="B41" s="2">
        <v>24</v>
      </c>
      <c r="C41" s="2">
        <v>28</v>
      </c>
      <c r="D41" s="2">
        <v>85.7</v>
      </c>
      <c r="E41" s="2">
        <v>56</v>
      </c>
      <c r="F41" s="5">
        <v>42370</v>
      </c>
      <c r="G41" s="5">
        <v>42558</v>
      </c>
      <c r="H41" s="5">
        <v>42464</v>
      </c>
      <c r="I41" s="5">
        <v>42593</v>
      </c>
      <c r="J41" s="5">
        <v>42465</v>
      </c>
      <c r="K41" s="2">
        <v>36</v>
      </c>
      <c r="L41" s="2">
        <v>36</v>
      </c>
      <c r="M41" s="2">
        <v>100</v>
      </c>
      <c r="N41" s="9"/>
      <c r="O41" s="9"/>
      <c r="P41" s="9"/>
    </row>
    <row r="42" spans="1:16">
      <c r="A42" s="2" t="s">
        <v>17</v>
      </c>
      <c r="B42" s="2">
        <v>24</v>
      </c>
      <c r="C42" s="2">
        <v>28</v>
      </c>
      <c r="D42" s="2">
        <v>85.7</v>
      </c>
      <c r="E42" s="2">
        <v>54</v>
      </c>
      <c r="F42" s="5">
        <v>42370</v>
      </c>
      <c r="G42" s="5">
        <v>42527</v>
      </c>
      <c r="H42" s="5">
        <v>42558</v>
      </c>
      <c r="I42" s="5">
        <v>42496</v>
      </c>
      <c r="J42" s="5">
        <v>42498</v>
      </c>
      <c r="K42" s="2">
        <v>31</v>
      </c>
      <c r="L42" s="2">
        <v>34</v>
      </c>
      <c r="M42" s="2">
        <v>91.2</v>
      </c>
      <c r="N42" s="9"/>
      <c r="O42" s="9"/>
      <c r="P42" s="9"/>
    </row>
    <row r="43" spans="1:1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6" t="s">
        <v>71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  <c r="N45" s="9"/>
      <c r="O45" s="9"/>
      <c r="P45" s="9"/>
    </row>
    <row r="46" spans="1:16">
      <c r="A46" s="2" t="s">
        <v>115</v>
      </c>
      <c r="B46" s="2">
        <v>81</v>
      </c>
      <c r="C46" s="2">
        <v>3554</v>
      </c>
      <c r="D46" s="2">
        <v>62</v>
      </c>
      <c r="E46" s="2">
        <v>43.9</v>
      </c>
      <c r="F46" s="2">
        <v>41.7</v>
      </c>
      <c r="G46" s="2">
        <v>0</v>
      </c>
      <c r="H46" s="2">
        <v>18</v>
      </c>
      <c r="I46" s="2">
        <v>6</v>
      </c>
      <c r="J46" s="2">
        <v>14</v>
      </c>
      <c r="K46" s="2">
        <v>41</v>
      </c>
      <c r="L46" s="2">
        <v>174</v>
      </c>
      <c r="M46" s="2">
        <v>4.2</v>
      </c>
      <c r="N46" s="9"/>
      <c r="O46" s="9"/>
      <c r="P46" s="9"/>
    </row>
    <row r="47" spans="1:16">
      <c r="A47" s="2" t="s">
        <v>17</v>
      </c>
      <c r="B47" s="2">
        <v>82</v>
      </c>
      <c r="C47" s="2">
        <v>3560</v>
      </c>
      <c r="D47" s="2">
        <v>61</v>
      </c>
      <c r="E47" s="2">
        <v>43.4</v>
      </c>
      <c r="F47" s="2">
        <v>41.4</v>
      </c>
      <c r="G47" s="2">
        <v>0</v>
      </c>
      <c r="H47" s="2">
        <v>30</v>
      </c>
      <c r="I47" s="2">
        <v>5</v>
      </c>
      <c r="J47" s="2">
        <v>23</v>
      </c>
      <c r="K47" s="2">
        <v>31</v>
      </c>
      <c r="L47" s="2">
        <v>167</v>
      </c>
      <c r="M47" s="2">
        <v>5.4</v>
      </c>
      <c r="N47" s="9"/>
      <c r="O47" s="9"/>
      <c r="P47" s="9"/>
    </row>
    <row r="48" spans="1:16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20">
      <c r="A52" s="32" t="s">
        <v>114</v>
      </c>
      <c r="B52" s="32"/>
      <c r="C52" s="32"/>
      <c r="D52" s="32"/>
      <c r="E52" s="3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0" t="s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" t="s">
        <v>75</v>
      </c>
      <c r="B54" s="11" t="s">
        <v>76</v>
      </c>
      <c r="C54" s="11" t="s">
        <v>77</v>
      </c>
      <c r="D54" s="11" t="s">
        <v>78</v>
      </c>
      <c r="E54" s="11" t="s">
        <v>79</v>
      </c>
      <c r="F54" s="11" t="s">
        <v>80</v>
      </c>
      <c r="G54" s="11" t="s">
        <v>81</v>
      </c>
      <c r="H54" s="11" t="s">
        <v>82</v>
      </c>
      <c r="I54" s="11" t="s">
        <v>83</v>
      </c>
      <c r="J54" s="9"/>
      <c r="K54" s="9"/>
      <c r="L54" s="9"/>
      <c r="M54" s="9"/>
      <c r="N54" s="9"/>
      <c r="O54" s="9"/>
      <c r="P54" s="9"/>
    </row>
    <row r="55" spans="1:16">
      <c r="A55" s="2">
        <f>((G12+F17+L29+O29+F35+K35)*6+(B41*3)+K41)-((G13+F18+L30+O30+F36+K36)*6+(B42*3)+K42)</f>
        <v>41</v>
      </c>
      <c r="B55" s="23">
        <f>SUM(E7-N7)/SUM(B7+M7)</f>
        <v>5.1306451612903228</v>
      </c>
      <c r="C55" s="23">
        <f>SUM(E8-N8)/SUM(B8+M8)</f>
        <v>5.7003367003367007</v>
      </c>
      <c r="D55" s="23">
        <f>C12/B12</f>
        <v>4.2431192660550456</v>
      </c>
      <c r="E55" s="23">
        <f>C13/B13</f>
        <v>4.5357142857142856</v>
      </c>
      <c r="F55" s="23">
        <f>SUM(K7+J12+K17)</f>
        <v>13</v>
      </c>
      <c r="G55" s="23">
        <f>N29+I29</f>
        <v>22</v>
      </c>
      <c r="H55" s="23">
        <f>M23-M24</f>
        <v>-201</v>
      </c>
      <c r="I55" s="23">
        <f>L29+O29+F35+K35</f>
        <v>3</v>
      </c>
      <c r="J55" s="9"/>
      <c r="K55" s="9"/>
      <c r="L55" s="9"/>
      <c r="M55" s="9"/>
      <c r="N55" s="9"/>
      <c r="O55" s="9"/>
      <c r="P55" s="9"/>
    </row>
    <row r="56" spans="1:1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9"/>
      <c r="B57" s="9"/>
      <c r="C57" s="9"/>
    </row>
    <row r="58" spans="1:16">
      <c r="A58" s="9"/>
      <c r="B58" s="9"/>
      <c r="C58" s="9"/>
    </row>
    <row r="59" spans="1:16">
      <c r="A59" s="9"/>
      <c r="B59" s="9"/>
      <c r="C59" s="9"/>
    </row>
    <row r="60" spans="1:16">
      <c r="A60" s="9"/>
      <c r="B60" s="9"/>
      <c r="C60" s="9"/>
    </row>
    <row r="61" spans="1:16">
      <c r="A61" s="9"/>
      <c r="B61" s="9"/>
      <c r="C61" s="9"/>
    </row>
    <row r="62" spans="1:16">
      <c r="A62" s="9"/>
      <c r="B62" s="9"/>
      <c r="C62" s="9"/>
    </row>
    <row r="63" spans="1:16">
      <c r="A63" s="9"/>
      <c r="B63" s="9"/>
      <c r="C63" s="9"/>
    </row>
    <row r="64" spans="1:16">
      <c r="A64" s="9"/>
      <c r="B64" s="9"/>
      <c r="C64" s="9"/>
    </row>
    <row r="65" spans="1:3">
      <c r="A65" s="9"/>
      <c r="B65" s="9"/>
      <c r="C65" s="9"/>
    </row>
    <row r="66" spans="1:3">
      <c r="A66" s="9"/>
      <c r="B66" s="9"/>
      <c r="C66" s="9"/>
    </row>
    <row r="67" spans="1:3">
      <c r="A67" s="9"/>
      <c r="B67" s="9"/>
      <c r="C67" s="9"/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3" workbookViewId="0">
      <selection activeCell="I55" sqref="I55"/>
    </sheetView>
  </sheetViews>
  <sheetFormatPr baseColWidth="10" defaultRowHeight="15" x14ac:dyDescent="0"/>
  <sheetData>
    <row r="1" spans="1:15" ht="20">
      <c r="A1" s="25" t="s">
        <v>116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117</v>
      </c>
      <c r="B7" s="2">
        <v>454</v>
      </c>
      <c r="C7" s="2">
        <v>294</v>
      </c>
      <c r="D7" s="2">
        <v>64.8</v>
      </c>
      <c r="E7" s="2">
        <v>2928</v>
      </c>
      <c r="F7" s="2">
        <v>7.2</v>
      </c>
      <c r="G7" s="2">
        <v>183</v>
      </c>
      <c r="H7" s="2">
        <v>52</v>
      </c>
      <c r="I7" s="2">
        <v>14</v>
      </c>
      <c r="J7" s="2">
        <v>3.1</v>
      </c>
      <c r="K7" s="2">
        <v>9</v>
      </c>
      <c r="L7" s="2">
        <v>2</v>
      </c>
      <c r="M7" s="2">
        <v>45</v>
      </c>
      <c r="N7" s="2">
        <v>318</v>
      </c>
      <c r="O7" s="2">
        <v>87.9</v>
      </c>
    </row>
    <row r="8" spans="1:15">
      <c r="A8" s="2" t="s">
        <v>17</v>
      </c>
      <c r="B8" s="2">
        <v>561</v>
      </c>
      <c r="C8" s="2">
        <v>359</v>
      </c>
      <c r="D8" s="2">
        <v>64</v>
      </c>
      <c r="E8" s="2">
        <v>3759</v>
      </c>
      <c r="F8" s="2">
        <v>7.2</v>
      </c>
      <c r="G8" s="2">
        <v>234.9</v>
      </c>
      <c r="H8" s="2">
        <v>72</v>
      </c>
      <c r="I8" s="2">
        <v>24</v>
      </c>
      <c r="J8" s="2">
        <v>4.3</v>
      </c>
      <c r="K8" s="2">
        <v>13</v>
      </c>
      <c r="L8" s="2">
        <v>2.2999999999999998</v>
      </c>
      <c r="M8" s="2">
        <v>43</v>
      </c>
      <c r="N8" s="2">
        <v>283</v>
      </c>
      <c r="O8" s="2">
        <v>90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117</v>
      </c>
      <c r="B12" s="2">
        <v>474</v>
      </c>
      <c r="C12" s="2">
        <v>2211</v>
      </c>
      <c r="D12" s="2">
        <v>4.7</v>
      </c>
      <c r="E12" s="2">
        <v>80</v>
      </c>
      <c r="F12" s="2">
        <v>14</v>
      </c>
      <c r="G12" s="2">
        <v>18</v>
      </c>
      <c r="H12" s="2">
        <v>138.19999999999999</v>
      </c>
      <c r="I12" s="2">
        <v>9</v>
      </c>
      <c r="J12" s="2">
        <v>4</v>
      </c>
      <c r="K12" s="2">
        <v>113</v>
      </c>
    </row>
    <row r="13" spans="1:15">
      <c r="A13" s="2" t="s">
        <v>17</v>
      </c>
      <c r="B13" s="2">
        <v>411</v>
      </c>
      <c r="C13" s="2">
        <v>1748</v>
      </c>
      <c r="D13" s="2">
        <v>4.3</v>
      </c>
      <c r="E13" s="2">
        <v>72</v>
      </c>
      <c r="F13" s="2">
        <v>7</v>
      </c>
      <c r="G13" s="2">
        <v>7</v>
      </c>
      <c r="H13" s="2">
        <v>109.3</v>
      </c>
      <c r="I13" s="2">
        <v>6</v>
      </c>
      <c r="J13" s="2">
        <v>4</v>
      </c>
      <c r="K13" s="2">
        <v>94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117</v>
      </c>
      <c r="B17" s="2">
        <v>294</v>
      </c>
      <c r="C17" s="2">
        <v>454</v>
      </c>
      <c r="D17" s="2">
        <v>3246</v>
      </c>
      <c r="E17" s="2">
        <v>11</v>
      </c>
      <c r="F17" s="2">
        <v>14</v>
      </c>
      <c r="G17" s="2">
        <v>52</v>
      </c>
      <c r="H17" s="2">
        <v>41</v>
      </c>
      <c r="I17" s="2">
        <v>202.9</v>
      </c>
      <c r="J17" s="2">
        <v>4</v>
      </c>
      <c r="K17" s="2">
        <v>1</v>
      </c>
      <c r="L17" s="2">
        <v>1783</v>
      </c>
      <c r="M17" s="2">
        <v>153</v>
      </c>
    </row>
    <row r="18" spans="1:16">
      <c r="A18" s="2" t="s">
        <v>17</v>
      </c>
      <c r="B18" s="2">
        <v>359</v>
      </c>
      <c r="C18" s="2">
        <v>561</v>
      </c>
      <c r="D18" s="2">
        <v>4042</v>
      </c>
      <c r="E18" s="2">
        <v>11.3</v>
      </c>
      <c r="F18" s="2">
        <v>24</v>
      </c>
      <c r="G18" s="2">
        <v>72</v>
      </c>
      <c r="H18" s="2">
        <v>47</v>
      </c>
      <c r="I18" s="2">
        <v>252.6</v>
      </c>
      <c r="J18" s="2">
        <v>2</v>
      </c>
      <c r="K18" s="2">
        <v>1</v>
      </c>
      <c r="L18" s="2">
        <v>1757</v>
      </c>
      <c r="M18" s="2">
        <v>189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117</v>
      </c>
      <c r="B23" s="2">
        <v>297</v>
      </c>
      <c r="C23" s="2">
        <v>113</v>
      </c>
      <c r="D23" s="2">
        <v>153</v>
      </c>
      <c r="E23" s="2">
        <v>31</v>
      </c>
      <c r="F23" s="2">
        <v>76</v>
      </c>
      <c r="G23" s="2">
        <v>199</v>
      </c>
      <c r="H23" s="2">
        <v>38.200000000000003</v>
      </c>
      <c r="I23" s="2">
        <v>5</v>
      </c>
      <c r="J23" s="2">
        <v>11</v>
      </c>
      <c r="K23" s="2">
        <v>45.5</v>
      </c>
      <c r="L23" s="2">
        <v>88</v>
      </c>
      <c r="M23" s="2">
        <v>797</v>
      </c>
    </row>
    <row r="24" spans="1:16">
      <c r="A24" s="2" t="s">
        <v>17</v>
      </c>
      <c r="B24" s="2">
        <v>318</v>
      </c>
      <c r="C24" s="2">
        <v>94</v>
      </c>
      <c r="D24" s="2">
        <v>189</v>
      </c>
      <c r="E24" s="2">
        <v>35</v>
      </c>
      <c r="F24" s="2">
        <v>71</v>
      </c>
      <c r="G24" s="2">
        <v>206</v>
      </c>
      <c r="H24" s="2">
        <v>34.5</v>
      </c>
      <c r="I24" s="2">
        <v>11</v>
      </c>
      <c r="J24" s="2">
        <v>22</v>
      </c>
      <c r="K24" s="2">
        <v>50</v>
      </c>
      <c r="L24" s="2">
        <v>109</v>
      </c>
      <c r="M24" s="2">
        <v>875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117</v>
      </c>
      <c r="B29" s="2">
        <v>827</v>
      </c>
      <c r="C29" s="2">
        <v>186</v>
      </c>
      <c r="D29" s="2">
        <v>1013</v>
      </c>
      <c r="E29" s="2">
        <v>43</v>
      </c>
      <c r="F29" s="2">
        <v>283</v>
      </c>
      <c r="G29" s="2">
        <v>46</v>
      </c>
      <c r="H29" s="2">
        <v>64</v>
      </c>
      <c r="I29" s="2">
        <v>13</v>
      </c>
      <c r="J29" s="2">
        <v>215</v>
      </c>
      <c r="K29" s="2">
        <v>91</v>
      </c>
      <c r="L29" s="2">
        <v>2</v>
      </c>
      <c r="M29" s="2">
        <v>12</v>
      </c>
      <c r="N29" s="2">
        <v>9</v>
      </c>
      <c r="O29" s="2">
        <v>1</v>
      </c>
      <c r="P29" s="2">
        <v>1</v>
      </c>
    </row>
    <row r="30" spans="1:16">
      <c r="A30" s="2" t="s">
        <v>17</v>
      </c>
      <c r="B30" s="2">
        <v>831</v>
      </c>
      <c r="C30" s="2">
        <v>205</v>
      </c>
      <c r="D30" s="2">
        <v>1036</v>
      </c>
      <c r="E30" s="2">
        <v>45</v>
      </c>
      <c r="F30" s="2">
        <v>318</v>
      </c>
      <c r="G30" s="2">
        <v>71</v>
      </c>
      <c r="H30" s="2">
        <v>42</v>
      </c>
      <c r="I30" s="2">
        <v>9</v>
      </c>
      <c r="J30" s="2">
        <v>71</v>
      </c>
      <c r="K30" s="2">
        <v>26</v>
      </c>
      <c r="L30" s="2">
        <v>0</v>
      </c>
      <c r="M30" s="2">
        <v>16</v>
      </c>
      <c r="N30" s="2">
        <v>8</v>
      </c>
      <c r="O30" s="2">
        <v>0</v>
      </c>
      <c r="P30" s="2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117</v>
      </c>
      <c r="B35" s="2">
        <v>42</v>
      </c>
      <c r="C35" s="2">
        <v>1190</v>
      </c>
      <c r="D35" s="2">
        <v>28.3</v>
      </c>
      <c r="E35" s="2">
        <v>101</v>
      </c>
      <c r="F35" s="2">
        <v>2</v>
      </c>
      <c r="G35" s="2">
        <v>34</v>
      </c>
      <c r="H35" s="2">
        <v>311</v>
      </c>
      <c r="I35" s="2">
        <v>9.1</v>
      </c>
      <c r="J35" s="2">
        <v>65</v>
      </c>
      <c r="K35" s="2">
        <v>1</v>
      </c>
      <c r="L35" s="2">
        <v>15</v>
      </c>
    </row>
    <row r="36" spans="1:13">
      <c r="A36" s="2" t="s">
        <v>17</v>
      </c>
      <c r="B36" s="2">
        <v>40</v>
      </c>
      <c r="C36" s="2">
        <v>1043</v>
      </c>
      <c r="D36" s="2">
        <v>26.1</v>
      </c>
      <c r="E36" s="2">
        <v>70</v>
      </c>
      <c r="F36" s="2">
        <v>0</v>
      </c>
      <c r="G36" s="2">
        <v>29</v>
      </c>
      <c r="H36" s="2">
        <v>152</v>
      </c>
      <c r="I36" s="2">
        <v>5.2</v>
      </c>
      <c r="J36" s="2">
        <v>19</v>
      </c>
      <c r="K36" s="2">
        <v>0</v>
      </c>
      <c r="L36" s="2">
        <v>21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117</v>
      </c>
      <c r="B41" s="2">
        <v>34</v>
      </c>
      <c r="C41" s="2">
        <v>39</v>
      </c>
      <c r="D41" s="2">
        <v>87.2</v>
      </c>
      <c r="E41" s="2">
        <v>54</v>
      </c>
      <c r="F41" s="2" t="s">
        <v>65</v>
      </c>
      <c r="G41" s="5">
        <v>42622</v>
      </c>
      <c r="H41" s="2" t="s">
        <v>118</v>
      </c>
      <c r="I41" s="5">
        <v>42528</v>
      </c>
      <c r="J41" s="5">
        <v>42529</v>
      </c>
      <c r="K41" s="2">
        <v>33</v>
      </c>
      <c r="L41" s="2">
        <v>37</v>
      </c>
      <c r="M41" s="2">
        <v>89.2</v>
      </c>
    </row>
    <row r="42" spans="1:13">
      <c r="A42" s="2" t="s">
        <v>17</v>
      </c>
      <c r="B42" s="2">
        <v>28</v>
      </c>
      <c r="C42" s="2">
        <v>31</v>
      </c>
      <c r="D42" s="2">
        <v>90.3</v>
      </c>
      <c r="E42" s="2">
        <v>61</v>
      </c>
      <c r="F42" s="2" t="s">
        <v>65</v>
      </c>
      <c r="G42" s="5">
        <v>42559</v>
      </c>
      <c r="H42" s="5">
        <v>42527</v>
      </c>
      <c r="I42" s="5">
        <v>42623</v>
      </c>
      <c r="J42" s="5">
        <v>42528</v>
      </c>
      <c r="K42" s="2">
        <v>28</v>
      </c>
      <c r="L42" s="2">
        <v>28</v>
      </c>
      <c r="M42" s="2">
        <v>100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117</v>
      </c>
      <c r="B46" s="2">
        <v>66</v>
      </c>
      <c r="C46" s="2">
        <v>2746</v>
      </c>
      <c r="D46" s="2">
        <v>61</v>
      </c>
      <c r="E46" s="2">
        <v>41.6</v>
      </c>
      <c r="F46" s="2">
        <v>39.299999999999997</v>
      </c>
      <c r="G46" s="2">
        <v>0</v>
      </c>
      <c r="H46" s="2">
        <v>23</v>
      </c>
      <c r="I46" s="2">
        <v>5</v>
      </c>
      <c r="J46" s="2">
        <v>21</v>
      </c>
      <c r="K46" s="2">
        <v>29</v>
      </c>
      <c r="L46" s="2">
        <v>152</v>
      </c>
      <c r="M46" s="2">
        <v>5.2</v>
      </c>
    </row>
    <row r="47" spans="1:13">
      <c r="A47" s="2" t="s">
        <v>17</v>
      </c>
      <c r="B47" s="2">
        <v>72</v>
      </c>
      <c r="C47" s="2">
        <v>3158</v>
      </c>
      <c r="D47" s="2">
        <v>68</v>
      </c>
      <c r="E47" s="2">
        <v>43.9</v>
      </c>
      <c r="F47" s="2">
        <v>39.5</v>
      </c>
      <c r="G47" s="2">
        <v>0</v>
      </c>
      <c r="H47" s="2">
        <v>24</v>
      </c>
      <c r="I47" s="2">
        <v>1</v>
      </c>
      <c r="J47" s="2">
        <v>15</v>
      </c>
      <c r="K47" s="2">
        <v>34</v>
      </c>
      <c r="L47" s="2">
        <v>311</v>
      </c>
      <c r="M47" s="2">
        <v>9.1</v>
      </c>
    </row>
    <row r="52" spans="1:9" ht="15" customHeight="1">
      <c r="A52" s="25" t="s">
        <v>116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65</v>
      </c>
      <c r="B55" s="23">
        <f>SUM(E7-N7)/SUM(B7+M7)</f>
        <v>5.2304609218436875</v>
      </c>
      <c r="C55" s="23">
        <f>SUM(E8-N8)/SUM(B8+M8)</f>
        <v>5.7549668874172184</v>
      </c>
      <c r="D55" s="23">
        <f>C12/B12</f>
        <v>4.6645569620253164</v>
      </c>
      <c r="E55" s="23">
        <f>C13/B13</f>
        <v>4.2530413625304133</v>
      </c>
      <c r="F55" s="23">
        <f>SUM(K7+J12+K17)</f>
        <v>14</v>
      </c>
      <c r="G55" s="23">
        <f>N29+I29</f>
        <v>22</v>
      </c>
      <c r="H55" s="23">
        <f>M23-M24</f>
        <v>-78</v>
      </c>
      <c r="I55" s="23">
        <f>L29+O29+F35+K35</f>
        <v>6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3" workbookViewId="0">
      <selection activeCell="I55" sqref="I55"/>
    </sheetView>
  </sheetViews>
  <sheetFormatPr baseColWidth="10" defaultRowHeight="15" x14ac:dyDescent="0"/>
  <sheetData>
    <row r="1" spans="1:15" ht="20">
      <c r="A1" s="25" t="s">
        <v>155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156</v>
      </c>
      <c r="B7" s="2">
        <v>621</v>
      </c>
      <c r="C7" s="2">
        <v>410</v>
      </c>
      <c r="D7" s="2">
        <v>66</v>
      </c>
      <c r="E7" s="2">
        <v>4379</v>
      </c>
      <c r="F7" s="2">
        <v>7.4</v>
      </c>
      <c r="G7" s="2">
        <v>273.7</v>
      </c>
      <c r="H7" s="2">
        <v>70</v>
      </c>
      <c r="I7" s="2">
        <v>21</v>
      </c>
      <c r="J7" s="2">
        <v>3.4</v>
      </c>
      <c r="K7" s="2">
        <v>17</v>
      </c>
      <c r="L7" s="2">
        <v>2.7</v>
      </c>
      <c r="M7" s="2">
        <v>32</v>
      </c>
      <c r="N7" s="2">
        <v>223</v>
      </c>
      <c r="O7" s="2">
        <v>87.8</v>
      </c>
    </row>
    <row r="8" spans="1:15">
      <c r="A8" s="2" t="s">
        <v>17</v>
      </c>
      <c r="B8" s="2">
        <v>561</v>
      </c>
      <c r="C8" s="2">
        <v>370</v>
      </c>
      <c r="D8" s="2">
        <v>66</v>
      </c>
      <c r="E8" s="2">
        <v>3882</v>
      </c>
      <c r="F8" s="2">
        <v>7.1</v>
      </c>
      <c r="G8" s="2">
        <v>242.6</v>
      </c>
      <c r="H8" s="2">
        <v>74</v>
      </c>
      <c r="I8" s="2">
        <v>19</v>
      </c>
      <c r="J8" s="2">
        <v>3.4</v>
      </c>
      <c r="K8" s="2">
        <v>15</v>
      </c>
      <c r="L8" s="2">
        <v>2.7</v>
      </c>
      <c r="M8" s="2">
        <v>19</v>
      </c>
      <c r="N8" s="2">
        <v>117</v>
      </c>
      <c r="O8" s="2">
        <v>86.9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156</v>
      </c>
      <c r="B12" s="2">
        <v>420</v>
      </c>
      <c r="C12" s="2">
        <v>1611</v>
      </c>
      <c r="D12" s="2">
        <v>3.8</v>
      </c>
      <c r="E12" s="2">
        <v>46</v>
      </c>
      <c r="F12" s="2">
        <v>8</v>
      </c>
      <c r="G12" s="2">
        <v>13</v>
      </c>
      <c r="H12" s="2">
        <v>100.7</v>
      </c>
      <c r="I12" s="2">
        <v>9</v>
      </c>
      <c r="J12" s="2">
        <v>6</v>
      </c>
      <c r="K12" s="2">
        <v>95</v>
      </c>
    </row>
    <row r="13" spans="1:15">
      <c r="A13" s="2" t="s">
        <v>17</v>
      </c>
      <c r="B13" s="2">
        <v>416</v>
      </c>
      <c r="C13" s="2">
        <v>1680</v>
      </c>
      <c r="D13" s="2">
        <v>4</v>
      </c>
      <c r="E13" s="2">
        <v>44</v>
      </c>
      <c r="F13" s="2">
        <v>12</v>
      </c>
      <c r="G13" s="2">
        <v>20</v>
      </c>
      <c r="H13" s="2">
        <v>105</v>
      </c>
      <c r="I13" s="2">
        <v>7</v>
      </c>
      <c r="J13" s="2">
        <v>4</v>
      </c>
      <c r="K13" s="2">
        <v>107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156</v>
      </c>
      <c r="B17" s="2">
        <v>410</v>
      </c>
      <c r="C17" s="2">
        <v>621</v>
      </c>
      <c r="D17" s="2">
        <v>4602</v>
      </c>
      <c r="E17" s="2">
        <v>11.2</v>
      </c>
      <c r="F17" s="2">
        <v>21</v>
      </c>
      <c r="G17" s="2">
        <v>70</v>
      </c>
      <c r="H17" s="2">
        <v>49</v>
      </c>
      <c r="I17" s="2">
        <v>287.60000000000002</v>
      </c>
      <c r="J17" s="2">
        <v>4</v>
      </c>
      <c r="K17" s="2">
        <v>2</v>
      </c>
      <c r="L17" s="2">
        <v>1780</v>
      </c>
      <c r="M17" s="2">
        <v>230</v>
      </c>
    </row>
    <row r="18" spans="1:16">
      <c r="A18" s="2" t="s">
        <v>17</v>
      </c>
      <c r="B18" s="2">
        <v>370</v>
      </c>
      <c r="C18" s="2">
        <v>561</v>
      </c>
      <c r="D18" s="2">
        <v>3999</v>
      </c>
      <c r="E18" s="2">
        <v>10.8</v>
      </c>
      <c r="F18" s="2">
        <v>19</v>
      </c>
      <c r="G18" s="2">
        <v>74</v>
      </c>
      <c r="H18" s="2">
        <v>50</v>
      </c>
      <c r="I18" s="2">
        <v>249.9</v>
      </c>
      <c r="J18" s="2">
        <v>4</v>
      </c>
      <c r="K18" s="2">
        <v>2</v>
      </c>
      <c r="L18" s="2">
        <v>1806</v>
      </c>
      <c r="M18" s="2">
        <v>197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156</v>
      </c>
      <c r="B23" s="2">
        <v>359</v>
      </c>
      <c r="C23" s="2">
        <v>95</v>
      </c>
      <c r="D23" s="2">
        <v>230</v>
      </c>
      <c r="E23" s="2">
        <v>34</v>
      </c>
      <c r="F23" s="2">
        <v>107</v>
      </c>
      <c r="G23" s="2">
        <v>227</v>
      </c>
      <c r="H23" s="2">
        <v>47.1</v>
      </c>
      <c r="I23" s="2">
        <v>10</v>
      </c>
      <c r="J23" s="2">
        <v>19</v>
      </c>
      <c r="K23" s="2">
        <v>52.6</v>
      </c>
      <c r="L23" s="2">
        <v>100</v>
      </c>
      <c r="M23" s="2">
        <v>969</v>
      </c>
    </row>
    <row r="24" spans="1:16">
      <c r="A24" s="2" t="s">
        <v>17</v>
      </c>
      <c r="B24" s="2">
        <v>335</v>
      </c>
      <c r="C24" s="2">
        <v>107</v>
      </c>
      <c r="D24" s="2">
        <v>197</v>
      </c>
      <c r="E24" s="2">
        <v>31</v>
      </c>
      <c r="F24" s="2">
        <v>82</v>
      </c>
      <c r="G24" s="2">
        <v>191</v>
      </c>
      <c r="H24" s="2">
        <v>42.9</v>
      </c>
      <c r="I24" s="2">
        <v>5</v>
      </c>
      <c r="J24" s="2">
        <v>15</v>
      </c>
      <c r="K24" s="2">
        <v>33.299999999999997</v>
      </c>
      <c r="L24" s="2">
        <v>95</v>
      </c>
      <c r="M24" s="2">
        <v>728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156</v>
      </c>
      <c r="B29" s="2">
        <v>756</v>
      </c>
      <c r="C29" s="2">
        <v>237</v>
      </c>
      <c r="D29" s="2">
        <v>993</v>
      </c>
      <c r="E29" s="2">
        <v>19</v>
      </c>
      <c r="F29" s="2">
        <v>117</v>
      </c>
      <c r="G29" s="2">
        <v>45</v>
      </c>
      <c r="H29" s="2">
        <v>61</v>
      </c>
      <c r="I29" s="2">
        <v>15</v>
      </c>
      <c r="J29" s="2">
        <v>220</v>
      </c>
      <c r="K29" s="2">
        <v>84</v>
      </c>
      <c r="L29" s="2">
        <v>1</v>
      </c>
      <c r="M29" s="2">
        <v>12</v>
      </c>
      <c r="N29" s="2">
        <v>8</v>
      </c>
      <c r="O29" s="2">
        <v>3</v>
      </c>
      <c r="P29" s="2">
        <v>0</v>
      </c>
    </row>
    <row r="30" spans="1:16">
      <c r="A30" s="2" t="s">
        <v>17</v>
      </c>
      <c r="B30" s="2">
        <v>809</v>
      </c>
      <c r="C30" s="2">
        <v>246</v>
      </c>
      <c r="D30" s="2">
        <v>1055</v>
      </c>
      <c r="E30" s="2">
        <v>32</v>
      </c>
      <c r="F30" s="2">
        <v>223</v>
      </c>
      <c r="G30" s="2">
        <v>55</v>
      </c>
      <c r="H30" s="2">
        <v>90</v>
      </c>
      <c r="I30" s="2">
        <v>17</v>
      </c>
      <c r="J30" s="2">
        <v>99</v>
      </c>
      <c r="K30" s="2">
        <v>28</v>
      </c>
      <c r="L30" s="2">
        <v>1</v>
      </c>
      <c r="M30" s="2">
        <v>17</v>
      </c>
      <c r="N30" s="2">
        <v>13</v>
      </c>
      <c r="O30" s="2">
        <v>0</v>
      </c>
      <c r="P30" s="2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156</v>
      </c>
      <c r="B35" s="2">
        <v>26</v>
      </c>
      <c r="C35" s="2">
        <v>667</v>
      </c>
      <c r="D35" s="2">
        <v>25.7</v>
      </c>
      <c r="E35" s="2">
        <v>50</v>
      </c>
      <c r="F35" s="2">
        <v>0</v>
      </c>
      <c r="G35" s="2">
        <v>27</v>
      </c>
      <c r="H35" s="2">
        <v>255</v>
      </c>
      <c r="I35" s="2">
        <v>9.4</v>
      </c>
      <c r="J35" s="2">
        <v>41</v>
      </c>
      <c r="K35" s="2">
        <v>0</v>
      </c>
      <c r="L35" s="2">
        <v>20</v>
      </c>
    </row>
    <row r="36" spans="1:13">
      <c r="A36" s="2" t="s">
        <v>17</v>
      </c>
      <c r="B36" s="2">
        <v>22</v>
      </c>
      <c r="C36" s="2">
        <v>599</v>
      </c>
      <c r="D36" s="2">
        <v>27.2</v>
      </c>
      <c r="E36" s="2">
        <v>41</v>
      </c>
      <c r="F36" s="2">
        <v>0</v>
      </c>
      <c r="G36" s="2">
        <v>28</v>
      </c>
      <c r="H36" s="2">
        <v>272</v>
      </c>
      <c r="I36" s="2">
        <v>9.6999999999999993</v>
      </c>
      <c r="J36" s="2">
        <v>29</v>
      </c>
      <c r="K36" s="2">
        <v>0</v>
      </c>
      <c r="L36" s="2">
        <v>19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156</v>
      </c>
      <c r="B41" s="2">
        <v>25</v>
      </c>
      <c r="C41" s="2">
        <v>31</v>
      </c>
      <c r="D41" s="2">
        <v>80.599999999999994</v>
      </c>
      <c r="E41" s="2">
        <v>54</v>
      </c>
      <c r="F41" s="5">
        <v>42370</v>
      </c>
      <c r="G41" s="5">
        <v>42527</v>
      </c>
      <c r="H41" s="5">
        <v>42559</v>
      </c>
      <c r="I41" s="5">
        <v>42595</v>
      </c>
      <c r="J41" s="5">
        <v>42432</v>
      </c>
      <c r="K41" s="2">
        <v>34</v>
      </c>
      <c r="L41" s="2">
        <v>34</v>
      </c>
      <c r="M41" s="2">
        <v>100</v>
      </c>
    </row>
    <row r="42" spans="1:13">
      <c r="A42" s="2" t="s">
        <v>17</v>
      </c>
      <c r="B42" s="2">
        <v>20</v>
      </c>
      <c r="C42" s="2">
        <v>26</v>
      </c>
      <c r="D42" s="2">
        <v>76.900000000000006</v>
      </c>
      <c r="E42" s="2">
        <v>52</v>
      </c>
      <c r="F42" s="2" t="s">
        <v>65</v>
      </c>
      <c r="G42" s="5">
        <v>42495</v>
      </c>
      <c r="H42" s="5">
        <v>42590</v>
      </c>
      <c r="I42" s="5">
        <v>42529</v>
      </c>
      <c r="J42" s="5">
        <v>42374</v>
      </c>
      <c r="K42" s="2">
        <v>39</v>
      </c>
      <c r="L42" s="2">
        <v>39</v>
      </c>
      <c r="M42" s="2">
        <v>100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156</v>
      </c>
      <c r="B46" s="2">
        <v>58</v>
      </c>
      <c r="C46" s="2">
        <v>2735</v>
      </c>
      <c r="D46" s="2">
        <v>69</v>
      </c>
      <c r="E46" s="2">
        <v>47.2</v>
      </c>
      <c r="F46" s="2">
        <v>41.7</v>
      </c>
      <c r="G46" s="2">
        <v>1</v>
      </c>
      <c r="H46" s="2">
        <v>24</v>
      </c>
      <c r="I46" s="2">
        <v>4</v>
      </c>
      <c r="J46" s="2">
        <v>19</v>
      </c>
      <c r="K46" s="2">
        <v>28</v>
      </c>
      <c r="L46" s="2">
        <v>272</v>
      </c>
      <c r="M46" s="2">
        <v>9.6999999999999993</v>
      </c>
    </row>
    <row r="47" spans="1:13">
      <c r="A47" s="2" t="s">
        <v>17</v>
      </c>
      <c r="B47" s="2">
        <v>65</v>
      </c>
      <c r="C47" s="2">
        <v>2944</v>
      </c>
      <c r="D47" s="2">
        <v>65</v>
      </c>
      <c r="E47" s="2">
        <v>45.3</v>
      </c>
      <c r="F47" s="2">
        <v>41.4</v>
      </c>
      <c r="G47" s="2">
        <v>0</v>
      </c>
      <c r="H47" s="2">
        <v>26</v>
      </c>
      <c r="I47" s="2">
        <v>5</v>
      </c>
      <c r="J47" s="2">
        <v>20</v>
      </c>
      <c r="K47" s="2">
        <v>27</v>
      </c>
      <c r="L47" s="2">
        <v>255</v>
      </c>
      <c r="M47" s="2">
        <v>9.4</v>
      </c>
    </row>
    <row r="52" spans="1:9" ht="15" customHeight="1">
      <c r="A52" s="25" t="s">
        <v>155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-2</v>
      </c>
      <c r="B55" s="23">
        <f>SUM(E7-N7)/SUM(B7+M7)</f>
        <v>6.3644716692189895</v>
      </c>
      <c r="C55" s="23">
        <f>SUM(E8-N8)/SUM(B8+M8)</f>
        <v>6.4913793103448274</v>
      </c>
      <c r="D55" s="23">
        <f>C12/B12</f>
        <v>3.8357142857142859</v>
      </c>
      <c r="E55" s="23">
        <f>C13/B13</f>
        <v>4.0384615384615383</v>
      </c>
      <c r="F55" s="23">
        <f>SUM(K7+J12+K17)</f>
        <v>25</v>
      </c>
      <c r="G55" s="23">
        <f>N29+I29</f>
        <v>23</v>
      </c>
      <c r="H55" s="23">
        <f>M23-M24</f>
        <v>241</v>
      </c>
      <c r="I55" s="23">
        <f>L29+O29+F35+K35</f>
        <v>4</v>
      </c>
    </row>
  </sheetData>
  <mergeCells count="14"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  <mergeCell ref="B33:F33"/>
    <mergeCell ref="G33:L33"/>
    <mergeCell ref="B39:J39"/>
    <mergeCell ref="K39:M39"/>
    <mergeCell ref="A52:E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21" workbookViewId="0">
      <selection activeCell="I55" sqref="I55"/>
    </sheetView>
  </sheetViews>
  <sheetFormatPr baseColWidth="10" defaultRowHeight="15" x14ac:dyDescent="0"/>
  <sheetData>
    <row r="1" spans="1:15" ht="20">
      <c r="A1" s="25" t="s">
        <v>159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157</v>
      </c>
      <c r="B7" s="2">
        <v>501</v>
      </c>
      <c r="C7" s="2">
        <v>300</v>
      </c>
      <c r="D7" s="2">
        <v>59.9</v>
      </c>
      <c r="E7" s="2">
        <v>3589</v>
      </c>
      <c r="F7" s="2">
        <v>7.7</v>
      </c>
      <c r="G7" s="2">
        <v>224.3</v>
      </c>
      <c r="H7" s="2">
        <v>74</v>
      </c>
      <c r="I7" s="2">
        <v>35</v>
      </c>
      <c r="J7" s="2">
        <v>7</v>
      </c>
      <c r="K7" s="2">
        <v>10</v>
      </c>
      <c r="L7" s="2">
        <v>2</v>
      </c>
      <c r="M7" s="2">
        <v>33</v>
      </c>
      <c r="N7" s="2">
        <v>284</v>
      </c>
      <c r="O7" s="2">
        <v>99.2</v>
      </c>
    </row>
    <row r="8" spans="1:15">
      <c r="A8" s="2" t="s">
        <v>17</v>
      </c>
      <c r="B8" s="2">
        <v>650</v>
      </c>
      <c r="C8" s="2">
        <v>390</v>
      </c>
      <c r="D8" s="2">
        <v>60</v>
      </c>
      <c r="E8" s="2">
        <v>3752</v>
      </c>
      <c r="F8" s="2">
        <v>6.2</v>
      </c>
      <c r="G8" s="2">
        <v>234.5</v>
      </c>
      <c r="H8" s="2">
        <v>70</v>
      </c>
      <c r="I8" s="2">
        <v>21</v>
      </c>
      <c r="J8" s="2">
        <v>3.2</v>
      </c>
      <c r="K8" s="2">
        <v>24</v>
      </c>
      <c r="L8" s="2">
        <v>3.7</v>
      </c>
      <c r="M8" s="2">
        <v>44</v>
      </c>
      <c r="N8" s="2">
        <v>302</v>
      </c>
      <c r="O8" s="2">
        <v>73.5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157</v>
      </c>
      <c r="B12" s="2">
        <v>526</v>
      </c>
      <c r="C12" s="2">
        <v>2282</v>
      </c>
      <c r="D12" s="2">
        <v>4.3</v>
      </c>
      <c r="E12" s="2">
        <v>47</v>
      </c>
      <c r="F12" s="2">
        <v>11</v>
      </c>
      <c r="G12" s="2">
        <v>19</v>
      </c>
      <c r="H12" s="2">
        <v>142.6</v>
      </c>
      <c r="I12" s="2">
        <v>8</v>
      </c>
      <c r="J12" s="2">
        <v>5</v>
      </c>
      <c r="K12" s="2">
        <v>136</v>
      </c>
    </row>
    <row r="13" spans="1:15">
      <c r="A13" s="2" t="s">
        <v>17</v>
      </c>
      <c r="B13" s="2">
        <v>364</v>
      </c>
      <c r="C13" s="2">
        <v>1415</v>
      </c>
      <c r="D13" s="2">
        <v>3.9</v>
      </c>
      <c r="E13" s="2">
        <v>63</v>
      </c>
      <c r="F13" s="2">
        <v>10</v>
      </c>
      <c r="G13" s="2">
        <v>11</v>
      </c>
      <c r="H13" s="2">
        <v>88.4</v>
      </c>
      <c r="I13" s="2">
        <v>9</v>
      </c>
      <c r="J13" s="2">
        <v>4</v>
      </c>
      <c r="K13" s="2">
        <v>74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157</v>
      </c>
      <c r="B17" s="2">
        <v>300</v>
      </c>
      <c r="C17" s="2">
        <v>501</v>
      </c>
      <c r="D17" s="2">
        <v>3873</v>
      </c>
      <c r="E17" s="2">
        <v>12.9</v>
      </c>
      <c r="F17" s="2">
        <v>35</v>
      </c>
      <c r="G17" s="2">
        <v>74</v>
      </c>
      <c r="H17" s="2">
        <v>53</v>
      </c>
      <c r="I17" s="2">
        <v>242.1</v>
      </c>
      <c r="J17" s="2">
        <v>3</v>
      </c>
      <c r="K17" s="2">
        <v>3</v>
      </c>
      <c r="L17" s="2">
        <v>1400</v>
      </c>
      <c r="M17" s="2">
        <v>197</v>
      </c>
    </row>
    <row r="18" spans="1:16">
      <c r="A18" s="2" t="s">
        <v>17</v>
      </c>
      <c r="B18" s="2">
        <v>390</v>
      </c>
      <c r="C18" s="2">
        <v>650</v>
      </c>
      <c r="D18" s="2">
        <v>4054</v>
      </c>
      <c r="E18" s="2">
        <v>10.4</v>
      </c>
      <c r="F18" s="2">
        <v>21</v>
      </c>
      <c r="G18" s="2">
        <v>70</v>
      </c>
      <c r="H18" s="2">
        <v>53</v>
      </c>
      <c r="I18" s="2">
        <v>253.4</v>
      </c>
      <c r="J18" s="2">
        <v>7</v>
      </c>
      <c r="K18" s="2">
        <v>5</v>
      </c>
      <c r="L18" s="2">
        <v>1693</v>
      </c>
      <c r="M18" s="2">
        <v>198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157</v>
      </c>
      <c r="B23" s="2">
        <v>357</v>
      </c>
      <c r="C23" s="2">
        <v>136</v>
      </c>
      <c r="D23" s="2">
        <v>197</v>
      </c>
      <c r="E23" s="2">
        <v>24</v>
      </c>
      <c r="F23" s="2">
        <v>86</v>
      </c>
      <c r="G23" s="2">
        <v>203</v>
      </c>
      <c r="H23" s="2">
        <v>42.4</v>
      </c>
      <c r="I23" s="2">
        <v>6</v>
      </c>
      <c r="J23" s="2">
        <v>10</v>
      </c>
      <c r="K23" s="2">
        <v>60</v>
      </c>
      <c r="L23" s="2">
        <v>103</v>
      </c>
      <c r="M23" s="2">
        <v>887</v>
      </c>
    </row>
    <row r="24" spans="1:16">
      <c r="A24" s="2" t="s">
        <v>17</v>
      </c>
      <c r="B24" s="2">
        <v>298</v>
      </c>
      <c r="C24" s="2">
        <v>74</v>
      </c>
      <c r="D24" s="2">
        <v>198</v>
      </c>
      <c r="E24" s="2">
        <v>26</v>
      </c>
      <c r="F24" s="2">
        <v>86</v>
      </c>
      <c r="G24" s="2">
        <v>227</v>
      </c>
      <c r="H24" s="2">
        <v>37.9</v>
      </c>
      <c r="I24" s="2">
        <v>15</v>
      </c>
      <c r="J24" s="2">
        <v>26</v>
      </c>
      <c r="K24" s="2">
        <v>57.7</v>
      </c>
      <c r="L24" s="2">
        <v>99</v>
      </c>
      <c r="M24" s="2">
        <v>822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157</v>
      </c>
      <c r="B29" s="2">
        <v>713</v>
      </c>
      <c r="C29" s="2">
        <v>336</v>
      </c>
      <c r="D29" s="2">
        <v>1049</v>
      </c>
      <c r="E29" s="2">
        <v>44</v>
      </c>
      <c r="F29" s="2">
        <v>302</v>
      </c>
      <c r="G29" s="2">
        <v>54</v>
      </c>
      <c r="H29" s="2">
        <v>81</v>
      </c>
      <c r="I29" s="2">
        <v>24</v>
      </c>
      <c r="J29" s="2">
        <v>301</v>
      </c>
      <c r="K29" s="2">
        <v>46</v>
      </c>
      <c r="L29" s="2">
        <v>4</v>
      </c>
      <c r="M29" s="2">
        <v>24</v>
      </c>
      <c r="N29" s="2">
        <v>15</v>
      </c>
      <c r="O29" s="2">
        <v>1</v>
      </c>
      <c r="P29" s="2">
        <v>0</v>
      </c>
    </row>
    <row r="30" spans="1:16">
      <c r="A30" s="2" t="s">
        <v>17</v>
      </c>
      <c r="B30" s="2">
        <v>691</v>
      </c>
      <c r="C30" s="2">
        <v>458</v>
      </c>
      <c r="D30" s="2">
        <v>1149</v>
      </c>
      <c r="E30" s="2">
        <v>33</v>
      </c>
      <c r="F30" s="2">
        <v>284</v>
      </c>
      <c r="G30" s="2">
        <v>54</v>
      </c>
      <c r="H30" s="2">
        <v>74</v>
      </c>
      <c r="I30" s="2">
        <v>10</v>
      </c>
      <c r="J30" s="2">
        <v>91</v>
      </c>
      <c r="K30" s="2">
        <v>22</v>
      </c>
      <c r="L30" s="2">
        <v>0</v>
      </c>
      <c r="M30" s="2">
        <v>7</v>
      </c>
      <c r="N30" s="2">
        <v>9</v>
      </c>
      <c r="O30" s="2">
        <v>1</v>
      </c>
      <c r="P30" s="2">
        <v>5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157</v>
      </c>
      <c r="B35" s="2">
        <v>22</v>
      </c>
      <c r="C35" s="2">
        <v>407</v>
      </c>
      <c r="D35" s="2">
        <v>18.5</v>
      </c>
      <c r="E35" s="2">
        <v>33</v>
      </c>
      <c r="F35" s="2">
        <v>0</v>
      </c>
      <c r="G35" s="2">
        <v>30</v>
      </c>
      <c r="H35" s="2">
        <v>282</v>
      </c>
      <c r="I35" s="2">
        <v>9.4</v>
      </c>
      <c r="J35" s="2">
        <v>37</v>
      </c>
      <c r="K35" s="2">
        <v>0</v>
      </c>
      <c r="L35" s="2">
        <v>25</v>
      </c>
    </row>
    <row r="36" spans="1:13">
      <c r="A36" s="2" t="s">
        <v>17</v>
      </c>
      <c r="B36" s="2">
        <v>34</v>
      </c>
      <c r="C36" s="2">
        <v>905</v>
      </c>
      <c r="D36" s="2">
        <v>26.6</v>
      </c>
      <c r="E36" s="2">
        <v>99</v>
      </c>
      <c r="F36" s="2">
        <v>1</v>
      </c>
      <c r="G36" s="2">
        <v>37</v>
      </c>
      <c r="H36" s="2">
        <v>288</v>
      </c>
      <c r="I36" s="2">
        <v>7.8</v>
      </c>
      <c r="J36" s="2">
        <v>74</v>
      </c>
      <c r="K36" s="2">
        <v>1</v>
      </c>
      <c r="L36" s="2">
        <v>19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157</v>
      </c>
      <c r="B41" s="2">
        <v>30</v>
      </c>
      <c r="C41" s="2">
        <v>36</v>
      </c>
      <c r="D41" s="2">
        <v>83.3</v>
      </c>
      <c r="E41" s="2">
        <v>52</v>
      </c>
      <c r="F41" s="5">
        <v>42370</v>
      </c>
      <c r="G41" s="5">
        <v>42653</v>
      </c>
      <c r="H41" s="5">
        <v>42465</v>
      </c>
      <c r="I41" s="2" t="s">
        <v>158</v>
      </c>
      <c r="J41" s="5">
        <v>42404</v>
      </c>
      <c r="K41" s="2">
        <v>56</v>
      </c>
      <c r="L41" s="2">
        <v>59</v>
      </c>
      <c r="M41" s="2">
        <v>94.9</v>
      </c>
    </row>
    <row r="42" spans="1:13">
      <c r="A42" s="2" t="s">
        <v>17</v>
      </c>
      <c r="B42" s="2">
        <v>20</v>
      </c>
      <c r="C42" s="2">
        <v>26</v>
      </c>
      <c r="D42" s="2">
        <v>76.900000000000006</v>
      </c>
      <c r="E42" s="2">
        <v>54</v>
      </c>
      <c r="F42" s="2" t="s">
        <v>65</v>
      </c>
      <c r="G42" s="5">
        <v>42496</v>
      </c>
      <c r="H42" s="5">
        <v>42496</v>
      </c>
      <c r="I42" s="5">
        <v>42530</v>
      </c>
      <c r="J42" s="5">
        <v>42465</v>
      </c>
      <c r="K42" s="2">
        <v>28</v>
      </c>
      <c r="L42" s="2">
        <v>30</v>
      </c>
      <c r="M42" s="2">
        <v>93.3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157</v>
      </c>
      <c r="B46" s="2">
        <v>70</v>
      </c>
      <c r="C46" s="2">
        <v>3175</v>
      </c>
      <c r="D46" s="2">
        <v>65</v>
      </c>
      <c r="E46" s="2">
        <v>45.4</v>
      </c>
      <c r="F46" s="2">
        <v>41.2</v>
      </c>
      <c r="G46" s="2">
        <v>0</v>
      </c>
      <c r="H46" s="2">
        <v>20</v>
      </c>
      <c r="I46" s="2">
        <v>5</v>
      </c>
      <c r="J46" s="2">
        <v>19</v>
      </c>
      <c r="K46" s="2">
        <v>37</v>
      </c>
      <c r="L46" s="2">
        <v>288</v>
      </c>
      <c r="M46" s="2">
        <v>7.8</v>
      </c>
    </row>
    <row r="47" spans="1:13">
      <c r="A47" s="2" t="s">
        <v>17</v>
      </c>
      <c r="B47" s="2">
        <v>78</v>
      </c>
      <c r="C47" s="2">
        <v>3611</v>
      </c>
      <c r="D47" s="2">
        <v>68</v>
      </c>
      <c r="E47" s="2">
        <v>46.3</v>
      </c>
      <c r="F47" s="2">
        <v>42.7</v>
      </c>
      <c r="G47" s="2">
        <v>0</v>
      </c>
      <c r="H47" s="2">
        <v>28</v>
      </c>
      <c r="I47" s="2">
        <v>6</v>
      </c>
      <c r="J47" s="2">
        <v>25</v>
      </c>
      <c r="K47" s="2">
        <v>30</v>
      </c>
      <c r="L47" s="2">
        <v>282</v>
      </c>
      <c r="M47" s="2">
        <v>9.4</v>
      </c>
    </row>
    <row r="52" spans="1:9" ht="15" customHeight="1">
      <c r="A52" s="25" t="s">
        <v>159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202</v>
      </c>
      <c r="B55" s="23">
        <f>SUM(E7-N7)/SUM(B7+M7)</f>
        <v>6.1891385767790261</v>
      </c>
      <c r="C55" s="23">
        <f>SUM(E8-N8)/SUM(B8+M8)</f>
        <v>4.9711815561959654</v>
      </c>
      <c r="D55" s="23">
        <f>C12/B12</f>
        <v>4.338403041825095</v>
      </c>
      <c r="E55" s="23">
        <f>C13/B13</f>
        <v>3.8873626373626373</v>
      </c>
      <c r="F55" s="23">
        <f>SUM(K7+J12+K17)</f>
        <v>18</v>
      </c>
      <c r="G55" s="23">
        <f>N29+I29</f>
        <v>39</v>
      </c>
      <c r="H55" s="23">
        <f>M23-M24</f>
        <v>65</v>
      </c>
      <c r="I55" s="23">
        <f>L29+O29+F35+K35</f>
        <v>5</v>
      </c>
    </row>
  </sheetData>
  <mergeCells count="14"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  <mergeCell ref="B33:F33"/>
    <mergeCell ref="G33:L33"/>
    <mergeCell ref="B39:J39"/>
    <mergeCell ref="K39:M39"/>
    <mergeCell ref="A52:E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5" workbookViewId="0">
      <selection activeCell="A55" sqref="A55"/>
    </sheetView>
  </sheetViews>
  <sheetFormatPr baseColWidth="10" defaultRowHeight="15" x14ac:dyDescent="0"/>
  <sheetData>
    <row r="1" spans="1:15" ht="20">
      <c r="A1" s="25" t="s">
        <v>161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160</v>
      </c>
      <c r="B7" s="2">
        <v>667</v>
      </c>
      <c r="C7" s="2">
        <v>460</v>
      </c>
      <c r="D7" s="2">
        <v>69</v>
      </c>
      <c r="E7" s="2">
        <v>4970</v>
      </c>
      <c r="F7" s="2">
        <v>7.8</v>
      </c>
      <c r="G7" s="2">
        <v>310.60000000000002</v>
      </c>
      <c r="H7" s="2">
        <v>80</v>
      </c>
      <c r="I7" s="2">
        <v>32</v>
      </c>
      <c r="J7" s="2">
        <v>4.8</v>
      </c>
      <c r="K7" s="2">
        <v>12</v>
      </c>
      <c r="L7" s="2">
        <v>1.8</v>
      </c>
      <c r="M7" s="2">
        <v>32</v>
      </c>
      <c r="N7" s="2">
        <v>235</v>
      </c>
      <c r="O7" s="2">
        <v>100.6</v>
      </c>
    </row>
    <row r="8" spans="1:15">
      <c r="A8" s="2" t="s">
        <v>17</v>
      </c>
      <c r="B8" s="2">
        <v>544</v>
      </c>
      <c r="C8" s="2">
        <v>372</v>
      </c>
      <c r="D8" s="2">
        <v>68.400000000000006</v>
      </c>
      <c r="E8" s="2">
        <v>4544</v>
      </c>
      <c r="F8" s="2">
        <v>8.6999999999999993</v>
      </c>
      <c r="G8" s="2">
        <v>284</v>
      </c>
      <c r="H8" s="2">
        <v>90</v>
      </c>
      <c r="I8" s="2">
        <v>45</v>
      </c>
      <c r="J8" s="2">
        <v>8.3000000000000007</v>
      </c>
      <c r="K8" s="2">
        <v>9</v>
      </c>
      <c r="L8" s="2">
        <v>1.7</v>
      </c>
      <c r="M8" s="2">
        <v>31</v>
      </c>
      <c r="N8" s="2">
        <v>211</v>
      </c>
      <c r="O8" s="2">
        <v>116.2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160</v>
      </c>
      <c r="B12" s="2">
        <v>397</v>
      </c>
      <c r="C12" s="2">
        <v>1491</v>
      </c>
      <c r="D12" s="2">
        <v>3.8</v>
      </c>
      <c r="E12" s="2">
        <v>70</v>
      </c>
      <c r="F12" s="2">
        <v>6</v>
      </c>
      <c r="G12" s="2">
        <v>16</v>
      </c>
      <c r="H12" s="2">
        <v>93.2</v>
      </c>
      <c r="I12" s="2">
        <v>3</v>
      </c>
      <c r="J12" s="2">
        <v>1</v>
      </c>
      <c r="K12" s="2">
        <v>98</v>
      </c>
    </row>
    <row r="13" spans="1:15">
      <c r="A13" s="2" t="s">
        <v>17</v>
      </c>
      <c r="B13" s="2">
        <v>421</v>
      </c>
      <c r="C13" s="2">
        <v>2076</v>
      </c>
      <c r="D13" s="2">
        <v>4.9000000000000004</v>
      </c>
      <c r="E13" s="2">
        <v>45</v>
      </c>
      <c r="F13" s="2">
        <v>17</v>
      </c>
      <c r="G13" s="2">
        <v>12</v>
      </c>
      <c r="H13" s="2">
        <v>129.80000000000001</v>
      </c>
      <c r="I13" s="2">
        <v>15</v>
      </c>
      <c r="J13" s="2">
        <v>7</v>
      </c>
      <c r="K13" s="2">
        <v>103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160</v>
      </c>
      <c r="B17" s="2">
        <v>460</v>
      </c>
      <c r="C17" s="2">
        <v>667</v>
      </c>
      <c r="D17" s="2">
        <v>5205</v>
      </c>
      <c r="E17" s="2">
        <v>11.3</v>
      </c>
      <c r="F17" s="2">
        <v>32</v>
      </c>
      <c r="G17" s="2">
        <v>80</v>
      </c>
      <c r="H17" s="2">
        <v>72</v>
      </c>
      <c r="I17" s="2">
        <v>325.3</v>
      </c>
      <c r="J17" s="2">
        <v>6</v>
      </c>
      <c r="K17" s="2">
        <v>4</v>
      </c>
      <c r="L17" s="2">
        <v>2429</v>
      </c>
      <c r="M17" s="2">
        <v>247</v>
      </c>
    </row>
    <row r="18" spans="1:16">
      <c r="A18" s="2" t="s">
        <v>17</v>
      </c>
      <c r="B18" s="2">
        <v>372</v>
      </c>
      <c r="C18" s="2">
        <v>544</v>
      </c>
      <c r="D18" s="2">
        <v>4755</v>
      </c>
      <c r="E18" s="2">
        <v>12.8</v>
      </c>
      <c r="F18" s="2">
        <v>45</v>
      </c>
      <c r="G18" s="2">
        <v>90</v>
      </c>
      <c r="H18" s="2">
        <v>64</v>
      </c>
      <c r="I18" s="2">
        <v>297.2</v>
      </c>
      <c r="J18" s="2">
        <v>2</v>
      </c>
      <c r="K18" s="2">
        <v>2</v>
      </c>
      <c r="L18" s="2">
        <v>2221</v>
      </c>
      <c r="M18" s="2">
        <v>223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160</v>
      </c>
      <c r="B23" s="2">
        <v>381</v>
      </c>
      <c r="C23" s="2">
        <v>98</v>
      </c>
      <c r="D23" s="2">
        <v>247</v>
      </c>
      <c r="E23" s="2">
        <v>36</v>
      </c>
      <c r="F23" s="2">
        <v>104</v>
      </c>
      <c r="G23" s="2">
        <v>218</v>
      </c>
      <c r="H23" s="2">
        <v>47.7</v>
      </c>
      <c r="I23" s="2">
        <v>10</v>
      </c>
      <c r="J23" s="2">
        <v>16</v>
      </c>
      <c r="K23" s="2">
        <v>62.5</v>
      </c>
      <c r="L23" s="2">
        <v>130</v>
      </c>
      <c r="M23" s="2">
        <v>1112</v>
      </c>
    </row>
    <row r="24" spans="1:16">
      <c r="A24" s="2" t="s">
        <v>17</v>
      </c>
      <c r="B24" s="2">
        <v>380</v>
      </c>
      <c r="C24" s="2">
        <v>103</v>
      </c>
      <c r="D24" s="2">
        <v>223</v>
      </c>
      <c r="E24" s="2">
        <v>54</v>
      </c>
      <c r="F24" s="2">
        <v>71</v>
      </c>
      <c r="G24" s="2">
        <v>176</v>
      </c>
      <c r="H24" s="2">
        <v>40.299999999999997</v>
      </c>
      <c r="I24" s="2">
        <v>10</v>
      </c>
      <c r="J24" s="2">
        <v>13</v>
      </c>
      <c r="K24" s="2">
        <v>76.900000000000006</v>
      </c>
      <c r="L24" s="2">
        <v>114</v>
      </c>
      <c r="M24" s="2">
        <v>887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160</v>
      </c>
      <c r="B29" s="2">
        <v>722</v>
      </c>
      <c r="C29" s="2">
        <v>297</v>
      </c>
      <c r="D29" s="2">
        <v>1019</v>
      </c>
      <c r="E29" s="2">
        <v>31</v>
      </c>
      <c r="F29" s="2">
        <v>211</v>
      </c>
      <c r="G29" s="2">
        <v>40</v>
      </c>
      <c r="H29" s="2">
        <v>68</v>
      </c>
      <c r="I29" s="2">
        <v>9</v>
      </c>
      <c r="J29" s="2">
        <v>87</v>
      </c>
      <c r="K29" s="2">
        <v>24</v>
      </c>
      <c r="L29" s="2">
        <v>0</v>
      </c>
      <c r="M29" s="2">
        <v>21</v>
      </c>
      <c r="N29" s="2">
        <v>13</v>
      </c>
      <c r="O29" s="2">
        <v>1</v>
      </c>
      <c r="P29" s="2">
        <v>3</v>
      </c>
    </row>
    <row r="30" spans="1:16">
      <c r="A30" s="2" t="s">
        <v>17</v>
      </c>
      <c r="B30" s="2">
        <v>782</v>
      </c>
      <c r="C30" s="2">
        <v>336</v>
      </c>
      <c r="D30" s="2">
        <v>1118</v>
      </c>
      <c r="E30" s="2">
        <v>32</v>
      </c>
      <c r="F30" s="2">
        <v>235</v>
      </c>
      <c r="G30" s="2">
        <v>57</v>
      </c>
      <c r="H30" s="2">
        <v>65</v>
      </c>
      <c r="I30" s="2">
        <v>12</v>
      </c>
      <c r="J30" s="2">
        <v>230</v>
      </c>
      <c r="K30" s="2">
        <v>63</v>
      </c>
      <c r="L30" s="2">
        <v>2</v>
      </c>
      <c r="M30" s="2">
        <v>17</v>
      </c>
      <c r="N30" s="2">
        <v>8</v>
      </c>
      <c r="O30" s="2">
        <v>0</v>
      </c>
      <c r="P30" s="2">
        <v>3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160</v>
      </c>
      <c r="B35" s="2">
        <v>28</v>
      </c>
      <c r="C35" s="2">
        <v>605</v>
      </c>
      <c r="D35" s="2">
        <v>21.6</v>
      </c>
      <c r="E35" s="2">
        <v>38</v>
      </c>
      <c r="F35" s="2">
        <v>0</v>
      </c>
      <c r="G35" s="2">
        <v>32</v>
      </c>
      <c r="H35" s="2">
        <v>275</v>
      </c>
      <c r="I35" s="2">
        <v>8.6</v>
      </c>
      <c r="J35" s="2">
        <v>74</v>
      </c>
      <c r="K35" s="2">
        <v>1</v>
      </c>
      <c r="L35" s="2">
        <v>13</v>
      </c>
    </row>
    <row r="36" spans="1:13">
      <c r="A36" s="2" t="s">
        <v>17</v>
      </c>
      <c r="B36" s="2">
        <v>37</v>
      </c>
      <c r="C36" s="2">
        <v>981</v>
      </c>
      <c r="D36" s="2">
        <v>26.5</v>
      </c>
      <c r="E36" s="2">
        <v>46</v>
      </c>
      <c r="F36" s="2">
        <v>0</v>
      </c>
      <c r="G36" s="2">
        <v>26</v>
      </c>
      <c r="H36" s="2">
        <v>215</v>
      </c>
      <c r="I36" s="2">
        <v>8.3000000000000007</v>
      </c>
      <c r="J36" s="2">
        <v>22</v>
      </c>
      <c r="K36" s="2">
        <v>0</v>
      </c>
      <c r="L36" s="2">
        <v>16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160</v>
      </c>
      <c r="B41" s="2">
        <v>18</v>
      </c>
      <c r="C41" s="2">
        <v>26</v>
      </c>
      <c r="D41" s="2">
        <v>69.2</v>
      </c>
      <c r="E41" s="2">
        <v>57</v>
      </c>
      <c r="F41" s="2" t="s">
        <v>65</v>
      </c>
      <c r="G41" s="5">
        <v>42496</v>
      </c>
      <c r="H41" s="5">
        <v>42560</v>
      </c>
      <c r="I41" s="5">
        <v>42435</v>
      </c>
      <c r="J41" s="5">
        <v>42434</v>
      </c>
      <c r="K41" s="2">
        <v>44</v>
      </c>
      <c r="L41" s="2">
        <v>46</v>
      </c>
      <c r="M41" s="2">
        <v>95.7</v>
      </c>
    </row>
    <row r="42" spans="1:13">
      <c r="A42" s="2" t="s">
        <v>17</v>
      </c>
      <c r="B42" s="2">
        <v>22</v>
      </c>
      <c r="C42" s="2">
        <v>27</v>
      </c>
      <c r="D42" s="2">
        <v>81.5</v>
      </c>
      <c r="E42" s="2">
        <v>55</v>
      </c>
      <c r="F42" s="2" t="s">
        <v>65</v>
      </c>
      <c r="G42" s="5">
        <v>42558</v>
      </c>
      <c r="H42" s="5">
        <v>42591</v>
      </c>
      <c r="I42" s="5">
        <v>42466</v>
      </c>
      <c r="J42" s="5">
        <v>42434</v>
      </c>
      <c r="K42" s="2">
        <v>52</v>
      </c>
      <c r="L42" s="2">
        <v>54</v>
      </c>
      <c r="M42" s="2">
        <v>96.3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160</v>
      </c>
      <c r="B46" s="2">
        <v>67</v>
      </c>
      <c r="C46" s="2">
        <v>3006</v>
      </c>
      <c r="D46" s="2">
        <v>58</v>
      </c>
      <c r="E46" s="2">
        <v>44.9</v>
      </c>
      <c r="F46" s="2">
        <v>41.7</v>
      </c>
      <c r="G46" s="2">
        <v>0</v>
      </c>
      <c r="H46" s="2">
        <v>25</v>
      </c>
      <c r="I46" s="2">
        <v>6</v>
      </c>
      <c r="J46" s="2">
        <v>16</v>
      </c>
      <c r="K46" s="2">
        <v>26</v>
      </c>
      <c r="L46" s="2">
        <v>215</v>
      </c>
      <c r="M46" s="2">
        <v>8.3000000000000007</v>
      </c>
    </row>
    <row r="47" spans="1:13">
      <c r="A47" s="2" t="s">
        <v>17</v>
      </c>
      <c r="B47" s="2">
        <v>61</v>
      </c>
      <c r="C47" s="2">
        <v>2765</v>
      </c>
      <c r="D47" s="2">
        <v>62</v>
      </c>
      <c r="E47" s="2">
        <v>45.3</v>
      </c>
      <c r="F47" s="2">
        <v>40.200000000000003</v>
      </c>
      <c r="G47" s="2">
        <v>1</v>
      </c>
      <c r="H47" s="2">
        <v>19</v>
      </c>
      <c r="I47" s="2">
        <v>5</v>
      </c>
      <c r="J47" s="2">
        <v>13</v>
      </c>
      <c r="K47" s="2">
        <v>32</v>
      </c>
      <c r="L47" s="2">
        <v>275</v>
      </c>
      <c r="M47" s="2">
        <v>8.6</v>
      </c>
    </row>
    <row r="52" spans="1:9" ht="15" customHeight="1">
      <c r="A52" s="25" t="s">
        <v>161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-74</v>
      </c>
      <c r="B55" s="23">
        <f>SUM(E7-N7)/SUM(B7+M7)</f>
        <v>6.7739628040057225</v>
      </c>
      <c r="C55" s="23">
        <f>SUM(E8-N8)/SUM(B8+M8)</f>
        <v>7.5356521739130438</v>
      </c>
      <c r="D55" s="23">
        <f>C12/B12</f>
        <v>3.7556675062972293</v>
      </c>
      <c r="E55" s="23">
        <f>C13/B13</f>
        <v>4.931116389548694</v>
      </c>
      <c r="F55" s="23">
        <f>SUM(K7+J12+K17)</f>
        <v>17</v>
      </c>
      <c r="G55" s="23">
        <f>N29+I29</f>
        <v>22</v>
      </c>
      <c r="H55" s="23">
        <f>M23-M24</f>
        <v>225</v>
      </c>
      <c r="I55" s="23">
        <f>L29+O29+F35+K35</f>
        <v>2</v>
      </c>
    </row>
  </sheetData>
  <mergeCells count="14"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  <mergeCell ref="B33:F33"/>
    <mergeCell ref="G33:L33"/>
    <mergeCell ref="B39:J39"/>
    <mergeCell ref="K39:M39"/>
    <mergeCell ref="A52:E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4" workbookViewId="0">
      <selection activeCell="I59" sqref="I59"/>
    </sheetView>
  </sheetViews>
  <sheetFormatPr baseColWidth="10" defaultRowHeight="15" x14ac:dyDescent="0"/>
  <sheetData>
    <row r="1" spans="1:15" ht="20">
      <c r="A1" s="25" t="s">
        <v>163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162</v>
      </c>
      <c r="B7" s="2">
        <v>535</v>
      </c>
      <c r="C7" s="2">
        <v>312</v>
      </c>
      <c r="D7" s="2">
        <v>58.3</v>
      </c>
      <c r="E7" s="2">
        <v>3852</v>
      </c>
      <c r="F7" s="2">
        <v>7.6</v>
      </c>
      <c r="G7" s="2">
        <v>240.8</v>
      </c>
      <c r="H7" s="2">
        <v>68</v>
      </c>
      <c r="I7" s="2">
        <v>22</v>
      </c>
      <c r="J7" s="2">
        <v>4.0999999999999996</v>
      </c>
      <c r="K7" s="2">
        <v>15</v>
      </c>
      <c r="L7" s="2">
        <v>2.8</v>
      </c>
      <c r="M7" s="2">
        <v>27</v>
      </c>
      <c r="N7" s="2">
        <v>190</v>
      </c>
      <c r="O7" s="2">
        <v>84.2</v>
      </c>
    </row>
    <row r="8" spans="1:15">
      <c r="A8" s="2" t="s">
        <v>17</v>
      </c>
      <c r="B8" s="2">
        <v>540</v>
      </c>
      <c r="C8" s="2">
        <v>378</v>
      </c>
      <c r="D8" s="2">
        <v>70</v>
      </c>
      <c r="E8" s="2">
        <v>3840</v>
      </c>
      <c r="F8" s="2">
        <v>7.5</v>
      </c>
      <c r="G8" s="2">
        <v>240</v>
      </c>
      <c r="H8" s="2">
        <v>60</v>
      </c>
      <c r="I8" s="2">
        <v>31</v>
      </c>
      <c r="J8" s="2">
        <v>5.7</v>
      </c>
      <c r="K8" s="2">
        <v>11</v>
      </c>
      <c r="L8" s="2">
        <v>2</v>
      </c>
      <c r="M8" s="2">
        <v>38</v>
      </c>
      <c r="N8" s="2">
        <v>232</v>
      </c>
      <c r="O8" s="2">
        <v>102.5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162</v>
      </c>
      <c r="B12" s="2">
        <v>455</v>
      </c>
      <c r="C12" s="2">
        <v>2162</v>
      </c>
      <c r="D12" s="2">
        <v>4.8</v>
      </c>
      <c r="E12" s="2">
        <v>84</v>
      </c>
      <c r="F12" s="2">
        <v>20</v>
      </c>
      <c r="G12" s="2">
        <v>12</v>
      </c>
      <c r="H12" s="2">
        <v>135.1</v>
      </c>
      <c r="I12" s="2">
        <v>9</v>
      </c>
      <c r="J12" s="2">
        <v>6</v>
      </c>
      <c r="K12" s="2">
        <v>99</v>
      </c>
    </row>
    <row r="13" spans="1:15">
      <c r="A13" s="2" t="s">
        <v>17</v>
      </c>
      <c r="B13" s="2">
        <v>466</v>
      </c>
      <c r="C13" s="2">
        <v>1606</v>
      </c>
      <c r="D13" s="2">
        <v>3.4</v>
      </c>
      <c r="E13" s="2">
        <v>21</v>
      </c>
      <c r="F13" s="2">
        <v>4</v>
      </c>
      <c r="G13" s="2">
        <v>12</v>
      </c>
      <c r="H13" s="2">
        <v>100.4</v>
      </c>
      <c r="I13" s="2">
        <v>9</v>
      </c>
      <c r="J13" s="2">
        <v>5</v>
      </c>
      <c r="K13" s="2">
        <v>104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162</v>
      </c>
      <c r="B17" s="2">
        <v>312</v>
      </c>
      <c r="C17" s="2">
        <v>535</v>
      </c>
      <c r="D17" s="2">
        <v>4042</v>
      </c>
      <c r="E17" s="2">
        <v>13</v>
      </c>
      <c r="F17" s="2">
        <v>22</v>
      </c>
      <c r="G17" s="2">
        <v>68</v>
      </c>
      <c r="H17" s="2">
        <v>57</v>
      </c>
      <c r="I17" s="2">
        <v>252.6</v>
      </c>
      <c r="J17" s="2">
        <v>4</v>
      </c>
      <c r="K17" s="2">
        <v>3</v>
      </c>
      <c r="L17" s="2">
        <v>1393</v>
      </c>
      <c r="M17" s="2">
        <v>201</v>
      </c>
    </row>
    <row r="18" spans="1:16">
      <c r="A18" s="2" t="s">
        <v>17</v>
      </c>
      <c r="B18" s="2">
        <v>378</v>
      </c>
      <c r="C18" s="2">
        <v>540</v>
      </c>
      <c r="D18" s="2">
        <v>4072</v>
      </c>
      <c r="E18" s="2">
        <v>10.8</v>
      </c>
      <c r="F18" s="2">
        <v>31</v>
      </c>
      <c r="G18" s="2">
        <v>60</v>
      </c>
      <c r="H18" s="2">
        <v>45</v>
      </c>
      <c r="I18" s="2">
        <v>254.5</v>
      </c>
      <c r="J18" s="2">
        <v>7</v>
      </c>
      <c r="K18" s="2">
        <v>5</v>
      </c>
      <c r="L18" s="2">
        <v>1685</v>
      </c>
      <c r="M18" s="2">
        <v>208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162</v>
      </c>
      <c r="B23" s="2">
        <v>336</v>
      </c>
      <c r="C23" s="2">
        <v>99</v>
      </c>
      <c r="D23" s="2">
        <v>201</v>
      </c>
      <c r="E23" s="2">
        <v>36</v>
      </c>
      <c r="F23" s="2">
        <v>84</v>
      </c>
      <c r="G23" s="2">
        <v>202</v>
      </c>
      <c r="H23" s="2">
        <v>41.6</v>
      </c>
      <c r="I23" s="2">
        <v>7</v>
      </c>
      <c r="J23" s="2">
        <v>13</v>
      </c>
      <c r="K23" s="2">
        <v>53.8</v>
      </c>
      <c r="L23" s="2">
        <v>143</v>
      </c>
      <c r="M23" s="2">
        <v>1195</v>
      </c>
    </row>
    <row r="24" spans="1:16">
      <c r="A24" s="2" t="s">
        <v>17</v>
      </c>
      <c r="B24" s="2">
        <v>351</v>
      </c>
      <c r="C24" s="2">
        <v>104</v>
      </c>
      <c r="D24" s="2">
        <v>208</v>
      </c>
      <c r="E24" s="2">
        <v>39</v>
      </c>
      <c r="F24" s="2">
        <v>97</v>
      </c>
      <c r="G24" s="2">
        <v>211</v>
      </c>
      <c r="H24" s="2">
        <v>46</v>
      </c>
      <c r="I24" s="2">
        <v>4</v>
      </c>
      <c r="J24" s="2">
        <v>6</v>
      </c>
      <c r="K24" s="2">
        <v>66.7</v>
      </c>
      <c r="L24" s="2">
        <v>104</v>
      </c>
      <c r="M24" s="2">
        <v>859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162</v>
      </c>
      <c r="B29" s="2">
        <v>818</v>
      </c>
      <c r="C29" s="2">
        <v>337</v>
      </c>
      <c r="D29" s="2">
        <v>1155</v>
      </c>
      <c r="E29" s="2">
        <v>38</v>
      </c>
      <c r="F29" s="2">
        <v>232</v>
      </c>
      <c r="G29" s="2">
        <v>59</v>
      </c>
      <c r="H29" s="2">
        <v>66</v>
      </c>
      <c r="I29" s="2">
        <v>11</v>
      </c>
      <c r="J29" s="2">
        <v>93</v>
      </c>
      <c r="K29" s="2">
        <v>26</v>
      </c>
      <c r="L29" s="2">
        <v>1</v>
      </c>
      <c r="M29" s="2">
        <v>20</v>
      </c>
      <c r="N29" s="2">
        <v>12</v>
      </c>
      <c r="O29" s="2">
        <v>2</v>
      </c>
      <c r="P29" s="2">
        <v>2</v>
      </c>
    </row>
    <row r="30" spans="1:16">
      <c r="A30" s="2" t="s">
        <v>17</v>
      </c>
      <c r="B30" s="2">
        <v>745</v>
      </c>
      <c r="C30" s="2">
        <v>271</v>
      </c>
      <c r="D30" s="2">
        <v>1016</v>
      </c>
      <c r="E30" s="2">
        <v>27</v>
      </c>
      <c r="F30" s="2">
        <v>190</v>
      </c>
      <c r="G30" s="2">
        <v>56</v>
      </c>
      <c r="H30" s="2">
        <v>70</v>
      </c>
      <c r="I30" s="2">
        <v>15</v>
      </c>
      <c r="J30" s="2">
        <v>212</v>
      </c>
      <c r="K30" s="2">
        <v>46</v>
      </c>
      <c r="L30" s="2">
        <v>2</v>
      </c>
      <c r="M30" s="2">
        <v>15</v>
      </c>
      <c r="N30" s="2">
        <v>13</v>
      </c>
      <c r="O30" s="2">
        <v>2</v>
      </c>
      <c r="P30" s="2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162</v>
      </c>
      <c r="B35" s="2">
        <v>21</v>
      </c>
      <c r="C35" s="2">
        <v>506</v>
      </c>
      <c r="D35" s="2">
        <v>24.1</v>
      </c>
      <c r="E35" s="2">
        <v>38</v>
      </c>
      <c r="F35" s="2">
        <v>0</v>
      </c>
      <c r="G35" s="2">
        <v>29</v>
      </c>
      <c r="H35" s="2">
        <v>288</v>
      </c>
      <c r="I35" s="2">
        <v>9.9</v>
      </c>
      <c r="J35" s="2">
        <v>58</v>
      </c>
      <c r="K35" s="2">
        <v>0</v>
      </c>
      <c r="L35" s="2">
        <v>14</v>
      </c>
    </row>
    <row r="36" spans="1:13">
      <c r="A36" s="2" t="s">
        <v>17</v>
      </c>
      <c r="B36" s="2">
        <v>35</v>
      </c>
      <c r="C36" s="2">
        <v>882</v>
      </c>
      <c r="D36" s="2">
        <v>25.2</v>
      </c>
      <c r="E36" s="2">
        <v>102</v>
      </c>
      <c r="F36" s="2">
        <v>0</v>
      </c>
      <c r="G36" s="2">
        <v>27</v>
      </c>
      <c r="H36" s="2">
        <v>140</v>
      </c>
      <c r="I36" s="2">
        <v>5.2</v>
      </c>
      <c r="J36" s="2">
        <v>24</v>
      </c>
      <c r="K36" s="2">
        <v>0</v>
      </c>
      <c r="L36" s="2">
        <v>15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162</v>
      </c>
      <c r="B41" s="2">
        <v>29</v>
      </c>
      <c r="C41" s="2">
        <v>40</v>
      </c>
      <c r="D41" s="2">
        <v>72.5</v>
      </c>
      <c r="E41" s="2">
        <v>58</v>
      </c>
      <c r="F41" s="2" t="s">
        <v>65</v>
      </c>
      <c r="G41" s="5">
        <v>42654</v>
      </c>
      <c r="H41" s="5">
        <v>42654</v>
      </c>
      <c r="I41" s="5">
        <v>42469</v>
      </c>
      <c r="J41" s="5">
        <v>42499</v>
      </c>
      <c r="K41" s="2">
        <v>31</v>
      </c>
      <c r="L41" s="2">
        <v>34</v>
      </c>
      <c r="M41" s="2">
        <v>91.2</v>
      </c>
    </row>
    <row r="42" spans="1:13">
      <c r="A42" s="2" t="s">
        <v>17</v>
      </c>
      <c r="B42" s="2">
        <v>31</v>
      </c>
      <c r="C42" s="2">
        <v>34</v>
      </c>
      <c r="D42" s="2">
        <v>91.2</v>
      </c>
      <c r="E42" s="2">
        <v>53</v>
      </c>
      <c r="F42" s="5">
        <v>42402</v>
      </c>
      <c r="G42" s="5">
        <v>42716</v>
      </c>
      <c r="H42" s="5">
        <v>42527</v>
      </c>
      <c r="I42" s="5">
        <v>42561</v>
      </c>
      <c r="J42" s="5">
        <v>42464</v>
      </c>
      <c r="K42" s="2">
        <v>42</v>
      </c>
      <c r="L42" s="2">
        <v>45</v>
      </c>
      <c r="M42" s="2">
        <v>93.3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162</v>
      </c>
      <c r="B46" s="2">
        <v>56</v>
      </c>
      <c r="C46" s="2">
        <v>2348</v>
      </c>
      <c r="D46" s="2">
        <v>60</v>
      </c>
      <c r="E46" s="2">
        <v>41.9</v>
      </c>
      <c r="F46" s="2">
        <v>39.4</v>
      </c>
      <c r="G46" s="2">
        <v>0</v>
      </c>
      <c r="H46" s="2">
        <v>15</v>
      </c>
      <c r="I46" s="2">
        <v>4</v>
      </c>
      <c r="J46" s="2">
        <v>15</v>
      </c>
      <c r="K46" s="2">
        <v>27</v>
      </c>
      <c r="L46" s="2">
        <v>140</v>
      </c>
      <c r="M46" s="2">
        <v>5.2</v>
      </c>
    </row>
    <row r="47" spans="1:13">
      <c r="A47" s="2" t="s">
        <v>17</v>
      </c>
      <c r="B47" s="2">
        <v>61</v>
      </c>
      <c r="C47" s="2">
        <v>2789</v>
      </c>
      <c r="D47" s="2">
        <v>64</v>
      </c>
      <c r="E47" s="2">
        <v>45.7</v>
      </c>
      <c r="F47" s="2">
        <v>40.299999999999997</v>
      </c>
      <c r="G47" s="2">
        <v>1</v>
      </c>
      <c r="H47" s="2">
        <v>27</v>
      </c>
      <c r="I47" s="2">
        <v>6</v>
      </c>
      <c r="J47" s="2">
        <v>14</v>
      </c>
      <c r="K47" s="2">
        <v>29</v>
      </c>
      <c r="L47" s="2">
        <v>288</v>
      </c>
      <c r="M47" s="2">
        <v>9.9</v>
      </c>
    </row>
    <row r="52" spans="1:9" ht="15" customHeight="1">
      <c r="A52" s="25" t="s">
        <v>163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-77</v>
      </c>
      <c r="B55" s="23">
        <f>SUM(E7-N7)/SUM(B7+M7)</f>
        <v>6.5160142348754446</v>
      </c>
      <c r="C55" s="23">
        <f>SUM(E8-N8)/SUM(B8+M8)</f>
        <v>6.242214532871972</v>
      </c>
      <c r="D55" s="23">
        <f>C12/B12</f>
        <v>4.7516483516483516</v>
      </c>
      <c r="E55" s="23">
        <f>C13/B13</f>
        <v>3.4463519313304722</v>
      </c>
      <c r="F55" s="23">
        <f>SUM(K7+J12+K17)</f>
        <v>24</v>
      </c>
      <c r="G55" s="23">
        <f>N29+I29</f>
        <v>23</v>
      </c>
      <c r="H55" s="23">
        <f>M23-M24</f>
        <v>336</v>
      </c>
      <c r="I55" s="23">
        <f>L29+O29+F35+K35</f>
        <v>3</v>
      </c>
    </row>
    <row r="58" spans="1:9">
      <c r="C58" s="24"/>
    </row>
  </sheetData>
  <mergeCells count="14"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  <mergeCell ref="B33:F33"/>
    <mergeCell ref="G33:L33"/>
    <mergeCell ref="B39:J39"/>
    <mergeCell ref="K39:M39"/>
    <mergeCell ref="A52:E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" workbookViewId="0">
      <selection activeCell="I55" sqref="I55"/>
    </sheetView>
  </sheetViews>
  <sheetFormatPr baseColWidth="10" defaultColWidth="11" defaultRowHeight="15" x14ac:dyDescent="0"/>
  <cols>
    <col min="1" max="1" width="16.33203125" customWidth="1"/>
    <col min="2" max="2" width="17" customWidth="1"/>
    <col min="3" max="3" width="16.33203125" customWidth="1"/>
    <col min="4" max="4" width="15.6640625" customWidth="1"/>
  </cols>
  <sheetData>
    <row r="1" spans="1:15" ht="20">
      <c r="A1" s="33" t="s">
        <v>119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120</v>
      </c>
      <c r="B7" s="14">
        <v>629</v>
      </c>
      <c r="C7" s="14">
        <v>404</v>
      </c>
      <c r="D7" s="14">
        <v>64.2</v>
      </c>
      <c r="E7" s="14">
        <v>4587</v>
      </c>
      <c r="F7" s="14">
        <v>7.7</v>
      </c>
      <c r="G7" s="14">
        <v>286.7</v>
      </c>
      <c r="H7" s="14">
        <v>76</v>
      </c>
      <c r="I7" s="14">
        <v>36</v>
      </c>
      <c r="J7" s="14">
        <v>5.7</v>
      </c>
      <c r="K7" s="14">
        <v>7</v>
      </c>
      <c r="L7" s="14">
        <v>1.1000000000000001</v>
      </c>
      <c r="M7" s="14">
        <v>38</v>
      </c>
      <c r="N7" s="14">
        <v>225</v>
      </c>
      <c r="O7" s="14">
        <v>101.9</v>
      </c>
    </row>
    <row r="8" spans="1:15">
      <c r="A8" s="15" t="s">
        <v>17</v>
      </c>
      <c r="B8" s="15">
        <v>596</v>
      </c>
      <c r="C8" s="15">
        <v>361</v>
      </c>
      <c r="D8" s="15">
        <v>60.6</v>
      </c>
      <c r="E8" s="15">
        <v>3851</v>
      </c>
      <c r="F8" s="15">
        <v>7.1</v>
      </c>
      <c r="G8" s="15">
        <v>240.7</v>
      </c>
      <c r="H8" s="15">
        <v>87</v>
      </c>
      <c r="I8" s="15">
        <v>24</v>
      </c>
      <c r="J8" s="15">
        <v>4</v>
      </c>
      <c r="K8" s="15">
        <v>12</v>
      </c>
      <c r="L8" s="15">
        <v>2</v>
      </c>
      <c r="M8" s="15">
        <v>49</v>
      </c>
      <c r="N8" s="15">
        <v>358</v>
      </c>
      <c r="O8" s="15">
        <v>87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120</v>
      </c>
      <c r="B12" s="14">
        <v>383</v>
      </c>
      <c r="C12" s="14">
        <v>1404</v>
      </c>
      <c r="D12" s="14">
        <v>3.7</v>
      </c>
      <c r="E12" s="14">
        <v>38</v>
      </c>
      <c r="F12" s="14">
        <v>4</v>
      </c>
      <c r="G12" s="14">
        <v>14</v>
      </c>
      <c r="H12" s="14">
        <v>87.8</v>
      </c>
      <c r="I12" s="14">
        <v>2</v>
      </c>
      <c r="J12" s="14">
        <v>0</v>
      </c>
      <c r="K12" s="14">
        <v>87</v>
      </c>
    </row>
    <row r="13" spans="1:15">
      <c r="A13" s="15" t="s">
        <v>17</v>
      </c>
      <c r="B13" s="15">
        <v>397</v>
      </c>
      <c r="C13" s="15">
        <v>1580</v>
      </c>
      <c r="D13" s="15">
        <v>4</v>
      </c>
      <c r="E13" s="15">
        <v>48</v>
      </c>
      <c r="F13" s="15">
        <v>8</v>
      </c>
      <c r="G13" s="15">
        <v>8</v>
      </c>
      <c r="H13" s="15">
        <v>98.8</v>
      </c>
      <c r="I13" s="15">
        <v>6</v>
      </c>
      <c r="J13" s="15">
        <v>2</v>
      </c>
      <c r="K13" s="15">
        <v>77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120</v>
      </c>
      <c r="B17" s="14">
        <v>404</v>
      </c>
      <c r="C17" s="14">
        <v>629</v>
      </c>
      <c r="D17" s="14">
        <v>4812</v>
      </c>
      <c r="E17" s="14">
        <v>11.9</v>
      </c>
      <c r="F17" s="14">
        <v>36</v>
      </c>
      <c r="G17" s="14">
        <v>76</v>
      </c>
      <c r="H17" s="14">
        <v>59</v>
      </c>
      <c r="I17" s="14">
        <v>300.8</v>
      </c>
      <c r="J17" s="14">
        <v>3</v>
      </c>
      <c r="K17" s="14">
        <v>2</v>
      </c>
      <c r="L17" s="14">
        <v>2443</v>
      </c>
      <c r="M17" s="14">
        <v>229</v>
      </c>
    </row>
    <row r="18" spans="1:16">
      <c r="A18" s="15" t="s">
        <v>17</v>
      </c>
      <c r="B18" s="15">
        <v>361</v>
      </c>
      <c r="C18" s="15">
        <v>596</v>
      </c>
      <c r="D18" s="15">
        <v>4209</v>
      </c>
      <c r="E18" s="15">
        <v>11.7</v>
      </c>
      <c r="F18" s="15">
        <v>24</v>
      </c>
      <c r="G18" s="15">
        <v>87</v>
      </c>
      <c r="H18" s="15">
        <v>57</v>
      </c>
      <c r="I18" s="15">
        <v>263.10000000000002</v>
      </c>
      <c r="J18" s="15">
        <v>6</v>
      </c>
      <c r="K18" s="15">
        <v>1</v>
      </c>
      <c r="L18" s="15">
        <v>1667</v>
      </c>
      <c r="M18" s="15">
        <v>204</v>
      </c>
    </row>
    <row r="20" spans="1:16">
      <c r="A20" s="6" t="s">
        <v>36</v>
      </c>
    </row>
    <row r="21" spans="1:16">
      <c r="A21" s="3"/>
      <c r="B21" s="27" t="s">
        <v>27</v>
      </c>
      <c r="C21" s="28"/>
      <c r="D21" s="28"/>
      <c r="E21" s="29"/>
      <c r="F21" s="27" t="s">
        <v>28</v>
      </c>
      <c r="G21" s="28"/>
      <c r="H21" s="29"/>
      <c r="I21" s="27" t="s">
        <v>29</v>
      </c>
      <c r="J21" s="28"/>
      <c r="K21" s="29"/>
      <c r="L21" s="27" t="s">
        <v>30</v>
      </c>
      <c r="M21" s="29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120</v>
      </c>
      <c r="B23" s="14">
        <v>347</v>
      </c>
      <c r="C23" s="14">
        <v>87</v>
      </c>
      <c r="D23" s="14">
        <v>229</v>
      </c>
      <c r="E23" s="14">
        <v>31</v>
      </c>
      <c r="F23" s="14">
        <v>88</v>
      </c>
      <c r="G23" s="14">
        <v>215</v>
      </c>
      <c r="H23" s="14">
        <v>40.9</v>
      </c>
      <c r="I23" s="14">
        <v>9</v>
      </c>
      <c r="J23" s="14">
        <v>15</v>
      </c>
      <c r="K23" s="14">
        <v>60</v>
      </c>
      <c r="L23" s="14">
        <v>96</v>
      </c>
      <c r="M23" s="14">
        <v>859</v>
      </c>
    </row>
    <row r="24" spans="1:16" ht="16.5" customHeight="1">
      <c r="A24" s="15" t="s">
        <v>17</v>
      </c>
      <c r="B24" s="15">
        <v>303</v>
      </c>
      <c r="C24" s="15">
        <v>77</v>
      </c>
      <c r="D24" s="15">
        <v>204</v>
      </c>
      <c r="E24" s="15">
        <v>22</v>
      </c>
      <c r="F24" s="15">
        <v>84</v>
      </c>
      <c r="G24" s="15">
        <v>225</v>
      </c>
      <c r="H24" s="15">
        <v>37.299999999999997</v>
      </c>
      <c r="I24" s="15">
        <v>8</v>
      </c>
      <c r="J24" s="15">
        <v>18</v>
      </c>
      <c r="K24" s="15">
        <v>44.4</v>
      </c>
      <c r="L24" s="15">
        <v>112</v>
      </c>
      <c r="M24" s="15">
        <v>1013</v>
      </c>
    </row>
    <row r="26" spans="1:16">
      <c r="A26" s="6" t="s">
        <v>48</v>
      </c>
    </row>
    <row r="27" spans="1:16">
      <c r="A27" s="3"/>
      <c r="B27" s="27" t="s">
        <v>37</v>
      </c>
      <c r="C27" s="28"/>
      <c r="D27" s="29"/>
      <c r="E27" s="27" t="s">
        <v>38</v>
      </c>
      <c r="F27" s="28"/>
      <c r="G27" s="29"/>
      <c r="H27" s="27" t="s">
        <v>39</v>
      </c>
      <c r="I27" s="28"/>
      <c r="J27" s="28"/>
      <c r="K27" s="28"/>
      <c r="L27" s="29"/>
      <c r="M27" s="27" t="s">
        <v>40</v>
      </c>
      <c r="N27" s="28"/>
      <c r="O27" s="28"/>
      <c r="P27" s="29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120</v>
      </c>
      <c r="B29" s="14">
        <v>743</v>
      </c>
      <c r="C29" s="14">
        <v>305</v>
      </c>
      <c r="D29" s="14">
        <v>1048</v>
      </c>
      <c r="E29" s="14">
        <v>49</v>
      </c>
      <c r="F29" s="14">
        <v>358</v>
      </c>
      <c r="G29" s="14">
        <v>48</v>
      </c>
      <c r="H29" s="14">
        <v>81</v>
      </c>
      <c r="I29" s="14">
        <v>12</v>
      </c>
      <c r="J29" s="14">
        <v>176</v>
      </c>
      <c r="K29" s="14">
        <v>51</v>
      </c>
      <c r="L29" s="14">
        <v>0</v>
      </c>
      <c r="M29" s="14">
        <v>24</v>
      </c>
      <c r="N29" s="14">
        <v>9</v>
      </c>
      <c r="O29" s="14">
        <v>2</v>
      </c>
      <c r="P29" s="14">
        <v>1</v>
      </c>
    </row>
    <row r="30" spans="1:16">
      <c r="A30" s="15" t="s">
        <v>17</v>
      </c>
      <c r="B30" s="15">
        <v>720</v>
      </c>
      <c r="C30" s="15">
        <v>363</v>
      </c>
      <c r="D30" s="15">
        <v>1083</v>
      </c>
      <c r="E30" s="15">
        <v>38</v>
      </c>
      <c r="F30" s="15">
        <v>225</v>
      </c>
      <c r="G30" s="15">
        <v>40</v>
      </c>
      <c r="H30" s="15">
        <v>51</v>
      </c>
      <c r="I30" s="15">
        <v>7</v>
      </c>
      <c r="J30" s="15">
        <v>181</v>
      </c>
      <c r="K30" s="15">
        <v>99</v>
      </c>
      <c r="L30" s="15">
        <v>2</v>
      </c>
      <c r="M30" s="15">
        <v>14</v>
      </c>
      <c r="N30" s="15">
        <v>7</v>
      </c>
      <c r="O30" s="15">
        <v>0</v>
      </c>
      <c r="P30" s="15">
        <v>1</v>
      </c>
    </row>
    <row r="32" spans="1:16">
      <c r="A32" s="6" t="s">
        <v>54</v>
      </c>
    </row>
    <row r="33" spans="1:13">
      <c r="A33" s="3"/>
      <c r="B33" s="27" t="s">
        <v>49</v>
      </c>
      <c r="C33" s="28"/>
      <c r="D33" s="28"/>
      <c r="E33" s="28"/>
      <c r="F33" s="29"/>
      <c r="G33" s="27" t="s">
        <v>50</v>
      </c>
      <c r="H33" s="28"/>
      <c r="I33" s="28"/>
      <c r="J33" s="28"/>
      <c r="K33" s="28"/>
      <c r="L33" s="29"/>
    </row>
    <row r="34" spans="1:13" ht="16.5" customHeight="1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120</v>
      </c>
      <c r="B35" s="14">
        <v>25</v>
      </c>
      <c r="C35" s="14">
        <v>469</v>
      </c>
      <c r="D35" s="14">
        <v>18.8</v>
      </c>
      <c r="E35" s="14">
        <v>75</v>
      </c>
      <c r="F35" s="14">
        <v>0</v>
      </c>
      <c r="G35" s="14">
        <v>47</v>
      </c>
      <c r="H35" s="14">
        <v>473</v>
      </c>
      <c r="I35" s="14">
        <v>10.1</v>
      </c>
      <c r="J35" s="14">
        <v>82</v>
      </c>
      <c r="K35" s="14">
        <v>0</v>
      </c>
      <c r="L35" s="14">
        <v>18</v>
      </c>
    </row>
    <row r="36" spans="1:13">
      <c r="A36" s="15" t="s">
        <v>17</v>
      </c>
      <c r="B36" s="15">
        <v>29</v>
      </c>
      <c r="C36" s="15">
        <v>526</v>
      </c>
      <c r="D36" s="15">
        <v>18.100000000000001</v>
      </c>
      <c r="E36" s="15">
        <v>50</v>
      </c>
      <c r="F36" s="15">
        <v>0</v>
      </c>
      <c r="G36" s="15">
        <v>39</v>
      </c>
      <c r="H36" s="15">
        <v>347</v>
      </c>
      <c r="I36" s="15">
        <v>8.9</v>
      </c>
      <c r="J36" s="15">
        <v>83</v>
      </c>
      <c r="K36" s="15">
        <v>1</v>
      </c>
      <c r="L36" s="15">
        <v>14</v>
      </c>
    </row>
    <row r="38" spans="1:13">
      <c r="A38" s="6" t="s">
        <v>66</v>
      </c>
    </row>
    <row r="39" spans="1:13">
      <c r="A39" s="3"/>
      <c r="B39" s="27" t="s">
        <v>55</v>
      </c>
      <c r="C39" s="28"/>
      <c r="D39" s="28"/>
      <c r="E39" s="28"/>
      <c r="F39" s="28"/>
      <c r="G39" s="28"/>
      <c r="H39" s="28"/>
      <c r="I39" s="28"/>
      <c r="J39" s="29"/>
      <c r="K39" s="27" t="s">
        <v>56</v>
      </c>
      <c r="L39" s="28"/>
      <c r="M39" s="29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120</v>
      </c>
      <c r="B41" s="14">
        <v>33</v>
      </c>
      <c r="C41" s="14">
        <v>36</v>
      </c>
      <c r="D41" s="14">
        <v>91.7</v>
      </c>
      <c r="E41" s="14">
        <v>57</v>
      </c>
      <c r="F41" s="14" t="s">
        <v>65</v>
      </c>
      <c r="G41" s="17">
        <v>42527</v>
      </c>
      <c r="H41" s="17">
        <v>42685</v>
      </c>
      <c r="I41" s="17">
        <v>42718</v>
      </c>
      <c r="J41" s="17">
        <v>42465</v>
      </c>
      <c r="K41" s="14">
        <v>52</v>
      </c>
      <c r="L41" s="14">
        <v>52</v>
      </c>
      <c r="M41" s="14">
        <v>100</v>
      </c>
    </row>
    <row r="42" spans="1:13">
      <c r="A42" s="15" t="s">
        <v>17</v>
      </c>
      <c r="B42" s="15">
        <v>23</v>
      </c>
      <c r="C42" s="15">
        <v>29</v>
      </c>
      <c r="D42" s="15">
        <v>79.3</v>
      </c>
      <c r="E42" s="15">
        <v>55</v>
      </c>
      <c r="F42" s="18">
        <v>42370</v>
      </c>
      <c r="G42" s="18">
        <v>42527</v>
      </c>
      <c r="H42" s="18">
        <v>42558</v>
      </c>
      <c r="I42" s="18">
        <v>42500</v>
      </c>
      <c r="J42" s="18">
        <v>42465</v>
      </c>
      <c r="K42" s="15">
        <v>28</v>
      </c>
      <c r="L42" s="15">
        <v>31</v>
      </c>
      <c r="M42" s="15">
        <v>90.3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120</v>
      </c>
      <c r="B46" s="14">
        <v>73</v>
      </c>
      <c r="C46" s="14">
        <v>3358</v>
      </c>
      <c r="D46" s="14">
        <v>67</v>
      </c>
      <c r="E46" s="14">
        <v>46</v>
      </c>
      <c r="F46" s="14">
        <v>40.700000000000003</v>
      </c>
      <c r="G46" s="14">
        <v>1</v>
      </c>
      <c r="H46" s="14">
        <v>31</v>
      </c>
      <c r="I46" s="14">
        <v>3</v>
      </c>
      <c r="J46" s="14">
        <v>14</v>
      </c>
      <c r="K46" s="14">
        <v>39</v>
      </c>
      <c r="L46" s="14">
        <v>347</v>
      </c>
      <c r="M46" s="14">
        <v>8.9</v>
      </c>
    </row>
    <row r="47" spans="1:13">
      <c r="A47" s="15" t="s">
        <v>17</v>
      </c>
      <c r="B47" s="15">
        <v>86</v>
      </c>
      <c r="C47" s="15">
        <v>4043</v>
      </c>
      <c r="D47" s="15">
        <v>70</v>
      </c>
      <c r="E47" s="15">
        <v>47</v>
      </c>
      <c r="F47" s="15">
        <v>41.5</v>
      </c>
      <c r="G47" s="15">
        <v>0</v>
      </c>
      <c r="H47" s="15">
        <v>20</v>
      </c>
      <c r="I47" s="15">
        <v>7</v>
      </c>
      <c r="J47" s="15">
        <v>18</v>
      </c>
      <c r="K47" s="15">
        <v>47</v>
      </c>
      <c r="L47" s="15">
        <v>473</v>
      </c>
      <c r="M47" s="15">
        <v>10.1</v>
      </c>
    </row>
    <row r="52" spans="1:9" ht="20">
      <c r="A52" s="25" t="s">
        <v>121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156</v>
      </c>
      <c r="B55" s="23">
        <f>SUM(E7-N7)/SUM(B7+M7)</f>
        <v>6.5397301349325341</v>
      </c>
      <c r="C55" s="23">
        <f>SUM(E8-N8)/SUM(B8+M8)</f>
        <v>5.4155038759689926</v>
      </c>
      <c r="D55" s="23">
        <f>C12/B12</f>
        <v>3.6657963446475197</v>
      </c>
      <c r="E55" s="23">
        <f>C13/B13</f>
        <v>3.9798488664987404</v>
      </c>
      <c r="F55" s="23">
        <f>SUM(K7+J12+K17)</f>
        <v>9</v>
      </c>
      <c r="G55" s="23">
        <f>N29+I29</f>
        <v>21</v>
      </c>
      <c r="H55" s="23">
        <f>M23-M24</f>
        <v>-154</v>
      </c>
      <c r="I55" s="23">
        <f>L29+O29+F35+K35</f>
        <v>2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5" workbookViewId="0">
      <selection activeCell="I55" sqref="I55"/>
    </sheetView>
  </sheetViews>
  <sheetFormatPr baseColWidth="10" defaultColWidth="8.83203125" defaultRowHeight="15" x14ac:dyDescent="0"/>
  <cols>
    <col min="1" max="2" width="13" customWidth="1"/>
    <col min="3" max="3" width="12.1640625" customWidth="1"/>
    <col min="4" max="4" width="13.5" customWidth="1"/>
  </cols>
  <sheetData>
    <row r="1" spans="1:15" ht="20">
      <c r="A1" s="25" t="s">
        <v>122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123</v>
      </c>
      <c r="B7" s="14">
        <v>606</v>
      </c>
      <c r="C7" s="14">
        <v>368</v>
      </c>
      <c r="D7" s="14">
        <v>60.7</v>
      </c>
      <c r="E7" s="14">
        <v>3970</v>
      </c>
      <c r="F7" s="14">
        <v>7</v>
      </c>
      <c r="G7" s="14">
        <v>248.1</v>
      </c>
      <c r="H7" s="14">
        <v>75</v>
      </c>
      <c r="I7" s="14">
        <v>19</v>
      </c>
      <c r="J7" s="14">
        <v>3.1</v>
      </c>
      <c r="K7" s="14">
        <v>23</v>
      </c>
      <c r="L7" s="14">
        <v>3.8</v>
      </c>
      <c r="M7" s="14">
        <v>39</v>
      </c>
      <c r="N7" s="14">
        <v>246</v>
      </c>
      <c r="O7" s="14">
        <v>76.3</v>
      </c>
    </row>
    <row r="8" spans="1:15">
      <c r="A8" s="15" t="s">
        <v>17</v>
      </c>
      <c r="B8" s="15">
        <v>573</v>
      </c>
      <c r="C8" s="15">
        <v>344</v>
      </c>
      <c r="D8" s="15">
        <v>60</v>
      </c>
      <c r="E8" s="15">
        <v>3193</v>
      </c>
      <c r="F8" s="15">
        <v>6.2</v>
      </c>
      <c r="G8" s="15">
        <v>199.6</v>
      </c>
      <c r="H8" s="15">
        <v>80</v>
      </c>
      <c r="I8" s="15">
        <v>19</v>
      </c>
      <c r="J8" s="15">
        <v>3.3</v>
      </c>
      <c r="K8" s="15">
        <v>14</v>
      </c>
      <c r="L8" s="15">
        <v>2.4</v>
      </c>
      <c r="M8" s="15">
        <v>52</v>
      </c>
      <c r="N8" s="15">
        <v>351</v>
      </c>
      <c r="O8" s="15">
        <v>78.8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123</v>
      </c>
      <c r="B12" s="14">
        <v>411</v>
      </c>
      <c r="C12" s="14">
        <v>1718</v>
      </c>
      <c r="D12" s="14">
        <v>4.2</v>
      </c>
      <c r="E12" s="14">
        <v>72</v>
      </c>
      <c r="F12" s="14">
        <v>11</v>
      </c>
      <c r="G12" s="14">
        <v>13</v>
      </c>
      <c r="H12" s="14">
        <v>107.4</v>
      </c>
      <c r="I12" s="14">
        <v>5</v>
      </c>
      <c r="J12" s="14">
        <v>3</v>
      </c>
      <c r="K12" s="14">
        <v>85</v>
      </c>
    </row>
    <row r="13" spans="1:15">
      <c r="A13" s="15" t="s">
        <v>17</v>
      </c>
      <c r="B13" s="15">
        <v>408</v>
      </c>
      <c r="C13" s="15">
        <v>1337</v>
      </c>
      <c r="D13" s="15">
        <v>3.3</v>
      </c>
      <c r="E13" s="15">
        <v>48</v>
      </c>
      <c r="F13" s="15">
        <v>5</v>
      </c>
      <c r="G13" s="15">
        <v>10</v>
      </c>
      <c r="H13" s="15">
        <v>83.6</v>
      </c>
      <c r="I13" s="15">
        <v>4</v>
      </c>
      <c r="J13" s="15">
        <v>3</v>
      </c>
      <c r="K13" s="15">
        <v>81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123</v>
      </c>
      <c r="B17" s="14">
        <v>368</v>
      </c>
      <c r="C17" s="14">
        <v>606</v>
      </c>
      <c r="D17" s="14">
        <v>4216</v>
      </c>
      <c r="E17" s="14">
        <v>11.5</v>
      </c>
      <c r="F17" s="14">
        <v>19</v>
      </c>
      <c r="G17" s="14">
        <v>75</v>
      </c>
      <c r="H17" s="14">
        <v>41</v>
      </c>
      <c r="I17" s="14">
        <v>263.5</v>
      </c>
      <c r="J17" s="14">
        <v>4</v>
      </c>
      <c r="K17" s="14">
        <v>3</v>
      </c>
      <c r="L17" s="14">
        <v>1758</v>
      </c>
      <c r="M17" s="14">
        <v>201</v>
      </c>
    </row>
    <row r="18" spans="1:16">
      <c r="A18" s="15" t="s">
        <v>17</v>
      </c>
      <c r="B18" s="15">
        <v>344</v>
      </c>
      <c r="C18" s="15">
        <v>573</v>
      </c>
      <c r="D18" s="15">
        <v>3544</v>
      </c>
      <c r="E18" s="15">
        <v>10.3</v>
      </c>
      <c r="F18" s="15">
        <v>19</v>
      </c>
      <c r="G18" s="15">
        <v>80</v>
      </c>
      <c r="H18" s="15">
        <v>41</v>
      </c>
      <c r="I18" s="15">
        <v>221.5</v>
      </c>
      <c r="J18" s="15">
        <v>10</v>
      </c>
      <c r="K18" s="15">
        <v>2</v>
      </c>
      <c r="L18" s="15">
        <v>1654</v>
      </c>
      <c r="M18" s="15">
        <v>162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123</v>
      </c>
      <c r="B23" s="14">
        <v>314</v>
      </c>
      <c r="C23" s="14">
        <v>85</v>
      </c>
      <c r="D23" s="14">
        <v>201</v>
      </c>
      <c r="E23" s="14">
        <v>28</v>
      </c>
      <c r="F23" s="14">
        <v>79</v>
      </c>
      <c r="G23" s="14">
        <v>224</v>
      </c>
      <c r="H23" s="14">
        <v>35.299999999999997</v>
      </c>
      <c r="I23" s="14">
        <v>7</v>
      </c>
      <c r="J23" s="14">
        <v>14</v>
      </c>
      <c r="K23" s="14">
        <v>50</v>
      </c>
      <c r="L23" s="14">
        <v>115</v>
      </c>
      <c r="M23" s="14">
        <v>1063</v>
      </c>
    </row>
    <row r="24" spans="1:16">
      <c r="A24" s="15" t="s">
        <v>17</v>
      </c>
      <c r="B24" s="15">
        <v>289</v>
      </c>
      <c r="C24" s="15">
        <v>81</v>
      </c>
      <c r="D24" s="15">
        <v>162</v>
      </c>
      <c r="E24" s="15">
        <v>46</v>
      </c>
      <c r="F24" s="15">
        <v>80</v>
      </c>
      <c r="G24" s="15">
        <v>227</v>
      </c>
      <c r="H24" s="15">
        <v>35.200000000000003</v>
      </c>
      <c r="I24" s="15">
        <v>5</v>
      </c>
      <c r="J24" s="15">
        <v>14</v>
      </c>
      <c r="K24" s="15">
        <v>35.700000000000003</v>
      </c>
      <c r="L24" s="15">
        <v>104</v>
      </c>
      <c r="M24" s="15">
        <v>773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123</v>
      </c>
      <c r="B29" s="14">
        <v>773</v>
      </c>
      <c r="C29" s="14">
        <v>221</v>
      </c>
      <c r="D29" s="14">
        <v>994</v>
      </c>
      <c r="E29" s="14">
        <v>52</v>
      </c>
      <c r="F29" s="14">
        <v>351</v>
      </c>
      <c r="G29" s="14">
        <v>51</v>
      </c>
      <c r="H29" s="14">
        <v>82</v>
      </c>
      <c r="I29" s="14">
        <v>14</v>
      </c>
      <c r="J29" s="14">
        <v>321</v>
      </c>
      <c r="K29" s="14">
        <v>74</v>
      </c>
      <c r="L29" s="14">
        <v>4</v>
      </c>
      <c r="M29" s="14">
        <v>25</v>
      </c>
      <c r="N29" s="14">
        <v>13</v>
      </c>
      <c r="O29" s="14">
        <v>1</v>
      </c>
      <c r="P29" s="14">
        <v>2</v>
      </c>
    </row>
    <row r="30" spans="1:16">
      <c r="A30" s="15" t="s">
        <v>17</v>
      </c>
      <c r="B30" s="15">
        <v>783</v>
      </c>
      <c r="C30" s="15">
        <v>207</v>
      </c>
      <c r="D30" s="15">
        <v>990</v>
      </c>
      <c r="E30" s="15">
        <v>39</v>
      </c>
      <c r="F30" s="15">
        <v>246</v>
      </c>
      <c r="G30" s="15">
        <v>50</v>
      </c>
      <c r="H30" s="15">
        <v>99</v>
      </c>
      <c r="I30" s="15">
        <v>23</v>
      </c>
      <c r="J30" s="15">
        <v>279</v>
      </c>
      <c r="K30" s="15">
        <v>55</v>
      </c>
      <c r="L30" s="15">
        <v>3</v>
      </c>
      <c r="M30" s="15">
        <v>11</v>
      </c>
      <c r="N30" s="15">
        <v>8</v>
      </c>
      <c r="O30" s="15">
        <v>0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123</v>
      </c>
      <c r="B35" s="14">
        <v>27</v>
      </c>
      <c r="C35" s="14">
        <v>588</v>
      </c>
      <c r="D35" s="14">
        <v>21.8</v>
      </c>
      <c r="E35" s="14">
        <v>41</v>
      </c>
      <c r="F35" s="14">
        <v>0</v>
      </c>
      <c r="G35" s="14">
        <v>29</v>
      </c>
      <c r="H35" s="14">
        <v>283</v>
      </c>
      <c r="I35" s="14">
        <v>9.8000000000000007</v>
      </c>
      <c r="J35" s="14">
        <v>83</v>
      </c>
      <c r="K35" s="14">
        <v>1</v>
      </c>
      <c r="L35" s="14">
        <v>26</v>
      </c>
    </row>
    <row r="36" spans="1:13">
      <c r="A36" s="15" t="s">
        <v>17</v>
      </c>
      <c r="B36" s="15">
        <v>25</v>
      </c>
      <c r="C36" s="15">
        <v>508</v>
      </c>
      <c r="D36" s="15">
        <v>20.3</v>
      </c>
      <c r="E36" s="15">
        <v>32</v>
      </c>
      <c r="F36" s="15">
        <v>0</v>
      </c>
      <c r="G36" s="15">
        <v>36</v>
      </c>
      <c r="H36" s="15">
        <v>247</v>
      </c>
      <c r="I36" s="15">
        <v>6.9</v>
      </c>
      <c r="J36" s="15">
        <v>28</v>
      </c>
      <c r="K36" s="15">
        <v>0</v>
      </c>
      <c r="L36" s="15">
        <v>16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123</v>
      </c>
      <c r="B41" s="14">
        <v>30</v>
      </c>
      <c r="C41" s="14">
        <v>35</v>
      </c>
      <c r="D41" s="14">
        <v>85.7</v>
      </c>
      <c r="E41" s="14">
        <v>57</v>
      </c>
      <c r="F41" s="14" t="s">
        <v>65</v>
      </c>
      <c r="G41" s="17">
        <v>42716</v>
      </c>
      <c r="H41" s="17">
        <v>42590</v>
      </c>
      <c r="I41" s="17">
        <v>42498</v>
      </c>
      <c r="J41" s="17">
        <v>42497</v>
      </c>
      <c r="K41" s="14">
        <v>35</v>
      </c>
      <c r="L41" s="14">
        <v>36</v>
      </c>
      <c r="M41" s="14">
        <v>97.2</v>
      </c>
    </row>
    <row r="42" spans="1:13">
      <c r="A42" s="15" t="s">
        <v>17</v>
      </c>
      <c r="B42" s="15">
        <v>25</v>
      </c>
      <c r="C42" s="15">
        <v>32</v>
      </c>
      <c r="D42" s="15">
        <v>78.099999999999994</v>
      </c>
      <c r="E42" s="15">
        <v>56</v>
      </c>
      <c r="F42" s="15" t="s">
        <v>65</v>
      </c>
      <c r="G42" s="18">
        <v>42402</v>
      </c>
      <c r="H42" s="18">
        <v>42560</v>
      </c>
      <c r="I42" s="18">
        <v>42595</v>
      </c>
      <c r="J42" s="18">
        <v>42590</v>
      </c>
      <c r="K42" s="15">
        <v>27</v>
      </c>
      <c r="L42" s="15">
        <v>28</v>
      </c>
      <c r="M42" s="15">
        <v>96.4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123</v>
      </c>
      <c r="B46" s="14">
        <v>85</v>
      </c>
      <c r="C46" s="14">
        <v>3704</v>
      </c>
      <c r="D46" s="14">
        <v>62</v>
      </c>
      <c r="E46" s="14">
        <v>43.6</v>
      </c>
      <c r="F46" s="14">
        <v>40.700000000000003</v>
      </c>
      <c r="G46" s="14">
        <v>0</v>
      </c>
      <c r="H46" s="14">
        <v>22</v>
      </c>
      <c r="I46" s="14">
        <v>5</v>
      </c>
      <c r="J46" s="14">
        <v>16</v>
      </c>
      <c r="K46" s="14">
        <v>36</v>
      </c>
      <c r="L46" s="14">
        <v>247</v>
      </c>
      <c r="M46" s="14">
        <v>6.9</v>
      </c>
    </row>
    <row r="47" spans="1:13">
      <c r="A47" s="15" t="s">
        <v>17</v>
      </c>
      <c r="B47" s="15">
        <v>92</v>
      </c>
      <c r="C47" s="15">
        <v>4278</v>
      </c>
      <c r="D47" s="15">
        <v>66</v>
      </c>
      <c r="E47" s="15">
        <v>46.5</v>
      </c>
      <c r="F47" s="15">
        <v>43.4</v>
      </c>
      <c r="G47" s="15">
        <v>0</v>
      </c>
      <c r="H47" s="15">
        <v>38</v>
      </c>
      <c r="I47" s="15">
        <v>6</v>
      </c>
      <c r="J47" s="15">
        <v>26</v>
      </c>
      <c r="K47" s="15">
        <v>29</v>
      </c>
      <c r="L47" s="15">
        <v>283</v>
      </c>
      <c r="M47" s="15">
        <v>9.8000000000000007</v>
      </c>
    </row>
    <row r="52" spans="1:9" ht="20">
      <c r="A52" s="25" t="s">
        <v>122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59</v>
      </c>
      <c r="B55" s="23">
        <f>SUM(E7-N7)/SUM(B7+M7)</f>
        <v>5.7736434108527135</v>
      </c>
      <c r="C55" s="23">
        <f>SUM(E8-N8)/SUM(B8+M8)</f>
        <v>4.5472000000000001</v>
      </c>
      <c r="D55" s="23">
        <f>C12/B12</f>
        <v>4.1800486618004866</v>
      </c>
      <c r="E55" s="23">
        <f>C13/B13</f>
        <v>3.2769607843137254</v>
      </c>
      <c r="F55" s="23">
        <f>SUM(K7+J12+K17)</f>
        <v>29</v>
      </c>
      <c r="G55" s="23">
        <f>N29+I29</f>
        <v>27</v>
      </c>
      <c r="H55" s="23">
        <f>M23-M24</f>
        <v>290</v>
      </c>
      <c r="I55" s="23">
        <f>L29+O29+F35+K35</f>
        <v>6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1" workbookViewId="0">
      <selection activeCell="I55" sqref="I55"/>
    </sheetView>
  </sheetViews>
  <sheetFormatPr baseColWidth="10" defaultColWidth="8.83203125" defaultRowHeight="15" x14ac:dyDescent="0"/>
  <cols>
    <col min="1" max="1" width="14.6640625" customWidth="1"/>
    <col min="2" max="2" width="14" customWidth="1"/>
    <col min="3" max="3" width="13" customWidth="1"/>
    <col min="4" max="4" width="15.1640625" customWidth="1"/>
  </cols>
  <sheetData>
    <row r="1" spans="1:15" ht="20">
      <c r="A1" s="25" t="s">
        <v>124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125</v>
      </c>
      <c r="B7" s="14">
        <v>590</v>
      </c>
      <c r="C7" s="14">
        <v>391</v>
      </c>
      <c r="D7" s="14">
        <v>66.3</v>
      </c>
      <c r="E7" s="14">
        <v>4603</v>
      </c>
      <c r="F7" s="14">
        <v>8.1999999999999993</v>
      </c>
      <c r="G7" s="14">
        <v>287.7</v>
      </c>
      <c r="H7" s="14">
        <v>88</v>
      </c>
      <c r="I7" s="14">
        <v>26</v>
      </c>
      <c r="J7" s="14">
        <v>4.4000000000000004</v>
      </c>
      <c r="K7" s="14">
        <v>21</v>
      </c>
      <c r="L7" s="14">
        <v>3.6</v>
      </c>
      <c r="M7" s="14">
        <v>33</v>
      </c>
      <c r="N7" s="14">
        <v>219</v>
      </c>
      <c r="O7" s="14">
        <v>91.2</v>
      </c>
    </row>
    <row r="8" spans="1:15">
      <c r="A8" s="15" t="s">
        <v>17</v>
      </c>
      <c r="B8" s="15">
        <v>625</v>
      </c>
      <c r="C8" s="15">
        <v>402</v>
      </c>
      <c r="D8" s="15">
        <v>64.3</v>
      </c>
      <c r="E8" s="15">
        <v>4350</v>
      </c>
      <c r="F8" s="15">
        <v>7.5</v>
      </c>
      <c r="G8" s="15">
        <v>271.89999999999998</v>
      </c>
      <c r="H8" s="15">
        <v>80</v>
      </c>
      <c r="I8" s="15">
        <v>29</v>
      </c>
      <c r="J8" s="15">
        <v>4.5999999999999996</v>
      </c>
      <c r="K8" s="15">
        <v>17</v>
      </c>
      <c r="L8" s="15">
        <v>2.7</v>
      </c>
      <c r="M8" s="15">
        <v>48</v>
      </c>
      <c r="N8" s="15">
        <v>311</v>
      </c>
      <c r="O8" s="15">
        <v>90.9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125</v>
      </c>
      <c r="B12" s="14">
        <v>388</v>
      </c>
      <c r="C12" s="14">
        <v>1724</v>
      </c>
      <c r="D12" s="14">
        <v>4.4000000000000004</v>
      </c>
      <c r="E12" s="14">
        <v>55</v>
      </c>
      <c r="F12" s="14">
        <v>15</v>
      </c>
      <c r="G12" s="14">
        <v>16</v>
      </c>
      <c r="H12" s="14">
        <v>107.8</v>
      </c>
      <c r="I12" s="14">
        <v>5</v>
      </c>
      <c r="J12" s="14">
        <v>1</v>
      </c>
      <c r="K12" s="14">
        <v>91</v>
      </c>
    </row>
    <row r="13" spans="1:15">
      <c r="A13" s="15" t="s">
        <v>17</v>
      </c>
      <c r="B13" s="15">
        <v>382</v>
      </c>
      <c r="C13" s="15">
        <v>1459</v>
      </c>
      <c r="D13" s="15">
        <v>3.8</v>
      </c>
      <c r="E13" s="15">
        <v>44</v>
      </c>
      <c r="F13" s="15">
        <v>6</v>
      </c>
      <c r="G13" s="15">
        <v>6</v>
      </c>
      <c r="H13" s="15">
        <v>91.2</v>
      </c>
      <c r="I13" s="15">
        <v>12</v>
      </c>
      <c r="J13" s="15">
        <v>4</v>
      </c>
      <c r="K13" s="15">
        <v>71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125</v>
      </c>
      <c r="B17" s="14">
        <v>391</v>
      </c>
      <c r="C17" s="14">
        <v>590</v>
      </c>
      <c r="D17" s="14">
        <v>4822</v>
      </c>
      <c r="E17" s="14">
        <v>12.3</v>
      </c>
      <c r="F17" s="14">
        <v>26</v>
      </c>
      <c r="G17" s="14">
        <v>88</v>
      </c>
      <c r="H17" s="14">
        <v>61</v>
      </c>
      <c r="I17" s="14">
        <v>301.39999999999998</v>
      </c>
      <c r="J17" s="14">
        <v>3</v>
      </c>
      <c r="K17" s="14">
        <v>2</v>
      </c>
      <c r="L17" s="14">
        <v>1910</v>
      </c>
      <c r="M17" s="14">
        <v>207</v>
      </c>
    </row>
    <row r="18" spans="1:16">
      <c r="A18" s="15" t="s">
        <v>17</v>
      </c>
      <c r="B18" s="15">
        <v>402</v>
      </c>
      <c r="C18" s="15">
        <v>625</v>
      </c>
      <c r="D18" s="15">
        <v>4661</v>
      </c>
      <c r="E18" s="15">
        <v>11.6</v>
      </c>
      <c r="F18" s="15">
        <v>29</v>
      </c>
      <c r="G18" s="15">
        <v>80</v>
      </c>
      <c r="H18" s="15">
        <v>52</v>
      </c>
      <c r="I18" s="15">
        <v>291.3</v>
      </c>
      <c r="J18" s="15">
        <v>6</v>
      </c>
      <c r="K18" s="15">
        <v>2</v>
      </c>
      <c r="L18" s="15">
        <v>1970</v>
      </c>
      <c r="M18" s="15">
        <v>231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125</v>
      </c>
      <c r="B23" s="14">
        <v>331</v>
      </c>
      <c r="C23" s="14">
        <v>91</v>
      </c>
      <c r="D23" s="14">
        <v>207</v>
      </c>
      <c r="E23" s="14">
        <v>33</v>
      </c>
      <c r="F23" s="14">
        <v>75</v>
      </c>
      <c r="G23" s="14">
        <v>193</v>
      </c>
      <c r="H23" s="14">
        <v>38.9</v>
      </c>
      <c r="I23" s="14">
        <v>4</v>
      </c>
      <c r="J23" s="14">
        <v>12</v>
      </c>
      <c r="K23" s="14">
        <v>33.299999999999997</v>
      </c>
      <c r="L23" s="14">
        <v>94</v>
      </c>
      <c r="M23" s="14">
        <v>868</v>
      </c>
    </row>
    <row r="24" spans="1:16">
      <c r="A24" s="15" t="s">
        <v>17</v>
      </c>
      <c r="B24" s="15">
        <v>327</v>
      </c>
      <c r="C24" s="15">
        <v>71</v>
      </c>
      <c r="D24" s="15">
        <v>231</v>
      </c>
      <c r="E24" s="15">
        <v>25</v>
      </c>
      <c r="F24" s="15">
        <v>90</v>
      </c>
      <c r="G24" s="15">
        <v>225</v>
      </c>
      <c r="H24" s="15">
        <v>40</v>
      </c>
      <c r="I24" s="15">
        <v>7</v>
      </c>
      <c r="J24" s="15">
        <v>24</v>
      </c>
      <c r="K24" s="15">
        <v>29.2</v>
      </c>
      <c r="L24" s="15">
        <v>121</v>
      </c>
      <c r="M24" s="15">
        <v>1149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125</v>
      </c>
      <c r="B29" s="14">
        <v>795</v>
      </c>
      <c r="C29" s="14">
        <v>284</v>
      </c>
      <c r="D29" s="14">
        <v>1079</v>
      </c>
      <c r="E29" s="14">
        <v>48</v>
      </c>
      <c r="F29" s="14">
        <v>311</v>
      </c>
      <c r="G29" s="14">
        <v>49</v>
      </c>
      <c r="H29" s="14">
        <v>76</v>
      </c>
      <c r="I29" s="14">
        <v>17</v>
      </c>
      <c r="J29" s="14">
        <v>282</v>
      </c>
      <c r="K29" s="14">
        <v>70</v>
      </c>
      <c r="L29" s="14">
        <v>2</v>
      </c>
      <c r="M29" s="14">
        <v>18</v>
      </c>
      <c r="N29" s="14">
        <v>13</v>
      </c>
      <c r="O29" s="14">
        <v>0</v>
      </c>
      <c r="P29" s="14">
        <v>2</v>
      </c>
    </row>
    <row r="30" spans="1:16">
      <c r="A30" s="15" t="s">
        <v>17</v>
      </c>
      <c r="B30" s="15">
        <v>763</v>
      </c>
      <c r="C30" s="15">
        <v>267</v>
      </c>
      <c r="D30" s="15">
        <v>1030</v>
      </c>
      <c r="E30" s="15">
        <v>33</v>
      </c>
      <c r="F30" s="15">
        <v>219</v>
      </c>
      <c r="G30" s="15">
        <v>51</v>
      </c>
      <c r="H30" s="15">
        <v>76</v>
      </c>
      <c r="I30" s="15">
        <v>21</v>
      </c>
      <c r="J30" s="15">
        <v>241</v>
      </c>
      <c r="K30" s="15">
        <v>54</v>
      </c>
      <c r="L30" s="15">
        <v>0</v>
      </c>
      <c r="M30" s="15">
        <v>13</v>
      </c>
      <c r="N30" s="15">
        <v>7</v>
      </c>
      <c r="O30" s="15">
        <v>0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125</v>
      </c>
      <c r="B35" s="14">
        <v>29</v>
      </c>
      <c r="C35" s="14">
        <v>701</v>
      </c>
      <c r="D35" s="14">
        <v>24.2</v>
      </c>
      <c r="E35" s="14">
        <v>38</v>
      </c>
      <c r="F35" s="14">
        <v>0</v>
      </c>
      <c r="G35" s="14">
        <v>28</v>
      </c>
      <c r="H35" s="14">
        <v>231</v>
      </c>
      <c r="I35" s="14">
        <v>8.3000000000000007</v>
      </c>
      <c r="J35" s="14">
        <v>71</v>
      </c>
      <c r="K35" s="14">
        <v>1</v>
      </c>
      <c r="L35" s="14">
        <v>17</v>
      </c>
    </row>
    <row r="36" spans="1:13">
      <c r="A36" s="15" t="s">
        <v>17</v>
      </c>
      <c r="B36" s="15">
        <v>54</v>
      </c>
      <c r="C36" s="15">
        <v>1200</v>
      </c>
      <c r="D36" s="15">
        <v>22.2</v>
      </c>
      <c r="E36" s="15">
        <v>60</v>
      </c>
      <c r="F36" s="15">
        <v>0</v>
      </c>
      <c r="G36" s="15">
        <v>19</v>
      </c>
      <c r="H36" s="15">
        <v>165</v>
      </c>
      <c r="I36" s="15">
        <v>8.6999999999999993</v>
      </c>
      <c r="J36" s="15">
        <v>25</v>
      </c>
      <c r="K36" s="15">
        <v>0</v>
      </c>
      <c r="L36" s="15">
        <v>21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125</v>
      </c>
      <c r="B41" s="14">
        <v>35</v>
      </c>
      <c r="C41" s="14">
        <v>42</v>
      </c>
      <c r="D41" s="14">
        <v>83.3</v>
      </c>
      <c r="E41" s="14">
        <v>51</v>
      </c>
      <c r="F41" s="17">
        <v>42370</v>
      </c>
      <c r="G41" s="17">
        <v>42685</v>
      </c>
      <c r="H41" s="17">
        <v>42622</v>
      </c>
      <c r="I41" s="17">
        <v>42723</v>
      </c>
      <c r="J41" s="17">
        <v>42402</v>
      </c>
      <c r="K41" s="14">
        <v>32</v>
      </c>
      <c r="L41" s="14">
        <v>34</v>
      </c>
      <c r="M41" s="14">
        <v>94.1</v>
      </c>
    </row>
    <row r="42" spans="1:13">
      <c r="A42" s="15" t="s">
        <v>17</v>
      </c>
      <c r="B42" s="15">
        <v>26</v>
      </c>
      <c r="C42" s="15">
        <v>31</v>
      </c>
      <c r="D42" s="15">
        <v>83.9</v>
      </c>
      <c r="E42" s="15">
        <v>54</v>
      </c>
      <c r="F42" s="15" t="s">
        <v>65</v>
      </c>
      <c r="G42" s="18">
        <v>42558</v>
      </c>
      <c r="H42" s="18">
        <v>42558</v>
      </c>
      <c r="I42" s="18">
        <v>42624</v>
      </c>
      <c r="J42" s="18">
        <v>42435</v>
      </c>
      <c r="K42" s="15">
        <v>29</v>
      </c>
      <c r="L42" s="15">
        <v>32</v>
      </c>
      <c r="M42" s="15">
        <v>90.6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125</v>
      </c>
      <c r="B46" s="14">
        <v>59</v>
      </c>
      <c r="C46" s="14">
        <v>2511</v>
      </c>
      <c r="D46" s="14">
        <v>79</v>
      </c>
      <c r="E46" s="14">
        <v>42.6</v>
      </c>
      <c r="F46" s="14">
        <v>39.799999999999997</v>
      </c>
      <c r="G46" s="14">
        <v>0</v>
      </c>
      <c r="H46" s="14">
        <v>28</v>
      </c>
      <c r="I46" s="14">
        <v>2</v>
      </c>
      <c r="J46" s="14">
        <v>21</v>
      </c>
      <c r="K46" s="14">
        <v>19</v>
      </c>
      <c r="L46" s="14">
        <v>165</v>
      </c>
      <c r="M46" s="14">
        <v>8.6999999999999993</v>
      </c>
    </row>
    <row r="47" spans="1:13">
      <c r="A47" s="15" t="s">
        <v>17</v>
      </c>
      <c r="B47" s="15">
        <v>70</v>
      </c>
      <c r="C47" s="15">
        <v>3066</v>
      </c>
      <c r="D47" s="15">
        <v>67</v>
      </c>
      <c r="E47" s="15">
        <v>43.8</v>
      </c>
      <c r="F47" s="15">
        <v>40.5</v>
      </c>
      <c r="G47" s="15">
        <v>0</v>
      </c>
      <c r="H47" s="15">
        <v>23</v>
      </c>
      <c r="I47" s="15">
        <v>6</v>
      </c>
      <c r="J47" s="15">
        <v>17</v>
      </c>
      <c r="K47" s="15">
        <v>28</v>
      </c>
      <c r="L47" s="15">
        <v>231</v>
      </c>
      <c r="M47" s="15">
        <v>8.3000000000000007</v>
      </c>
    </row>
    <row r="52" spans="1:9" ht="20">
      <c r="A52" s="25" t="s">
        <v>124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90</v>
      </c>
      <c r="B55" s="23">
        <f>SUM(E7-N7)/SUM(B7+M7)</f>
        <v>7.0369181380417336</v>
      </c>
      <c r="C55" s="23">
        <f>SUM(E8-N8)/SUM(B8+M8)</f>
        <v>6.0014858841010401</v>
      </c>
      <c r="D55" s="23">
        <f>C12/B12</f>
        <v>4.4432989690721651</v>
      </c>
      <c r="E55" s="23">
        <f>C13/B13</f>
        <v>3.8193717277486909</v>
      </c>
      <c r="F55" s="23">
        <f>SUM(K7+J12+K17)</f>
        <v>24</v>
      </c>
      <c r="G55" s="23">
        <f>N29+I29</f>
        <v>30</v>
      </c>
      <c r="H55" s="23">
        <f>M23-M24</f>
        <v>-281</v>
      </c>
      <c r="I55" s="23">
        <f>L29+O29+F35+K35</f>
        <v>3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D24" workbookViewId="0">
      <selection activeCell="I55" sqref="I55"/>
    </sheetView>
  </sheetViews>
  <sheetFormatPr baseColWidth="10" defaultRowHeight="15" x14ac:dyDescent="0"/>
  <sheetData>
    <row r="1" spans="1:15" ht="20">
      <c r="A1" s="25" t="s">
        <v>94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8" t="s">
        <v>95</v>
      </c>
      <c r="B7" s="8">
        <v>623</v>
      </c>
      <c r="C7" s="8">
        <v>392</v>
      </c>
      <c r="D7" s="8">
        <v>62.9</v>
      </c>
      <c r="E7" s="8">
        <v>4347</v>
      </c>
      <c r="F7" s="8">
        <v>7.2</v>
      </c>
      <c r="G7" s="8">
        <v>271.7</v>
      </c>
      <c r="H7" s="8">
        <v>87</v>
      </c>
      <c r="I7" s="8">
        <v>36</v>
      </c>
      <c r="J7" s="8">
        <v>5.8</v>
      </c>
      <c r="K7" s="8">
        <v>14</v>
      </c>
      <c r="L7" s="8">
        <v>2.2000000000000002</v>
      </c>
      <c r="M7" s="8">
        <v>27</v>
      </c>
      <c r="N7" s="8">
        <v>157</v>
      </c>
      <c r="O7" s="8">
        <v>94.5</v>
      </c>
    </row>
    <row r="8" spans="1:15">
      <c r="A8" s="8" t="s">
        <v>17</v>
      </c>
      <c r="B8" s="8">
        <v>638</v>
      </c>
      <c r="C8" s="8">
        <v>423</v>
      </c>
      <c r="D8" s="8">
        <v>66.3</v>
      </c>
      <c r="E8" s="8">
        <v>4783</v>
      </c>
      <c r="F8" s="8">
        <v>7.7</v>
      </c>
      <c r="G8" s="8">
        <v>298.89999999999998</v>
      </c>
      <c r="H8" s="8">
        <v>76</v>
      </c>
      <c r="I8" s="8">
        <v>31</v>
      </c>
      <c r="J8" s="8">
        <v>4.9000000000000004</v>
      </c>
      <c r="K8" s="8">
        <v>15</v>
      </c>
      <c r="L8" s="8">
        <v>2.4</v>
      </c>
      <c r="M8" s="8">
        <v>23</v>
      </c>
      <c r="N8" s="8">
        <v>137</v>
      </c>
      <c r="O8" s="8">
        <v>95.9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95</v>
      </c>
      <c r="B12" s="2">
        <v>403</v>
      </c>
      <c r="C12" s="2">
        <v>1609</v>
      </c>
      <c r="D12" s="2">
        <v>4</v>
      </c>
      <c r="E12" s="2">
        <v>39</v>
      </c>
      <c r="F12" s="2">
        <v>8</v>
      </c>
      <c r="G12" s="2">
        <v>5</v>
      </c>
      <c r="H12" s="2">
        <v>100.6</v>
      </c>
      <c r="I12" s="2">
        <v>4</v>
      </c>
      <c r="J12" s="2">
        <v>2</v>
      </c>
      <c r="K12" s="2">
        <v>77</v>
      </c>
    </row>
    <row r="13" spans="1:15">
      <c r="A13" s="2" t="s">
        <v>17</v>
      </c>
      <c r="B13" s="2">
        <v>444</v>
      </c>
      <c r="C13" s="2">
        <v>1942</v>
      </c>
      <c r="D13" s="2">
        <v>4.4000000000000004</v>
      </c>
      <c r="E13" s="2">
        <v>68</v>
      </c>
      <c r="F13" s="2">
        <v>12</v>
      </c>
      <c r="G13" s="2">
        <v>15</v>
      </c>
      <c r="H13" s="2">
        <v>121.4</v>
      </c>
      <c r="I13" s="2">
        <v>11</v>
      </c>
      <c r="J13" s="2">
        <v>6</v>
      </c>
      <c r="K13" s="2">
        <v>104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95</v>
      </c>
      <c r="B17" s="2">
        <v>392</v>
      </c>
      <c r="C17" s="2">
        <v>623</v>
      </c>
      <c r="D17" s="2">
        <v>4504</v>
      </c>
      <c r="E17" s="2">
        <v>11.5</v>
      </c>
      <c r="F17" s="2">
        <v>36</v>
      </c>
      <c r="G17" s="2">
        <v>87</v>
      </c>
      <c r="H17" s="2">
        <v>54</v>
      </c>
      <c r="I17" s="2">
        <v>281.5</v>
      </c>
      <c r="J17" s="2">
        <v>5</v>
      </c>
      <c r="K17" s="2">
        <v>2</v>
      </c>
      <c r="L17" s="2">
        <v>1957</v>
      </c>
      <c r="M17" s="2">
        <v>208</v>
      </c>
    </row>
    <row r="18" spans="1:16">
      <c r="A18" s="2" t="s">
        <v>17</v>
      </c>
      <c r="B18" s="2">
        <v>423</v>
      </c>
      <c r="C18" s="2">
        <v>638</v>
      </c>
      <c r="D18" s="2">
        <v>4920</v>
      </c>
      <c r="E18" s="2">
        <v>11.6</v>
      </c>
      <c r="F18" s="2">
        <v>31</v>
      </c>
      <c r="G18" s="2">
        <v>76</v>
      </c>
      <c r="H18" s="2">
        <v>62</v>
      </c>
      <c r="I18" s="2">
        <v>307.5</v>
      </c>
      <c r="J18" s="2">
        <v>8</v>
      </c>
      <c r="K18" s="2">
        <v>5</v>
      </c>
      <c r="L18" s="2">
        <v>2101</v>
      </c>
      <c r="M18" s="2">
        <v>236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95</v>
      </c>
      <c r="B23" s="2">
        <v>331</v>
      </c>
      <c r="C23" s="2">
        <v>77</v>
      </c>
      <c r="D23" s="2">
        <v>208</v>
      </c>
      <c r="E23" s="2">
        <v>46</v>
      </c>
      <c r="F23" s="2">
        <v>82</v>
      </c>
      <c r="G23" s="2">
        <v>217</v>
      </c>
      <c r="H23" s="2">
        <v>37.799999999999997</v>
      </c>
      <c r="I23" s="2">
        <v>9</v>
      </c>
      <c r="J23" s="2">
        <v>16</v>
      </c>
      <c r="K23" s="2">
        <v>56.3</v>
      </c>
      <c r="L23" s="2">
        <v>102</v>
      </c>
      <c r="M23" s="2">
        <v>779</v>
      </c>
    </row>
    <row r="24" spans="1:16">
      <c r="A24" s="2" t="s">
        <v>17</v>
      </c>
      <c r="B24" s="2">
        <v>367</v>
      </c>
      <c r="C24" s="2">
        <v>104</v>
      </c>
      <c r="D24" s="2">
        <v>236</v>
      </c>
      <c r="E24" s="2">
        <v>27</v>
      </c>
      <c r="F24" s="2">
        <v>108</v>
      </c>
      <c r="G24" s="2">
        <v>230</v>
      </c>
      <c r="H24" s="2">
        <v>47</v>
      </c>
      <c r="I24" s="2">
        <v>8</v>
      </c>
      <c r="J24" s="2">
        <v>14</v>
      </c>
      <c r="K24" s="2">
        <v>57.1</v>
      </c>
      <c r="L24" s="2">
        <v>120</v>
      </c>
      <c r="M24" s="2">
        <v>1077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95</v>
      </c>
      <c r="B29" s="2">
        <v>893</v>
      </c>
      <c r="C29" s="2">
        <v>323</v>
      </c>
      <c r="D29" s="2">
        <v>1216</v>
      </c>
      <c r="E29" s="2">
        <v>23</v>
      </c>
      <c r="F29" s="2">
        <v>137</v>
      </c>
      <c r="G29" s="2">
        <v>43</v>
      </c>
      <c r="H29" s="2">
        <v>82</v>
      </c>
      <c r="I29" s="2">
        <v>15</v>
      </c>
      <c r="J29" s="2">
        <v>206</v>
      </c>
      <c r="K29" s="2">
        <v>63</v>
      </c>
      <c r="L29" s="2">
        <v>2</v>
      </c>
      <c r="M29" s="2">
        <v>19</v>
      </c>
      <c r="N29" s="2">
        <v>12</v>
      </c>
      <c r="O29" s="2">
        <v>2</v>
      </c>
      <c r="P29" s="2">
        <v>3</v>
      </c>
    </row>
    <row r="30" spans="1:16">
      <c r="A30" s="2" t="s">
        <v>17</v>
      </c>
      <c r="B30" s="2">
        <v>849</v>
      </c>
      <c r="C30" s="2">
        <v>321</v>
      </c>
      <c r="D30" s="2">
        <v>1170</v>
      </c>
      <c r="E30" s="2">
        <v>27</v>
      </c>
      <c r="F30" s="2">
        <v>157</v>
      </c>
      <c r="G30" s="2">
        <v>44</v>
      </c>
      <c r="H30" s="2">
        <v>74</v>
      </c>
      <c r="I30" s="2">
        <v>14</v>
      </c>
      <c r="J30" s="2">
        <v>180</v>
      </c>
      <c r="K30" s="2">
        <v>35</v>
      </c>
      <c r="L30" s="2">
        <v>2</v>
      </c>
      <c r="M30" s="2">
        <v>12</v>
      </c>
      <c r="N30" s="2">
        <v>7</v>
      </c>
      <c r="O30" s="2">
        <v>1</v>
      </c>
      <c r="P30" s="2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95</v>
      </c>
      <c r="B35" s="2">
        <v>39</v>
      </c>
      <c r="C35" s="2">
        <v>971</v>
      </c>
      <c r="D35" s="2">
        <v>24.9</v>
      </c>
      <c r="E35" s="2">
        <v>100</v>
      </c>
      <c r="F35" s="2">
        <v>1</v>
      </c>
      <c r="G35" s="2">
        <v>36</v>
      </c>
      <c r="H35" s="2">
        <v>367</v>
      </c>
      <c r="I35" s="2">
        <v>10.199999999999999</v>
      </c>
      <c r="J35" s="2">
        <v>80</v>
      </c>
      <c r="K35" s="2">
        <v>1</v>
      </c>
      <c r="L35" s="2">
        <v>9</v>
      </c>
    </row>
    <row r="36" spans="1:13">
      <c r="A36" s="2" t="s">
        <v>17</v>
      </c>
      <c r="B36" s="2">
        <v>54</v>
      </c>
      <c r="C36" s="2">
        <v>1095</v>
      </c>
      <c r="D36" s="2">
        <v>20.3</v>
      </c>
      <c r="E36" s="2">
        <v>101</v>
      </c>
      <c r="F36" s="2">
        <v>1</v>
      </c>
      <c r="G36" s="2">
        <v>30</v>
      </c>
      <c r="H36" s="2">
        <v>300</v>
      </c>
      <c r="I36" s="2">
        <v>10</v>
      </c>
      <c r="J36" s="2">
        <v>82</v>
      </c>
      <c r="K36" s="2">
        <v>0</v>
      </c>
      <c r="L36" s="2">
        <v>21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95</v>
      </c>
      <c r="B41" s="2">
        <v>30</v>
      </c>
      <c r="C41" s="2">
        <v>32</v>
      </c>
      <c r="D41" s="2">
        <v>93.8</v>
      </c>
      <c r="E41" s="2">
        <v>53</v>
      </c>
      <c r="F41" s="5">
        <v>42370</v>
      </c>
      <c r="G41" s="5">
        <v>42527</v>
      </c>
      <c r="H41" s="5">
        <v>42716</v>
      </c>
      <c r="I41" s="5">
        <v>42592</v>
      </c>
      <c r="J41" s="5">
        <v>42432</v>
      </c>
      <c r="K41" s="2">
        <v>44</v>
      </c>
      <c r="L41" s="2">
        <v>45</v>
      </c>
      <c r="M41" s="2">
        <v>97.8</v>
      </c>
    </row>
    <row r="42" spans="1:13">
      <c r="A42" s="2" t="s">
        <v>17</v>
      </c>
      <c r="B42" s="2">
        <v>31</v>
      </c>
      <c r="C42" s="2">
        <v>35</v>
      </c>
      <c r="D42" s="2">
        <v>88.6</v>
      </c>
      <c r="E42" s="2">
        <v>54</v>
      </c>
      <c r="F42" s="2" t="s">
        <v>65</v>
      </c>
      <c r="G42" s="5">
        <v>42622</v>
      </c>
      <c r="H42" s="5">
        <v>42655</v>
      </c>
      <c r="I42" s="5">
        <v>42528</v>
      </c>
      <c r="J42" s="5">
        <v>42528</v>
      </c>
      <c r="K42" s="2">
        <v>47</v>
      </c>
      <c r="L42" s="2">
        <v>48</v>
      </c>
      <c r="M42" s="2">
        <v>97.9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95</v>
      </c>
      <c r="B46" s="2">
        <v>76</v>
      </c>
      <c r="C46" s="2">
        <v>3380</v>
      </c>
      <c r="D46" s="2">
        <v>64</v>
      </c>
      <c r="E46" s="2">
        <v>44.5</v>
      </c>
      <c r="F46" s="2">
        <v>40.5</v>
      </c>
      <c r="G46" s="2">
        <v>0</v>
      </c>
      <c r="H46" s="2">
        <v>33</v>
      </c>
      <c r="I46" s="2">
        <v>6</v>
      </c>
      <c r="J46" s="2">
        <v>21</v>
      </c>
      <c r="K46" s="2">
        <v>30</v>
      </c>
      <c r="L46" s="2">
        <v>300</v>
      </c>
      <c r="M46" s="2">
        <v>10</v>
      </c>
    </row>
    <row r="47" spans="1:13">
      <c r="A47" s="2" t="s">
        <v>17</v>
      </c>
      <c r="B47" s="2">
        <v>63</v>
      </c>
      <c r="C47" s="2">
        <v>2956</v>
      </c>
      <c r="D47" s="2">
        <v>69</v>
      </c>
      <c r="E47" s="2">
        <v>46.9</v>
      </c>
      <c r="F47" s="2">
        <v>40.5</v>
      </c>
      <c r="G47" s="2">
        <v>1</v>
      </c>
      <c r="H47" s="2">
        <v>17</v>
      </c>
      <c r="I47" s="2">
        <v>5</v>
      </c>
      <c r="J47" s="2">
        <v>9</v>
      </c>
      <c r="K47" s="2">
        <v>36</v>
      </c>
      <c r="L47" s="2">
        <v>367</v>
      </c>
      <c r="M47" s="2">
        <v>10.199999999999999</v>
      </c>
    </row>
    <row r="52" spans="1:9" ht="15" customHeight="1">
      <c r="A52" s="25" t="s">
        <v>94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-24</v>
      </c>
      <c r="B55" s="23">
        <f>SUM(E7-N7)/SUM(B7+M7)</f>
        <v>6.4461538461538463</v>
      </c>
      <c r="C55" s="23">
        <f>SUM(E8-N8)/SUM(B8+M8)</f>
        <v>7.02874432677761</v>
      </c>
      <c r="D55" s="23">
        <f>C12/B12</f>
        <v>3.9925558312655087</v>
      </c>
      <c r="E55" s="23">
        <f>C13/B13</f>
        <v>4.3738738738738743</v>
      </c>
      <c r="F55" s="23">
        <f>SUM(K7+J12+K17)</f>
        <v>18</v>
      </c>
      <c r="G55" s="23">
        <f>N29+I29</f>
        <v>27</v>
      </c>
      <c r="H55" s="23">
        <f>M23-M24</f>
        <v>-298</v>
      </c>
      <c r="I55" s="23">
        <f>L29+O29+F35+K35</f>
        <v>6</v>
      </c>
    </row>
  </sheetData>
  <mergeCells count="14">
    <mergeCell ref="B33:F33"/>
    <mergeCell ref="G33:L33"/>
    <mergeCell ref="B39:J39"/>
    <mergeCell ref="K39:M39"/>
    <mergeCell ref="A52:D52"/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2" workbookViewId="0">
      <selection activeCell="I55" sqref="I55"/>
    </sheetView>
  </sheetViews>
  <sheetFormatPr baseColWidth="10" defaultColWidth="8.83203125" defaultRowHeight="15" x14ac:dyDescent="0"/>
  <cols>
    <col min="1" max="1" width="13.6640625" customWidth="1"/>
    <col min="2" max="2" width="15.1640625" customWidth="1"/>
    <col min="3" max="3" width="13.5" customWidth="1"/>
    <col min="4" max="4" width="12.1640625" customWidth="1"/>
  </cols>
  <sheetData>
    <row r="1" spans="1:15" ht="20">
      <c r="A1" s="25" t="s">
        <v>126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127</v>
      </c>
      <c r="B7" s="14">
        <v>619</v>
      </c>
      <c r="C7" s="14">
        <v>355</v>
      </c>
      <c r="D7" s="14">
        <v>57.4</v>
      </c>
      <c r="E7" s="14">
        <v>3704</v>
      </c>
      <c r="F7" s="14">
        <v>6.3</v>
      </c>
      <c r="G7" s="14">
        <v>231.5</v>
      </c>
      <c r="H7" s="14">
        <v>87</v>
      </c>
      <c r="I7" s="14">
        <v>26</v>
      </c>
      <c r="J7" s="14">
        <v>4.2</v>
      </c>
      <c r="K7" s="14">
        <v>19</v>
      </c>
      <c r="L7" s="14">
        <v>3.1</v>
      </c>
      <c r="M7" s="14">
        <v>37</v>
      </c>
      <c r="N7" s="14">
        <v>224</v>
      </c>
      <c r="O7" s="14">
        <v>77.5</v>
      </c>
    </row>
    <row r="8" spans="1:15">
      <c r="A8" s="15" t="s">
        <v>17</v>
      </c>
      <c r="B8" s="15">
        <v>585</v>
      </c>
      <c r="C8" s="15">
        <v>354</v>
      </c>
      <c r="D8" s="15">
        <v>60.5</v>
      </c>
      <c r="E8" s="15">
        <v>4114</v>
      </c>
      <c r="F8" s="15">
        <v>7.5</v>
      </c>
      <c r="G8" s="15">
        <v>257.10000000000002</v>
      </c>
      <c r="H8" s="15">
        <v>80</v>
      </c>
      <c r="I8" s="15">
        <v>29</v>
      </c>
      <c r="J8" s="15">
        <v>5</v>
      </c>
      <c r="K8" s="15">
        <v>17</v>
      </c>
      <c r="L8" s="15">
        <v>2.9</v>
      </c>
      <c r="M8" s="15">
        <v>35</v>
      </c>
      <c r="N8" s="15">
        <v>251</v>
      </c>
      <c r="O8" s="15">
        <v>88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127</v>
      </c>
      <c r="B12" s="14">
        <v>396</v>
      </c>
      <c r="C12" s="14">
        <v>1438</v>
      </c>
      <c r="D12" s="14">
        <v>3.6</v>
      </c>
      <c r="E12" s="14">
        <v>37</v>
      </c>
      <c r="F12" s="14">
        <v>7</v>
      </c>
      <c r="G12" s="14">
        <v>6</v>
      </c>
      <c r="H12" s="14">
        <v>89.9</v>
      </c>
      <c r="I12" s="14">
        <v>6</v>
      </c>
      <c r="J12" s="14">
        <v>5</v>
      </c>
      <c r="K12" s="14">
        <v>77</v>
      </c>
    </row>
    <row r="13" spans="1:15">
      <c r="A13" s="15" t="s">
        <v>17</v>
      </c>
      <c r="B13" s="15">
        <v>452</v>
      </c>
      <c r="C13" s="15">
        <v>1952</v>
      </c>
      <c r="D13" s="15">
        <v>4.3</v>
      </c>
      <c r="E13" s="15">
        <v>56</v>
      </c>
      <c r="F13" s="15">
        <v>16</v>
      </c>
      <c r="G13" s="15">
        <v>14</v>
      </c>
      <c r="H13" s="15">
        <v>122</v>
      </c>
      <c r="I13" s="15">
        <v>10</v>
      </c>
      <c r="J13" s="15">
        <v>6</v>
      </c>
      <c r="K13" s="15">
        <v>89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127</v>
      </c>
      <c r="B17" s="14">
        <v>355</v>
      </c>
      <c r="C17" s="14">
        <v>619</v>
      </c>
      <c r="D17" s="14">
        <v>3928</v>
      </c>
      <c r="E17" s="14">
        <v>11.1</v>
      </c>
      <c r="F17" s="14">
        <v>26</v>
      </c>
      <c r="G17" s="14">
        <v>87</v>
      </c>
      <c r="H17" s="14">
        <v>46</v>
      </c>
      <c r="I17" s="14">
        <v>245.5</v>
      </c>
      <c r="J17" s="14">
        <v>2</v>
      </c>
      <c r="K17" s="14">
        <v>1</v>
      </c>
      <c r="L17" s="14">
        <v>1632</v>
      </c>
      <c r="M17" s="14">
        <v>195</v>
      </c>
    </row>
    <row r="18" spans="1:16">
      <c r="A18" s="15" t="s">
        <v>17</v>
      </c>
      <c r="B18" s="15">
        <v>354</v>
      </c>
      <c r="C18" s="15">
        <v>585</v>
      </c>
      <c r="D18" s="15">
        <v>4365</v>
      </c>
      <c r="E18" s="15">
        <v>12.3</v>
      </c>
      <c r="F18" s="15">
        <v>29</v>
      </c>
      <c r="G18" s="15">
        <v>80</v>
      </c>
      <c r="H18" s="15">
        <v>64</v>
      </c>
      <c r="I18" s="15">
        <v>272.8</v>
      </c>
      <c r="J18" s="15">
        <v>3</v>
      </c>
      <c r="K18" s="15">
        <v>0</v>
      </c>
      <c r="L18" s="15">
        <v>1749</v>
      </c>
      <c r="M18" s="15">
        <v>210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127</v>
      </c>
      <c r="B23" s="14">
        <v>311</v>
      </c>
      <c r="C23" s="14">
        <v>77</v>
      </c>
      <c r="D23" s="14">
        <v>195</v>
      </c>
      <c r="E23" s="14">
        <v>39</v>
      </c>
      <c r="F23" s="14">
        <v>94</v>
      </c>
      <c r="G23" s="14">
        <v>235</v>
      </c>
      <c r="H23" s="14">
        <v>40</v>
      </c>
      <c r="I23" s="14">
        <v>7</v>
      </c>
      <c r="J23" s="14">
        <v>13</v>
      </c>
      <c r="K23" s="14">
        <v>53.8</v>
      </c>
      <c r="L23" s="14">
        <v>108</v>
      </c>
      <c r="M23" s="14">
        <v>931</v>
      </c>
    </row>
    <row r="24" spans="1:16">
      <c r="A24" s="15" t="s">
        <v>17</v>
      </c>
      <c r="B24" s="15">
        <v>331</v>
      </c>
      <c r="C24" s="15">
        <v>89</v>
      </c>
      <c r="D24" s="15">
        <v>210</v>
      </c>
      <c r="E24" s="15">
        <v>32</v>
      </c>
      <c r="F24" s="15">
        <v>89</v>
      </c>
      <c r="G24" s="15">
        <v>227</v>
      </c>
      <c r="H24" s="15">
        <v>39.200000000000003</v>
      </c>
      <c r="I24" s="15">
        <v>10</v>
      </c>
      <c r="J24" s="15">
        <v>14</v>
      </c>
      <c r="K24" s="15">
        <v>71.400000000000006</v>
      </c>
      <c r="L24" s="15">
        <v>133</v>
      </c>
      <c r="M24" s="15">
        <v>1168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127</v>
      </c>
      <c r="B29" s="14">
        <v>725</v>
      </c>
      <c r="C29" s="14">
        <v>328</v>
      </c>
      <c r="D29" s="14">
        <v>1053</v>
      </c>
      <c r="E29" s="14">
        <v>35</v>
      </c>
      <c r="F29" s="14">
        <v>251</v>
      </c>
      <c r="G29" s="14">
        <v>59</v>
      </c>
      <c r="H29" s="14">
        <v>72</v>
      </c>
      <c r="I29" s="14">
        <v>17</v>
      </c>
      <c r="J29" s="14">
        <v>196</v>
      </c>
      <c r="K29" s="14">
        <v>69</v>
      </c>
      <c r="L29" s="14">
        <v>4</v>
      </c>
      <c r="M29" s="14">
        <v>14</v>
      </c>
      <c r="N29" s="14">
        <v>8</v>
      </c>
      <c r="O29" s="14">
        <v>1</v>
      </c>
      <c r="P29" s="14">
        <v>0</v>
      </c>
    </row>
    <row r="30" spans="1:16">
      <c r="A30" s="15" t="s">
        <v>17</v>
      </c>
      <c r="B30" s="15">
        <v>717</v>
      </c>
      <c r="C30" s="15">
        <v>347</v>
      </c>
      <c r="D30" s="15">
        <v>1064</v>
      </c>
      <c r="E30" s="15">
        <v>37</v>
      </c>
      <c r="F30" s="15">
        <v>224</v>
      </c>
      <c r="G30" s="15">
        <v>43</v>
      </c>
      <c r="H30" s="15">
        <v>102</v>
      </c>
      <c r="I30" s="15">
        <v>19</v>
      </c>
      <c r="J30" s="15">
        <v>285</v>
      </c>
      <c r="K30" s="15">
        <v>48</v>
      </c>
      <c r="L30" s="15">
        <v>0</v>
      </c>
      <c r="M30" s="15">
        <v>16</v>
      </c>
      <c r="N30" s="15">
        <v>11</v>
      </c>
      <c r="O30" s="15">
        <v>1</v>
      </c>
      <c r="P30" s="15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127</v>
      </c>
      <c r="B35" s="14">
        <v>43</v>
      </c>
      <c r="C35" s="14">
        <v>1047</v>
      </c>
      <c r="D35" s="14">
        <v>24.3</v>
      </c>
      <c r="E35" s="14">
        <v>60</v>
      </c>
      <c r="F35" s="14">
        <v>0</v>
      </c>
      <c r="G35" s="14">
        <v>39</v>
      </c>
      <c r="H35" s="14">
        <v>268</v>
      </c>
      <c r="I35" s="14">
        <v>6.9</v>
      </c>
      <c r="J35" s="14">
        <v>33</v>
      </c>
      <c r="K35" s="14">
        <v>0</v>
      </c>
      <c r="L35" s="14">
        <v>28</v>
      </c>
    </row>
    <row r="36" spans="1:13">
      <c r="A36" s="15" t="s">
        <v>17</v>
      </c>
      <c r="B36" s="15">
        <v>8</v>
      </c>
      <c r="C36" s="15">
        <v>156</v>
      </c>
      <c r="D36" s="15">
        <v>19.5</v>
      </c>
      <c r="E36" s="15">
        <v>41</v>
      </c>
      <c r="F36" s="15">
        <v>0</v>
      </c>
      <c r="G36" s="15">
        <v>36</v>
      </c>
      <c r="H36" s="15">
        <v>386</v>
      </c>
      <c r="I36" s="15">
        <v>10.7</v>
      </c>
      <c r="J36" s="15">
        <v>83</v>
      </c>
      <c r="K36" s="15">
        <v>3</v>
      </c>
      <c r="L36" s="15">
        <v>23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127</v>
      </c>
      <c r="B41" s="14">
        <v>25</v>
      </c>
      <c r="C41" s="14">
        <v>27</v>
      </c>
      <c r="D41" s="14">
        <v>92.6</v>
      </c>
      <c r="E41" s="14">
        <v>55</v>
      </c>
      <c r="F41" s="14" t="s">
        <v>65</v>
      </c>
      <c r="G41" s="17">
        <v>42559</v>
      </c>
      <c r="H41" s="17">
        <v>42527</v>
      </c>
      <c r="I41" s="17">
        <v>42590</v>
      </c>
      <c r="J41" s="17">
        <v>42465</v>
      </c>
      <c r="K41" s="14">
        <v>32</v>
      </c>
      <c r="L41" s="14">
        <v>35</v>
      </c>
      <c r="M41" s="14">
        <v>91.4</v>
      </c>
    </row>
    <row r="42" spans="1:13">
      <c r="A42" s="15" t="s">
        <v>17</v>
      </c>
      <c r="B42" s="15">
        <v>28</v>
      </c>
      <c r="C42" s="15">
        <v>35</v>
      </c>
      <c r="D42" s="15">
        <v>80</v>
      </c>
      <c r="E42" s="15">
        <v>52</v>
      </c>
      <c r="F42" s="15" t="s">
        <v>65</v>
      </c>
      <c r="G42" s="18">
        <v>42527</v>
      </c>
      <c r="H42" s="18">
        <v>42653</v>
      </c>
      <c r="I42" s="18">
        <v>42657</v>
      </c>
      <c r="J42" s="18">
        <v>42405</v>
      </c>
      <c r="K42" s="15">
        <v>40</v>
      </c>
      <c r="L42" s="15">
        <v>44</v>
      </c>
      <c r="M42" s="15">
        <v>90.9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127</v>
      </c>
      <c r="B46" s="14">
        <v>85</v>
      </c>
      <c r="C46" s="14">
        <v>4052</v>
      </c>
      <c r="D46" s="14">
        <v>63</v>
      </c>
      <c r="E46" s="14">
        <v>47.7</v>
      </c>
      <c r="F46" s="14">
        <v>43.1</v>
      </c>
      <c r="G46" s="14">
        <v>0</v>
      </c>
      <c r="H46" s="14">
        <v>28</v>
      </c>
      <c r="I46" s="14">
        <v>6</v>
      </c>
      <c r="J46" s="14">
        <v>23</v>
      </c>
      <c r="K46" s="14">
        <v>36</v>
      </c>
      <c r="L46" s="14">
        <v>386</v>
      </c>
      <c r="M46" s="14">
        <v>10.7</v>
      </c>
    </row>
    <row r="47" spans="1:13">
      <c r="A47" s="15" t="s">
        <v>17</v>
      </c>
      <c r="B47" s="15">
        <v>80</v>
      </c>
      <c r="C47" s="15">
        <v>3616</v>
      </c>
      <c r="D47" s="15">
        <v>63</v>
      </c>
      <c r="E47" s="15">
        <v>45.2</v>
      </c>
      <c r="F47" s="15">
        <v>41.9</v>
      </c>
      <c r="G47" s="15">
        <v>0</v>
      </c>
      <c r="H47" s="15">
        <v>30</v>
      </c>
      <c r="I47" s="15">
        <v>2</v>
      </c>
      <c r="J47" s="15">
        <v>28</v>
      </c>
      <c r="K47" s="15">
        <v>39</v>
      </c>
      <c r="L47" s="15">
        <v>268</v>
      </c>
      <c r="M47" s="15">
        <v>6.9</v>
      </c>
    </row>
    <row r="52" spans="1:9" ht="20">
      <c r="A52" s="25" t="s">
        <v>126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-77</v>
      </c>
      <c r="B55" s="23">
        <f>SUM(E7-N7)/SUM(B7+M7)</f>
        <v>5.3048780487804876</v>
      </c>
      <c r="C55" s="23">
        <f>SUM(E8-N8)/SUM(B8+M8)</f>
        <v>6.2306451612903224</v>
      </c>
      <c r="D55" s="23">
        <f>C12/B12</f>
        <v>3.6313131313131315</v>
      </c>
      <c r="E55" s="23">
        <f>C13/B13</f>
        <v>4.3185840707964598</v>
      </c>
      <c r="F55" s="23">
        <f>SUM(K7+J12+K17)</f>
        <v>25</v>
      </c>
      <c r="G55" s="23">
        <f>N29+I29</f>
        <v>25</v>
      </c>
      <c r="H55" s="23">
        <f>M23-M24</f>
        <v>-237</v>
      </c>
      <c r="I55" s="23">
        <f>L29+O29+F35+K35</f>
        <v>5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3" workbookViewId="0">
      <selection activeCell="I55" sqref="I55"/>
    </sheetView>
  </sheetViews>
  <sheetFormatPr baseColWidth="10" defaultColWidth="8.83203125" defaultRowHeight="15" x14ac:dyDescent="0"/>
  <cols>
    <col min="1" max="1" width="15.83203125" bestFit="1" customWidth="1"/>
    <col min="2" max="2" width="12.6640625" customWidth="1"/>
    <col min="3" max="3" width="12" customWidth="1"/>
  </cols>
  <sheetData>
    <row r="1" spans="1:15" ht="20">
      <c r="A1" s="25" t="s">
        <v>128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129</v>
      </c>
      <c r="B7" s="14">
        <v>604</v>
      </c>
      <c r="C7" s="14">
        <v>362</v>
      </c>
      <c r="D7" s="14">
        <v>59.9</v>
      </c>
      <c r="E7" s="14">
        <v>4057</v>
      </c>
      <c r="F7" s="14">
        <v>6.9</v>
      </c>
      <c r="G7" s="14">
        <v>253.6</v>
      </c>
      <c r="H7" s="14">
        <v>69</v>
      </c>
      <c r="I7" s="14">
        <v>33</v>
      </c>
      <c r="J7" s="14">
        <v>5.5</v>
      </c>
      <c r="K7" s="14">
        <v>16</v>
      </c>
      <c r="L7" s="14">
        <v>2.6</v>
      </c>
      <c r="M7" s="14">
        <v>22</v>
      </c>
      <c r="N7" s="14">
        <v>113</v>
      </c>
      <c r="O7" s="14">
        <v>88</v>
      </c>
    </row>
    <row r="8" spans="1:15">
      <c r="A8" s="15" t="s">
        <v>17</v>
      </c>
      <c r="B8" s="15">
        <v>601</v>
      </c>
      <c r="C8" s="15">
        <v>343</v>
      </c>
      <c r="D8" s="15">
        <v>57.1</v>
      </c>
      <c r="E8" s="15">
        <v>3763</v>
      </c>
      <c r="F8" s="15">
        <v>6.7</v>
      </c>
      <c r="G8" s="15">
        <v>235.2</v>
      </c>
      <c r="H8" s="15">
        <v>72</v>
      </c>
      <c r="I8" s="15">
        <v>25</v>
      </c>
      <c r="J8" s="15">
        <v>4.2</v>
      </c>
      <c r="K8" s="15">
        <v>18</v>
      </c>
      <c r="L8" s="15">
        <v>3</v>
      </c>
      <c r="M8" s="15">
        <v>39</v>
      </c>
      <c r="N8" s="15">
        <v>278</v>
      </c>
      <c r="O8" s="15">
        <v>79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129</v>
      </c>
      <c r="B12" s="14">
        <v>448</v>
      </c>
      <c r="C12" s="14">
        <v>1868</v>
      </c>
      <c r="D12" s="14">
        <v>4.2</v>
      </c>
      <c r="E12" s="14">
        <v>58</v>
      </c>
      <c r="F12" s="14">
        <v>13</v>
      </c>
      <c r="G12" s="14">
        <v>11</v>
      </c>
      <c r="H12" s="14">
        <v>116.8</v>
      </c>
      <c r="I12" s="14">
        <v>6</v>
      </c>
      <c r="J12" s="14">
        <v>2</v>
      </c>
      <c r="K12" s="14">
        <v>99</v>
      </c>
    </row>
    <row r="13" spans="1:15">
      <c r="A13" s="15" t="s">
        <v>17</v>
      </c>
      <c r="B13" s="15">
        <v>373</v>
      </c>
      <c r="C13" s="15">
        <v>1335</v>
      </c>
      <c r="D13" s="15">
        <v>3.6</v>
      </c>
      <c r="E13" s="15">
        <v>45</v>
      </c>
      <c r="F13" s="15">
        <v>6</v>
      </c>
      <c r="G13" s="15">
        <v>4</v>
      </c>
      <c r="H13" s="15">
        <v>83.4</v>
      </c>
      <c r="I13" s="15">
        <v>8</v>
      </c>
      <c r="J13" s="15">
        <v>5</v>
      </c>
      <c r="K13" s="15">
        <v>62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129</v>
      </c>
      <c r="B17" s="14">
        <v>362</v>
      </c>
      <c r="C17" s="14">
        <v>604</v>
      </c>
      <c r="D17" s="14">
        <v>4170</v>
      </c>
      <c r="E17" s="14">
        <v>11.5</v>
      </c>
      <c r="F17" s="14">
        <v>33</v>
      </c>
      <c r="G17" s="14">
        <v>69</v>
      </c>
      <c r="H17" s="14">
        <v>56</v>
      </c>
      <c r="I17" s="14">
        <v>260.60000000000002</v>
      </c>
      <c r="J17" s="14">
        <v>6</v>
      </c>
      <c r="K17" s="14">
        <v>3</v>
      </c>
      <c r="L17" s="14">
        <v>1881</v>
      </c>
      <c r="M17" s="14">
        <v>210</v>
      </c>
    </row>
    <row r="18" spans="1:16">
      <c r="A18" s="15" t="s">
        <v>17</v>
      </c>
      <c r="B18" s="15">
        <v>343</v>
      </c>
      <c r="C18" s="15">
        <v>601</v>
      </c>
      <c r="D18" s="15">
        <v>4041</v>
      </c>
      <c r="E18" s="15">
        <v>11.8</v>
      </c>
      <c r="F18" s="15">
        <v>25</v>
      </c>
      <c r="G18" s="15">
        <v>72</v>
      </c>
      <c r="H18" s="15">
        <v>59</v>
      </c>
      <c r="I18" s="15">
        <v>252.6</v>
      </c>
      <c r="J18" s="15">
        <v>0</v>
      </c>
      <c r="K18" s="15">
        <v>0</v>
      </c>
      <c r="L18" s="15">
        <v>1827</v>
      </c>
      <c r="M18" s="15">
        <v>185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129</v>
      </c>
      <c r="B23" s="14">
        <v>329</v>
      </c>
      <c r="C23" s="14">
        <v>99</v>
      </c>
      <c r="D23" s="14">
        <v>210</v>
      </c>
      <c r="E23" s="14">
        <v>20</v>
      </c>
      <c r="F23" s="14">
        <v>93</v>
      </c>
      <c r="G23" s="14">
        <v>229</v>
      </c>
      <c r="H23" s="14">
        <v>40.6</v>
      </c>
      <c r="I23" s="14">
        <v>6</v>
      </c>
      <c r="J23" s="14">
        <v>14</v>
      </c>
      <c r="K23" s="14">
        <v>42.9</v>
      </c>
      <c r="L23" s="14">
        <v>96</v>
      </c>
      <c r="M23" s="14">
        <v>787</v>
      </c>
    </row>
    <row r="24" spans="1:16">
      <c r="A24" s="15" t="s">
        <v>17</v>
      </c>
      <c r="B24" s="15">
        <v>271</v>
      </c>
      <c r="C24" s="15">
        <v>62</v>
      </c>
      <c r="D24" s="15">
        <v>185</v>
      </c>
      <c r="E24" s="15">
        <v>24</v>
      </c>
      <c r="F24" s="15">
        <v>77</v>
      </c>
      <c r="G24" s="15">
        <v>232</v>
      </c>
      <c r="H24" s="15">
        <v>33.200000000000003</v>
      </c>
      <c r="I24" s="15">
        <v>13</v>
      </c>
      <c r="J24" s="15">
        <v>23</v>
      </c>
      <c r="K24" s="15">
        <v>56.5</v>
      </c>
      <c r="L24" s="15">
        <v>90</v>
      </c>
      <c r="M24" s="15">
        <v>767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129</v>
      </c>
      <c r="B29" s="14">
        <v>702</v>
      </c>
      <c r="C29" s="14">
        <v>321</v>
      </c>
      <c r="D29" s="14">
        <v>1023</v>
      </c>
      <c r="E29" s="14">
        <v>39</v>
      </c>
      <c r="F29" s="14">
        <v>278</v>
      </c>
      <c r="G29" s="14">
        <v>54</v>
      </c>
      <c r="H29" s="14">
        <v>73</v>
      </c>
      <c r="I29" s="14">
        <v>18</v>
      </c>
      <c r="J29" s="14">
        <v>191</v>
      </c>
      <c r="K29" s="14">
        <v>31</v>
      </c>
      <c r="L29" s="14">
        <v>0</v>
      </c>
      <c r="M29" s="14">
        <v>17</v>
      </c>
      <c r="N29" s="14">
        <v>12</v>
      </c>
      <c r="O29" s="14">
        <v>0</v>
      </c>
      <c r="P29" s="14">
        <v>0</v>
      </c>
    </row>
    <row r="30" spans="1:16">
      <c r="A30" s="15" t="s">
        <v>17</v>
      </c>
      <c r="B30" s="15">
        <v>756</v>
      </c>
      <c r="C30" s="15">
        <v>382</v>
      </c>
      <c r="D30" s="15">
        <v>1138</v>
      </c>
      <c r="E30" s="15">
        <v>22</v>
      </c>
      <c r="F30" s="15">
        <v>113</v>
      </c>
      <c r="G30" s="15">
        <v>65</v>
      </c>
      <c r="H30" s="15">
        <v>91</v>
      </c>
      <c r="I30" s="15">
        <v>16</v>
      </c>
      <c r="J30" s="15">
        <v>102</v>
      </c>
      <c r="K30" s="15">
        <v>38</v>
      </c>
      <c r="L30" s="15">
        <v>0</v>
      </c>
      <c r="M30" s="15">
        <v>14</v>
      </c>
      <c r="N30" s="15">
        <v>8</v>
      </c>
      <c r="O30" s="15">
        <v>2</v>
      </c>
      <c r="P30" s="15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129</v>
      </c>
      <c r="B35" s="14">
        <v>37</v>
      </c>
      <c r="C35" s="14">
        <v>771</v>
      </c>
      <c r="D35" s="14">
        <v>20.8</v>
      </c>
      <c r="E35" s="14">
        <v>54</v>
      </c>
      <c r="F35" s="14">
        <v>0</v>
      </c>
      <c r="G35" s="14">
        <v>49</v>
      </c>
      <c r="H35" s="14">
        <v>422</v>
      </c>
      <c r="I35" s="14">
        <v>8.6</v>
      </c>
      <c r="J35" s="14">
        <v>58</v>
      </c>
      <c r="K35" s="14">
        <v>0</v>
      </c>
      <c r="L35" s="14">
        <v>22</v>
      </c>
    </row>
    <row r="36" spans="1:13">
      <c r="A36" s="15" t="s">
        <v>17</v>
      </c>
      <c r="B36" s="15">
        <v>49</v>
      </c>
      <c r="C36" s="15">
        <v>1168</v>
      </c>
      <c r="D36" s="15">
        <v>23.8</v>
      </c>
      <c r="E36" s="15">
        <v>43</v>
      </c>
      <c r="F36" s="15">
        <v>0</v>
      </c>
      <c r="G36" s="15">
        <v>37</v>
      </c>
      <c r="H36" s="15">
        <v>470</v>
      </c>
      <c r="I36" s="15">
        <v>12.7</v>
      </c>
      <c r="J36" s="15">
        <v>89</v>
      </c>
      <c r="K36" s="15">
        <v>2</v>
      </c>
      <c r="L36" s="15">
        <v>14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129</v>
      </c>
      <c r="B41" s="14">
        <v>27</v>
      </c>
      <c r="C41" s="14">
        <v>33</v>
      </c>
      <c r="D41" s="14">
        <v>81.8</v>
      </c>
      <c r="E41" s="14">
        <v>55</v>
      </c>
      <c r="F41" s="14" t="s">
        <v>65</v>
      </c>
      <c r="G41" s="17">
        <v>42527</v>
      </c>
      <c r="H41" s="17">
        <v>42653</v>
      </c>
      <c r="I41" s="17">
        <v>42627</v>
      </c>
      <c r="J41" s="17">
        <v>42403</v>
      </c>
      <c r="K41" s="14">
        <v>42</v>
      </c>
      <c r="L41" s="14">
        <v>43</v>
      </c>
      <c r="M41" s="14">
        <v>97.7</v>
      </c>
    </row>
    <row r="42" spans="1:13">
      <c r="A42" s="15" t="s">
        <v>17</v>
      </c>
      <c r="B42" s="15">
        <v>26</v>
      </c>
      <c r="C42" s="15">
        <v>29</v>
      </c>
      <c r="D42" s="15">
        <v>89.7</v>
      </c>
      <c r="E42" s="15">
        <v>54</v>
      </c>
      <c r="F42" s="15" t="s">
        <v>65</v>
      </c>
      <c r="G42" s="18">
        <v>42559</v>
      </c>
      <c r="H42" s="18">
        <v>42622</v>
      </c>
      <c r="I42" s="18">
        <v>42559</v>
      </c>
      <c r="J42" s="18">
        <v>42433</v>
      </c>
      <c r="K42" s="15">
        <v>30</v>
      </c>
      <c r="L42" s="15">
        <v>33</v>
      </c>
      <c r="M42" s="15">
        <v>90.9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129</v>
      </c>
      <c r="B46" s="14">
        <v>79</v>
      </c>
      <c r="C46" s="14">
        <v>3448</v>
      </c>
      <c r="D46" s="14">
        <v>68</v>
      </c>
      <c r="E46" s="14">
        <v>43.6</v>
      </c>
      <c r="F46" s="14">
        <v>37.200000000000003</v>
      </c>
      <c r="G46" s="14">
        <v>1</v>
      </c>
      <c r="H46" s="14">
        <v>27</v>
      </c>
      <c r="I46" s="14">
        <v>4</v>
      </c>
      <c r="J46" s="14">
        <v>14</v>
      </c>
      <c r="K46" s="14">
        <v>37</v>
      </c>
      <c r="L46" s="14">
        <v>470</v>
      </c>
      <c r="M46" s="14">
        <v>12.7</v>
      </c>
    </row>
    <row r="47" spans="1:13">
      <c r="A47" s="15" t="s">
        <v>17</v>
      </c>
      <c r="B47" s="15">
        <v>86</v>
      </c>
      <c r="C47" s="15">
        <v>4041</v>
      </c>
      <c r="D47" s="15">
        <v>63</v>
      </c>
      <c r="E47" s="15">
        <v>47</v>
      </c>
      <c r="F47" s="15">
        <v>42.1</v>
      </c>
      <c r="G47" s="15">
        <v>0</v>
      </c>
      <c r="H47" s="15">
        <v>28</v>
      </c>
      <c r="I47" s="15">
        <v>2</v>
      </c>
      <c r="J47" s="15">
        <v>22</v>
      </c>
      <c r="K47" s="15">
        <v>49</v>
      </c>
      <c r="L47" s="15">
        <v>422</v>
      </c>
      <c r="M47" s="15">
        <v>8.6</v>
      </c>
    </row>
    <row r="52" spans="1:9" ht="20">
      <c r="A52" s="25" t="s">
        <v>128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81</v>
      </c>
      <c r="B55" s="23">
        <f>SUM(E7-N7)/SUM(B7+M7)</f>
        <v>6.3003194888178911</v>
      </c>
      <c r="C55" s="23">
        <f>SUM(E8-N8)/SUM(B8+M8)</f>
        <v>5.4453125</v>
      </c>
      <c r="D55" s="23">
        <f>C12/B12</f>
        <v>4.1696428571428568</v>
      </c>
      <c r="E55" s="23">
        <f>C13/B13</f>
        <v>3.5790884718498659</v>
      </c>
      <c r="F55" s="23">
        <f>SUM(K7+J12+K17)</f>
        <v>21</v>
      </c>
      <c r="G55" s="23">
        <f>N29+I29</f>
        <v>30</v>
      </c>
      <c r="H55" s="23">
        <f>M23-M24</f>
        <v>20</v>
      </c>
      <c r="I55" s="23">
        <f>L29+O29+F35+K35</f>
        <v>0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4" workbookViewId="0">
      <selection activeCell="I55" sqref="I55"/>
    </sheetView>
  </sheetViews>
  <sheetFormatPr baseColWidth="10" defaultColWidth="8.83203125" defaultRowHeight="15" x14ac:dyDescent="0"/>
  <cols>
    <col min="1" max="1" width="18" customWidth="1"/>
    <col min="2" max="2" width="14.5" customWidth="1"/>
    <col min="3" max="3" width="11.6640625" customWidth="1"/>
  </cols>
  <sheetData>
    <row r="1" spans="1:15" ht="20">
      <c r="A1" s="25" t="s">
        <v>130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131</v>
      </c>
      <c r="B7" s="14">
        <v>676</v>
      </c>
      <c r="C7" s="14">
        <v>426</v>
      </c>
      <c r="D7" s="14">
        <v>63</v>
      </c>
      <c r="E7" s="14">
        <v>4271</v>
      </c>
      <c r="F7" s="14">
        <v>6.6</v>
      </c>
      <c r="G7" s="14">
        <v>266.89999999999998</v>
      </c>
      <c r="H7" s="14">
        <v>50</v>
      </c>
      <c r="I7" s="14">
        <v>21</v>
      </c>
      <c r="J7" s="14">
        <v>3.1</v>
      </c>
      <c r="K7" s="14">
        <v>21</v>
      </c>
      <c r="L7" s="14">
        <v>3.1</v>
      </c>
      <c r="M7" s="14">
        <v>24</v>
      </c>
      <c r="N7" s="14">
        <v>178</v>
      </c>
      <c r="O7" s="14">
        <v>79.400000000000006</v>
      </c>
    </row>
    <row r="8" spans="1:15">
      <c r="A8" s="15" t="s">
        <v>17</v>
      </c>
      <c r="B8" s="15">
        <v>545</v>
      </c>
      <c r="C8" s="15">
        <v>350</v>
      </c>
      <c r="D8" s="15">
        <v>64.2</v>
      </c>
      <c r="E8" s="15">
        <v>3737</v>
      </c>
      <c r="F8" s="15">
        <v>7.3</v>
      </c>
      <c r="G8" s="15">
        <v>233.6</v>
      </c>
      <c r="H8" s="15">
        <v>80</v>
      </c>
      <c r="I8" s="15">
        <v>30</v>
      </c>
      <c r="J8" s="15">
        <v>5.5</v>
      </c>
      <c r="K8" s="15">
        <v>6</v>
      </c>
      <c r="L8" s="15">
        <v>1.1000000000000001</v>
      </c>
      <c r="M8" s="15">
        <v>37</v>
      </c>
      <c r="N8" s="15">
        <v>220</v>
      </c>
      <c r="O8" s="15">
        <v>99.6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131</v>
      </c>
      <c r="B12" s="14">
        <v>383</v>
      </c>
      <c r="C12" s="14">
        <v>1478</v>
      </c>
      <c r="D12" s="14">
        <v>3.9</v>
      </c>
      <c r="E12" s="14">
        <v>44</v>
      </c>
      <c r="F12" s="14">
        <v>7</v>
      </c>
      <c r="G12" s="14">
        <v>8</v>
      </c>
      <c r="H12" s="14">
        <v>92.4</v>
      </c>
      <c r="I12" s="14">
        <v>6</v>
      </c>
      <c r="J12" s="14">
        <v>2</v>
      </c>
      <c r="K12" s="14">
        <v>89</v>
      </c>
    </row>
    <row r="13" spans="1:15">
      <c r="A13" s="15" t="s">
        <v>17</v>
      </c>
      <c r="B13" s="15">
        <v>418</v>
      </c>
      <c r="C13" s="15">
        <v>1661</v>
      </c>
      <c r="D13" s="15">
        <v>4</v>
      </c>
      <c r="E13" s="15">
        <v>62</v>
      </c>
      <c r="F13" s="15">
        <v>9</v>
      </c>
      <c r="G13" s="15">
        <v>10</v>
      </c>
      <c r="H13" s="15">
        <v>103.8</v>
      </c>
      <c r="I13" s="15">
        <v>7</v>
      </c>
      <c r="J13" s="15">
        <v>4</v>
      </c>
      <c r="K13" s="15">
        <v>80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131</v>
      </c>
      <c r="B17" s="14">
        <v>426</v>
      </c>
      <c r="C17" s="14">
        <v>676</v>
      </c>
      <c r="D17" s="14">
        <v>4449</v>
      </c>
      <c r="E17" s="14">
        <v>10.4</v>
      </c>
      <c r="F17" s="14">
        <v>21</v>
      </c>
      <c r="G17" s="14">
        <v>50</v>
      </c>
      <c r="H17" s="14">
        <v>54</v>
      </c>
      <c r="I17" s="14">
        <v>278.10000000000002</v>
      </c>
      <c r="J17" s="14">
        <v>3</v>
      </c>
      <c r="K17" s="14">
        <v>1</v>
      </c>
      <c r="L17" s="14">
        <v>2057</v>
      </c>
      <c r="M17" s="14">
        <v>211</v>
      </c>
    </row>
    <row r="18" spans="1:16">
      <c r="A18" s="15" t="s">
        <v>17</v>
      </c>
      <c r="B18" s="15">
        <v>350</v>
      </c>
      <c r="C18" s="15">
        <v>545</v>
      </c>
      <c r="D18" s="15">
        <v>3957</v>
      </c>
      <c r="E18" s="15">
        <v>11.3</v>
      </c>
      <c r="F18" s="15">
        <v>30</v>
      </c>
      <c r="G18" s="15">
        <v>80</v>
      </c>
      <c r="H18" s="15">
        <v>51</v>
      </c>
      <c r="I18" s="15">
        <v>247.3</v>
      </c>
      <c r="J18" s="15">
        <v>3</v>
      </c>
      <c r="K18" s="15">
        <v>0</v>
      </c>
      <c r="L18" s="15">
        <v>1824</v>
      </c>
      <c r="M18" s="15">
        <v>189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131</v>
      </c>
      <c r="B23" s="14">
        <v>323</v>
      </c>
      <c r="C23" s="14">
        <v>89</v>
      </c>
      <c r="D23" s="14">
        <v>211</v>
      </c>
      <c r="E23" s="14">
        <v>23</v>
      </c>
      <c r="F23" s="14">
        <v>85</v>
      </c>
      <c r="G23" s="14">
        <v>226</v>
      </c>
      <c r="H23" s="14">
        <v>37.6</v>
      </c>
      <c r="I23" s="14">
        <v>12</v>
      </c>
      <c r="J23" s="14">
        <v>24</v>
      </c>
      <c r="K23" s="14">
        <v>50</v>
      </c>
      <c r="L23" s="14">
        <v>122</v>
      </c>
      <c r="M23" s="14">
        <v>1153</v>
      </c>
    </row>
    <row r="24" spans="1:16">
      <c r="A24" s="15" t="s">
        <v>17</v>
      </c>
      <c r="B24" s="15">
        <v>311</v>
      </c>
      <c r="C24" s="15">
        <v>80</v>
      </c>
      <c r="D24" s="15">
        <v>189</v>
      </c>
      <c r="E24" s="15">
        <v>42</v>
      </c>
      <c r="F24" s="15">
        <v>86</v>
      </c>
      <c r="G24" s="15">
        <v>216</v>
      </c>
      <c r="H24" s="15">
        <v>39.799999999999997</v>
      </c>
      <c r="I24" s="15">
        <v>4</v>
      </c>
      <c r="J24" s="15">
        <v>9</v>
      </c>
      <c r="K24" s="15">
        <v>44.4</v>
      </c>
      <c r="L24" s="15">
        <v>103</v>
      </c>
      <c r="M24" s="15">
        <v>748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131</v>
      </c>
      <c r="B29" s="14">
        <v>697</v>
      </c>
      <c r="C29" s="14">
        <v>286</v>
      </c>
      <c r="D29" s="14">
        <v>983</v>
      </c>
      <c r="E29" s="14">
        <v>37</v>
      </c>
      <c r="F29" s="14">
        <v>220</v>
      </c>
      <c r="G29" s="14">
        <v>55</v>
      </c>
      <c r="H29" s="14">
        <v>65</v>
      </c>
      <c r="I29" s="14">
        <v>6</v>
      </c>
      <c r="J29" s="14">
        <v>51</v>
      </c>
      <c r="K29" s="14">
        <v>25</v>
      </c>
      <c r="L29" s="14">
        <v>1</v>
      </c>
      <c r="M29" s="14">
        <v>9</v>
      </c>
      <c r="N29" s="14">
        <v>8</v>
      </c>
      <c r="O29" s="14">
        <v>1</v>
      </c>
      <c r="P29" s="14">
        <v>5</v>
      </c>
    </row>
    <row r="30" spans="1:16">
      <c r="A30" s="15" t="s">
        <v>17</v>
      </c>
      <c r="B30" s="15">
        <v>724</v>
      </c>
      <c r="C30" s="15">
        <v>391</v>
      </c>
      <c r="D30" s="15">
        <v>1115</v>
      </c>
      <c r="E30" s="15">
        <v>24</v>
      </c>
      <c r="F30" s="15">
        <v>178</v>
      </c>
      <c r="G30" s="15">
        <v>56</v>
      </c>
      <c r="H30" s="15">
        <v>82</v>
      </c>
      <c r="I30" s="15">
        <v>21</v>
      </c>
      <c r="J30" s="15">
        <v>340</v>
      </c>
      <c r="K30" s="15">
        <v>90</v>
      </c>
      <c r="L30" s="15">
        <v>4</v>
      </c>
      <c r="M30" s="15">
        <v>11</v>
      </c>
      <c r="N30" s="15">
        <v>7</v>
      </c>
      <c r="O30" s="15">
        <v>1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131</v>
      </c>
      <c r="B35" s="14">
        <v>34</v>
      </c>
      <c r="C35" s="14">
        <v>857</v>
      </c>
      <c r="D35" s="14">
        <v>25.2</v>
      </c>
      <c r="E35" s="14">
        <v>50</v>
      </c>
      <c r="F35" s="14">
        <v>0</v>
      </c>
      <c r="G35" s="14">
        <v>40</v>
      </c>
      <c r="H35" s="14">
        <v>450</v>
      </c>
      <c r="I35" s="14">
        <v>11.3</v>
      </c>
      <c r="J35" s="14">
        <v>82</v>
      </c>
      <c r="K35" s="14">
        <v>1</v>
      </c>
      <c r="L35" s="14">
        <v>15</v>
      </c>
    </row>
    <row r="36" spans="1:13">
      <c r="A36" s="15" t="s">
        <v>17</v>
      </c>
      <c r="B36" s="15">
        <v>9</v>
      </c>
      <c r="C36" s="15">
        <v>229</v>
      </c>
      <c r="D36" s="15">
        <v>25.4</v>
      </c>
      <c r="E36" s="15">
        <v>40</v>
      </c>
      <c r="F36" s="15">
        <v>0</v>
      </c>
      <c r="G36" s="15">
        <v>35</v>
      </c>
      <c r="H36" s="15">
        <v>176</v>
      </c>
      <c r="I36" s="15">
        <v>5</v>
      </c>
      <c r="J36" s="15">
        <v>29</v>
      </c>
      <c r="K36" s="15">
        <v>0</v>
      </c>
      <c r="L36" s="15">
        <v>12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131</v>
      </c>
      <c r="B41" s="14">
        <v>33</v>
      </c>
      <c r="C41" s="14">
        <v>40</v>
      </c>
      <c r="D41" s="14">
        <v>82.5</v>
      </c>
      <c r="E41" s="14">
        <v>52</v>
      </c>
      <c r="F41" s="14" t="s">
        <v>65</v>
      </c>
      <c r="G41" s="17">
        <v>42653</v>
      </c>
      <c r="H41" s="17">
        <v>42622</v>
      </c>
      <c r="I41" s="17">
        <v>42654</v>
      </c>
      <c r="J41" s="17">
        <v>42470</v>
      </c>
      <c r="K41" s="14">
        <v>29</v>
      </c>
      <c r="L41" s="14">
        <v>29</v>
      </c>
      <c r="M41" s="14">
        <v>100</v>
      </c>
    </row>
    <row r="42" spans="1:13">
      <c r="A42" s="15" t="s">
        <v>17</v>
      </c>
      <c r="B42" s="15">
        <v>30</v>
      </c>
      <c r="C42" s="15">
        <v>36</v>
      </c>
      <c r="D42" s="15">
        <v>83.3</v>
      </c>
      <c r="E42" s="15">
        <v>57</v>
      </c>
      <c r="F42" s="15" t="s">
        <v>65</v>
      </c>
      <c r="G42" s="18">
        <v>42528</v>
      </c>
      <c r="H42" s="18">
        <v>42590</v>
      </c>
      <c r="I42" s="18">
        <v>42655</v>
      </c>
      <c r="J42" s="18">
        <v>42530</v>
      </c>
      <c r="K42" s="15">
        <v>37</v>
      </c>
      <c r="L42" s="15">
        <v>40</v>
      </c>
      <c r="M42" s="15">
        <v>92.5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131</v>
      </c>
      <c r="B46" s="14">
        <v>74</v>
      </c>
      <c r="C46" s="14">
        <v>3454</v>
      </c>
      <c r="D46" s="14">
        <v>67</v>
      </c>
      <c r="E46" s="14">
        <v>46.7</v>
      </c>
      <c r="F46" s="14">
        <v>44.3</v>
      </c>
      <c r="G46" s="14">
        <v>0</v>
      </c>
      <c r="H46" s="14">
        <v>29</v>
      </c>
      <c r="I46" s="14">
        <v>5</v>
      </c>
      <c r="J46" s="14">
        <v>12</v>
      </c>
      <c r="K46" s="14">
        <v>35</v>
      </c>
      <c r="L46" s="14">
        <v>176</v>
      </c>
      <c r="M46" s="14">
        <v>5</v>
      </c>
    </row>
    <row r="47" spans="1:13">
      <c r="A47" s="15" t="s">
        <v>17</v>
      </c>
      <c r="B47" s="15">
        <v>80</v>
      </c>
      <c r="C47" s="15">
        <v>3715</v>
      </c>
      <c r="D47" s="15">
        <v>70</v>
      </c>
      <c r="E47" s="15">
        <v>46.4</v>
      </c>
      <c r="F47" s="15">
        <v>40.299999999999997</v>
      </c>
      <c r="G47" s="15">
        <v>1</v>
      </c>
      <c r="H47" s="15">
        <v>24</v>
      </c>
      <c r="I47" s="15">
        <v>5</v>
      </c>
      <c r="J47" s="15">
        <v>15</v>
      </c>
      <c r="K47" s="15">
        <v>40</v>
      </c>
      <c r="L47" s="15">
        <v>450</v>
      </c>
      <c r="M47" s="15">
        <v>11.3</v>
      </c>
    </row>
    <row r="52" spans="1:9" ht="20">
      <c r="A52" s="25" t="s">
        <v>132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-77</v>
      </c>
      <c r="B55" s="23">
        <f>SUM(E7-N7)/SUM(B7+M7)</f>
        <v>5.847142857142857</v>
      </c>
      <c r="C55" s="23">
        <f>SUM(E8-N8)/SUM(B8+M8)</f>
        <v>6.0429553264604809</v>
      </c>
      <c r="D55" s="23">
        <f>C12/B12</f>
        <v>3.8590078328981723</v>
      </c>
      <c r="E55" s="23">
        <f>C13/B13</f>
        <v>3.9736842105263159</v>
      </c>
      <c r="F55" s="23">
        <f>SUM(K7+J12+K17)</f>
        <v>24</v>
      </c>
      <c r="G55" s="23">
        <f>N29+I29</f>
        <v>14</v>
      </c>
      <c r="H55" s="23">
        <f>M23-M24</f>
        <v>405</v>
      </c>
      <c r="I55" s="23">
        <f>L29+O29+F35+K35</f>
        <v>3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4" workbookViewId="0">
      <selection activeCell="I55" sqref="I55"/>
    </sheetView>
  </sheetViews>
  <sheetFormatPr baseColWidth="10" defaultColWidth="8.83203125" defaultRowHeight="15" x14ac:dyDescent="0"/>
  <cols>
    <col min="1" max="1" width="18.6640625" customWidth="1"/>
    <col min="2" max="2" width="11.83203125" customWidth="1"/>
    <col min="3" max="4" width="11.1640625" customWidth="1"/>
  </cols>
  <sheetData>
    <row r="1" spans="1:15" ht="20">
      <c r="A1" s="25" t="s">
        <v>133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134</v>
      </c>
      <c r="B7" s="14">
        <v>605</v>
      </c>
      <c r="C7" s="14">
        <v>373</v>
      </c>
      <c r="D7" s="14">
        <v>61.7</v>
      </c>
      <c r="E7" s="14">
        <v>3879</v>
      </c>
      <c r="F7" s="14">
        <v>6.8</v>
      </c>
      <c r="G7" s="14">
        <v>242.4</v>
      </c>
      <c r="H7" s="14">
        <v>68</v>
      </c>
      <c r="I7" s="14">
        <v>34</v>
      </c>
      <c r="J7" s="14">
        <v>5.6</v>
      </c>
      <c r="K7" s="14">
        <v>14</v>
      </c>
      <c r="L7" s="14">
        <v>2.2999999999999998</v>
      </c>
      <c r="M7" s="14">
        <v>33</v>
      </c>
      <c r="N7" s="14">
        <v>250</v>
      </c>
      <c r="O7" s="14">
        <v>91</v>
      </c>
    </row>
    <row r="8" spans="1:15">
      <c r="A8" s="15" t="s">
        <v>17</v>
      </c>
      <c r="B8" s="15">
        <v>641</v>
      </c>
      <c r="C8" s="15">
        <v>404</v>
      </c>
      <c r="D8" s="15">
        <v>63</v>
      </c>
      <c r="E8" s="15">
        <v>4140</v>
      </c>
      <c r="F8" s="15">
        <v>6.8</v>
      </c>
      <c r="G8" s="15">
        <v>258.8</v>
      </c>
      <c r="H8" s="15">
        <v>59</v>
      </c>
      <c r="I8" s="15">
        <v>25</v>
      </c>
      <c r="J8" s="15">
        <v>3.9</v>
      </c>
      <c r="K8" s="15">
        <v>14</v>
      </c>
      <c r="L8" s="15">
        <v>2.2000000000000002</v>
      </c>
      <c r="M8" s="15">
        <v>38</v>
      </c>
      <c r="N8" s="15">
        <v>211</v>
      </c>
      <c r="O8" s="15">
        <v>86.8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134</v>
      </c>
      <c r="B12" s="14">
        <v>370</v>
      </c>
      <c r="C12" s="14">
        <v>1457</v>
      </c>
      <c r="D12" s="14">
        <v>3.9</v>
      </c>
      <c r="E12" s="14">
        <v>54</v>
      </c>
      <c r="F12" s="14">
        <v>10</v>
      </c>
      <c r="G12" s="14">
        <v>7</v>
      </c>
      <c r="H12" s="14">
        <v>91.1</v>
      </c>
      <c r="I12" s="14">
        <v>6</v>
      </c>
      <c r="J12" s="14">
        <v>2</v>
      </c>
      <c r="K12" s="14">
        <v>74</v>
      </c>
    </row>
    <row r="13" spans="1:15">
      <c r="A13" s="15" t="s">
        <v>17</v>
      </c>
      <c r="B13" s="15">
        <v>406</v>
      </c>
      <c r="C13" s="15">
        <v>1678</v>
      </c>
      <c r="D13" s="15">
        <v>4.0999999999999996</v>
      </c>
      <c r="E13" s="15">
        <v>80</v>
      </c>
      <c r="F13" s="15">
        <v>8</v>
      </c>
      <c r="G13" s="15">
        <v>12</v>
      </c>
      <c r="H13" s="15">
        <v>104.9</v>
      </c>
      <c r="I13" s="15">
        <v>2</v>
      </c>
      <c r="J13" s="15">
        <v>2</v>
      </c>
      <c r="K13" s="15">
        <v>94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134</v>
      </c>
      <c r="B17" s="14">
        <v>373</v>
      </c>
      <c r="C17" s="14">
        <v>605</v>
      </c>
      <c r="D17" s="14">
        <v>4129</v>
      </c>
      <c r="E17" s="14">
        <v>11.1</v>
      </c>
      <c r="F17" s="14">
        <v>34</v>
      </c>
      <c r="G17" s="14">
        <v>68</v>
      </c>
      <c r="H17" s="14">
        <v>53</v>
      </c>
      <c r="I17" s="14">
        <v>258.10000000000002</v>
      </c>
      <c r="J17" s="14">
        <v>5</v>
      </c>
      <c r="K17" s="14">
        <v>1</v>
      </c>
      <c r="L17" s="14">
        <v>1883</v>
      </c>
      <c r="M17" s="14">
        <v>193</v>
      </c>
    </row>
    <row r="18" spans="1:16">
      <c r="A18" s="15" t="s">
        <v>17</v>
      </c>
      <c r="B18" s="15">
        <v>404</v>
      </c>
      <c r="C18" s="15">
        <v>641</v>
      </c>
      <c r="D18" s="15">
        <v>4351</v>
      </c>
      <c r="E18" s="15">
        <v>10.8</v>
      </c>
      <c r="F18" s="15">
        <v>25</v>
      </c>
      <c r="G18" s="15">
        <v>59</v>
      </c>
      <c r="H18" s="15">
        <v>56</v>
      </c>
      <c r="I18" s="15">
        <v>271.89999999999998</v>
      </c>
      <c r="J18" s="15">
        <v>8</v>
      </c>
      <c r="K18" s="15">
        <v>5</v>
      </c>
      <c r="L18" s="15">
        <v>2169</v>
      </c>
      <c r="M18" s="15">
        <v>206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134</v>
      </c>
      <c r="B23" s="14">
        <v>300</v>
      </c>
      <c r="C23" s="14">
        <v>74</v>
      </c>
      <c r="D23" s="14">
        <v>193</v>
      </c>
      <c r="E23" s="14">
        <v>33</v>
      </c>
      <c r="F23" s="14">
        <v>86</v>
      </c>
      <c r="G23" s="14">
        <v>220</v>
      </c>
      <c r="H23" s="14">
        <v>39.1</v>
      </c>
      <c r="I23" s="14">
        <v>5</v>
      </c>
      <c r="J23" s="14">
        <v>13</v>
      </c>
      <c r="K23" s="14">
        <v>38.5</v>
      </c>
      <c r="L23" s="14">
        <v>139</v>
      </c>
      <c r="M23" s="14">
        <v>1102</v>
      </c>
    </row>
    <row r="24" spans="1:16">
      <c r="A24" s="15" t="s">
        <v>17</v>
      </c>
      <c r="B24" s="15">
        <v>344</v>
      </c>
      <c r="C24" s="15">
        <v>94</v>
      </c>
      <c r="D24" s="15">
        <v>206</v>
      </c>
      <c r="E24" s="15">
        <v>44</v>
      </c>
      <c r="F24" s="15">
        <v>84</v>
      </c>
      <c r="G24" s="15">
        <v>224</v>
      </c>
      <c r="H24" s="15">
        <v>37.5</v>
      </c>
      <c r="I24" s="15">
        <v>9</v>
      </c>
      <c r="J24" s="15">
        <v>17</v>
      </c>
      <c r="K24" s="15">
        <v>52.9</v>
      </c>
      <c r="L24" s="15">
        <v>104</v>
      </c>
      <c r="M24" s="15">
        <v>943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134</v>
      </c>
      <c r="B29" s="14">
        <v>819</v>
      </c>
      <c r="C29" s="14">
        <v>198</v>
      </c>
      <c r="D29" s="14">
        <v>1017</v>
      </c>
      <c r="E29" s="14">
        <v>38</v>
      </c>
      <c r="F29" s="14">
        <v>211</v>
      </c>
      <c r="G29" s="14">
        <v>58</v>
      </c>
      <c r="H29" s="14">
        <v>89</v>
      </c>
      <c r="I29" s="14">
        <v>14</v>
      </c>
      <c r="J29" s="14">
        <v>73</v>
      </c>
      <c r="K29" s="14">
        <v>27</v>
      </c>
      <c r="L29" s="14">
        <v>1</v>
      </c>
      <c r="M29" s="14">
        <v>15</v>
      </c>
      <c r="N29" s="14">
        <v>11</v>
      </c>
      <c r="O29" s="14">
        <v>0</v>
      </c>
      <c r="P29" s="14">
        <v>5</v>
      </c>
    </row>
    <row r="30" spans="1:16">
      <c r="A30" s="15" t="s">
        <v>17</v>
      </c>
      <c r="B30" s="15">
        <v>779</v>
      </c>
      <c r="C30" s="15">
        <v>233</v>
      </c>
      <c r="D30" s="15">
        <v>1012</v>
      </c>
      <c r="E30" s="15">
        <v>33</v>
      </c>
      <c r="F30" s="15">
        <v>250</v>
      </c>
      <c r="G30" s="15">
        <v>43</v>
      </c>
      <c r="H30" s="15">
        <v>80</v>
      </c>
      <c r="I30" s="15">
        <v>14</v>
      </c>
      <c r="J30" s="15">
        <v>381</v>
      </c>
      <c r="K30" s="15">
        <v>74</v>
      </c>
      <c r="L30" s="15">
        <v>3</v>
      </c>
      <c r="M30" s="15">
        <v>23</v>
      </c>
      <c r="N30" s="15">
        <v>10</v>
      </c>
      <c r="O30" s="15">
        <v>0</v>
      </c>
      <c r="P30" s="15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134</v>
      </c>
      <c r="B35" s="14">
        <v>53</v>
      </c>
      <c r="C35" s="14">
        <v>1268</v>
      </c>
      <c r="D35" s="14">
        <v>23.9</v>
      </c>
      <c r="E35" s="14">
        <v>70</v>
      </c>
      <c r="F35" s="14">
        <v>0</v>
      </c>
      <c r="G35" s="14">
        <v>42</v>
      </c>
      <c r="H35" s="14">
        <v>272</v>
      </c>
      <c r="I35" s="14">
        <v>6.5</v>
      </c>
      <c r="J35" s="14">
        <v>25</v>
      </c>
      <c r="K35" s="14">
        <v>0</v>
      </c>
      <c r="L35" s="14">
        <v>13</v>
      </c>
    </row>
    <row r="36" spans="1:13">
      <c r="A36" s="15" t="s">
        <v>17</v>
      </c>
      <c r="B36" s="15">
        <v>35</v>
      </c>
      <c r="C36" s="15">
        <v>795</v>
      </c>
      <c r="D36" s="15">
        <v>22.7</v>
      </c>
      <c r="E36" s="15">
        <v>93</v>
      </c>
      <c r="F36" s="15">
        <v>1</v>
      </c>
      <c r="G36" s="15">
        <v>30</v>
      </c>
      <c r="H36" s="15">
        <v>201</v>
      </c>
      <c r="I36" s="15">
        <v>6.7</v>
      </c>
      <c r="J36" s="15">
        <v>29</v>
      </c>
      <c r="K36" s="15">
        <v>0</v>
      </c>
      <c r="L36" s="15">
        <v>19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134</v>
      </c>
      <c r="B41" s="14">
        <v>21</v>
      </c>
      <c r="C41" s="14">
        <v>26</v>
      </c>
      <c r="D41" s="14">
        <v>80.8</v>
      </c>
      <c r="E41" s="14">
        <v>56</v>
      </c>
      <c r="F41" s="14" t="s">
        <v>65</v>
      </c>
      <c r="G41" s="17">
        <v>42558</v>
      </c>
      <c r="H41" s="17">
        <v>42496</v>
      </c>
      <c r="I41" s="17">
        <v>42498</v>
      </c>
      <c r="J41" s="17">
        <v>42465</v>
      </c>
      <c r="K41" s="14">
        <v>38</v>
      </c>
      <c r="L41" s="14">
        <v>39</v>
      </c>
      <c r="M41" s="14">
        <v>97.4</v>
      </c>
    </row>
    <row r="42" spans="1:13">
      <c r="A42" s="15" t="s">
        <v>17</v>
      </c>
      <c r="B42" s="15">
        <v>36</v>
      </c>
      <c r="C42" s="15">
        <v>42</v>
      </c>
      <c r="D42" s="15">
        <v>85.7</v>
      </c>
      <c r="E42" s="15">
        <v>54</v>
      </c>
      <c r="F42" s="18">
        <v>42402</v>
      </c>
      <c r="G42" s="18">
        <v>42685</v>
      </c>
      <c r="H42" s="18">
        <v>42686</v>
      </c>
      <c r="I42" s="18">
        <v>42626</v>
      </c>
      <c r="J42" s="18">
        <v>42433</v>
      </c>
      <c r="K42" s="15">
        <v>31</v>
      </c>
      <c r="L42" s="15">
        <v>35</v>
      </c>
      <c r="M42" s="15">
        <v>88.6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134</v>
      </c>
      <c r="B46" s="14">
        <v>83</v>
      </c>
      <c r="C46" s="14">
        <v>3697</v>
      </c>
      <c r="D46" s="14">
        <v>70</v>
      </c>
      <c r="E46" s="14">
        <v>44.5</v>
      </c>
      <c r="F46" s="14">
        <v>41.6</v>
      </c>
      <c r="G46" s="14">
        <v>1</v>
      </c>
      <c r="H46" s="14">
        <v>40</v>
      </c>
      <c r="I46" s="14">
        <v>4</v>
      </c>
      <c r="J46" s="14">
        <v>19</v>
      </c>
      <c r="K46" s="14">
        <v>30</v>
      </c>
      <c r="L46" s="14">
        <v>201</v>
      </c>
      <c r="M46" s="14">
        <v>6.7</v>
      </c>
    </row>
    <row r="47" spans="1:13">
      <c r="A47" s="15" t="s">
        <v>17</v>
      </c>
      <c r="B47" s="15">
        <v>71</v>
      </c>
      <c r="C47" s="15">
        <v>3210</v>
      </c>
      <c r="D47" s="15">
        <v>67</v>
      </c>
      <c r="E47" s="15">
        <v>45.2</v>
      </c>
      <c r="F47" s="15">
        <v>41.4</v>
      </c>
      <c r="G47" s="15">
        <v>0</v>
      </c>
      <c r="H47" s="15">
        <v>19</v>
      </c>
      <c r="I47" s="15">
        <v>4</v>
      </c>
      <c r="J47" s="15">
        <v>13</v>
      </c>
      <c r="K47" s="15">
        <v>42</v>
      </c>
      <c r="L47" s="15">
        <v>272</v>
      </c>
      <c r="M47" s="15">
        <v>6.5</v>
      </c>
    </row>
    <row r="52" spans="1:9" ht="20">
      <c r="A52" s="25" t="s">
        <v>133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-32</v>
      </c>
      <c r="B55" s="23">
        <f>SUM(E7-N7)/SUM(B7+M7)</f>
        <v>5.6880877742946705</v>
      </c>
      <c r="C55" s="23">
        <f>SUM(E8-N8)/SUM(B8+M8)</f>
        <v>5.7864506627393224</v>
      </c>
      <c r="D55" s="23">
        <f>C12/B12</f>
        <v>3.9378378378378378</v>
      </c>
      <c r="E55" s="23">
        <f>C13/B13</f>
        <v>4.1330049261083746</v>
      </c>
      <c r="F55" s="23">
        <f>SUM(K7+J12+K17)</f>
        <v>17</v>
      </c>
      <c r="G55" s="23">
        <f>N29+I29</f>
        <v>25</v>
      </c>
      <c r="H55" s="23">
        <f>M23-M24</f>
        <v>159</v>
      </c>
      <c r="I55" s="23">
        <f>L29+O29+F35+K35</f>
        <v>1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2" workbookViewId="0">
      <selection activeCell="I55" sqref="I55"/>
    </sheetView>
  </sheetViews>
  <sheetFormatPr baseColWidth="10" defaultColWidth="8.83203125" defaultRowHeight="15" x14ac:dyDescent="0"/>
  <cols>
    <col min="1" max="1" width="12.83203125" customWidth="1"/>
    <col min="3" max="3" width="12" customWidth="1"/>
  </cols>
  <sheetData>
    <row r="1" spans="1:15" ht="20">
      <c r="A1" s="25" t="s">
        <v>135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136</v>
      </c>
      <c r="B7" s="14">
        <v>465</v>
      </c>
      <c r="C7" s="14">
        <v>295</v>
      </c>
      <c r="D7" s="14">
        <v>63.4</v>
      </c>
      <c r="E7" s="14">
        <v>3343</v>
      </c>
      <c r="F7" s="14">
        <v>7.7</v>
      </c>
      <c r="G7" s="14">
        <v>208.9</v>
      </c>
      <c r="H7" s="14">
        <v>63</v>
      </c>
      <c r="I7" s="14">
        <v>23</v>
      </c>
      <c r="J7" s="14">
        <v>4.9000000000000004</v>
      </c>
      <c r="K7" s="14">
        <v>9</v>
      </c>
      <c r="L7" s="14">
        <v>1.9</v>
      </c>
      <c r="M7" s="14">
        <v>42</v>
      </c>
      <c r="N7" s="14">
        <v>257</v>
      </c>
      <c r="O7" s="14">
        <v>95.6</v>
      </c>
    </row>
    <row r="8" spans="1:15">
      <c r="A8" s="15" t="s">
        <v>17</v>
      </c>
      <c r="B8" s="15">
        <v>602</v>
      </c>
      <c r="C8" s="15">
        <v>347</v>
      </c>
      <c r="D8" s="15">
        <v>57.6</v>
      </c>
      <c r="E8" s="15">
        <v>3972</v>
      </c>
      <c r="F8" s="15">
        <v>6.8</v>
      </c>
      <c r="G8" s="15">
        <v>248.3</v>
      </c>
      <c r="H8" s="15">
        <v>77</v>
      </c>
      <c r="I8" s="15">
        <v>30</v>
      </c>
      <c r="J8" s="15">
        <v>5</v>
      </c>
      <c r="K8" s="15">
        <v>17</v>
      </c>
      <c r="L8" s="15">
        <v>2.8</v>
      </c>
      <c r="M8" s="15">
        <v>21</v>
      </c>
      <c r="N8" s="15">
        <v>125</v>
      </c>
      <c r="O8" s="15">
        <v>83.3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136</v>
      </c>
      <c r="B12" s="14">
        <v>509</v>
      </c>
      <c r="C12" s="14">
        <v>2432</v>
      </c>
      <c r="D12" s="14">
        <v>4.8</v>
      </c>
      <c r="E12" s="14">
        <v>60</v>
      </c>
      <c r="F12" s="14">
        <v>19</v>
      </c>
      <c r="G12" s="14">
        <v>19</v>
      </c>
      <c r="H12" s="14">
        <v>152</v>
      </c>
      <c r="I12" s="14">
        <v>9</v>
      </c>
      <c r="J12" s="14">
        <v>2</v>
      </c>
      <c r="K12" s="14">
        <v>122</v>
      </c>
    </row>
    <row r="13" spans="1:15">
      <c r="A13" s="15" t="s">
        <v>17</v>
      </c>
      <c r="B13" s="15">
        <v>394</v>
      </c>
      <c r="C13" s="15">
        <v>1730</v>
      </c>
      <c r="D13" s="15">
        <v>4.4000000000000004</v>
      </c>
      <c r="E13" s="15">
        <v>58</v>
      </c>
      <c r="F13" s="15">
        <v>9</v>
      </c>
      <c r="G13" s="15">
        <v>10</v>
      </c>
      <c r="H13" s="15">
        <v>108.1</v>
      </c>
      <c r="I13" s="15">
        <v>4</v>
      </c>
      <c r="J13" s="15">
        <v>1</v>
      </c>
      <c r="K13" s="15">
        <v>87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136</v>
      </c>
      <c r="B17" s="14">
        <v>295</v>
      </c>
      <c r="C17" s="14">
        <v>465</v>
      </c>
      <c r="D17" s="14">
        <v>3600</v>
      </c>
      <c r="E17" s="14">
        <v>12.2</v>
      </c>
      <c r="F17" s="14">
        <v>23</v>
      </c>
      <c r="G17" s="14">
        <v>63</v>
      </c>
      <c r="H17" s="14">
        <v>51</v>
      </c>
      <c r="I17" s="14">
        <v>225</v>
      </c>
      <c r="J17" s="14">
        <v>6</v>
      </c>
      <c r="K17" s="14">
        <v>3</v>
      </c>
      <c r="L17" s="14">
        <v>1230</v>
      </c>
      <c r="M17" s="14">
        <v>155</v>
      </c>
    </row>
    <row r="18" spans="1:16">
      <c r="A18" s="15" t="s">
        <v>17</v>
      </c>
      <c r="B18" s="15">
        <v>347</v>
      </c>
      <c r="C18" s="15">
        <v>602</v>
      </c>
      <c r="D18" s="15">
        <v>4097</v>
      </c>
      <c r="E18" s="15">
        <v>11.8</v>
      </c>
      <c r="F18" s="15">
        <v>30</v>
      </c>
      <c r="G18" s="15">
        <v>77</v>
      </c>
      <c r="H18" s="15">
        <v>59</v>
      </c>
      <c r="I18" s="15">
        <v>256.10000000000002</v>
      </c>
      <c r="J18" s="15">
        <v>1</v>
      </c>
      <c r="K18" s="15">
        <v>1</v>
      </c>
      <c r="L18" s="15">
        <v>1819</v>
      </c>
      <c r="M18" s="15">
        <v>197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136</v>
      </c>
      <c r="B23" s="14">
        <v>297</v>
      </c>
      <c r="C23" s="14">
        <v>122</v>
      </c>
      <c r="D23" s="14">
        <v>155</v>
      </c>
      <c r="E23" s="14">
        <v>20</v>
      </c>
      <c r="F23" s="14">
        <v>86</v>
      </c>
      <c r="G23" s="14">
        <v>227</v>
      </c>
      <c r="H23" s="14">
        <v>37.9</v>
      </c>
      <c r="I23" s="14">
        <v>7</v>
      </c>
      <c r="J23" s="14">
        <v>16</v>
      </c>
      <c r="K23" s="14">
        <v>43.8</v>
      </c>
      <c r="L23" s="14">
        <v>143</v>
      </c>
      <c r="M23" s="14">
        <v>1249</v>
      </c>
    </row>
    <row r="24" spans="1:16">
      <c r="A24" s="15" t="s">
        <v>17</v>
      </c>
      <c r="B24" s="15">
        <v>321</v>
      </c>
      <c r="C24" s="15">
        <v>87</v>
      </c>
      <c r="D24" s="15">
        <v>197</v>
      </c>
      <c r="E24" s="15">
        <v>37</v>
      </c>
      <c r="F24" s="15">
        <v>85</v>
      </c>
      <c r="G24" s="15">
        <v>210</v>
      </c>
      <c r="H24" s="15">
        <v>40.5</v>
      </c>
      <c r="I24" s="15">
        <v>3</v>
      </c>
      <c r="J24" s="15">
        <v>13</v>
      </c>
      <c r="K24" s="15">
        <v>23.1</v>
      </c>
      <c r="L24" s="15">
        <v>113</v>
      </c>
      <c r="M24" s="15">
        <v>906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136</v>
      </c>
      <c r="B29" s="14">
        <v>742</v>
      </c>
      <c r="C29" s="14">
        <v>247</v>
      </c>
      <c r="D29" s="14">
        <v>989</v>
      </c>
      <c r="E29" s="14">
        <v>21</v>
      </c>
      <c r="F29" s="14">
        <v>125</v>
      </c>
      <c r="G29" s="14">
        <v>40</v>
      </c>
      <c r="H29" s="14">
        <v>88</v>
      </c>
      <c r="I29" s="14">
        <v>17</v>
      </c>
      <c r="J29" s="14">
        <v>253</v>
      </c>
      <c r="K29" s="14">
        <v>44</v>
      </c>
      <c r="L29" s="14">
        <v>2</v>
      </c>
      <c r="M29" s="14">
        <v>13</v>
      </c>
      <c r="N29" s="14">
        <v>8</v>
      </c>
      <c r="O29" s="14">
        <v>1</v>
      </c>
      <c r="P29" s="14">
        <v>0</v>
      </c>
    </row>
    <row r="30" spans="1:16">
      <c r="A30" s="15" t="s">
        <v>17</v>
      </c>
      <c r="B30" s="15">
        <v>829</v>
      </c>
      <c r="C30" s="15">
        <v>288</v>
      </c>
      <c r="D30" s="15">
        <v>1117</v>
      </c>
      <c r="E30" s="15">
        <v>42</v>
      </c>
      <c r="F30" s="15">
        <v>257</v>
      </c>
      <c r="G30" s="15">
        <v>62</v>
      </c>
      <c r="H30" s="15">
        <v>55</v>
      </c>
      <c r="I30" s="15">
        <v>9</v>
      </c>
      <c r="J30" s="15">
        <v>75</v>
      </c>
      <c r="K30" s="15">
        <v>26</v>
      </c>
      <c r="L30" s="15">
        <v>1</v>
      </c>
      <c r="M30" s="15">
        <v>23</v>
      </c>
      <c r="N30" s="15">
        <v>10</v>
      </c>
      <c r="O30" s="15">
        <v>1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136</v>
      </c>
      <c r="B35" s="14">
        <v>41</v>
      </c>
      <c r="C35" s="14">
        <v>772</v>
      </c>
      <c r="D35" s="14">
        <v>18.8</v>
      </c>
      <c r="E35" s="14">
        <v>32</v>
      </c>
      <c r="F35" s="14">
        <v>0</v>
      </c>
      <c r="G35" s="14">
        <v>31</v>
      </c>
      <c r="H35" s="14">
        <v>232</v>
      </c>
      <c r="I35" s="14">
        <v>7.5</v>
      </c>
      <c r="J35" s="14">
        <v>27</v>
      </c>
      <c r="K35" s="14">
        <v>0</v>
      </c>
      <c r="L35" s="14">
        <v>22</v>
      </c>
    </row>
    <row r="36" spans="1:13">
      <c r="A36" s="15" t="s">
        <v>17</v>
      </c>
      <c r="B36" s="15">
        <v>40</v>
      </c>
      <c r="C36" s="15">
        <v>688</v>
      </c>
      <c r="D36" s="15">
        <v>17.2</v>
      </c>
      <c r="E36" s="15">
        <v>49</v>
      </c>
      <c r="F36" s="15">
        <v>0</v>
      </c>
      <c r="G36" s="15">
        <v>40</v>
      </c>
      <c r="H36" s="15">
        <v>353</v>
      </c>
      <c r="I36" s="15">
        <v>8.8000000000000007</v>
      </c>
      <c r="J36" s="15">
        <v>28</v>
      </c>
      <c r="K36" s="15">
        <v>0</v>
      </c>
      <c r="L36" s="15">
        <v>20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136</v>
      </c>
      <c r="B41" s="14">
        <v>23</v>
      </c>
      <c r="C41" s="14">
        <v>27</v>
      </c>
      <c r="D41" s="14">
        <v>85.2</v>
      </c>
      <c r="E41" s="14">
        <v>52</v>
      </c>
      <c r="F41" s="14" t="s">
        <v>65</v>
      </c>
      <c r="G41" s="17">
        <v>42495</v>
      </c>
      <c r="H41" s="17">
        <v>42591</v>
      </c>
      <c r="I41" s="17">
        <v>42559</v>
      </c>
      <c r="J41" s="17">
        <v>42434</v>
      </c>
      <c r="K41" s="14">
        <v>34</v>
      </c>
      <c r="L41" s="14">
        <v>40</v>
      </c>
      <c r="M41" s="14">
        <v>85</v>
      </c>
    </row>
    <row r="42" spans="1:13">
      <c r="A42" s="15" t="s">
        <v>17</v>
      </c>
      <c r="B42" s="15">
        <v>22</v>
      </c>
      <c r="C42" s="15">
        <v>27</v>
      </c>
      <c r="D42" s="15">
        <v>81.5</v>
      </c>
      <c r="E42" s="15">
        <v>50</v>
      </c>
      <c r="F42" s="15" t="s">
        <v>65</v>
      </c>
      <c r="G42" s="18">
        <v>42495</v>
      </c>
      <c r="H42" s="18">
        <v>42558</v>
      </c>
      <c r="I42" s="18">
        <v>42623</v>
      </c>
      <c r="J42" s="18">
        <v>42374</v>
      </c>
      <c r="K42" s="15">
        <v>33</v>
      </c>
      <c r="L42" s="15">
        <v>37</v>
      </c>
      <c r="M42" s="15">
        <v>89.2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136</v>
      </c>
      <c r="B46" s="14">
        <v>82</v>
      </c>
      <c r="C46" s="14">
        <v>3797</v>
      </c>
      <c r="D46" s="14">
        <v>65</v>
      </c>
      <c r="E46" s="14">
        <v>46.3</v>
      </c>
      <c r="F46" s="14">
        <v>42</v>
      </c>
      <c r="G46" s="14">
        <v>0</v>
      </c>
      <c r="H46" s="14">
        <v>22</v>
      </c>
      <c r="I46" s="14">
        <v>3</v>
      </c>
      <c r="J46" s="14">
        <v>20</v>
      </c>
      <c r="K46" s="14">
        <v>40</v>
      </c>
      <c r="L46" s="14">
        <v>353</v>
      </c>
      <c r="M46" s="14">
        <v>8.8000000000000007</v>
      </c>
    </row>
    <row r="47" spans="1:13">
      <c r="A47" s="15" t="s">
        <v>17</v>
      </c>
      <c r="B47" s="15">
        <v>75</v>
      </c>
      <c r="C47" s="15">
        <v>3277</v>
      </c>
      <c r="D47" s="15">
        <v>68</v>
      </c>
      <c r="E47" s="15">
        <v>43.7</v>
      </c>
      <c r="F47" s="15">
        <v>40.6</v>
      </c>
      <c r="G47" s="15">
        <v>0</v>
      </c>
      <c r="H47" s="15">
        <v>28</v>
      </c>
      <c r="I47" s="15">
        <v>3</v>
      </c>
      <c r="J47" s="15">
        <v>22</v>
      </c>
      <c r="K47" s="15">
        <v>31</v>
      </c>
      <c r="L47" s="15">
        <v>232</v>
      </c>
      <c r="M47" s="15">
        <v>7.5</v>
      </c>
    </row>
    <row r="52" spans="1:9" ht="20">
      <c r="A52" s="25" t="s">
        <v>135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22</v>
      </c>
      <c r="B55" s="23">
        <f>SUM(E7-N7)/SUM(B7+M7)</f>
        <v>6.0867850098619334</v>
      </c>
      <c r="C55" s="23">
        <f>SUM(E8-N8)/SUM(B8+M8)</f>
        <v>6.1749598715890848</v>
      </c>
      <c r="D55" s="23">
        <f>C12/B12</f>
        <v>4.7779960707269158</v>
      </c>
      <c r="E55" s="23">
        <f>C13/B13</f>
        <v>4.3908629441624365</v>
      </c>
      <c r="F55" s="23">
        <f>SUM(K7+J12+K17)</f>
        <v>14</v>
      </c>
      <c r="G55" s="23">
        <f>N29+I29</f>
        <v>25</v>
      </c>
      <c r="H55" s="23">
        <f>M23-M24</f>
        <v>343</v>
      </c>
      <c r="I55" s="23">
        <f>L29+O29+F35+K35</f>
        <v>3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2" workbookViewId="0">
      <selection activeCell="I55" sqref="I55"/>
    </sheetView>
  </sheetViews>
  <sheetFormatPr baseColWidth="10" defaultColWidth="8.83203125" defaultRowHeight="15" x14ac:dyDescent="0"/>
  <cols>
    <col min="1" max="1" width="15" customWidth="1"/>
    <col min="2" max="2" width="14" customWidth="1"/>
    <col min="3" max="3" width="15.6640625" customWidth="1"/>
    <col min="4" max="4" width="12.5" customWidth="1"/>
  </cols>
  <sheetData>
    <row r="1" spans="1:15" ht="20">
      <c r="A1" s="25" t="s">
        <v>137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138</v>
      </c>
      <c r="B7" s="14">
        <v>609</v>
      </c>
      <c r="C7" s="14">
        <v>371</v>
      </c>
      <c r="D7" s="14">
        <v>60.9</v>
      </c>
      <c r="E7" s="14">
        <v>3782</v>
      </c>
      <c r="F7" s="14">
        <v>6.8</v>
      </c>
      <c r="G7" s="14">
        <v>236.4</v>
      </c>
      <c r="H7" s="14">
        <v>61</v>
      </c>
      <c r="I7" s="14">
        <v>20</v>
      </c>
      <c r="J7" s="14">
        <v>3.3</v>
      </c>
      <c r="K7" s="14">
        <v>12</v>
      </c>
      <c r="L7" s="14">
        <v>2</v>
      </c>
      <c r="M7" s="14">
        <v>53</v>
      </c>
      <c r="N7" s="14">
        <v>374</v>
      </c>
      <c r="O7" s="14">
        <v>84</v>
      </c>
    </row>
    <row r="8" spans="1:15">
      <c r="A8" s="15" t="s">
        <v>17</v>
      </c>
      <c r="B8" s="15">
        <v>511</v>
      </c>
      <c r="C8" s="15">
        <v>322</v>
      </c>
      <c r="D8" s="15">
        <v>63</v>
      </c>
      <c r="E8" s="15">
        <v>4012</v>
      </c>
      <c r="F8" s="15">
        <v>8.1999999999999993</v>
      </c>
      <c r="G8" s="15">
        <v>250.8</v>
      </c>
      <c r="H8" s="15">
        <v>75</v>
      </c>
      <c r="I8" s="15">
        <v>34</v>
      </c>
      <c r="J8" s="15">
        <v>6.7</v>
      </c>
      <c r="K8" s="15">
        <v>11</v>
      </c>
      <c r="L8" s="15">
        <v>2.2000000000000002</v>
      </c>
      <c r="M8" s="15">
        <v>29</v>
      </c>
      <c r="N8" s="15">
        <v>157</v>
      </c>
      <c r="O8" s="15">
        <v>101.8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138</v>
      </c>
      <c r="B12" s="14">
        <v>380</v>
      </c>
      <c r="C12" s="14">
        <v>1529</v>
      </c>
      <c r="D12" s="14">
        <v>4</v>
      </c>
      <c r="E12" s="14">
        <v>54</v>
      </c>
      <c r="F12" s="14">
        <v>10</v>
      </c>
      <c r="G12" s="14">
        <v>5</v>
      </c>
      <c r="H12" s="14">
        <v>95.6</v>
      </c>
      <c r="I12" s="14">
        <v>5</v>
      </c>
      <c r="J12" s="14">
        <v>4</v>
      </c>
      <c r="K12" s="14">
        <v>81</v>
      </c>
    </row>
    <row r="13" spans="1:15">
      <c r="A13" s="15" t="s">
        <v>17</v>
      </c>
      <c r="B13" s="15">
        <v>458</v>
      </c>
      <c r="C13" s="15">
        <v>2055</v>
      </c>
      <c r="D13" s="15">
        <v>4.5</v>
      </c>
      <c r="E13" s="15">
        <v>54</v>
      </c>
      <c r="F13" s="15">
        <v>14</v>
      </c>
      <c r="G13" s="15">
        <v>11</v>
      </c>
      <c r="H13" s="15">
        <v>128.4</v>
      </c>
      <c r="I13" s="15">
        <v>6</v>
      </c>
      <c r="J13" s="15">
        <v>3</v>
      </c>
      <c r="K13" s="15">
        <v>104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138</v>
      </c>
      <c r="B17" s="14">
        <v>371</v>
      </c>
      <c r="C17" s="14">
        <v>609</v>
      </c>
      <c r="D17" s="14">
        <v>4156</v>
      </c>
      <c r="E17" s="14">
        <v>11.2</v>
      </c>
      <c r="F17" s="14">
        <v>20</v>
      </c>
      <c r="G17" s="14">
        <v>61</v>
      </c>
      <c r="H17" s="14">
        <v>48</v>
      </c>
      <c r="I17" s="14">
        <v>259.8</v>
      </c>
      <c r="J17" s="14">
        <v>6</v>
      </c>
      <c r="K17" s="14">
        <v>3</v>
      </c>
      <c r="L17" s="14">
        <v>1851</v>
      </c>
      <c r="M17" s="14">
        <v>192</v>
      </c>
    </row>
    <row r="18" spans="1:16">
      <c r="A18" s="15" t="s">
        <v>17</v>
      </c>
      <c r="B18" s="15">
        <v>322</v>
      </c>
      <c r="C18" s="15">
        <v>511</v>
      </c>
      <c r="D18" s="15">
        <v>4169</v>
      </c>
      <c r="E18" s="15">
        <v>12.9</v>
      </c>
      <c r="F18" s="15">
        <v>34</v>
      </c>
      <c r="G18" s="15">
        <v>75</v>
      </c>
      <c r="H18" s="15">
        <v>52</v>
      </c>
      <c r="I18" s="15">
        <v>260.60000000000002</v>
      </c>
      <c r="J18" s="15">
        <v>5</v>
      </c>
      <c r="K18" s="15">
        <v>5</v>
      </c>
      <c r="L18" s="15">
        <v>1845</v>
      </c>
      <c r="M18" s="15">
        <v>186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138</v>
      </c>
      <c r="B23" s="14">
        <v>307</v>
      </c>
      <c r="C23" s="14">
        <v>81</v>
      </c>
      <c r="D23" s="14">
        <v>192</v>
      </c>
      <c r="E23" s="14">
        <v>34</v>
      </c>
      <c r="F23" s="14">
        <v>95</v>
      </c>
      <c r="G23" s="14">
        <v>227</v>
      </c>
      <c r="H23" s="14">
        <v>41.9</v>
      </c>
      <c r="I23" s="14">
        <v>10</v>
      </c>
      <c r="J23" s="14">
        <v>24</v>
      </c>
      <c r="K23" s="14">
        <v>41.7</v>
      </c>
      <c r="L23" s="14">
        <v>120</v>
      </c>
      <c r="M23" s="14">
        <v>1083</v>
      </c>
    </row>
    <row r="24" spans="1:16">
      <c r="A24" s="15" t="s">
        <v>17</v>
      </c>
      <c r="B24" s="15">
        <v>321</v>
      </c>
      <c r="C24" s="15">
        <v>104</v>
      </c>
      <c r="D24" s="15">
        <v>186</v>
      </c>
      <c r="E24" s="15">
        <v>31</v>
      </c>
      <c r="F24" s="15">
        <v>81</v>
      </c>
      <c r="G24" s="15">
        <v>203</v>
      </c>
      <c r="H24" s="15">
        <v>39.9</v>
      </c>
      <c r="I24" s="15">
        <v>10</v>
      </c>
      <c r="J24" s="15">
        <v>15</v>
      </c>
      <c r="K24" s="15">
        <v>66.7</v>
      </c>
      <c r="L24" s="15">
        <v>108</v>
      </c>
      <c r="M24" s="15">
        <v>833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138</v>
      </c>
      <c r="B29" s="14">
        <v>720</v>
      </c>
      <c r="C29" s="14">
        <v>324</v>
      </c>
      <c r="D29" s="14">
        <v>1044</v>
      </c>
      <c r="E29" s="14">
        <v>29</v>
      </c>
      <c r="F29" s="14">
        <v>157</v>
      </c>
      <c r="G29" s="14">
        <v>46</v>
      </c>
      <c r="H29" s="14">
        <v>53</v>
      </c>
      <c r="I29" s="14">
        <v>11</v>
      </c>
      <c r="J29" s="14">
        <v>210</v>
      </c>
      <c r="K29" s="14">
        <v>52</v>
      </c>
      <c r="L29" s="14">
        <v>2</v>
      </c>
      <c r="M29" s="14">
        <v>14</v>
      </c>
      <c r="N29" s="14">
        <v>10</v>
      </c>
      <c r="O29" s="14">
        <v>0</v>
      </c>
      <c r="P29" s="14">
        <v>1</v>
      </c>
    </row>
    <row r="30" spans="1:16">
      <c r="A30" s="15" t="s">
        <v>17</v>
      </c>
      <c r="B30" s="15">
        <v>778</v>
      </c>
      <c r="C30" s="15">
        <v>224</v>
      </c>
      <c r="D30" s="15">
        <v>1002</v>
      </c>
      <c r="E30" s="15">
        <v>53</v>
      </c>
      <c r="F30" s="15">
        <v>374</v>
      </c>
      <c r="G30" s="15">
        <v>61</v>
      </c>
      <c r="H30" s="15">
        <v>68</v>
      </c>
      <c r="I30" s="15">
        <v>12</v>
      </c>
      <c r="J30" s="15">
        <v>204</v>
      </c>
      <c r="K30" s="15">
        <v>63</v>
      </c>
      <c r="L30" s="15">
        <v>1</v>
      </c>
      <c r="M30" s="15">
        <v>25</v>
      </c>
      <c r="N30" s="15">
        <v>18</v>
      </c>
      <c r="O30" s="15">
        <v>1</v>
      </c>
      <c r="P30" s="15">
        <v>4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138</v>
      </c>
      <c r="B35" s="14">
        <v>41</v>
      </c>
      <c r="C35" s="14">
        <v>1041</v>
      </c>
      <c r="D35" s="14">
        <v>25.4</v>
      </c>
      <c r="E35" s="14">
        <v>53</v>
      </c>
      <c r="F35" s="14">
        <v>0</v>
      </c>
      <c r="G35" s="14">
        <v>29</v>
      </c>
      <c r="H35" s="14">
        <v>325</v>
      </c>
      <c r="I35" s="14">
        <v>11.2</v>
      </c>
      <c r="J35" s="14">
        <v>78</v>
      </c>
      <c r="K35" s="14">
        <v>1</v>
      </c>
      <c r="L35" s="14">
        <v>10</v>
      </c>
    </row>
    <row r="36" spans="1:13">
      <c r="A36" s="15" t="s">
        <v>17</v>
      </c>
      <c r="B36" s="15">
        <v>42</v>
      </c>
      <c r="C36" s="15">
        <v>894</v>
      </c>
      <c r="D36" s="15">
        <v>21.3</v>
      </c>
      <c r="E36" s="15">
        <v>46</v>
      </c>
      <c r="F36" s="15">
        <v>0</v>
      </c>
      <c r="G36" s="15">
        <v>37</v>
      </c>
      <c r="H36" s="15">
        <v>381</v>
      </c>
      <c r="I36" s="15">
        <v>10.3</v>
      </c>
      <c r="J36" s="15">
        <v>82</v>
      </c>
      <c r="K36" s="15">
        <v>1</v>
      </c>
      <c r="L36" s="15">
        <v>15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138</v>
      </c>
      <c r="B41" s="14">
        <v>28</v>
      </c>
      <c r="C41" s="14">
        <v>32</v>
      </c>
      <c r="D41" s="14">
        <v>87.5</v>
      </c>
      <c r="E41" s="14">
        <v>47</v>
      </c>
      <c r="F41" s="14" t="s">
        <v>65</v>
      </c>
      <c r="G41" s="17">
        <v>42685</v>
      </c>
      <c r="H41" s="17">
        <v>42653</v>
      </c>
      <c r="I41" s="17">
        <v>42560</v>
      </c>
      <c r="J41" s="14" t="s">
        <v>102</v>
      </c>
      <c r="K41" s="14">
        <v>22</v>
      </c>
      <c r="L41" s="14">
        <v>24</v>
      </c>
      <c r="M41" s="14">
        <v>91.7</v>
      </c>
    </row>
    <row r="42" spans="1:13">
      <c r="A42" s="15" t="s">
        <v>17</v>
      </c>
      <c r="B42" s="15">
        <v>30</v>
      </c>
      <c r="C42" s="15">
        <v>35</v>
      </c>
      <c r="D42" s="15">
        <v>85.7</v>
      </c>
      <c r="E42" s="15">
        <v>49</v>
      </c>
      <c r="F42" s="15" t="s">
        <v>65</v>
      </c>
      <c r="G42" s="18">
        <v>42653</v>
      </c>
      <c r="H42" s="18">
        <v>42717</v>
      </c>
      <c r="I42" s="18">
        <v>42591</v>
      </c>
      <c r="J42" s="15" t="s">
        <v>139</v>
      </c>
      <c r="K42" s="15">
        <v>44</v>
      </c>
      <c r="L42" s="15">
        <v>45</v>
      </c>
      <c r="M42" s="15">
        <v>97.8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138</v>
      </c>
      <c r="B46" s="14">
        <v>70</v>
      </c>
      <c r="C46" s="14">
        <v>3270</v>
      </c>
      <c r="D46" s="14">
        <v>67</v>
      </c>
      <c r="E46" s="14">
        <v>46.7</v>
      </c>
      <c r="F46" s="14">
        <v>41.3</v>
      </c>
      <c r="G46" s="14">
        <v>0</v>
      </c>
      <c r="H46" s="14">
        <v>25</v>
      </c>
      <c r="I46" s="14">
        <v>4</v>
      </c>
      <c r="J46" s="14">
        <v>15</v>
      </c>
      <c r="K46" s="14">
        <v>37</v>
      </c>
      <c r="L46" s="14">
        <v>381</v>
      </c>
      <c r="M46" s="14">
        <v>10.3</v>
      </c>
    </row>
    <row r="47" spans="1:13">
      <c r="A47" s="15" t="s">
        <v>17</v>
      </c>
      <c r="B47" s="15">
        <v>62</v>
      </c>
      <c r="C47" s="15">
        <v>2741</v>
      </c>
      <c r="D47" s="15">
        <v>64</v>
      </c>
      <c r="E47" s="15">
        <v>44.2</v>
      </c>
      <c r="F47" s="15">
        <v>38.299999999999997</v>
      </c>
      <c r="G47" s="15">
        <v>1</v>
      </c>
      <c r="H47" s="15">
        <v>17</v>
      </c>
      <c r="I47" s="15">
        <v>6</v>
      </c>
      <c r="J47" s="15">
        <v>10</v>
      </c>
      <c r="K47" s="15">
        <v>29</v>
      </c>
      <c r="L47" s="15">
        <v>325</v>
      </c>
      <c r="M47" s="15">
        <v>11.2</v>
      </c>
    </row>
    <row r="52" spans="1:9" ht="20">
      <c r="A52" s="25" t="s">
        <v>137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-148</v>
      </c>
      <c r="B55" s="23">
        <f>SUM(E7-N7)/SUM(B7+M7)</f>
        <v>5.1480362537764348</v>
      </c>
      <c r="C55" s="23">
        <f>SUM(E8-N8)/SUM(B8+M8)</f>
        <v>7.1388888888888893</v>
      </c>
      <c r="D55" s="23">
        <f>C12/B12</f>
        <v>4.0236842105263158</v>
      </c>
      <c r="E55" s="23">
        <f>C13/B13</f>
        <v>4.4868995633187776</v>
      </c>
      <c r="F55" s="23">
        <f>SUM(K7+J12+K17)</f>
        <v>19</v>
      </c>
      <c r="G55" s="23">
        <f>N29+I29</f>
        <v>21</v>
      </c>
      <c r="H55" s="23">
        <f>M23-M24</f>
        <v>250</v>
      </c>
      <c r="I55" s="23">
        <f>L29+O29+F35+K35</f>
        <v>3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5" workbookViewId="0">
      <selection activeCell="I55" sqref="I55"/>
    </sheetView>
  </sheetViews>
  <sheetFormatPr baseColWidth="10" defaultColWidth="8.83203125" defaultRowHeight="15" x14ac:dyDescent="0"/>
  <cols>
    <col min="1" max="1" width="18" customWidth="1"/>
    <col min="2" max="2" width="14.1640625" customWidth="1"/>
    <col min="3" max="3" width="13.1640625" customWidth="1"/>
    <col min="4" max="4" width="13" customWidth="1"/>
  </cols>
  <sheetData>
    <row r="1" spans="1:15" ht="20">
      <c r="A1" s="25" t="s">
        <v>140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141</v>
      </c>
      <c r="B7" s="14">
        <v>588</v>
      </c>
      <c r="C7" s="14">
        <v>365</v>
      </c>
      <c r="D7" s="14">
        <v>62.1</v>
      </c>
      <c r="E7" s="14">
        <v>3811</v>
      </c>
      <c r="F7" s="14">
        <v>7.2</v>
      </c>
      <c r="G7" s="14">
        <v>238.2</v>
      </c>
      <c r="H7" s="14">
        <v>54</v>
      </c>
      <c r="I7" s="14">
        <v>24</v>
      </c>
      <c r="J7" s="14">
        <v>4.0999999999999996</v>
      </c>
      <c r="K7" s="14">
        <v>12</v>
      </c>
      <c r="L7" s="14">
        <v>2</v>
      </c>
      <c r="M7" s="14">
        <v>45</v>
      </c>
      <c r="N7" s="14">
        <v>420</v>
      </c>
      <c r="O7" s="14">
        <v>88.9</v>
      </c>
    </row>
    <row r="8" spans="1:15">
      <c r="A8" s="15" t="s">
        <v>17</v>
      </c>
      <c r="B8" s="15">
        <v>542</v>
      </c>
      <c r="C8" s="15">
        <v>350</v>
      </c>
      <c r="D8" s="15">
        <v>64.599999999999994</v>
      </c>
      <c r="E8" s="15">
        <v>4000</v>
      </c>
      <c r="F8" s="15">
        <v>7.8</v>
      </c>
      <c r="G8" s="15">
        <v>250</v>
      </c>
      <c r="H8" s="15">
        <v>84</v>
      </c>
      <c r="I8" s="15">
        <v>31</v>
      </c>
      <c r="J8" s="15">
        <v>5.7</v>
      </c>
      <c r="K8" s="15">
        <v>13</v>
      </c>
      <c r="L8" s="15">
        <v>2.4</v>
      </c>
      <c r="M8" s="15">
        <v>31</v>
      </c>
      <c r="N8" s="15">
        <v>225</v>
      </c>
      <c r="O8" s="15">
        <v>97.4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141</v>
      </c>
      <c r="B12" s="14">
        <v>344</v>
      </c>
      <c r="C12" s="14">
        <v>1496</v>
      </c>
      <c r="D12" s="14">
        <v>4.3</v>
      </c>
      <c r="E12" s="14">
        <v>85</v>
      </c>
      <c r="F12" s="14">
        <v>12</v>
      </c>
      <c r="G12" s="14">
        <v>11</v>
      </c>
      <c r="H12" s="14">
        <v>93.5</v>
      </c>
      <c r="I12" s="14">
        <v>4</v>
      </c>
      <c r="J12" s="14">
        <v>2</v>
      </c>
      <c r="K12" s="14">
        <v>72</v>
      </c>
    </row>
    <row r="13" spans="1:15">
      <c r="A13" s="15" t="s">
        <v>17</v>
      </c>
      <c r="B13" s="15">
        <v>502</v>
      </c>
      <c r="C13" s="15">
        <v>2019</v>
      </c>
      <c r="D13" s="15">
        <v>4</v>
      </c>
      <c r="E13" s="15">
        <v>53</v>
      </c>
      <c r="F13" s="15">
        <v>12</v>
      </c>
      <c r="G13" s="15">
        <v>13</v>
      </c>
      <c r="H13" s="15">
        <v>126.2</v>
      </c>
      <c r="I13" s="15">
        <v>3</v>
      </c>
      <c r="J13" s="15">
        <v>1</v>
      </c>
      <c r="K13" s="15">
        <v>112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141</v>
      </c>
      <c r="B17" s="14">
        <v>365</v>
      </c>
      <c r="C17" s="14">
        <v>588</v>
      </c>
      <c r="D17" s="14">
        <v>4231</v>
      </c>
      <c r="E17" s="14">
        <v>11.6</v>
      </c>
      <c r="F17" s="14">
        <v>24</v>
      </c>
      <c r="G17" s="14">
        <v>54</v>
      </c>
      <c r="H17" s="14">
        <v>57</v>
      </c>
      <c r="I17" s="14">
        <v>264.39999999999998</v>
      </c>
      <c r="J17" s="14">
        <v>2</v>
      </c>
      <c r="K17" s="14">
        <v>1</v>
      </c>
      <c r="L17" s="14">
        <v>1878</v>
      </c>
      <c r="M17" s="14">
        <v>194</v>
      </c>
    </row>
    <row r="18" spans="1:16">
      <c r="A18" s="15" t="s">
        <v>17</v>
      </c>
      <c r="B18" s="15">
        <v>350</v>
      </c>
      <c r="C18" s="15">
        <v>542</v>
      </c>
      <c r="D18" s="15">
        <v>4225</v>
      </c>
      <c r="E18" s="15">
        <v>12.1</v>
      </c>
      <c r="F18" s="15">
        <v>31</v>
      </c>
      <c r="G18" s="15">
        <v>84</v>
      </c>
      <c r="H18" s="15">
        <v>53</v>
      </c>
      <c r="I18" s="15">
        <v>264.10000000000002</v>
      </c>
      <c r="J18" s="15">
        <v>1</v>
      </c>
      <c r="K18" s="15">
        <v>0</v>
      </c>
      <c r="L18" s="15">
        <v>1645</v>
      </c>
      <c r="M18" s="15">
        <v>203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141</v>
      </c>
      <c r="B23" s="14">
        <v>291</v>
      </c>
      <c r="C23" s="14">
        <v>72</v>
      </c>
      <c r="D23" s="14">
        <v>194</v>
      </c>
      <c r="E23" s="14">
        <v>25</v>
      </c>
      <c r="F23" s="14">
        <v>63</v>
      </c>
      <c r="G23" s="14">
        <v>205</v>
      </c>
      <c r="H23" s="14">
        <v>30.7</v>
      </c>
      <c r="I23" s="14">
        <v>8</v>
      </c>
      <c r="J23" s="14">
        <v>22</v>
      </c>
      <c r="K23" s="14">
        <v>36.4</v>
      </c>
      <c r="L23" s="14">
        <v>134</v>
      </c>
      <c r="M23" s="14">
        <v>1090</v>
      </c>
    </row>
    <row r="24" spans="1:16">
      <c r="A24" s="15" t="s">
        <v>17</v>
      </c>
      <c r="B24" s="15">
        <v>351</v>
      </c>
      <c r="C24" s="15">
        <v>112</v>
      </c>
      <c r="D24" s="15">
        <v>203</v>
      </c>
      <c r="E24" s="15">
        <v>36</v>
      </c>
      <c r="F24" s="15">
        <v>96</v>
      </c>
      <c r="G24" s="15">
        <v>221</v>
      </c>
      <c r="H24" s="15">
        <v>43.4</v>
      </c>
      <c r="I24" s="15">
        <v>4</v>
      </c>
      <c r="J24" s="15">
        <v>12</v>
      </c>
      <c r="K24" s="15">
        <v>33.299999999999997</v>
      </c>
      <c r="L24" s="15">
        <v>121</v>
      </c>
      <c r="M24" s="15">
        <v>1005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141</v>
      </c>
      <c r="B29" s="14">
        <v>815</v>
      </c>
      <c r="C29" s="14">
        <v>274</v>
      </c>
      <c r="D29" s="14">
        <v>1089</v>
      </c>
      <c r="E29" s="14">
        <v>31</v>
      </c>
      <c r="F29" s="14">
        <v>225</v>
      </c>
      <c r="G29" s="14">
        <v>77</v>
      </c>
      <c r="H29" s="14">
        <v>69</v>
      </c>
      <c r="I29" s="14">
        <v>13</v>
      </c>
      <c r="J29" s="14">
        <v>184</v>
      </c>
      <c r="K29" s="14">
        <v>42</v>
      </c>
      <c r="L29" s="14">
        <v>3</v>
      </c>
      <c r="M29" s="14">
        <v>8</v>
      </c>
      <c r="N29" s="14">
        <v>3</v>
      </c>
      <c r="O29" s="14">
        <v>0</v>
      </c>
      <c r="P29" s="14">
        <v>1</v>
      </c>
    </row>
    <row r="30" spans="1:16">
      <c r="A30" s="15" t="s">
        <v>17</v>
      </c>
      <c r="B30" s="15">
        <v>727</v>
      </c>
      <c r="C30" s="15">
        <v>229</v>
      </c>
      <c r="D30" s="15">
        <v>956</v>
      </c>
      <c r="E30" s="15">
        <v>45</v>
      </c>
      <c r="F30" s="15">
        <v>420</v>
      </c>
      <c r="G30" s="15">
        <v>46</v>
      </c>
      <c r="H30" s="15">
        <v>82</v>
      </c>
      <c r="I30" s="15">
        <v>12</v>
      </c>
      <c r="J30" s="15">
        <v>176</v>
      </c>
      <c r="K30" s="15">
        <v>43</v>
      </c>
      <c r="L30" s="15">
        <v>2</v>
      </c>
      <c r="M30" s="15">
        <v>16</v>
      </c>
      <c r="N30" s="15">
        <v>7</v>
      </c>
      <c r="O30" s="15">
        <v>0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141</v>
      </c>
      <c r="B35" s="14">
        <v>43</v>
      </c>
      <c r="C35" s="14">
        <v>958</v>
      </c>
      <c r="D35" s="14">
        <v>22.3</v>
      </c>
      <c r="E35" s="14">
        <v>50</v>
      </c>
      <c r="F35" s="14">
        <v>0</v>
      </c>
      <c r="G35" s="14">
        <v>41</v>
      </c>
      <c r="H35" s="14">
        <v>424</v>
      </c>
      <c r="I35" s="14">
        <v>10.3</v>
      </c>
      <c r="J35" s="14">
        <v>69</v>
      </c>
      <c r="K35" s="14">
        <v>1</v>
      </c>
      <c r="L35" s="14">
        <v>16</v>
      </c>
    </row>
    <row r="36" spans="1:13">
      <c r="A36" s="15" t="s">
        <v>17</v>
      </c>
      <c r="B36" s="15">
        <v>23</v>
      </c>
      <c r="C36" s="15">
        <v>508</v>
      </c>
      <c r="D36" s="15">
        <v>22.1</v>
      </c>
      <c r="E36" s="15">
        <v>41</v>
      </c>
      <c r="F36" s="15">
        <v>0</v>
      </c>
      <c r="G36" s="15">
        <v>50</v>
      </c>
      <c r="H36" s="15">
        <v>526</v>
      </c>
      <c r="I36" s="15">
        <v>10.5</v>
      </c>
      <c r="J36" s="15">
        <v>58</v>
      </c>
      <c r="K36" s="15">
        <v>0</v>
      </c>
      <c r="L36" s="15">
        <v>15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141</v>
      </c>
      <c r="B41" s="14">
        <v>13</v>
      </c>
      <c r="C41" s="14">
        <v>16</v>
      </c>
      <c r="D41" s="14">
        <v>81.3</v>
      </c>
      <c r="E41" s="14">
        <v>53</v>
      </c>
      <c r="F41" s="17">
        <v>42370</v>
      </c>
      <c r="G41" s="17">
        <v>42432</v>
      </c>
      <c r="H41" s="17">
        <v>42464</v>
      </c>
      <c r="I41" s="17">
        <v>42466</v>
      </c>
      <c r="J41" s="17">
        <v>42371</v>
      </c>
      <c r="K41" s="14">
        <v>33</v>
      </c>
      <c r="L41" s="14">
        <v>36</v>
      </c>
      <c r="M41" s="14">
        <v>91.7</v>
      </c>
    </row>
    <row r="42" spans="1:13">
      <c r="A42" s="15" t="s">
        <v>17</v>
      </c>
      <c r="B42" s="15">
        <v>21</v>
      </c>
      <c r="C42" s="15">
        <v>29</v>
      </c>
      <c r="D42" s="15">
        <v>72.400000000000006</v>
      </c>
      <c r="E42" s="15">
        <v>58</v>
      </c>
      <c r="F42" s="15" t="s">
        <v>65</v>
      </c>
      <c r="G42" s="18">
        <v>42495</v>
      </c>
      <c r="H42" s="18">
        <v>42623</v>
      </c>
      <c r="I42" s="18">
        <v>42469</v>
      </c>
      <c r="J42" s="18">
        <v>42434</v>
      </c>
      <c r="K42" s="15">
        <v>42</v>
      </c>
      <c r="L42" s="15">
        <v>45</v>
      </c>
      <c r="M42" s="15">
        <v>93.3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141</v>
      </c>
      <c r="B46" s="14">
        <v>92</v>
      </c>
      <c r="C46" s="14">
        <v>4380</v>
      </c>
      <c r="D46" s="14">
        <v>70</v>
      </c>
      <c r="E46" s="14">
        <v>47.6</v>
      </c>
      <c r="F46" s="14">
        <v>41.9</v>
      </c>
      <c r="G46" s="14">
        <v>0</v>
      </c>
      <c r="H46" s="14">
        <v>30</v>
      </c>
      <c r="I46" s="14">
        <v>10</v>
      </c>
      <c r="J46" s="14">
        <v>15</v>
      </c>
      <c r="K46" s="14">
        <v>50</v>
      </c>
      <c r="L46" s="14">
        <v>526</v>
      </c>
      <c r="M46" s="14">
        <v>10.5</v>
      </c>
    </row>
    <row r="47" spans="1:13">
      <c r="A47" s="15" t="s">
        <v>17</v>
      </c>
      <c r="B47" s="15">
        <v>76</v>
      </c>
      <c r="C47" s="15">
        <v>3520</v>
      </c>
      <c r="D47" s="15">
        <v>67</v>
      </c>
      <c r="E47" s="15">
        <v>46.3</v>
      </c>
      <c r="F47" s="15">
        <v>40.200000000000003</v>
      </c>
      <c r="G47" s="15">
        <v>1</v>
      </c>
      <c r="H47" s="15">
        <v>22</v>
      </c>
      <c r="I47" s="15">
        <v>6</v>
      </c>
      <c r="J47" s="15">
        <v>16</v>
      </c>
      <c r="K47" s="15">
        <v>41</v>
      </c>
      <c r="L47" s="15">
        <v>424</v>
      </c>
      <c r="M47" s="15">
        <v>10.3</v>
      </c>
    </row>
    <row r="52" spans="1:9" ht="20">
      <c r="A52" s="25" t="s">
        <v>140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-75</v>
      </c>
      <c r="B55" s="23">
        <f>SUM(E7-N7)/SUM(B7+M7)</f>
        <v>5.3570300157977879</v>
      </c>
      <c r="C55" s="23">
        <f>SUM(E8-N8)/SUM(B8+M8)</f>
        <v>6.5881326352530545</v>
      </c>
      <c r="D55" s="23">
        <f>C12/B12</f>
        <v>4.3488372093023253</v>
      </c>
      <c r="E55" s="23">
        <f>C13/B13</f>
        <v>4.02191235059761</v>
      </c>
      <c r="F55" s="23">
        <f>SUM(K7+J12+K17)</f>
        <v>15</v>
      </c>
      <c r="G55" s="23">
        <f>N29+I29</f>
        <v>16</v>
      </c>
      <c r="H55" s="23">
        <f>M23-M24</f>
        <v>85</v>
      </c>
      <c r="I55" s="23">
        <f>L29+O29+F35+K35</f>
        <v>4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8" workbookViewId="0">
      <selection activeCell="I55" sqref="I55"/>
    </sheetView>
  </sheetViews>
  <sheetFormatPr baseColWidth="10" defaultColWidth="8.83203125" defaultRowHeight="15" x14ac:dyDescent="0"/>
  <cols>
    <col min="1" max="1" width="16.5" customWidth="1"/>
    <col min="2" max="2" width="13.6640625" customWidth="1"/>
    <col min="3" max="3" width="13" customWidth="1"/>
    <col min="4" max="4" width="12.6640625" customWidth="1"/>
  </cols>
  <sheetData>
    <row r="1" spans="1:15" ht="20">
      <c r="A1" s="25" t="s">
        <v>142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143</v>
      </c>
      <c r="B7" s="14">
        <v>619</v>
      </c>
      <c r="C7" s="14">
        <v>358</v>
      </c>
      <c r="D7" s="14">
        <v>57.8</v>
      </c>
      <c r="E7" s="14">
        <v>3833</v>
      </c>
      <c r="F7" s="14">
        <v>6.6</v>
      </c>
      <c r="G7" s="14">
        <v>239.6</v>
      </c>
      <c r="H7" s="14">
        <v>61</v>
      </c>
      <c r="I7" s="14">
        <v>29</v>
      </c>
      <c r="J7" s="14">
        <v>4.7</v>
      </c>
      <c r="K7" s="14">
        <v>12</v>
      </c>
      <c r="L7" s="14">
        <v>1.9</v>
      </c>
      <c r="M7" s="14">
        <v>36</v>
      </c>
      <c r="N7" s="14">
        <v>246</v>
      </c>
      <c r="O7" s="14">
        <v>85.3</v>
      </c>
    </row>
    <row r="8" spans="1:15">
      <c r="A8" s="15" t="s">
        <v>17</v>
      </c>
      <c r="B8" s="15">
        <v>553</v>
      </c>
      <c r="C8" s="15">
        <v>326</v>
      </c>
      <c r="D8" s="15">
        <v>59</v>
      </c>
      <c r="E8" s="15">
        <v>3366</v>
      </c>
      <c r="F8" s="15">
        <v>6.6</v>
      </c>
      <c r="G8" s="15">
        <v>210.4</v>
      </c>
      <c r="H8" s="15">
        <v>55</v>
      </c>
      <c r="I8" s="15">
        <v>24</v>
      </c>
      <c r="J8" s="15">
        <v>4.3</v>
      </c>
      <c r="K8" s="15">
        <v>14</v>
      </c>
      <c r="L8" s="15">
        <v>2.5</v>
      </c>
      <c r="M8" s="15">
        <v>45</v>
      </c>
      <c r="N8" s="15">
        <v>311</v>
      </c>
      <c r="O8" s="15">
        <v>82.8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143</v>
      </c>
      <c r="B12" s="14">
        <v>472</v>
      </c>
      <c r="C12" s="14">
        <v>1731</v>
      </c>
      <c r="D12" s="14">
        <v>3.7</v>
      </c>
      <c r="E12" s="14">
        <v>41</v>
      </c>
      <c r="F12" s="14">
        <v>7</v>
      </c>
      <c r="G12" s="14">
        <v>7</v>
      </c>
      <c r="H12" s="14">
        <v>108.2</v>
      </c>
      <c r="I12" s="14">
        <v>5</v>
      </c>
      <c r="J12" s="14">
        <v>2</v>
      </c>
      <c r="K12" s="14">
        <v>90</v>
      </c>
    </row>
    <row r="13" spans="1:15">
      <c r="A13" s="15" t="s">
        <v>17</v>
      </c>
      <c r="B13" s="15">
        <v>388</v>
      </c>
      <c r="C13" s="15">
        <v>1597</v>
      </c>
      <c r="D13" s="15">
        <v>4.0999999999999996</v>
      </c>
      <c r="E13" s="15">
        <v>85</v>
      </c>
      <c r="F13" s="15">
        <v>10</v>
      </c>
      <c r="G13" s="15">
        <v>10</v>
      </c>
      <c r="H13" s="15">
        <v>99.8</v>
      </c>
      <c r="I13" s="15">
        <v>5</v>
      </c>
      <c r="J13" s="15">
        <v>3</v>
      </c>
      <c r="K13" s="15">
        <v>79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9" t="s">
        <v>143</v>
      </c>
      <c r="B17" s="19">
        <v>358</v>
      </c>
      <c r="C17" s="19">
        <v>619</v>
      </c>
      <c r="D17" s="19">
        <v>4079</v>
      </c>
      <c r="E17" s="19">
        <v>11.4</v>
      </c>
      <c r="F17" s="19">
        <v>29</v>
      </c>
      <c r="G17" s="19">
        <v>61</v>
      </c>
      <c r="H17" s="19">
        <v>46</v>
      </c>
      <c r="I17" s="19">
        <v>254.9</v>
      </c>
      <c r="J17" s="19">
        <v>3</v>
      </c>
      <c r="K17" s="19">
        <v>2</v>
      </c>
      <c r="L17" s="19">
        <v>1255</v>
      </c>
      <c r="M17" s="19">
        <v>210</v>
      </c>
    </row>
    <row r="18" spans="1:16">
      <c r="A18" s="20" t="s">
        <v>17</v>
      </c>
      <c r="B18" s="20">
        <v>326</v>
      </c>
      <c r="C18" s="20">
        <v>553</v>
      </c>
      <c r="D18" s="20">
        <v>3677</v>
      </c>
      <c r="E18" s="20">
        <v>11.3</v>
      </c>
      <c r="F18" s="20">
        <v>24</v>
      </c>
      <c r="G18" s="20">
        <v>55</v>
      </c>
      <c r="H18" s="20">
        <v>48</v>
      </c>
      <c r="I18" s="20">
        <v>229.8</v>
      </c>
      <c r="J18" s="20">
        <v>2</v>
      </c>
      <c r="K18" s="20">
        <v>2</v>
      </c>
      <c r="L18" s="20">
        <v>1625</v>
      </c>
      <c r="M18" s="20">
        <v>173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143</v>
      </c>
      <c r="B23" s="14">
        <v>335</v>
      </c>
      <c r="C23" s="14">
        <v>90</v>
      </c>
      <c r="D23" s="14">
        <v>210</v>
      </c>
      <c r="E23" s="14">
        <v>35</v>
      </c>
      <c r="F23" s="14">
        <v>96</v>
      </c>
      <c r="G23" s="14">
        <v>249</v>
      </c>
      <c r="H23" s="14">
        <v>38.6</v>
      </c>
      <c r="I23" s="14">
        <v>6</v>
      </c>
      <c r="J23" s="14">
        <v>19</v>
      </c>
      <c r="K23" s="14">
        <v>31.6</v>
      </c>
      <c r="L23" s="14">
        <v>107</v>
      </c>
      <c r="M23" s="14">
        <v>910</v>
      </c>
    </row>
    <row r="24" spans="1:16">
      <c r="A24" s="15" t="s">
        <v>17</v>
      </c>
      <c r="B24" s="15">
        <v>281</v>
      </c>
      <c r="C24" s="15">
        <v>79</v>
      </c>
      <c r="D24" s="15">
        <v>173</v>
      </c>
      <c r="E24" s="15">
        <v>29</v>
      </c>
      <c r="F24" s="15">
        <v>61</v>
      </c>
      <c r="G24" s="15">
        <v>214</v>
      </c>
      <c r="H24" s="15">
        <v>28.5</v>
      </c>
      <c r="I24" s="15">
        <v>7</v>
      </c>
      <c r="J24" s="15">
        <v>12</v>
      </c>
      <c r="K24" s="15">
        <v>58.3</v>
      </c>
      <c r="L24" s="15">
        <v>116</v>
      </c>
      <c r="M24" s="15">
        <v>991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143</v>
      </c>
      <c r="B29" s="14">
        <v>721</v>
      </c>
      <c r="C29" s="14">
        <v>309</v>
      </c>
      <c r="D29" s="14">
        <v>1030</v>
      </c>
      <c r="E29" s="14">
        <v>45</v>
      </c>
      <c r="F29" s="14">
        <v>311</v>
      </c>
      <c r="G29" s="14">
        <v>57</v>
      </c>
      <c r="H29" s="14">
        <v>90</v>
      </c>
      <c r="I29" s="14">
        <v>14</v>
      </c>
      <c r="J29" s="14">
        <v>180</v>
      </c>
      <c r="K29" s="14">
        <v>50</v>
      </c>
      <c r="L29" s="14">
        <v>2</v>
      </c>
      <c r="M29" s="14">
        <v>14</v>
      </c>
      <c r="N29" s="14">
        <v>11</v>
      </c>
      <c r="O29" s="14">
        <v>1</v>
      </c>
      <c r="P29" s="14">
        <v>1</v>
      </c>
    </row>
    <row r="30" spans="1:16">
      <c r="A30" s="15" t="s">
        <v>17</v>
      </c>
      <c r="B30" s="15">
        <v>779</v>
      </c>
      <c r="C30" s="15">
        <v>400</v>
      </c>
      <c r="D30" s="15">
        <v>1179</v>
      </c>
      <c r="E30" s="15">
        <v>36</v>
      </c>
      <c r="F30" s="15">
        <v>246</v>
      </c>
      <c r="G30" s="15">
        <v>49</v>
      </c>
      <c r="H30" s="15">
        <v>88</v>
      </c>
      <c r="I30" s="15">
        <v>12</v>
      </c>
      <c r="J30" s="15">
        <v>123</v>
      </c>
      <c r="K30" s="15">
        <v>38</v>
      </c>
      <c r="L30" s="15">
        <v>1</v>
      </c>
      <c r="M30" s="15">
        <v>23</v>
      </c>
      <c r="N30" s="15">
        <v>8</v>
      </c>
      <c r="O30" s="15">
        <v>2</v>
      </c>
      <c r="P30" s="15">
        <v>0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143</v>
      </c>
      <c r="B35" s="14">
        <v>18</v>
      </c>
      <c r="C35" s="14">
        <v>430</v>
      </c>
      <c r="D35" s="14">
        <v>23.9</v>
      </c>
      <c r="E35" s="14">
        <v>41</v>
      </c>
      <c r="F35" s="14">
        <v>0</v>
      </c>
      <c r="G35" s="14">
        <v>52</v>
      </c>
      <c r="H35" s="14">
        <v>377</v>
      </c>
      <c r="I35" s="14">
        <v>7.3</v>
      </c>
      <c r="J35" s="14">
        <v>20</v>
      </c>
      <c r="K35" s="14">
        <v>0</v>
      </c>
      <c r="L35" s="14">
        <v>23</v>
      </c>
    </row>
    <row r="36" spans="1:13">
      <c r="A36" s="15" t="s">
        <v>17</v>
      </c>
      <c r="B36" s="15">
        <v>40</v>
      </c>
      <c r="C36" s="15">
        <v>977</v>
      </c>
      <c r="D36" s="15">
        <v>24.4</v>
      </c>
      <c r="E36" s="15">
        <v>50</v>
      </c>
      <c r="F36" s="15">
        <v>0</v>
      </c>
      <c r="G36" s="15">
        <v>60</v>
      </c>
      <c r="H36" s="15">
        <v>612</v>
      </c>
      <c r="I36" s="15">
        <v>10.199999999999999</v>
      </c>
      <c r="J36" s="15">
        <v>37</v>
      </c>
      <c r="K36" s="15">
        <v>0</v>
      </c>
      <c r="L36" s="15">
        <v>15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143</v>
      </c>
      <c r="B41" s="14">
        <v>23</v>
      </c>
      <c r="C41" s="14">
        <v>27</v>
      </c>
      <c r="D41" s="14">
        <v>85.2</v>
      </c>
      <c r="E41" s="14">
        <v>51</v>
      </c>
      <c r="F41" s="17">
        <v>42370</v>
      </c>
      <c r="G41" s="17">
        <v>42527</v>
      </c>
      <c r="H41" s="17">
        <v>42590</v>
      </c>
      <c r="I41" s="17">
        <v>42528</v>
      </c>
      <c r="J41" s="17">
        <v>42405</v>
      </c>
      <c r="K41" s="14">
        <v>32</v>
      </c>
      <c r="L41" s="14">
        <v>36</v>
      </c>
      <c r="M41" s="14">
        <v>88.9</v>
      </c>
    </row>
    <row r="42" spans="1:13">
      <c r="A42" s="15" t="s">
        <v>17</v>
      </c>
      <c r="B42" s="15">
        <v>20</v>
      </c>
      <c r="C42" s="15">
        <v>26</v>
      </c>
      <c r="D42" s="15">
        <v>76.900000000000006</v>
      </c>
      <c r="E42" s="15">
        <v>58</v>
      </c>
      <c r="F42" s="15" t="s">
        <v>65</v>
      </c>
      <c r="G42" s="18">
        <v>42432</v>
      </c>
      <c r="H42" s="18">
        <v>42496</v>
      </c>
      <c r="I42" s="18">
        <v>42623</v>
      </c>
      <c r="J42" s="18">
        <v>42436</v>
      </c>
      <c r="K42" s="15">
        <v>31</v>
      </c>
      <c r="L42" s="15">
        <v>35</v>
      </c>
      <c r="M42" s="15">
        <v>88.6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143</v>
      </c>
      <c r="B46" s="14">
        <v>96</v>
      </c>
      <c r="C46" s="14">
        <v>4533</v>
      </c>
      <c r="D46" s="14">
        <v>64</v>
      </c>
      <c r="E46" s="14">
        <v>47.2</v>
      </c>
      <c r="F46" s="14">
        <v>40.799999999999997</v>
      </c>
      <c r="G46" s="14">
        <v>0</v>
      </c>
      <c r="H46" s="14">
        <v>24</v>
      </c>
      <c r="I46" s="14">
        <v>11</v>
      </c>
      <c r="J46" s="14">
        <v>15</v>
      </c>
      <c r="K46" s="14">
        <v>60</v>
      </c>
      <c r="L46" s="14">
        <v>612</v>
      </c>
      <c r="M46" s="14">
        <v>10.199999999999999</v>
      </c>
    </row>
    <row r="47" spans="1:13">
      <c r="A47" s="15" t="s">
        <v>17</v>
      </c>
      <c r="B47" s="15">
        <v>101</v>
      </c>
      <c r="C47" s="15">
        <v>4693</v>
      </c>
      <c r="D47" s="15">
        <v>65</v>
      </c>
      <c r="E47" s="15">
        <v>46.5</v>
      </c>
      <c r="F47" s="15">
        <v>42.7</v>
      </c>
      <c r="G47" s="15">
        <v>0</v>
      </c>
      <c r="H47" s="15">
        <v>43</v>
      </c>
      <c r="I47" s="15">
        <v>6</v>
      </c>
      <c r="J47" s="15">
        <v>23</v>
      </c>
      <c r="K47" s="15">
        <v>52</v>
      </c>
      <c r="L47" s="15">
        <v>377</v>
      </c>
      <c r="M47" s="15">
        <v>7.3</v>
      </c>
    </row>
    <row r="52" spans="1:9" ht="20">
      <c r="A52" s="25" t="s">
        <v>142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22</v>
      </c>
      <c r="B55" s="23">
        <f>SUM(E7-N7)/SUM(B7+M7)</f>
        <v>5.4763358778625957</v>
      </c>
      <c r="C55" s="23">
        <f>SUM(E8-N8)/SUM(B8+M8)</f>
        <v>5.1086956521739131</v>
      </c>
      <c r="D55" s="23">
        <f>C12/B12</f>
        <v>3.6673728813559321</v>
      </c>
      <c r="E55" s="23">
        <f>C13/B13</f>
        <v>4.1159793814432986</v>
      </c>
      <c r="F55" s="23">
        <f>SUM(K7+J12+K17)</f>
        <v>16</v>
      </c>
      <c r="G55" s="23">
        <f>N29+I29</f>
        <v>25</v>
      </c>
      <c r="H55" s="23">
        <f>M23-M24</f>
        <v>-81</v>
      </c>
      <c r="I55" s="23">
        <f>L29+O29+F35+K35</f>
        <v>3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8" workbookViewId="0">
      <selection activeCell="I55" sqref="I55"/>
    </sheetView>
  </sheetViews>
  <sheetFormatPr baseColWidth="10" defaultColWidth="8.83203125" defaultRowHeight="15" x14ac:dyDescent="0"/>
  <cols>
    <col min="1" max="1" width="16.5" customWidth="1"/>
    <col min="2" max="2" width="14.6640625" customWidth="1"/>
    <col min="3" max="3" width="15" customWidth="1"/>
    <col min="4" max="4" width="14.5" customWidth="1"/>
  </cols>
  <sheetData>
    <row r="1" spans="1:15" ht="20">
      <c r="A1" s="25" t="s">
        <v>144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145</v>
      </c>
      <c r="B7" s="14">
        <v>667</v>
      </c>
      <c r="C7" s="14">
        <v>442</v>
      </c>
      <c r="D7" s="14">
        <v>66.3</v>
      </c>
      <c r="E7" s="14">
        <v>4591</v>
      </c>
      <c r="F7" s="14">
        <v>7.3</v>
      </c>
      <c r="G7" s="14">
        <v>286.89999999999998</v>
      </c>
      <c r="H7" s="14">
        <v>80</v>
      </c>
      <c r="I7" s="14">
        <v>30</v>
      </c>
      <c r="J7" s="14">
        <v>4.5</v>
      </c>
      <c r="K7" s="14">
        <v>13</v>
      </c>
      <c r="L7" s="14">
        <v>1.9</v>
      </c>
      <c r="M7" s="14">
        <v>40</v>
      </c>
      <c r="N7" s="14">
        <v>264</v>
      </c>
      <c r="O7" s="14">
        <v>94.5</v>
      </c>
    </row>
    <row r="8" spans="1:15">
      <c r="A8" s="15" t="s">
        <v>17</v>
      </c>
      <c r="B8" s="15">
        <v>510</v>
      </c>
      <c r="C8" s="15">
        <v>328</v>
      </c>
      <c r="D8" s="15">
        <v>64.3</v>
      </c>
      <c r="E8" s="15">
        <v>3786</v>
      </c>
      <c r="F8" s="15">
        <v>7.9</v>
      </c>
      <c r="G8" s="15">
        <v>236.6</v>
      </c>
      <c r="H8" s="15">
        <v>72</v>
      </c>
      <c r="I8" s="15">
        <v>22</v>
      </c>
      <c r="J8" s="15">
        <v>4.3</v>
      </c>
      <c r="K8" s="15">
        <v>11</v>
      </c>
      <c r="L8" s="15">
        <v>2.2000000000000002</v>
      </c>
      <c r="M8" s="15">
        <v>32</v>
      </c>
      <c r="N8" s="15">
        <v>222</v>
      </c>
      <c r="O8" s="15">
        <v>93.8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145</v>
      </c>
      <c r="B12" s="14">
        <v>393</v>
      </c>
      <c r="C12" s="14">
        <v>1358</v>
      </c>
      <c r="D12" s="14">
        <v>3.5</v>
      </c>
      <c r="E12" s="14">
        <v>53</v>
      </c>
      <c r="F12" s="14">
        <v>9</v>
      </c>
      <c r="G12" s="14">
        <v>4</v>
      </c>
      <c r="H12" s="14">
        <v>84.9</v>
      </c>
      <c r="I12" s="14">
        <v>7</v>
      </c>
      <c r="J12" s="14">
        <v>4</v>
      </c>
      <c r="K12" s="14">
        <v>79</v>
      </c>
    </row>
    <row r="13" spans="1:15">
      <c r="A13" s="15" t="s">
        <v>17</v>
      </c>
      <c r="B13" s="15">
        <v>417</v>
      </c>
      <c r="C13" s="15">
        <v>2005</v>
      </c>
      <c r="D13" s="15">
        <v>4.8</v>
      </c>
      <c r="E13" s="15">
        <v>65</v>
      </c>
      <c r="F13" s="15">
        <v>21</v>
      </c>
      <c r="G13" s="15">
        <v>17</v>
      </c>
      <c r="H13" s="15">
        <v>125.3</v>
      </c>
      <c r="I13" s="15">
        <v>7</v>
      </c>
      <c r="J13" s="15">
        <v>3</v>
      </c>
      <c r="K13" s="15">
        <v>101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145</v>
      </c>
      <c r="B17" s="14">
        <v>442</v>
      </c>
      <c r="C17" s="14">
        <v>667</v>
      </c>
      <c r="D17" s="14">
        <v>4855</v>
      </c>
      <c r="E17" s="14">
        <v>11</v>
      </c>
      <c r="F17" s="14">
        <v>30</v>
      </c>
      <c r="G17" s="14">
        <v>80</v>
      </c>
      <c r="H17" s="14">
        <v>53</v>
      </c>
      <c r="I17" s="14">
        <v>303.39999999999998</v>
      </c>
      <c r="J17" s="14">
        <v>7</v>
      </c>
      <c r="K17" s="14">
        <v>3</v>
      </c>
      <c r="L17" s="14">
        <v>2560</v>
      </c>
      <c r="M17" s="14">
        <v>230</v>
      </c>
    </row>
    <row r="18" spans="1:16">
      <c r="A18" s="15" t="s">
        <v>17</v>
      </c>
      <c r="B18" s="15">
        <v>328</v>
      </c>
      <c r="C18" s="15">
        <v>510</v>
      </c>
      <c r="D18" s="15">
        <v>4008</v>
      </c>
      <c r="E18" s="15">
        <v>12.2</v>
      </c>
      <c r="F18" s="15">
        <v>22</v>
      </c>
      <c r="G18" s="15">
        <v>72</v>
      </c>
      <c r="H18" s="15">
        <v>54</v>
      </c>
      <c r="I18" s="15">
        <v>250.5</v>
      </c>
      <c r="J18" s="15">
        <v>1</v>
      </c>
      <c r="K18" s="15">
        <v>1</v>
      </c>
      <c r="L18" s="15">
        <v>2030</v>
      </c>
      <c r="M18" s="15">
        <v>170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145</v>
      </c>
      <c r="B23" s="14">
        <v>344</v>
      </c>
      <c r="C23" s="14">
        <v>79</v>
      </c>
      <c r="D23" s="14">
        <v>230</v>
      </c>
      <c r="E23" s="14">
        <v>35</v>
      </c>
      <c r="F23" s="14">
        <v>97</v>
      </c>
      <c r="G23" s="14">
        <v>231</v>
      </c>
      <c r="H23" s="14">
        <v>42</v>
      </c>
      <c r="I23" s="14">
        <v>5</v>
      </c>
      <c r="J23" s="14">
        <v>15</v>
      </c>
      <c r="K23" s="14">
        <v>33.299999999999997</v>
      </c>
      <c r="L23" s="14">
        <v>117</v>
      </c>
      <c r="M23" s="14">
        <v>942</v>
      </c>
    </row>
    <row r="24" spans="1:16">
      <c r="A24" s="15" t="s">
        <v>17</v>
      </c>
      <c r="B24" s="15">
        <v>299</v>
      </c>
      <c r="C24" s="15">
        <v>101</v>
      </c>
      <c r="D24" s="15">
        <v>170</v>
      </c>
      <c r="E24" s="15">
        <v>28</v>
      </c>
      <c r="F24" s="15">
        <v>74</v>
      </c>
      <c r="G24" s="15">
        <v>195</v>
      </c>
      <c r="H24" s="15">
        <v>37.9</v>
      </c>
      <c r="I24" s="15">
        <v>7</v>
      </c>
      <c r="J24" s="15">
        <v>8</v>
      </c>
      <c r="K24" s="15">
        <v>87.5</v>
      </c>
      <c r="L24" s="15">
        <v>120</v>
      </c>
      <c r="M24" s="15">
        <v>976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145</v>
      </c>
      <c r="B29" s="14">
        <v>789</v>
      </c>
      <c r="C29" s="14">
        <v>211</v>
      </c>
      <c r="D29" s="14">
        <v>1000</v>
      </c>
      <c r="E29" s="14">
        <v>32</v>
      </c>
      <c r="F29" s="14">
        <v>222</v>
      </c>
      <c r="G29" s="14">
        <v>51</v>
      </c>
      <c r="H29" s="14">
        <v>61</v>
      </c>
      <c r="I29" s="14">
        <v>11</v>
      </c>
      <c r="J29" s="14">
        <v>152</v>
      </c>
      <c r="K29" s="14">
        <v>68</v>
      </c>
      <c r="L29" s="14">
        <v>1</v>
      </c>
      <c r="M29" s="14">
        <v>13</v>
      </c>
      <c r="N29" s="14">
        <v>9</v>
      </c>
      <c r="O29" s="14">
        <v>0</v>
      </c>
      <c r="P29" s="14">
        <v>0</v>
      </c>
    </row>
    <row r="30" spans="1:16">
      <c r="A30" s="15" t="s">
        <v>17</v>
      </c>
      <c r="B30" s="15">
        <v>857</v>
      </c>
      <c r="C30" s="15">
        <v>211</v>
      </c>
      <c r="D30" s="15">
        <v>1068</v>
      </c>
      <c r="E30" s="15">
        <v>40</v>
      </c>
      <c r="F30" s="15">
        <v>264</v>
      </c>
      <c r="G30" s="15">
        <v>56</v>
      </c>
      <c r="H30" s="15">
        <v>78</v>
      </c>
      <c r="I30" s="15">
        <v>13</v>
      </c>
      <c r="J30" s="15">
        <v>332</v>
      </c>
      <c r="K30" s="15">
        <v>91</v>
      </c>
      <c r="L30" s="15">
        <v>5</v>
      </c>
      <c r="M30" s="15">
        <v>14</v>
      </c>
      <c r="N30" s="15">
        <v>11</v>
      </c>
      <c r="O30" s="15">
        <v>0</v>
      </c>
      <c r="P30" s="15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145</v>
      </c>
      <c r="B35" s="14">
        <v>28</v>
      </c>
      <c r="C35" s="14">
        <v>583</v>
      </c>
      <c r="D35" s="14">
        <v>20.8</v>
      </c>
      <c r="E35" s="14">
        <v>34</v>
      </c>
      <c r="F35" s="14">
        <v>0</v>
      </c>
      <c r="G35" s="14">
        <v>20</v>
      </c>
      <c r="H35" s="14">
        <v>84</v>
      </c>
      <c r="I35" s="14">
        <v>4.2</v>
      </c>
      <c r="J35" s="14">
        <v>18</v>
      </c>
      <c r="K35" s="14">
        <v>0</v>
      </c>
      <c r="L35" s="14">
        <v>26</v>
      </c>
    </row>
    <row r="36" spans="1:13">
      <c r="A36" s="15" t="s">
        <v>17</v>
      </c>
      <c r="B36" s="15">
        <v>32</v>
      </c>
      <c r="C36" s="15">
        <v>880</v>
      </c>
      <c r="D36" s="15">
        <v>27.5</v>
      </c>
      <c r="E36" s="15">
        <v>48</v>
      </c>
      <c r="F36" s="15">
        <v>0</v>
      </c>
      <c r="G36" s="15">
        <v>44</v>
      </c>
      <c r="H36" s="15">
        <v>432</v>
      </c>
      <c r="I36" s="15">
        <v>9.8000000000000007</v>
      </c>
      <c r="J36" s="15">
        <v>31</v>
      </c>
      <c r="K36" s="15">
        <v>0</v>
      </c>
      <c r="L36" s="15">
        <v>14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145</v>
      </c>
      <c r="B41" s="14">
        <v>26</v>
      </c>
      <c r="C41" s="14">
        <v>32</v>
      </c>
      <c r="D41" s="14">
        <v>81.3</v>
      </c>
      <c r="E41" s="14">
        <v>54</v>
      </c>
      <c r="F41" s="14" t="s">
        <v>65</v>
      </c>
      <c r="G41" s="17">
        <v>42464</v>
      </c>
      <c r="H41" s="17">
        <v>42558</v>
      </c>
      <c r="I41" s="17">
        <v>42690</v>
      </c>
      <c r="J41" s="17">
        <v>42465</v>
      </c>
      <c r="K41" s="14">
        <v>28</v>
      </c>
      <c r="L41" s="14">
        <v>32</v>
      </c>
      <c r="M41" s="14">
        <v>87.5</v>
      </c>
    </row>
    <row r="42" spans="1:13">
      <c r="A42" s="15" t="s">
        <v>17</v>
      </c>
      <c r="B42" s="15">
        <v>29</v>
      </c>
      <c r="C42" s="15">
        <v>34</v>
      </c>
      <c r="D42" s="15">
        <v>85.3</v>
      </c>
      <c r="E42" s="15">
        <v>51</v>
      </c>
      <c r="F42" s="15" t="s">
        <v>65</v>
      </c>
      <c r="G42" s="15" t="s">
        <v>146</v>
      </c>
      <c r="H42" s="18">
        <v>42560</v>
      </c>
      <c r="I42" s="18">
        <v>42560</v>
      </c>
      <c r="J42" s="18">
        <v>42403</v>
      </c>
      <c r="K42" s="15">
        <v>39</v>
      </c>
      <c r="L42" s="15">
        <v>41</v>
      </c>
      <c r="M42" s="15">
        <v>95.1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145</v>
      </c>
      <c r="B46" s="14">
        <v>72</v>
      </c>
      <c r="C46" s="14">
        <v>3261</v>
      </c>
      <c r="D46" s="14">
        <v>68</v>
      </c>
      <c r="E46" s="14">
        <v>45.3</v>
      </c>
      <c r="F46" s="14">
        <v>38.799999999999997</v>
      </c>
      <c r="G46" s="14">
        <v>1</v>
      </c>
      <c r="H46" s="14">
        <v>15</v>
      </c>
      <c r="I46" s="14">
        <v>2</v>
      </c>
      <c r="J46" s="14">
        <v>14</v>
      </c>
      <c r="K46" s="14">
        <v>44</v>
      </c>
      <c r="L46" s="14">
        <v>432</v>
      </c>
      <c r="M46" s="14">
        <v>9.8000000000000007</v>
      </c>
    </row>
    <row r="47" spans="1:13">
      <c r="A47" s="15" t="s">
        <v>17</v>
      </c>
      <c r="B47" s="15">
        <v>72</v>
      </c>
      <c r="C47" s="15">
        <v>3101</v>
      </c>
      <c r="D47" s="15">
        <v>65</v>
      </c>
      <c r="E47" s="15">
        <v>43.1</v>
      </c>
      <c r="F47" s="15">
        <v>41.9</v>
      </c>
      <c r="G47" s="15">
        <v>0</v>
      </c>
      <c r="H47" s="15">
        <v>39</v>
      </c>
      <c r="I47" s="15">
        <v>5</v>
      </c>
      <c r="J47" s="15">
        <v>26</v>
      </c>
      <c r="K47" s="15">
        <v>20</v>
      </c>
      <c r="L47" s="15">
        <v>84</v>
      </c>
      <c r="M47" s="15">
        <v>4.2</v>
      </c>
    </row>
    <row r="52" spans="1:9" ht="20">
      <c r="A52" s="25" t="s">
        <v>144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-74</v>
      </c>
      <c r="B55" s="23">
        <f>SUM(E7-N7)/SUM(B7+M7)</f>
        <v>6.1202263083451198</v>
      </c>
      <c r="C55" s="23">
        <f>SUM(E8-N8)/SUM(B8+M8)</f>
        <v>6.5756457564575648</v>
      </c>
      <c r="D55" s="23">
        <f>C12/B12</f>
        <v>3.4554707379134859</v>
      </c>
      <c r="E55" s="23">
        <f>C13/B13</f>
        <v>4.8081534772182257</v>
      </c>
      <c r="F55" s="23">
        <f>SUM(K7+J12+K17)</f>
        <v>20</v>
      </c>
      <c r="G55" s="23">
        <f>N29+I29</f>
        <v>20</v>
      </c>
      <c r="H55" s="23">
        <f>M23-M24</f>
        <v>-34</v>
      </c>
      <c r="I55" s="23">
        <f>L29+O29+F35+K35</f>
        <v>1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9" workbookViewId="0">
      <selection activeCell="I55" sqref="I55"/>
    </sheetView>
  </sheetViews>
  <sheetFormatPr baseColWidth="10" defaultColWidth="8.83203125" defaultRowHeight="15" x14ac:dyDescent="0"/>
  <cols>
    <col min="1" max="1" width="16.6640625" customWidth="1"/>
    <col min="2" max="2" width="12.6640625" customWidth="1"/>
    <col min="3" max="3" width="13.1640625" customWidth="1"/>
    <col min="4" max="4" width="14.6640625" customWidth="1"/>
  </cols>
  <sheetData>
    <row r="1" spans="1:15" ht="20">
      <c r="A1" s="25" t="s">
        <v>147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148</v>
      </c>
      <c r="B7" s="14">
        <v>607</v>
      </c>
      <c r="C7" s="14">
        <v>355</v>
      </c>
      <c r="D7" s="14">
        <v>58.5</v>
      </c>
      <c r="E7" s="14">
        <v>4108</v>
      </c>
      <c r="F7" s="14">
        <v>7.3</v>
      </c>
      <c r="G7" s="14">
        <v>256.8</v>
      </c>
      <c r="H7" s="14">
        <v>90</v>
      </c>
      <c r="I7" s="14">
        <v>35</v>
      </c>
      <c r="J7" s="14">
        <v>5.8</v>
      </c>
      <c r="K7" s="14">
        <v>18</v>
      </c>
      <c r="L7" s="14">
        <v>3</v>
      </c>
      <c r="M7" s="14">
        <v>51</v>
      </c>
      <c r="N7" s="14">
        <v>320</v>
      </c>
      <c r="O7" s="14">
        <v>88.1</v>
      </c>
    </row>
    <row r="8" spans="1:15">
      <c r="A8" s="15" t="s">
        <v>17</v>
      </c>
      <c r="B8" s="15">
        <v>602</v>
      </c>
      <c r="C8" s="15">
        <v>390</v>
      </c>
      <c r="D8" s="15">
        <v>64.8</v>
      </c>
      <c r="E8" s="15">
        <v>4291</v>
      </c>
      <c r="F8" s="15">
        <v>7.5</v>
      </c>
      <c r="G8" s="15">
        <v>268.2</v>
      </c>
      <c r="H8" s="15">
        <v>71</v>
      </c>
      <c r="I8" s="15">
        <v>29</v>
      </c>
      <c r="J8" s="15">
        <v>4.8</v>
      </c>
      <c r="K8" s="15">
        <v>9</v>
      </c>
      <c r="L8" s="15">
        <v>1.5</v>
      </c>
      <c r="M8" s="15">
        <v>36</v>
      </c>
      <c r="N8" s="15">
        <v>237</v>
      </c>
      <c r="O8" s="15">
        <v>97.2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148</v>
      </c>
      <c r="B12" s="14">
        <v>354</v>
      </c>
      <c r="C12" s="14">
        <v>1473</v>
      </c>
      <c r="D12" s="14">
        <v>4.2</v>
      </c>
      <c r="E12" s="14">
        <v>45</v>
      </c>
      <c r="F12" s="14">
        <v>8</v>
      </c>
      <c r="G12" s="14">
        <v>5</v>
      </c>
      <c r="H12" s="14">
        <v>92.1</v>
      </c>
      <c r="I12" s="14">
        <v>9</v>
      </c>
      <c r="J12" s="14">
        <v>4</v>
      </c>
      <c r="K12" s="14">
        <v>69</v>
      </c>
    </row>
    <row r="13" spans="1:15">
      <c r="A13" s="15" t="s">
        <v>17</v>
      </c>
      <c r="B13" s="15">
        <v>464</v>
      </c>
      <c r="C13" s="15">
        <v>1709</v>
      </c>
      <c r="D13" s="15">
        <v>3.7</v>
      </c>
      <c r="E13" s="15">
        <v>87</v>
      </c>
      <c r="F13" s="15">
        <v>12</v>
      </c>
      <c r="G13" s="15">
        <v>15</v>
      </c>
      <c r="H13" s="15">
        <v>106.8</v>
      </c>
      <c r="I13" s="15">
        <v>4</v>
      </c>
      <c r="J13" s="15">
        <v>2</v>
      </c>
      <c r="K13" s="15">
        <v>102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148</v>
      </c>
      <c r="B17" s="14">
        <v>355</v>
      </c>
      <c r="C17" s="14">
        <v>607</v>
      </c>
      <c r="D17" s="14">
        <v>4428</v>
      </c>
      <c r="E17" s="14">
        <v>12.5</v>
      </c>
      <c r="F17" s="14">
        <v>35</v>
      </c>
      <c r="G17" s="14">
        <v>90</v>
      </c>
      <c r="H17" s="14">
        <v>72</v>
      </c>
      <c r="I17" s="14">
        <v>276.8</v>
      </c>
      <c r="J17" s="14">
        <v>2</v>
      </c>
      <c r="K17" s="14">
        <v>1</v>
      </c>
      <c r="L17" s="14">
        <v>1756</v>
      </c>
      <c r="M17" s="14">
        <v>215</v>
      </c>
    </row>
    <row r="18" spans="1:16">
      <c r="A18" s="15" t="s">
        <v>17</v>
      </c>
      <c r="B18" s="15">
        <v>390</v>
      </c>
      <c r="C18" s="15">
        <v>602</v>
      </c>
      <c r="D18" s="15">
        <v>4528</v>
      </c>
      <c r="E18" s="15">
        <v>11.6</v>
      </c>
      <c r="F18" s="15">
        <v>29</v>
      </c>
      <c r="G18" s="15">
        <v>71</v>
      </c>
      <c r="H18" s="15">
        <v>54</v>
      </c>
      <c r="I18" s="15">
        <v>283</v>
      </c>
      <c r="J18" s="15">
        <v>2</v>
      </c>
      <c r="K18" s="15">
        <v>2</v>
      </c>
      <c r="L18" s="15">
        <v>1952</v>
      </c>
      <c r="M18" s="15">
        <v>222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148</v>
      </c>
      <c r="B23" s="14">
        <v>313</v>
      </c>
      <c r="C23" s="14">
        <v>69</v>
      </c>
      <c r="D23" s="14">
        <v>215</v>
      </c>
      <c r="E23" s="14">
        <v>29</v>
      </c>
      <c r="F23" s="14">
        <v>72</v>
      </c>
      <c r="G23" s="14">
        <v>205</v>
      </c>
      <c r="H23" s="14">
        <v>35.1</v>
      </c>
      <c r="I23" s="14">
        <v>8</v>
      </c>
      <c r="J23" s="14">
        <v>15</v>
      </c>
      <c r="K23" s="14">
        <v>53.3</v>
      </c>
      <c r="L23" s="14">
        <v>105</v>
      </c>
      <c r="M23" s="14">
        <v>880</v>
      </c>
    </row>
    <row r="24" spans="1:16">
      <c r="A24" s="15" t="s">
        <v>17</v>
      </c>
      <c r="B24" s="15">
        <v>362</v>
      </c>
      <c r="C24" s="15">
        <v>102</v>
      </c>
      <c r="D24" s="15">
        <v>222</v>
      </c>
      <c r="E24" s="15">
        <v>38</v>
      </c>
      <c r="F24" s="15">
        <v>105</v>
      </c>
      <c r="G24" s="15">
        <v>227</v>
      </c>
      <c r="H24" s="15">
        <v>46.3</v>
      </c>
      <c r="I24" s="15">
        <v>6</v>
      </c>
      <c r="J24" s="15">
        <v>12</v>
      </c>
      <c r="K24" s="15">
        <v>50</v>
      </c>
      <c r="L24" s="15">
        <v>114</v>
      </c>
      <c r="M24" s="15">
        <v>989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148</v>
      </c>
      <c r="B29" s="14">
        <v>826</v>
      </c>
      <c r="C29" s="14">
        <v>249</v>
      </c>
      <c r="D29" s="14">
        <v>1075</v>
      </c>
      <c r="E29" s="14">
        <v>36</v>
      </c>
      <c r="F29" s="14">
        <v>237</v>
      </c>
      <c r="G29" s="14">
        <v>63</v>
      </c>
      <c r="H29" s="14">
        <v>71</v>
      </c>
      <c r="I29" s="14">
        <v>9</v>
      </c>
      <c r="J29" s="14">
        <v>120</v>
      </c>
      <c r="K29" s="14">
        <v>48</v>
      </c>
      <c r="L29" s="14">
        <v>1</v>
      </c>
      <c r="M29" s="14">
        <v>14</v>
      </c>
      <c r="N29" s="14">
        <v>9</v>
      </c>
      <c r="O29" s="14">
        <v>2</v>
      </c>
      <c r="P29" s="14">
        <v>3</v>
      </c>
    </row>
    <row r="30" spans="1:16">
      <c r="A30" s="15" t="s">
        <v>17</v>
      </c>
      <c r="B30" s="15">
        <v>701</v>
      </c>
      <c r="C30" s="15">
        <v>228</v>
      </c>
      <c r="D30" s="15">
        <v>929</v>
      </c>
      <c r="E30" s="15">
        <v>51</v>
      </c>
      <c r="F30" s="15">
        <v>320</v>
      </c>
      <c r="G30" s="15">
        <v>37</v>
      </c>
      <c r="H30" s="15">
        <v>102</v>
      </c>
      <c r="I30" s="15">
        <v>18</v>
      </c>
      <c r="J30" s="15">
        <v>283</v>
      </c>
      <c r="K30" s="15">
        <v>84</v>
      </c>
      <c r="L30" s="15">
        <v>4</v>
      </c>
      <c r="M30" s="15">
        <v>15</v>
      </c>
      <c r="N30" s="15">
        <v>10</v>
      </c>
      <c r="O30" s="15">
        <v>3</v>
      </c>
      <c r="P30" s="15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148</v>
      </c>
      <c r="B35" s="14">
        <v>31</v>
      </c>
      <c r="C35" s="14">
        <v>721</v>
      </c>
      <c r="D35" s="14">
        <v>23.3</v>
      </c>
      <c r="E35" s="14">
        <v>42</v>
      </c>
      <c r="F35" s="14">
        <v>0</v>
      </c>
      <c r="G35" s="14">
        <v>31</v>
      </c>
      <c r="H35" s="14">
        <v>361</v>
      </c>
      <c r="I35" s="14">
        <v>11.6</v>
      </c>
      <c r="J35" s="14">
        <v>73</v>
      </c>
      <c r="K35" s="14">
        <v>1</v>
      </c>
      <c r="L35" s="14">
        <v>16</v>
      </c>
    </row>
    <row r="36" spans="1:13">
      <c r="A36" s="15" t="s">
        <v>17</v>
      </c>
      <c r="B36" s="15">
        <v>23</v>
      </c>
      <c r="C36" s="15">
        <v>553</v>
      </c>
      <c r="D36" s="15">
        <v>24</v>
      </c>
      <c r="E36" s="15">
        <v>54</v>
      </c>
      <c r="F36" s="15">
        <v>0</v>
      </c>
      <c r="G36" s="15">
        <v>45</v>
      </c>
      <c r="H36" s="15">
        <v>462</v>
      </c>
      <c r="I36" s="15">
        <v>10.3</v>
      </c>
      <c r="J36" s="15">
        <v>58</v>
      </c>
      <c r="K36" s="15">
        <v>0</v>
      </c>
      <c r="L36" s="15">
        <v>22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148</v>
      </c>
      <c r="B41" s="14">
        <v>26</v>
      </c>
      <c r="C41" s="14">
        <v>30</v>
      </c>
      <c r="D41" s="14">
        <v>86.7</v>
      </c>
      <c r="E41" s="14">
        <v>58</v>
      </c>
      <c r="F41" s="14" t="s">
        <v>65</v>
      </c>
      <c r="G41" s="17">
        <v>42623</v>
      </c>
      <c r="H41" s="17">
        <v>42590</v>
      </c>
      <c r="I41" s="17">
        <v>42529</v>
      </c>
      <c r="J41" s="17">
        <v>42433</v>
      </c>
      <c r="K41" s="14">
        <v>32</v>
      </c>
      <c r="L41" s="14">
        <v>39</v>
      </c>
      <c r="M41" s="14">
        <v>82.1</v>
      </c>
    </row>
    <row r="42" spans="1:13">
      <c r="A42" s="15" t="s">
        <v>17</v>
      </c>
      <c r="B42" s="15">
        <v>30</v>
      </c>
      <c r="C42" s="15">
        <v>38</v>
      </c>
      <c r="D42" s="15">
        <v>78.900000000000006</v>
      </c>
      <c r="E42" s="15">
        <v>54</v>
      </c>
      <c r="F42" s="15" t="s">
        <v>65</v>
      </c>
      <c r="G42" s="18">
        <v>42559</v>
      </c>
      <c r="H42" s="18">
        <v>42590</v>
      </c>
      <c r="I42" s="18">
        <v>42718</v>
      </c>
      <c r="J42" s="18">
        <v>42437</v>
      </c>
      <c r="K42" s="15">
        <v>48</v>
      </c>
      <c r="L42" s="15">
        <v>48</v>
      </c>
      <c r="M42" s="15">
        <v>100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148</v>
      </c>
      <c r="B46" s="14">
        <v>80</v>
      </c>
      <c r="C46" s="14">
        <v>3700</v>
      </c>
      <c r="D46" s="14">
        <v>63</v>
      </c>
      <c r="E46" s="14">
        <v>46.3</v>
      </c>
      <c r="F46" s="14">
        <v>40.5</v>
      </c>
      <c r="G46" s="14">
        <v>0</v>
      </c>
      <c r="H46" s="14">
        <v>26</v>
      </c>
      <c r="I46" s="14">
        <v>4</v>
      </c>
      <c r="J46" s="14">
        <v>22</v>
      </c>
      <c r="K46" s="14">
        <v>45</v>
      </c>
      <c r="L46" s="14">
        <v>462</v>
      </c>
      <c r="M46" s="14">
        <v>10.3</v>
      </c>
    </row>
    <row r="47" spans="1:13">
      <c r="A47" s="15" t="s">
        <v>17</v>
      </c>
      <c r="B47" s="15">
        <v>71</v>
      </c>
      <c r="C47" s="15">
        <v>3158</v>
      </c>
      <c r="D47" s="15">
        <v>63</v>
      </c>
      <c r="E47" s="15">
        <v>44.5</v>
      </c>
      <c r="F47" s="15">
        <v>38.799999999999997</v>
      </c>
      <c r="G47" s="15">
        <v>1</v>
      </c>
      <c r="H47" s="15">
        <v>23</v>
      </c>
      <c r="I47" s="15">
        <v>7</v>
      </c>
      <c r="J47" s="15">
        <v>16</v>
      </c>
      <c r="K47" s="15">
        <v>31</v>
      </c>
      <c r="L47" s="15">
        <v>361</v>
      </c>
      <c r="M47" s="15">
        <v>11.6</v>
      </c>
    </row>
    <row r="52" spans="1:9" ht="20">
      <c r="A52" s="25" t="s">
        <v>147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-70</v>
      </c>
      <c r="B55" s="23">
        <f>SUM(E7-N7)/SUM(B7+M7)</f>
        <v>5.7568389057750764</v>
      </c>
      <c r="C55" s="23">
        <f>SUM(E8-N8)/SUM(B8+M8)</f>
        <v>6.3542319749216301</v>
      </c>
      <c r="D55" s="23">
        <f>C12/B12</f>
        <v>4.1610169491525424</v>
      </c>
      <c r="E55" s="23">
        <f>C13/B13</f>
        <v>3.6831896551724137</v>
      </c>
      <c r="F55" s="23">
        <f>SUM(K7+J12+K17)</f>
        <v>23</v>
      </c>
      <c r="G55" s="23">
        <f>N29+I29</f>
        <v>18</v>
      </c>
      <c r="H55" s="23">
        <f>M23-M24</f>
        <v>-109</v>
      </c>
      <c r="I55" s="23">
        <f>L29+O29+F35+K35</f>
        <v>4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D30" workbookViewId="0">
      <selection activeCell="I55" sqref="I55"/>
    </sheetView>
  </sheetViews>
  <sheetFormatPr baseColWidth="10" defaultRowHeight="15" x14ac:dyDescent="0"/>
  <sheetData>
    <row r="1" spans="1:15" ht="20">
      <c r="A1" s="25" t="s">
        <v>96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97</v>
      </c>
      <c r="B7" s="2">
        <v>623</v>
      </c>
      <c r="C7" s="2">
        <v>405</v>
      </c>
      <c r="D7" s="2">
        <v>65</v>
      </c>
      <c r="E7" s="2">
        <v>4087</v>
      </c>
      <c r="F7" s="2">
        <v>7</v>
      </c>
      <c r="G7" s="2">
        <v>255.4</v>
      </c>
      <c r="H7" s="2">
        <v>78</v>
      </c>
      <c r="I7" s="2">
        <v>23</v>
      </c>
      <c r="J7" s="2">
        <v>3.7</v>
      </c>
      <c r="K7" s="2">
        <v>18</v>
      </c>
      <c r="L7" s="2">
        <v>2.9</v>
      </c>
      <c r="M7" s="2">
        <v>37</v>
      </c>
      <c r="N7" s="2">
        <v>254</v>
      </c>
      <c r="O7" s="2">
        <v>85.6</v>
      </c>
    </row>
    <row r="8" spans="1:15">
      <c r="A8" s="2" t="s">
        <v>17</v>
      </c>
      <c r="B8" s="2">
        <v>633</v>
      </c>
      <c r="C8" s="2">
        <v>394</v>
      </c>
      <c r="D8" s="2">
        <v>62.2</v>
      </c>
      <c r="E8" s="2">
        <v>4273</v>
      </c>
      <c r="F8" s="2">
        <v>7.1</v>
      </c>
      <c r="G8" s="2">
        <v>267.10000000000002</v>
      </c>
      <c r="H8" s="2">
        <v>59</v>
      </c>
      <c r="I8" s="2">
        <v>36</v>
      </c>
      <c r="J8" s="2">
        <v>5.7</v>
      </c>
      <c r="K8" s="2">
        <v>15</v>
      </c>
      <c r="L8" s="2">
        <v>2.4</v>
      </c>
      <c r="M8" s="2">
        <v>37</v>
      </c>
      <c r="N8" s="2">
        <v>243</v>
      </c>
      <c r="O8" s="2">
        <v>92.8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97</v>
      </c>
      <c r="B12" s="2">
        <v>442</v>
      </c>
      <c r="C12" s="2">
        <v>1743</v>
      </c>
      <c r="D12" s="2">
        <v>3.9</v>
      </c>
      <c r="E12" s="2">
        <v>63</v>
      </c>
      <c r="F12" s="2">
        <v>12</v>
      </c>
      <c r="G12" s="2">
        <v>15</v>
      </c>
      <c r="H12" s="2">
        <v>108.9</v>
      </c>
      <c r="I12" s="2">
        <v>10</v>
      </c>
      <c r="J12" s="2">
        <v>8</v>
      </c>
      <c r="K12" s="2">
        <v>110</v>
      </c>
    </row>
    <row r="13" spans="1:15">
      <c r="A13" s="2" t="s">
        <v>17</v>
      </c>
      <c r="B13" s="2">
        <v>478</v>
      </c>
      <c r="C13" s="2">
        <v>2153</v>
      </c>
      <c r="D13" s="2">
        <v>4.5</v>
      </c>
      <c r="E13" s="2">
        <v>84</v>
      </c>
      <c r="F13" s="2">
        <v>15</v>
      </c>
      <c r="G13" s="2">
        <v>10</v>
      </c>
      <c r="H13" s="2">
        <v>134.6</v>
      </c>
      <c r="I13" s="2">
        <v>3</v>
      </c>
      <c r="J13" s="2">
        <v>0</v>
      </c>
      <c r="K13" s="2">
        <v>100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97</v>
      </c>
      <c r="B17" s="2">
        <v>405</v>
      </c>
      <c r="C17" s="2">
        <v>623</v>
      </c>
      <c r="D17" s="2">
        <v>4341</v>
      </c>
      <c r="E17" s="2">
        <v>10.7</v>
      </c>
      <c r="F17" s="2">
        <v>23</v>
      </c>
      <c r="G17" s="2">
        <v>78</v>
      </c>
      <c r="H17" s="2">
        <v>53</v>
      </c>
      <c r="I17" s="2">
        <v>271.3</v>
      </c>
      <c r="J17" s="2">
        <v>6</v>
      </c>
      <c r="K17" s="2">
        <v>3</v>
      </c>
      <c r="L17" s="2">
        <v>2183</v>
      </c>
      <c r="M17" s="2">
        <v>193</v>
      </c>
    </row>
    <row r="18" spans="1:16">
      <c r="A18" s="2" t="s">
        <v>17</v>
      </c>
      <c r="B18" s="2">
        <v>394</v>
      </c>
      <c r="C18" s="2">
        <v>633</v>
      </c>
      <c r="D18" s="2">
        <v>4516</v>
      </c>
      <c r="E18" s="2">
        <v>11.5</v>
      </c>
      <c r="F18" s="2">
        <v>36</v>
      </c>
      <c r="G18" s="2">
        <v>59</v>
      </c>
      <c r="H18" s="2">
        <v>55</v>
      </c>
      <c r="I18" s="2">
        <v>282.3</v>
      </c>
      <c r="J18" s="2">
        <v>7</v>
      </c>
      <c r="K18" s="2">
        <v>5</v>
      </c>
      <c r="L18" s="2">
        <v>1877</v>
      </c>
      <c r="M18" s="2">
        <v>239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97</v>
      </c>
      <c r="B23" s="2">
        <v>339</v>
      </c>
      <c r="C23" s="2">
        <v>110</v>
      </c>
      <c r="D23" s="2">
        <v>193</v>
      </c>
      <c r="E23" s="2">
        <v>36</v>
      </c>
      <c r="F23" s="2">
        <v>91</v>
      </c>
      <c r="G23" s="2">
        <v>230</v>
      </c>
      <c r="H23" s="2">
        <v>39.6</v>
      </c>
      <c r="I23" s="2">
        <v>8</v>
      </c>
      <c r="J23" s="2">
        <v>16</v>
      </c>
      <c r="K23" s="2">
        <v>50</v>
      </c>
      <c r="L23" s="2">
        <v>104</v>
      </c>
      <c r="M23" s="2">
        <v>819</v>
      </c>
    </row>
    <row r="24" spans="1:16">
      <c r="A24" s="2" t="s">
        <v>17</v>
      </c>
      <c r="B24" s="2">
        <v>365</v>
      </c>
      <c r="C24" s="2">
        <v>100</v>
      </c>
      <c r="D24" s="2">
        <v>239</v>
      </c>
      <c r="E24" s="2">
        <v>26</v>
      </c>
      <c r="F24" s="2">
        <v>99</v>
      </c>
      <c r="G24" s="2">
        <v>231</v>
      </c>
      <c r="H24" s="2">
        <v>42.9</v>
      </c>
      <c r="I24" s="2">
        <v>6</v>
      </c>
      <c r="J24" s="2">
        <v>9</v>
      </c>
      <c r="K24" s="2">
        <v>66.7</v>
      </c>
      <c r="L24" s="2">
        <v>123</v>
      </c>
      <c r="M24" s="2">
        <v>1051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97</v>
      </c>
      <c r="B29" s="2">
        <v>858</v>
      </c>
      <c r="C29" s="2">
        <v>266</v>
      </c>
      <c r="D29" s="2">
        <v>1124</v>
      </c>
      <c r="E29" s="2">
        <v>37</v>
      </c>
      <c r="F29" s="2">
        <v>243</v>
      </c>
      <c r="G29" s="2">
        <v>58</v>
      </c>
      <c r="H29" s="2">
        <v>79</v>
      </c>
      <c r="I29" s="2">
        <v>15</v>
      </c>
      <c r="J29" s="2">
        <v>280</v>
      </c>
      <c r="K29" s="2">
        <v>99</v>
      </c>
      <c r="L29" s="2">
        <v>3</v>
      </c>
      <c r="M29" s="2">
        <v>19</v>
      </c>
      <c r="N29" s="2">
        <v>11</v>
      </c>
      <c r="O29" s="2">
        <v>1</v>
      </c>
      <c r="P29" s="2">
        <v>1</v>
      </c>
    </row>
    <row r="30" spans="1:16">
      <c r="A30" s="2" t="s">
        <v>17</v>
      </c>
      <c r="B30" s="2">
        <v>814</v>
      </c>
      <c r="C30" s="2">
        <v>280</v>
      </c>
      <c r="D30" s="2">
        <v>1094</v>
      </c>
      <c r="E30" s="2">
        <v>37</v>
      </c>
      <c r="F30" s="2">
        <v>254</v>
      </c>
      <c r="G30" s="2">
        <v>61</v>
      </c>
      <c r="H30" s="2">
        <v>75</v>
      </c>
      <c r="I30" s="2">
        <v>18</v>
      </c>
      <c r="J30" s="2">
        <v>141</v>
      </c>
      <c r="K30" s="2">
        <v>39</v>
      </c>
      <c r="L30" s="2">
        <v>2</v>
      </c>
      <c r="M30" s="2">
        <v>16</v>
      </c>
      <c r="N30" s="2">
        <v>13</v>
      </c>
      <c r="O30" s="2">
        <v>1</v>
      </c>
      <c r="P30" s="2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97</v>
      </c>
      <c r="B35" s="2">
        <v>27</v>
      </c>
      <c r="C35" s="2">
        <v>565</v>
      </c>
      <c r="D35" s="2">
        <v>20.9</v>
      </c>
      <c r="E35" s="2">
        <v>49</v>
      </c>
      <c r="F35" s="2">
        <v>0</v>
      </c>
      <c r="G35" s="2">
        <v>39</v>
      </c>
      <c r="H35" s="2">
        <v>443</v>
      </c>
      <c r="I35" s="2">
        <v>11.4</v>
      </c>
      <c r="J35" s="2">
        <v>89</v>
      </c>
      <c r="K35" s="2">
        <v>2</v>
      </c>
      <c r="L35" s="2">
        <v>18</v>
      </c>
    </row>
    <row r="36" spans="1:13">
      <c r="A36" s="2" t="s">
        <v>17</v>
      </c>
      <c r="B36" s="2">
        <v>34</v>
      </c>
      <c r="C36" s="2">
        <v>705</v>
      </c>
      <c r="D36" s="2">
        <v>20.7</v>
      </c>
      <c r="E36" s="2">
        <v>79</v>
      </c>
      <c r="F36" s="2">
        <v>0</v>
      </c>
      <c r="G36" s="2">
        <v>42</v>
      </c>
      <c r="H36" s="2">
        <v>215</v>
      </c>
      <c r="I36" s="2">
        <v>5.0999999999999996</v>
      </c>
      <c r="J36" s="2">
        <v>19</v>
      </c>
      <c r="K36" s="2">
        <v>0</v>
      </c>
      <c r="L36" s="2">
        <v>23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97</v>
      </c>
      <c r="B41" s="2">
        <v>21</v>
      </c>
      <c r="C41" s="2">
        <v>26</v>
      </c>
      <c r="D41" s="2">
        <v>80.8</v>
      </c>
      <c r="E41" s="2">
        <v>53</v>
      </c>
      <c r="F41" s="2" t="s">
        <v>65</v>
      </c>
      <c r="G41" s="5">
        <v>42495</v>
      </c>
      <c r="H41" s="5">
        <v>42624</v>
      </c>
      <c r="I41" s="5">
        <v>42496</v>
      </c>
      <c r="J41" s="5">
        <v>42404</v>
      </c>
      <c r="K41" s="2">
        <v>42</v>
      </c>
      <c r="L41" s="2">
        <v>44</v>
      </c>
      <c r="M41" s="2">
        <v>95.5</v>
      </c>
    </row>
    <row r="42" spans="1:13">
      <c r="A42" s="2" t="s">
        <v>17</v>
      </c>
      <c r="B42" s="2">
        <v>27</v>
      </c>
      <c r="C42" s="2">
        <v>27</v>
      </c>
      <c r="D42" s="2">
        <v>100</v>
      </c>
      <c r="E42" s="2">
        <v>53</v>
      </c>
      <c r="F42" s="2" t="s">
        <v>65</v>
      </c>
      <c r="G42" s="5">
        <v>42653</v>
      </c>
      <c r="H42" s="5">
        <v>42558</v>
      </c>
      <c r="I42" s="5">
        <v>42622</v>
      </c>
      <c r="J42" s="5">
        <v>42370</v>
      </c>
      <c r="K42" s="2">
        <v>47</v>
      </c>
      <c r="L42" s="2">
        <v>49</v>
      </c>
      <c r="M42" s="2">
        <v>95.9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97</v>
      </c>
      <c r="B46" s="2">
        <v>86</v>
      </c>
      <c r="C46" s="2">
        <v>4038</v>
      </c>
      <c r="D46" s="2">
        <v>64</v>
      </c>
      <c r="E46" s="2">
        <v>47</v>
      </c>
      <c r="F46" s="2">
        <v>43.4</v>
      </c>
      <c r="G46" s="2">
        <v>2</v>
      </c>
      <c r="H46" s="2">
        <v>29</v>
      </c>
      <c r="I46" s="2">
        <v>8</v>
      </c>
      <c r="J46" s="2">
        <v>23</v>
      </c>
      <c r="K46" s="2">
        <v>42</v>
      </c>
      <c r="L46" s="2">
        <v>215</v>
      </c>
      <c r="M46" s="2">
        <v>5.0999999999999996</v>
      </c>
    </row>
    <row r="47" spans="1:13">
      <c r="A47" s="2" t="s">
        <v>17</v>
      </c>
      <c r="B47" s="2">
        <v>88</v>
      </c>
      <c r="C47" s="2">
        <v>4030</v>
      </c>
      <c r="D47" s="2">
        <v>64</v>
      </c>
      <c r="E47" s="2">
        <v>45.8</v>
      </c>
      <c r="F47" s="2">
        <v>40.299999999999997</v>
      </c>
      <c r="G47" s="2">
        <v>1</v>
      </c>
      <c r="H47" s="2">
        <v>30</v>
      </c>
      <c r="I47" s="2">
        <v>6</v>
      </c>
      <c r="J47" s="2">
        <v>18</v>
      </c>
      <c r="K47" s="2">
        <v>39</v>
      </c>
      <c r="L47" s="2">
        <v>443</v>
      </c>
      <c r="M47" s="2">
        <v>11.4</v>
      </c>
    </row>
    <row r="52" spans="1:9" ht="20">
      <c r="A52" s="25" t="s">
        <v>96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-53</v>
      </c>
      <c r="B55" s="23">
        <f>SUM(E7-N7)/SUM(B7+M7)</f>
        <v>5.8075757575757576</v>
      </c>
      <c r="C55" s="23">
        <f>SUM(E8-N8)/SUM(B8+M8)</f>
        <v>6.0149253731343286</v>
      </c>
      <c r="D55" s="23">
        <f>C12/B12</f>
        <v>3.9434389140271495</v>
      </c>
      <c r="E55" s="23">
        <f>C13/B13</f>
        <v>4.50418410041841</v>
      </c>
      <c r="F55" s="23">
        <f>SUM(K7+J12+K17)</f>
        <v>29</v>
      </c>
      <c r="G55" s="23">
        <f>N29+I29</f>
        <v>26</v>
      </c>
      <c r="H55" s="23">
        <f>M23-M24</f>
        <v>-232</v>
      </c>
      <c r="I55" s="23">
        <f>L29+O29+F35+K35</f>
        <v>6</v>
      </c>
    </row>
  </sheetData>
  <mergeCells count="14">
    <mergeCell ref="A1:E1"/>
    <mergeCell ref="A52:E52"/>
    <mergeCell ref="B21:E21"/>
    <mergeCell ref="F21:H21"/>
    <mergeCell ref="I21:K21"/>
    <mergeCell ref="K39:M39"/>
    <mergeCell ref="B33:F33"/>
    <mergeCell ref="G33:L33"/>
    <mergeCell ref="B39:J39"/>
    <mergeCell ref="L21:M21"/>
    <mergeCell ref="B27:D27"/>
    <mergeCell ref="E27:G27"/>
    <mergeCell ref="H27:L27"/>
    <mergeCell ref="M27:P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2" workbookViewId="0">
      <selection activeCell="I55" sqref="I55"/>
    </sheetView>
  </sheetViews>
  <sheetFormatPr baseColWidth="10" defaultColWidth="8.83203125" defaultRowHeight="15" x14ac:dyDescent="0"/>
  <cols>
    <col min="1" max="1" width="15.6640625" customWidth="1"/>
    <col min="2" max="2" width="14.1640625" customWidth="1"/>
    <col min="3" max="4" width="13.6640625" customWidth="1"/>
  </cols>
  <sheetData>
    <row r="1" spans="1:15" ht="20">
      <c r="A1" s="25" t="s">
        <v>149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150</v>
      </c>
      <c r="B7" s="14">
        <v>551</v>
      </c>
      <c r="C7" s="14">
        <v>342</v>
      </c>
      <c r="D7" s="14">
        <v>62.1</v>
      </c>
      <c r="E7" s="14">
        <v>3503</v>
      </c>
      <c r="F7" s="14">
        <v>7.1</v>
      </c>
      <c r="G7" s="14">
        <v>218.9</v>
      </c>
      <c r="H7" s="14">
        <v>61</v>
      </c>
      <c r="I7" s="14">
        <v>25</v>
      </c>
      <c r="J7" s="14">
        <v>4.5</v>
      </c>
      <c r="K7" s="14">
        <v>17</v>
      </c>
      <c r="L7" s="14">
        <v>3.1</v>
      </c>
      <c r="M7" s="14">
        <v>54</v>
      </c>
      <c r="N7" s="14">
        <v>390</v>
      </c>
      <c r="O7" s="14">
        <v>85.5</v>
      </c>
    </row>
    <row r="8" spans="1:15">
      <c r="A8" s="15" t="s">
        <v>17</v>
      </c>
      <c r="B8" s="15">
        <v>502</v>
      </c>
      <c r="C8" s="15">
        <v>319</v>
      </c>
      <c r="D8" s="15">
        <v>63.5</v>
      </c>
      <c r="E8" s="15">
        <v>3678</v>
      </c>
      <c r="F8" s="15">
        <v>7.9</v>
      </c>
      <c r="G8" s="15">
        <v>229.9</v>
      </c>
      <c r="H8" s="15">
        <v>69</v>
      </c>
      <c r="I8" s="15">
        <v>34</v>
      </c>
      <c r="J8" s="15">
        <v>6.8</v>
      </c>
      <c r="K8" s="15">
        <v>11</v>
      </c>
      <c r="L8" s="15">
        <v>2.2000000000000002</v>
      </c>
      <c r="M8" s="15">
        <v>39</v>
      </c>
      <c r="N8" s="15">
        <v>271</v>
      </c>
      <c r="O8" s="15">
        <v>101.3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150</v>
      </c>
      <c r="B12" s="14">
        <v>371</v>
      </c>
      <c r="C12" s="14">
        <v>1485</v>
      </c>
      <c r="D12" s="14">
        <v>4</v>
      </c>
      <c r="E12" s="14">
        <v>87</v>
      </c>
      <c r="F12" s="14">
        <v>10</v>
      </c>
      <c r="G12" s="14">
        <v>10</v>
      </c>
      <c r="H12" s="14">
        <v>92.8</v>
      </c>
      <c r="I12" s="14">
        <v>9</v>
      </c>
      <c r="J12" s="14">
        <v>4</v>
      </c>
      <c r="K12" s="14">
        <v>66</v>
      </c>
    </row>
    <row r="13" spans="1:15">
      <c r="A13" s="15" t="s">
        <v>17</v>
      </c>
      <c r="B13" s="15">
        <v>462</v>
      </c>
      <c r="C13" s="15">
        <v>1797</v>
      </c>
      <c r="D13" s="15">
        <v>3.9</v>
      </c>
      <c r="E13" s="15">
        <v>32</v>
      </c>
      <c r="F13" s="15">
        <v>10</v>
      </c>
      <c r="G13" s="15">
        <v>11</v>
      </c>
      <c r="H13" s="15">
        <v>112.3</v>
      </c>
      <c r="I13" s="15">
        <v>3</v>
      </c>
      <c r="J13" s="15">
        <v>1</v>
      </c>
      <c r="K13" s="15">
        <v>101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150</v>
      </c>
      <c r="B17" s="14">
        <v>342</v>
      </c>
      <c r="C17" s="14">
        <v>551</v>
      </c>
      <c r="D17" s="14">
        <v>3893</v>
      </c>
      <c r="E17" s="14">
        <v>11.4</v>
      </c>
      <c r="F17" s="14">
        <v>25</v>
      </c>
      <c r="G17" s="14">
        <v>61</v>
      </c>
      <c r="H17" s="14">
        <v>49</v>
      </c>
      <c r="I17" s="14">
        <v>243.3</v>
      </c>
      <c r="J17" s="14">
        <v>2</v>
      </c>
      <c r="K17" s="14">
        <v>2</v>
      </c>
      <c r="L17" s="14">
        <v>1637</v>
      </c>
      <c r="M17" s="14">
        <v>195</v>
      </c>
    </row>
    <row r="18" spans="1:16">
      <c r="A18" s="15" t="s">
        <v>17</v>
      </c>
      <c r="B18" s="15">
        <v>319</v>
      </c>
      <c r="C18" s="15">
        <v>502</v>
      </c>
      <c r="D18" s="15">
        <v>3949</v>
      </c>
      <c r="E18" s="15">
        <v>12.4</v>
      </c>
      <c r="F18" s="15">
        <v>34</v>
      </c>
      <c r="G18" s="15">
        <v>69</v>
      </c>
      <c r="H18" s="15">
        <v>47</v>
      </c>
      <c r="I18" s="15">
        <v>246.8</v>
      </c>
      <c r="J18" s="15">
        <v>0</v>
      </c>
      <c r="K18" s="15">
        <v>0</v>
      </c>
      <c r="L18" s="15">
        <v>1466</v>
      </c>
      <c r="M18" s="15">
        <v>192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150</v>
      </c>
      <c r="B23" s="14">
        <v>298</v>
      </c>
      <c r="C23" s="14">
        <v>66</v>
      </c>
      <c r="D23" s="14">
        <v>195</v>
      </c>
      <c r="E23" s="14">
        <v>37</v>
      </c>
      <c r="F23" s="14">
        <v>64</v>
      </c>
      <c r="G23" s="14">
        <v>201</v>
      </c>
      <c r="H23" s="14">
        <v>31.8</v>
      </c>
      <c r="I23" s="14">
        <v>7</v>
      </c>
      <c r="J23" s="14">
        <v>15</v>
      </c>
      <c r="K23" s="14">
        <v>46.7</v>
      </c>
      <c r="L23" s="14">
        <v>93</v>
      </c>
      <c r="M23" s="14">
        <v>779</v>
      </c>
    </row>
    <row r="24" spans="1:16">
      <c r="A24" s="15" t="s">
        <v>17</v>
      </c>
      <c r="B24" s="15">
        <v>317</v>
      </c>
      <c r="C24" s="15">
        <v>101</v>
      </c>
      <c r="D24" s="15">
        <v>192</v>
      </c>
      <c r="E24" s="15">
        <v>24</v>
      </c>
      <c r="F24" s="15">
        <v>92</v>
      </c>
      <c r="G24" s="15">
        <v>216</v>
      </c>
      <c r="H24" s="15">
        <v>42.6</v>
      </c>
      <c r="I24" s="15">
        <v>4</v>
      </c>
      <c r="J24" s="15">
        <v>12</v>
      </c>
      <c r="K24" s="15">
        <v>33.299999999999997</v>
      </c>
      <c r="L24" s="15">
        <v>112</v>
      </c>
      <c r="M24" s="15">
        <v>982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150</v>
      </c>
      <c r="B29" s="14">
        <v>734</v>
      </c>
      <c r="C29" s="14">
        <v>291</v>
      </c>
      <c r="D29" s="14">
        <v>1025</v>
      </c>
      <c r="E29" s="14">
        <v>39</v>
      </c>
      <c r="F29" s="14">
        <v>271</v>
      </c>
      <c r="G29" s="14">
        <v>35</v>
      </c>
      <c r="H29" s="14">
        <v>56</v>
      </c>
      <c r="I29" s="14">
        <v>11</v>
      </c>
      <c r="J29" s="14">
        <v>164</v>
      </c>
      <c r="K29" s="14">
        <v>45</v>
      </c>
      <c r="L29" s="14">
        <v>1</v>
      </c>
      <c r="M29" s="14">
        <v>15</v>
      </c>
      <c r="N29" s="14">
        <v>8</v>
      </c>
      <c r="O29" s="14">
        <v>1</v>
      </c>
      <c r="P29" s="14">
        <v>1</v>
      </c>
    </row>
    <row r="30" spans="1:16">
      <c r="A30" s="15" t="s">
        <v>17</v>
      </c>
      <c r="B30" s="15">
        <v>685</v>
      </c>
      <c r="C30" s="15">
        <v>313</v>
      </c>
      <c r="D30" s="15">
        <v>998</v>
      </c>
      <c r="E30" s="15">
        <v>54</v>
      </c>
      <c r="F30" s="15">
        <v>390</v>
      </c>
      <c r="G30" s="15">
        <v>53</v>
      </c>
      <c r="H30" s="15">
        <v>76</v>
      </c>
      <c r="I30" s="15">
        <v>17</v>
      </c>
      <c r="J30" s="15">
        <v>263</v>
      </c>
      <c r="K30" s="15">
        <v>69</v>
      </c>
      <c r="L30" s="15">
        <v>3</v>
      </c>
      <c r="M30" s="15">
        <v>21</v>
      </c>
      <c r="N30" s="15">
        <v>16</v>
      </c>
      <c r="O30" s="15">
        <v>2</v>
      </c>
      <c r="P30" s="15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150</v>
      </c>
      <c r="B35" s="14">
        <v>33</v>
      </c>
      <c r="C35" s="14">
        <v>680</v>
      </c>
      <c r="D35" s="14">
        <v>20.6</v>
      </c>
      <c r="E35" s="14">
        <v>34</v>
      </c>
      <c r="F35" s="14">
        <v>0</v>
      </c>
      <c r="G35" s="14">
        <v>38</v>
      </c>
      <c r="H35" s="14">
        <v>307</v>
      </c>
      <c r="I35" s="14">
        <v>8.1</v>
      </c>
      <c r="J35" s="14">
        <v>37</v>
      </c>
      <c r="K35" s="14">
        <v>0</v>
      </c>
      <c r="L35" s="14">
        <v>17</v>
      </c>
    </row>
    <row r="36" spans="1:13">
      <c r="A36" s="15" t="s">
        <v>17</v>
      </c>
      <c r="B36" s="15">
        <v>22</v>
      </c>
      <c r="C36" s="15">
        <v>599</v>
      </c>
      <c r="D36" s="15">
        <v>27.2</v>
      </c>
      <c r="E36" s="15">
        <v>75</v>
      </c>
      <c r="F36" s="15">
        <v>0</v>
      </c>
      <c r="G36" s="15">
        <v>47</v>
      </c>
      <c r="H36" s="15">
        <v>605</v>
      </c>
      <c r="I36" s="15">
        <v>12.9</v>
      </c>
      <c r="J36" s="15">
        <v>78</v>
      </c>
      <c r="K36" s="15">
        <v>1</v>
      </c>
      <c r="L36" s="15">
        <v>23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150</v>
      </c>
      <c r="B41" s="14">
        <v>14</v>
      </c>
      <c r="C41" s="14">
        <v>16</v>
      </c>
      <c r="D41" s="14">
        <v>87.5</v>
      </c>
      <c r="E41" s="14">
        <v>51</v>
      </c>
      <c r="F41" s="14" t="s">
        <v>65</v>
      </c>
      <c r="G41" s="17">
        <v>42432</v>
      </c>
      <c r="H41" s="17">
        <v>42432</v>
      </c>
      <c r="I41" s="17">
        <v>42558</v>
      </c>
      <c r="J41" s="17">
        <v>42372</v>
      </c>
      <c r="K41" s="14">
        <v>29</v>
      </c>
      <c r="L41" s="14">
        <v>31</v>
      </c>
      <c r="M41" s="14">
        <v>93.5</v>
      </c>
    </row>
    <row r="42" spans="1:13">
      <c r="A42" s="15" t="s">
        <v>17</v>
      </c>
      <c r="B42" s="15">
        <v>23</v>
      </c>
      <c r="C42" s="15">
        <v>27</v>
      </c>
      <c r="D42" s="15">
        <v>85.2</v>
      </c>
      <c r="E42" s="15">
        <v>52</v>
      </c>
      <c r="F42" s="18">
        <v>42370</v>
      </c>
      <c r="G42" s="18">
        <v>42527</v>
      </c>
      <c r="H42" s="18">
        <v>42622</v>
      </c>
      <c r="I42" s="18">
        <v>42530</v>
      </c>
      <c r="J42" s="18">
        <v>42371</v>
      </c>
      <c r="K42" s="15">
        <v>48</v>
      </c>
      <c r="L42" s="15">
        <v>50</v>
      </c>
      <c r="M42" s="15">
        <v>96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150</v>
      </c>
      <c r="B46" s="14">
        <v>88</v>
      </c>
      <c r="C46" s="14">
        <v>4175</v>
      </c>
      <c r="D46" s="14">
        <v>61</v>
      </c>
      <c r="E46" s="14">
        <v>47.4</v>
      </c>
      <c r="F46" s="14">
        <v>40.6</v>
      </c>
      <c r="G46" s="14">
        <v>0</v>
      </c>
      <c r="H46" s="14">
        <v>34</v>
      </c>
      <c r="I46" s="14">
        <v>1</v>
      </c>
      <c r="J46" s="14">
        <v>23</v>
      </c>
      <c r="K46" s="14">
        <v>47</v>
      </c>
      <c r="L46" s="14">
        <v>605</v>
      </c>
      <c r="M46" s="14">
        <v>12.9</v>
      </c>
    </row>
    <row r="47" spans="1:13">
      <c r="A47" s="15" t="s">
        <v>17</v>
      </c>
      <c r="B47" s="15">
        <v>74</v>
      </c>
      <c r="C47" s="15">
        <v>3568</v>
      </c>
      <c r="D47" s="15">
        <v>65</v>
      </c>
      <c r="E47" s="15">
        <v>48.2</v>
      </c>
      <c r="F47" s="15">
        <v>44.1</v>
      </c>
      <c r="G47" s="15">
        <v>0</v>
      </c>
      <c r="H47" s="15">
        <v>24</v>
      </c>
      <c r="I47" s="15">
        <v>4</v>
      </c>
      <c r="J47" s="15">
        <v>17</v>
      </c>
      <c r="K47" s="15">
        <v>38</v>
      </c>
      <c r="L47" s="15">
        <v>307</v>
      </c>
      <c r="M47" s="15">
        <v>8.1</v>
      </c>
    </row>
    <row r="52" spans="1:9" ht="20">
      <c r="A52" s="25" t="s">
        <v>149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-130</v>
      </c>
      <c r="B55" s="23">
        <f>SUM(E7-N7)/SUM(B7+M7)</f>
        <v>5.1454545454545455</v>
      </c>
      <c r="C55" s="23">
        <f>SUM(E8-N8)/SUM(B8+M8)</f>
        <v>6.2975970425138632</v>
      </c>
      <c r="D55" s="23">
        <f>C12/B12</f>
        <v>4.0026954177897576</v>
      </c>
      <c r="E55" s="23">
        <f>C13/B13</f>
        <v>3.8896103896103895</v>
      </c>
      <c r="F55" s="23">
        <f>SUM(K7+J12+K17)</f>
        <v>23</v>
      </c>
      <c r="G55" s="23">
        <f>N29+I29</f>
        <v>19</v>
      </c>
      <c r="H55" s="23">
        <f>M23-M24</f>
        <v>-203</v>
      </c>
      <c r="I55" s="23">
        <f>L29+O29+F35+K35</f>
        <v>2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5" workbookViewId="0">
      <selection activeCell="I55" sqref="I55"/>
    </sheetView>
  </sheetViews>
  <sheetFormatPr baseColWidth="10" defaultColWidth="8.83203125" defaultRowHeight="15" x14ac:dyDescent="0"/>
  <cols>
    <col min="1" max="1" width="16.1640625" customWidth="1"/>
    <col min="2" max="2" width="15.1640625" customWidth="1"/>
    <col min="3" max="3" width="12.6640625" customWidth="1"/>
    <col min="4" max="4" width="13.6640625" customWidth="1"/>
  </cols>
  <sheetData>
    <row r="1" spans="1:15" ht="20">
      <c r="A1" s="25" t="s">
        <v>151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152</v>
      </c>
      <c r="B7" s="14">
        <v>505</v>
      </c>
      <c r="C7" s="14">
        <v>334</v>
      </c>
      <c r="D7" s="14">
        <v>66.099999999999994</v>
      </c>
      <c r="E7" s="14">
        <v>3923</v>
      </c>
      <c r="F7" s="14">
        <v>8.1</v>
      </c>
      <c r="G7" s="14">
        <v>245.2</v>
      </c>
      <c r="H7" s="14">
        <v>80</v>
      </c>
      <c r="I7" s="14">
        <v>31</v>
      </c>
      <c r="J7" s="14">
        <v>6.1</v>
      </c>
      <c r="K7" s="14">
        <v>9</v>
      </c>
      <c r="L7" s="14">
        <v>1.8</v>
      </c>
      <c r="M7" s="14">
        <v>32</v>
      </c>
      <c r="N7" s="14">
        <v>181</v>
      </c>
      <c r="O7" s="14">
        <v>104.1</v>
      </c>
    </row>
    <row r="8" spans="1:15">
      <c r="A8" s="15" t="s">
        <v>17</v>
      </c>
      <c r="B8" s="15">
        <v>646</v>
      </c>
      <c r="C8" s="15">
        <v>415</v>
      </c>
      <c r="D8" s="15">
        <v>64.2</v>
      </c>
      <c r="E8" s="15">
        <v>3976</v>
      </c>
      <c r="F8" s="15">
        <v>6.6</v>
      </c>
      <c r="G8" s="15">
        <v>248.5</v>
      </c>
      <c r="H8" s="15">
        <v>64</v>
      </c>
      <c r="I8" s="15">
        <v>18</v>
      </c>
      <c r="J8" s="15">
        <v>2.8</v>
      </c>
      <c r="K8" s="15">
        <v>21</v>
      </c>
      <c r="L8" s="15">
        <v>3.3</v>
      </c>
      <c r="M8" s="15">
        <v>42</v>
      </c>
      <c r="N8" s="15">
        <v>288</v>
      </c>
      <c r="O8" s="15">
        <v>78.900000000000006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152</v>
      </c>
      <c r="B12" s="14">
        <v>467</v>
      </c>
      <c r="C12" s="14">
        <v>1805</v>
      </c>
      <c r="D12" s="14">
        <v>3.9</v>
      </c>
      <c r="E12" s="14">
        <v>38</v>
      </c>
      <c r="F12" s="14">
        <v>5</v>
      </c>
      <c r="G12" s="14">
        <v>18</v>
      </c>
      <c r="H12" s="14">
        <v>112.8</v>
      </c>
      <c r="I12" s="14">
        <v>8</v>
      </c>
      <c r="J12" s="14">
        <v>5</v>
      </c>
      <c r="K12" s="14">
        <v>99</v>
      </c>
    </row>
    <row r="13" spans="1:15">
      <c r="A13" s="15" t="s">
        <v>17</v>
      </c>
      <c r="B13" s="15">
        <v>344</v>
      </c>
      <c r="C13" s="15">
        <v>1477</v>
      </c>
      <c r="D13" s="15">
        <v>4.3</v>
      </c>
      <c r="E13" s="15">
        <v>69</v>
      </c>
      <c r="F13" s="15">
        <v>11</v>
      </c>
      <c r="G13" s="15">
        <v>8</v>
      </c>
      <c r="H13" s="15">
        <v>92.3</v>
      </c>
      <c r="I13" s="15">
        <v>4</v>
      </c>
      <c r="J13" s="15">
        <v>2</v>
      </c>
      <c r="K13" s="15">
        <v>74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152</v>
      </c>
      <c r="B17" s="14">
        <v>334</v>
      </c>
      <c r="C17" s="14">
        <v>505</v>
      </c>
      <c r="D17" s="14">
        <v>4104</v>
      </c>
      <c r="E17" s="14">
        <v>12.3</v>
      </c>
      <c r="F17" s="14">
        <v>31</v>
      </c>
      <c r="G17" s="14">
        <v>80</v>
      </c>
      <c r="H17" s="14">
        <v>63</v>
      </c>
      <c r="I17" s="14">
        <v>256.5</v>
      </c>
      <c r="J17" s="14">
        <v>3</v>
      </c>
      <c r="K17" s="14">
        <v>1</v>
      </c>
      <c r="L17" s="14">
        <v>1800</v>
      </c>
      <c r="M17" s="14">
        <v>191</v>
      </c>
    </row>
    <row r="18" spans="1:16">
      <c r="A18" s="15" t="s">
        <v>17</v>
      </c>
      <c r="B18" s="15">
        <v>415</v>
      </c>
      <c r="C18" s="15">
        <v>646</v>
      </c>
      <c r="D18" s="15">
        <v>4264</v>
      </c>
      <c r="E18" s="15">
        <v>10.3</v>
      </c>
      <c r="F18" s="15">
        <v>18</v>
      </c>
      <c r="G18" s="15">
        <v>64</v>
      </c>
      <c r="H18" s="15">
        <v>39</v>
      </c>
      <c r="I18" s="15">
        <v>266.5</v>
      </c>
      <c r="J18" s="15">
        <v>3</v>
      </c>
      <c r="K18" s="15">
        <v>2</v>
      </c>
      <c r="L18" s="15">
        <v>1923</v>
      </c>
      <c r="M18" s="15">
        <v>202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152</v>
      </c>
      <c r="B23" s="14">
        <v>324</v>
      </c>
      <c r="C23" s="14">
        <v>99</v>
      </c>
      <c r="D23" s="14">
        <v>191</v>
      </c>
      <c r="E23" s="14">
        <v>34</v>
      </c>
      <c r="F23" s="14">
        <v>81</v>
      </c>
      <c r="G23" s="14">
        <v>201</v>
      </c>
      <c r="H23" s="14">
        <v>40.299999999999997</v>
      </c>
      <c r="I23" s="14">
        <v>7</v>
      </c>
      <c r="J23" s="14">
        <v>12</v>
      </c>
      <c r="K23" s="14">
        <v>58.3</v>
      </c>
      <c r="L23" s="14">
        <v>111</v>
      </c>
      <c r="M23" s="14">
        <v>917</v>
      </c>
    </row>
    <row r="24" spans="1:16">
      <c r="A24" s="15" t="s">
        <v>17</v>
      </c>
      <c r="B24" s="15">
        <v>307</v>
      </c>
      <c r="C24" s="15">
        <v>74</v>
      </c>
      <c r="D24" s="15">
        <v>202</v>
      </c>
      <c r="E24" s="15">
        <v>31</v>
      </c>
      <c r="F24" s="15">
        <v>86</v>
      </c>
      <c r="G24" s="15">
        <v>218</v>
      </c>
      <c r="H24" s="15">
        <v>39.5</v>
      </c>
      <c r="I24" s="15">
        <v>9</v>
      </c>
      <c r="J24" s="15">
        <v>20</v>
      </c>
      <c r="K24" s="15">
        <v>45</v>
      </c>
      <c r="L24" s="15">
        <v>116</v>
      </c>
      <c r="M24" s="15">
        <v>1063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152</v>
      </c>
      <c r="B29" s="14">
        <v>730</v>
      </c>
      <c r="C29" s="14">
        <v>307</v>
      </c>
      <c r="D29" s="14">
        <v>1037</v>
      </c>
      <c r="E29" s="14">
        <v>42</v>
      </c>
      <c r="F29" s="14">
        <v>288</v>
      </c>
      <c r="G29" s="14">
        <v>47</v>
      </c>
      <c r="H29" s="14">
        <v>83</v>
      </c>
      <c r="I29" s="14">
        <v>21</v>
      </c>
      <c r="J29" s="14">
        <v>202</v>
      </c>
      <c r="K29" s="14">
        <v>37</v>
      </c>
      <c r="L29" s="14">
        <v>1</v>
      </c>
      <c r="M29" s="14">
        <v>11</v>
      </c>
      <c r="N29" s="14">
        <v>7</v>
      </c>
      <c r="O29" s="14">
        <v>0</v>
      </c>
      <c r="P29" s="14">
        <v>2</v>
      </c>
    </row>
    <row r="30" spans="1:16">
      <c r="A30" s="15" t="s">
        <v>17</v>
      </c>
      <c r="B30" s="15">
        <v>745</v>
      </c>
      <c r="C30" s="15">
        <v>337</v>
      </c>
      <c r="D30" s="15">
        <v>1082</v>
      </c>
      <c r="E30" s="15">
        <v>32</v>
      </c>
      <c r="F30" s="15">
        <v>181</v>
      </c>
      <c r="G30" s="15">
        <v>44</v>
      </c>
      <c r="H30" s="15">
        <v>55</v>
      </c>
      <c r="I30" s="15">
        <v>9</v>
      </c>
      <c r="J30" s="15">
        <v>136</v>
      </c>
      <c r="K30" s="15">
        <v>42</v>
      </c>
      <c r="L30" s="15">
        <v>1</v>
      </c>
      <c r="M30" s="15">
        <v>7</v>
      </c>
      <c r="N30" s="15">
        <v>8</v>
      </c>
      <c r="O30" s="15">
        <v>2</v>
      </c>
      <c r="P30" s="15">
        <v>3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152</v>
      </c>
      <c r="B35" s="14">
        <v>34</v>
      </c>
      <c r="C35" s="14">
        <v>700</v>
      </c>
      <c r="D35" s="14">
        <v>20.6</v>
      </c>
      <c r="E35" s="14">
        <v>58</v>
      </c>
      <c r="F35" s="14">
        <v>0</v>
      </c>
      <c r="G35" s="14">
        <v>43</v>
      </c>
      <c r="H35" s="14">
        <v>350</v>
      </c>
      <c r="I35" s="14">
        <v>8.1</v>
      </c>
      <c r="J35" s="14">
        <v>35</v>
      </c>
      <c r="K35" s="14">
        <v>0</v>
      </c>
      <c r="L35" s="14">
        <v>12</v>
      </c>
    </row>
    <row r="36" spans="1:13">
      <c r="A36" s="15" t="s">
        <v>17</v>
      </c>
      <c r="B36" s="15">
        <v>46</v>
      </c>
      <c r="C36" s="15">
        <v>1041</v>
      </c>
      <c r="D36" s="15">
        <v>22.6</v>
      </c>
      <c r="E36" s="15">
        <v>35</v>
      </c>
      <c r="F36" s="15">
        <v>0</v>
      </c>
      <c r="G36" s="15">
        <v>32</v>
      </c>
      <c r="H36" s="15">
        <v>203</v>
      </c>
      <c r="I36" s="15">
        <v>6.3</v>
      </c>
      <c r="J36" s="15">
        <v>21</v>
      </c>
      <c r="K36" s="15">
        <v>0</v>
      </c>
      <c r="L36" s="15">
        <v>15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152</v>
      </c>
      <c r="B41" s="14">
        <v>23</v>
      </c>
      <c r="C41" s="14">
        <v>28</v>
      </c>
      <c r="D41" s="14">
        <v>82.1</v>
      </c>
      <c r="E41" s="14">
        <v>52</v>
      </c>
      <c r="F41" s="14" t="s">
        <v>65</v>
      </c>
      <c r="G41" s="17">
        <v>42527</v>
      </c>
      <c r="H41" s="17">
        <v>42496</v>
      </c>
      <c r="I41" s="17">
        <v>42656</v>
      </c>
      <c r="J41" s="17">
        <v>42403</v>
      </c>
      <c r="K41" s="14">
        <v>48</v>
      </c>
      <c r="L41" s="14">
        <v>49</v>
      </c>
      <c r="M41" s="14">
        <v>98</v>
      </c>
    </row>
    <row r="42" spans="1:13">
      <c r="A42" s="15" t="s">
        <v>17</v>
      </c>
      <c r="B42" s="15">
        <v>26</v>
      </c>
      <c r="C42" s="15">
        <v>31</v>
      </c>
      <c r="D42" s="15">
        <v>83.9</v>
      </c>
      <c r="E42" s="15">
        <v>51</v>
      </c>
      <c r="F42" s="15" t="s">
        <v>65</v>
      </c>
      <c r="G42" s="18">
        <v>42622</v>
      </c>
      <c r="H42" s="18">
        <v>42527</v>
      </c>
      <c r="I42" s="18">
        <v>42594</v>
      </c>
      <c r="J42" s="18">
        <v>42433</v>
      </c>
      <c r="K42" s="15">
        <v>27</v>
      </c>
      <c r="L42" s="15">
        <v>27</v>
      </c>
      <c r="M42" s="15">
        <v>100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152</v>
      </c>
      <c r="B46" s="14">
        <v>68</v>
      </c>
      <c r="C46" s="14">
        <v>3116</v>
      </c>
      <c r="D46" s="14">
        <v>67</v>
      </c>
      <c r="E46" s="14">
        <v>45.8</v>
      </c>
      <c r="F46" s="14">
        <v>42.2</v>
      </c>
      <c r="G46" s="14">
        <v>1</v>
      </c>
      <c r="H46" s="14">
        <v>22</v>
      </c>
      <c r="I46" s="14">
        <v>6</v>
      </c>
      <c r="J46" s="14">
        <v>15</v>
      </c>
      <c r="K46" s="14">
        <v>32</v>
      </c>
      <c r="L46" s="14">
        <v>203</v>
      </c>
      <c r="M46" s="14">
        <v>6.3</v>
      </c>
    </row>
    <row r="47" spans="1:13">
      <c r="A47" s="15" t="s">
        <v>17</v>
      </c>
      <c r="B47" s="15">
        <v>77</v>
      </c>
      <c r="C47" s="15">
        <v>3449</v>
      </c>
      <c r="D47" s="15">
        <v>64</v>
      </c>
      <c r="E47" s="15">
        <v>44.8</v>
      </c>
      <c r="F47" s="15">
        <v>40.200000000000003</v>
      </c>
      <c r="G47" s="15">
        <v>0</v>
      </c>
      <c r="H47" s="15">
        <v>25</v>
      </c>
      <c r="I47" s="15">
        <v>5</v>
      </c>
      <c r="J47" s="15">
        <v>12</v>
      </c>
      <c r="K47" s="15">
        <v>43</v>
      </c>
      <c r="L47" s="15">
        <v>350</v>
      </c>
      <c r="M47" s="15">
        <v>8.1</v>
      </c>
    </row>
    <row r="52" spans="1:9" ht="20">
      <c r="A52" s="25" t="s">
        <v>151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138</v>
      </c>
      <c r="B55" s="23">
        <f>SUM(E7-N7)/SUM(B7+M7)</f>
        <v>6.9683426443202983</v>
      </c>
      <c r="C55" s="23">
        <f>SUM(E8-N8)/SUM(B8+M8)</f>
        <v>5.3604651162790695</v>
      </c>
      <c r="D55" s="23">
        <f>C12/B12</f>
        <v>3.8650963597430406</v>
      </c>
      <c r="E55" s="23">
        <f>C13/B13</f>
        <v>4.2936046511627906</v>
      </c>
      <c r="F55" s="23">
        <f>SUM(K7+J12+K17)</f>
        <v>15</v>
      </c>
      <c r="G55" s="23">
        <f>N29+I29</f>
        <v>28</v>
      </c>
      <c r="H55" s="23">
        <f>M23-M24</f>
        <v>-146</v>
      </c>
      <c r="I55" s="23">
        <f>L29+O29+F35+K35</f>
        <v>1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8" workbookViewId="0">
      <selection activeCell="I64" sqref="I64"/>
    </sheetView>
  </sheetViews>
  <sheetFormatPr baseColWidth="10" defaultColWidth="8.83203125" defaultRowHeight="15" x14ac:dyDescent="0"/>
  <cols>
    <col min="1" max="1" width="18" customWidth="1"/>
    <col min="2" max="2" width="13.5" customWidth="1"/>
    <col min="3" max="3" width="12.6640625" customWidth="1"/>
    <col min="4" max="4" width="12.5" customWidth="1"/>
  </cols>
  <sheetData>
    <row r="1" spans="1:15" ht="20">
      <c r="A1" s="25" t="s">
        <v>153</v>
      </c>
      <c r="B1" s="25"/>
      <c r="C1" s="25"/>
      <c r="D1" s="25"/>
    </row>
    <row r="2" spans="1:15">
      <c r="A2" s="7" t="s">
        <v>73</v>
      </c>
    </row>
    <row r="5" spans="1:15">
      <c r="A5" s="6" t="s">
        <v>0</v>
      </c>
    </row>
    <row r="6" spans="1:15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3" t="s">
        <v>14</v>
      </c>
      <c r="O6" s="13" t="s">
        <v>15</v>
      </c>
    </row>
    <row r="7" spans="1:15">
      <c r="A7" s="14" t="s">
        <v>154</v>
      </c>
      <c r="B7" s="14">
        <v>473</v>
      </c>
      <c r="C7" s="14">
        <v>310</v>
      </c>
      <c r="D7" s="14">
        <v>65.5</v>
      </c>
      <c r="E7" s="14">
        <v>3255</v>
      </c>
      <c r="F7" s="14">
        <v>7.4</v>
      </c>
      <c r="G7" s="14">
        <v>203.4</v>
      </c>
      <c r="H7" s="14">
        <v>80</v>
      </c>
      <c r="I7" s="14">
        <v>20</v>
      </c>
      <c r="J7" s="14">
        <v>4.2</v>
      </c>
      <c r="K7" s="14">
        <v>7</v>
      </c>
      <c r="L7" s="14">
        <v>1.5</v>
      </c>
      <c r="M7" s="14">
        <v>46</v>
      </c>
      <c r="N7" s="14">
        <v>238</v>
      </c>
      <c r="O7" s="14">
        <v>95.4</v>
      </c>
    </row>
    <row r="8" spans="1:15">
      <c r="A8" s="15" t="s">
        <v>17</v>
      </c>
      <c r="B8" s="15">
        <v>607</v>
      </c>
      <c r="C8" s="15">
        <v>349</v>
      </c>
      <c r="D8" s="15">
        <v>57.5</v>
      </c>
      <c r="E8" s="15">
        <v>3698</v>
      </c>
      <c r="F8" s="15">
        <v>6.6</v>
      </c>
      <c r="G8" s="15">
        <v>231.1</v>
      </c>
      <c r="H8" s="15">
        <v>55</v>
      </c>
      <c r="I8" s="15">
        <v>25</v>
      </c>
      <c r="J8" s="15">
        <v>4.0999999999999996</v>
      </c>
      <c r="K8" s="15">
        <v>22</v>
      </c>
      <c r="L8" s="15">
        <v>3.6</v>
      </c>
      <c r="M8" s="15">
        <v>47</v>
      </c>
      <c r="N8" s="15">
        <v>290</v>
      </c>
      <c r="O8" s="15">
        <v>76</v>
      </c>
    </row>
    <row r="10" spans="1:15">
      <c r="A10" s="6" t="s">
        <v>25</v>
      </c>
    </row>
    <row r="11" spans="1:15">
      <c r="A11" s="13" t="s">
        <v>1</v>
      </c>
      <c r="B11" s="13" t="s">
        <v>2</v>
      </c>
      <c r="C11" s="13" t="s">
        <v>5</v>
      </c>
      <c r="D11" s="13" t="s">
        <v>6</v>
      </c>
      <c r="E11" s="13" t="s">
        <v>8</v>
      </c>
      <c r="F11" s="13" t="s">
        <v>18</v>
      </c>
      <c r="G11" s="13" t="s">
        <v>9</v>
      </c>
      <c r="H11" s="13" t="s">
        <v>7</v>
      </c>
      <c r="I11" s="13" t="s">
        <v>19</v>
      </c>
      <c r="J11" s="13" t="s">
        <v>20</v>
      </c>
      <c r="K11" s="13" t="s">
        <v>21</v>
      </c>
    </row>
    <row r="12" spans="1:15">
      <c r="A12" s="14" t="s">
        <v>154</v>
      </c>
      <c r="B12" s="14">
        <v>436</v>
      </c>
      <c r="C12" s="14">
        <v>2044</v>
      </c>
      <c r="D12" s="14">
        <v>4.7</v>
      </c>
      <c r="E12" s="14">
        <v>52</v>
      </c>
      <c r="F12" s="14">
        <v>13</v>
      </c>
      <c r="G12" s="14">
        <v>19</v>
      </c>
      <c r="H12" s="14">
        <v>127.8</v>
      </c>
      <c r="I12" s="14">
        <v>5</v>
      </c>
      <c r="J12" s="14">
        <v>2</v>
      </c>
      <c r="K12" s="14">
        <v>116</v>
      </c>
    </row>
    <row r="13" spans="1:15">
      <c r="A13" s="15" t="s">
        <v>17</v>
      </c>
      <c r="B13" s="15">
        <v>383</v>
      </c>
      <c r="C13" s="15">
        <v>1571</v>
      </c>
      <c r="D13" s="15">
        <v>4.0999999999999996</v>
      </c>
      <c r="E13" s="15">
        <v>42</v>
      </c>
      <c r="F13" s="15">
        <v>9</v>
      </c>
      <c r="G13" s="15">
        <v>7</v>
      </c>
      <c r="H13" s="15">
        <v>98.2</v>
      </c>
      <c r="I13" s="15">
        <v>7</v>
      </c>
      <c r="J13" s="15">
        <v>2</v>
      </c>
      <c r="K13" s="15">
        <v>86</v>
      </c>
    </row>
    <row r="15" spans="1:15">
      <c r="A15" s="6" t="s">
        <v>26</v>
      </c>
    </row>
    <row r="16" spans="1:15">
      <c r="A16" s="13" t="s">
        <v>1</v>
      </c>
      <c r="B16" s="13" t="s">
        <v>22</v>
      </c>
      <c r="C16" s="13" t="s">
        <v>23</v>
      </c>
      <c r="D16" s="13" t="s">
        <v>5</v>
      </c>
      <c r="E16" s="13" t="s">
        <v>6</v>
      </c>
      <c r="F16" s="13" t="s">
        <v>9</v>
      </c>
      <c r="G16" s="13" t="s">
        <v>8</v>
      </c>
      <c r="H16" s="13" t="s">
        <v>18</v>
      </c>
      <c r="I16" s="13" t="s">
        <v>7</v>
      </c>
      <c r="J16" s="13" t="s">
        <v>19</v>
      </c>
      <c r="K16" s="13" t="s">
        <v>20</v>
      </c>
      <c r="L16" s="13" t="s">
        <v>24</v>
      </c>
      <c r="M16" s="13" t="s">
        <v>21</v>
      </c>
    </row>
    <row r="17" spans="1:16">
      <c r="A17" s="14" t="s">
        <v>154</v>
      </c>
      <c r="B17" s="14">
        <v>310</v>
      </c>
      <c r="C17" s="14">
        <v>473</v>
      </c>
      <c r="D17" s="14">
        <v>3493</v>
      </c>
      <c r="E17" s="14">
        <v>11.3</v>
      </c>
      <c r="F17" s="14">
        <v>20</v>
      </c>
      <c r="G17" s="14">
        <v>80</v>
      </c>
      <c r="H17" s="14">
        <v>42</v>
      </c>
      <c r="I17" s="14">
        <v>218.3</v>
      </c>
      <c r="J17" s="14">
        <v>5</v>
      </c>
      <c r="K17" s="14">
        <v>4</v>
      </c>
      <c r="L17" s="14">
        <v>1927</v>
      </c>
      <c r="M17" s="14">
        <v>155</v>
      </c>
    </row>
    <row r="18" spans="1:16">
      <c r="A18" s="15" t="s">
        <v>17</v>
      </c>
      <c r="B18" s="15">
        <v>349</v>
      </c>
      <c r="C18" s="15">
        <v>607</v>
      </c>
      <c r="D18" s="15">
        <v>3988</v>
      </c>
      <c r="E18" s="15">
        <v>11.4</v>
      </c>
      <c r="F18" s="15">
        <v>25</v>
      </c>
      <c r="G18" s="15">
        <v>55</v>
      </c>
      <c r="H18" s="15">
        <v>46</v>
      </c>
      <c r="I18" s="15">
        <v>249.3</v>
      </c>
      <c r="J18" s="15">
        <v>0</v>
      </c>
      <c r="K18" s="15">
        <v>0</v>
      </c>
      <c r="L18" s="15">
        <v>1539</v>
      </c>
      <c r="M18" s="15">
        <v>193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3" t="s">
        <v>1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2</v>
      </c>
      <c r="H22" s="13" t="s">
        <v>4</v>
      </c>
      <c r="I22" s="13" t="s">
        <v>35</v>
      </c>
      <c r="J22" s="13" t="s">
        <v>2</v>
      </c>
      <c r="K22" s="13" t="s">
        <v>4</v>
      </c>
      <c r="L22" s="13" t="s">
        <v>31</v>
      </c>
      <c r="M22" s="13" t="s">
        <v>5</v>
      </c>
    </row>
    <row r="23" spans="1:16">
      <c r="A23" s="14" t="s">
        <v>154</v>
      </c>
      <c r="B23" s="14">
        <v>303</v>
      </c>
      <c r="C23" s="14">
        <v>116</v>
      </c>
      <c r="D23" s="14">
        <v>155</v>
      </c>
      <c r="E23" s="14">
        <v>32</v>
      </c>
      <c r="F23" s="14">
        <v>76</v>
      </c>
      <c r="G23" s="14">
        <v>199</v>
      </c>
      <c r="H23" s="14">
        <v>38.200000000000003</v>
      </c>
      <c r="I23" s="14">
        <v>6</v>
      </c>
      <c r="J23" s="14">
        <v>9</v>
      </c>
      <c r="K23" s="14">
        <v>66.7</v>
      </c>
      <c r="L23" s="14">
        <v>104</v>
      </c>
      <c r="M23" s="14">
        <v>878</v>
      </c>
    </row>
    <row r="24" spans="1:16">
      <c r="A24" s="15" t="s">
        <v>17</v>
      </c>
      <c r="B24" s="15">
        <v>313</v>
      </c>
      <c r="C24" s="15">
        <v>86</v>
      </c>
      <c r="D24" s="15">
        <v>193</v>
      </c>
      <c r="E24" s="15">
        <v>34</v>
      </c>
      <c r="F24" s="15">
        <v>72</v>
      </c>
      <c r="G24" s="15">
        <v>217</v>
      </c>
      <c r="H24" s="15">
        <v>33.200000000000003</v>
      </c>
      <c r="I24" s="15">
        <v>13</v>
      </c>
      <c r="J24" s="15">
        <v>27</v>
      </c>
      <c r="K24" s="15">
        <v>48.1</v>
      </c>
      <c r="L24" s="15">
        <v>110</v>
      </c>
      <c r="M24" s="15">
        <v>941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6" t="s">
        <v>39</v>
      </c>
      <c r="I27" s="26"/>
      <c r="J27" s="26"/>
      <c r="K27" s="26"/>
      <c r="L27" s="26"/>
      <c r="M27" s="26" t="s">
        <v>40</v>
      </c>
      <c r="N27" s="26"/>
      <c r="O27" s="26"/>
      <c r="P27" s="26"/>
    </row>
    <row r="28" spans="1:16">
      <c r="A28" s="13" t="s">
        <v>1</v>
      </c>
      <c r="B28" s="13" t="s">
        <v>41</v>
      </c>
      <c r="C28" s="13" t="s">
        <v>42</v>
      </c>
      <c r="D28" s="13" t="s">
        <v>43</v>
      </c>
      <c r="E28" s="13" t="s">
        <v>13</v>
      </c>
      <c r="F28" s="13" t="s">
        <v>14</v>
      </c>
      <c r="G28" s="13" t="s">
        <v>44</v>
      </c>
      <c r="H28" s="13" t="s">
        <v>45</v>
      </c>
      <c r="I28" s="13" t="s">
        <v>11</v>
      </c>
      <c r="J28" s="13" t="s">
        <v>5</v>
      </c>
      <c r="K28" s="13" t="s">
        <v>8</v>
      </c>
      <c r="L28" s="13" t="s">
        <v>9</v>
      </c>
      <c r="M28" s="13" t="s">
        <v>46</v>
      </c>
      <c r="N28" s="13" t="s">
        <v>22</v>
      </c>
      <c r="O28" s="13" t="s">
        <v>9</v>
      </c>
      <c r="P28" s="13" t="s">
        <v>47</v>
      </c>
    </row>
    <row r="29" spans="1:16">
      <c r="A29" s="14" t="s">
        <v>154</v>
      </c>
      <c r="B29" s="14">
        <v>769</v>
      </c>
      <c r="C29" s="14">
        <v>165</v>
      </c>
      <c r="D29" s="14">
        <v>934</v>
      </c>
      <c r="E29" s="14">
        <v>47</v>
      </c>
      <c r="F29" s="14">
        <v>290</v>
      </c>
      <c r="G29" s="14">
        <v>42</v>
      </c>
      <c r="H29" s="14">
        <v>89</v>
      </c>
      <c r="I29" s="14">
        <v>22</v>
      </c>
      <c r="J29" s="14">
        <v>477</v>
      </c>
      <c r="K29" s="14">
        <v>90</v>
      </c>
      <c r="L29" s="14">
        <v>4</v>
      </c>
      <c r="M29" s="14">
        <v>13</v>
      </c>
      <c r="N29" s="14">
        <v>7</v>
      </c>
      <c r="O29" s="14">
        <v>2</v>
      </c>
      <c r="P29" s="14">
        <v>2</v>
      </c>
    </row>
    <row r="30" spans="1:16">
      <c r="A30" s="15" t="s">
        <v>17</v>
      </c>
      <c r="B30" s="15">
        <v>787</v>
      </c>
      <c r="C30" s="15">
        <v>178</v>
      </c>
      <c r="D30" s="15">
        <v>965</v>
      </c>
      <c r="E30" s="15">
        <v>46</v>
      </c>
      <c r="F30" s="15">
        <v>238</v>
      </c>
      <c r="G30" s="15">
        <v>52</v>
      </c>
      <c r="H30" s="15">
        <v>41</v>
      </c>
      <c r="I30" s="15">
        <v>7</v>
      </c>
      <c r="J30" s="15">
        <v>116</v>
      </c>
      <c r="K30" s="15">
        <v>46</v>
      </c>
      <c r="L30" s="15">
        <v>1</v>
      </c>
      <c r="M30" s="15">
        <v>13</v>
      </c>
      <c r="N30" s="15">
        <v>8</v>
      </c>
      <c r="O30" s="15">
        <v>1</v>
      </c>
      <c r="P30" s="15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6" t="s">
        <v>50</v>
      </c>
      <c r="H33" s="26"/>
      <c r="I33" s="26"/>
      <c r="J33" s="26"/>
      <c r="K33" s="26"/>
      <c r="L33" s="26"/>
    </row>
    <row r="34" spans="1:13">
      <c r="A34" s="13" t="s">
        <v>1</v>
      </c>
      <c r="B34" s="13" t="s">
        <v>2</v>
      </c>
      <c r="C34" s="13" t="s">
        <v>5</v>
      </c>
      <c r="D34" s="13" t="s">
        <v>6</v>
      </c>
      <c r="E34" s="13" t="s">
        <v>8</v>
      </c>
      <c r="F34" s="13" t="s">
        <v>9</v>
      </c>
      <c r="G34" s="13" t="s">
        <v>51</v>
      </c>
      <c r="H34" s="13" t="s">
        <v>52</v>
      </c>
      <c r="I34" s="13" t="s">
        <v>6</v>
      </c>
      <c r="J34" s="13" t="s">
        <v>8</v>
      </c>
      <c r="K34" s="13" t="s">
        <v>9</v>
      </c>
      <c r="L34" s="13" t="s">
        <v>53</v>
      </c>
    </row>
    <row r="35" spans="1:13">
      <c r="A35" s="14" t="s">
        <v>154</v>
      </c>
      <c r="B35" s="14">
        <v>35</v>
      </c>
      <c r="C35" s="14">
        <v>791</v>
      </c>
      <c r="D35" s="14">
        <v>22.6</v>
      </c>
      <c r="E35" s="14">
        <v>54</v>
      </c>
      <c r="F35" s="14">
        <v>0</v>
      </c>
      <c r="G35" s="14">
        <v>45</v>
      </c>
      <c r="H35" s="14">
        <v>355</v>
      </c>
      <c r="I35" s="14">
        <v>7.9</v>
      </c>
      <c r="J35" s="14">
        <v>37</v>
      </c>
      <c r="K35" s="14">
        <v>0</v>
      </c>
      <c r="L35" s="14">
        <v>9</v>
      </c>
    </row>
    <row r="36" spans="1:13">
      <c r="A36" s="15" t="s">
        <v>17</v>
      </c>
      <c r="B36" s="15">
        <v>46</v>
      </c>
      <c r="C36" s="15">
        <v>1137</v>
      </c>
      <c r="D36" s="15">
        <v>24.7</v>
      </c>
      <c r="E36" s="15">
        <v>70</v>
      </c>
      <c r="F36" s="15">
        <v>0</v>
      </c>
      <c r="G36" s="15">
        <v>26</v>
      </c>
      <c r="H36" s="15">
        <v>170</v>
      </c>
      <c r="I36" s="15">
        <v>6.5</v>
      </c>
      <c r="J36" s="15">
        <v>17</v>
      </c>
      <c r="K36" s="15">
        <v>0</v>
      </c>
      <c r="L36" s="15">
        <v>21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6" t="s">
        <v>56</v>
      </c>
      <c r="L39" s="26"/>
      <c r="M39" s="26"/>
    </row>
    <row r="40" spans="1:13">
      <c r="A40" s="13" t="s">
        <v>1</v>
      </c>
      <c r="B40" s="13" t="s">
        <v>57</v>
      </c>
      <c r="C40" s="13" t="s">
        <v>58</v>
      </c>
      <c r="D40" s="13" t="s">
        <v>4</v>
      </c>
      <c r="E40" s="13" t="s">
        <v>8</v>
      </c>
      <c r="F40" s="16">
        <v>42388</v>
      </c>
      <c r="G40" s="13" t="s">
        <v>59</v>
      </c>
      <c r="H40" s="13" t="s">
        <v>60</v>
      </c>
      <c r="I40" s="13" t="s">
        <v>61</v>
      </c>
      <c r="J40" s="13" t="s">
        <v>62</v>
      </c>
      <c r="K40" s="13" t="s">
        <v>63</v>
      </c>
      <c r="L40" s="13" t="s">
        <v>64</v>
      </c>
      <c r="M40" s="13" t="s">
        <v>4</v>
      </c>
    </row>
    <row r="41" spans="1:13">
      <c r="A41" s="14" t="s">
        <v>154</v>
      </c>
      <c r="B41" s="14">
        <v>30</v>
      </c>
      <c r="C41" s="14">
        <v>37</v>
      </c>
      <c r="D41" s="14">
        <v>81.099999999999994</v>
      </c>
      <c r="E41" s="14">
        <v>53</v>
      </c>
      <c r="F41" s="14" t="s">
        <v>65</v>
      </c>
      <c r="G41" s="17">
        <v>42559</v>
      </c>
      <c r="H41" s="17">
        <v>42653</v>
      </c>
      <c r="I41" s="17">
        <v>42624</v>
      </c>
      <c r="J41" s="17">
        <v>42468</v>
      </c>
      <c r="K41" s="14">
        <v>39</v>
      </c>
      <c r="L41" s="14">
        <v>41</v>
      </c>
      <c r="M41" s="14">
        <v>95.1</v>
      </c>
    </row>
    <row r="42" spans="1:13">
      <c r="A42" s="15" t="s">
        <v>17</v>
      </c>
      <c r="B42" s="15">
        <v>18</v>
      </c>
      <c r="C42" s="15">
        <v>22</v>
      </c>
      <c r="D42" s="15">
        <v>81.8</v>
      </c>
      <c r="E42" s="15">
        <v>54</v>
      </c>
      <c r="F42" s="15" t="s">
        <v>65</v>
      </c>
      <c r="G42" s="18">
        <v>42464</v>
      </c>
      <c r="H42" s="18">
        <v>42527</v>
      </c>
      <c r="I42" s="18">
        <v>42530</v>
      </c>
      <c r="J42" s="18">
        <v>42403</v>
      </c>
      <c r="K42" s="15">
        <v>25</v>
      </c>
      <c r="L42" s="15">
        <v>28</v>
      </c>
      <c r="M42" s="15">
        <v>89.3</v>
      </c>
    </row>
    <row r="44" spans="1:13">
      <c r="A44" s="6" t="s">
        <v>71</v>
      </c>
    </row>
    <row r="45" spans="1:13">
      <c r="A45" s="13" t="s">
        <v>1</v>
      </c>
      <c r="B45" s="13" t="s">
        <v>50</v>
      </c>
      <c r="C45" s="13" t="s">
        <v>5</v>
      </c>
      <c r="D45" s="13" t="s">
        <v>8</v>
      </c>
      <c r="E45" s="13" t="s">
        <v>6</v>
      </c>
      <c r="F45" s="13" t="s">
        <v>67</v>
      </c>
      <c r="G45" s="13" t="s">
        <v>68</v>
      </c>
      <c r="H45" s="13" t="s">
        <v>69</v>
      </c>
      <c r="I45" s="13" t="s">
        <v>70</v>
      </c>
      <c r="J45" s="13" t="s">
        <v>53</v>
      </c>
      <c r="K45" s="13" t="s">
        <v>51</v>
      </c>
      <c r="L45" s="13" t="s">
        <v>52</v>
      </c>
      <c r="M45" s="13" t="s">
        <v>6</v>
      </c>
    </row>
    <row r="46" spans="1:13">
      <c r="A46" s="14" t="s">
        <v>154</v>
      </c>
      <c r="B46" s="14">
        <v>75</v>
      </c>
      <c r="C46" s="14">
        <v>3333</v>
      </c>
      <c r="D46" s="14">
        <v>62</v>
      </c>
      <c r="E46" s="14">
        <v>44.4</v>
      </c>
      <c r="F46" s="14">
        <v>42.2</v>
      </c>
      <c r="G46" s="14">
        <v>0</v>
      </c>
      <c r="H46" s="14">
        <v>37</v>
      </c>
      <c r="I46" s="14">
        <v>5</v>
      </c>
      <c r="J46" s="14">
        <v>21</v>
      </c>
      <c r="K46" s="14">
        <v>26</v>
      </c>
      <c r="L46" s="14">
        <v>170</v>
      </c>
      <c r="M46" s="14">
        <v>6.5</v>
      </c>
    </row>
    <row r="47" spans="1:13">
      <c r="A47" s="15" t="s">
        <v>17</v>
      </c>
      <c r="B47" s="15">
        <v>77</v>
      </c>
      <c r="C47" s="15">
        <v>3483</v>
      </c>
      <c r="D47" s="15">
        <v>67</v>
      </c>
      <c r="E47" s="15">
        <v>45.2</v>
      </c>
      <c r="F47" s="15">
        <v>40.1</v>
      </c>
      <c r="G47" s="15">
        <v>1</v>
      </c>
      <c r="H47" s="15">
        <v>18</v>
      </c>
      <c r="I47" s="15">
        <v>3</v>
      </c>
      <c r="J47" s="15">
        <v>9</v>
      </c>
      <c r="K47" s="15">
        <v>45</v>
      </c>
      <c r="L47" s="15">
        <v>355</v>
      </c>
      <c r="M47" s="15">
        <v>7.9</v>
      </c>
    </row>
    <row r="52" spans="1:9" ht="20">
      <c r="A52" s="25" t="s">
        <v>153</v>
      </c>
      <c r="B52" s="25"/>
      <c r="C52" s="25"/>
      <c r="D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116</v>
      </c>
      <c r="B55" s="23">
        <f>SUM(E7-N7)/SUM(B7+M7)</f>
        <v>5.8131021194605008</v>
      </c>
      <c r="C55" s="23">
        <f>SUM(E8-N8)/SUM(B8+M8)</f>
        <v>5.2110091743119265</v>
      </c>
      <c r="D55" s="23">
        <f>C12/B12</f>
        <v>4.6880733944954125</v>
      </c>
      <c r="E55" s="23">
        <f>C13/B13</f>
        <v>4.1018276762402088</v>
      </c>
      <c r="F55" s="23">
        <f>SUM(K7+J12+K17)</f>
        <v>13</v>
      </c>
      <c r="G55" s="23">
        <f>N29+I29</f>
        <v>29</v>
      </c>
      <c r="H55" s="23">
        <f>M23-M24</f>
        <v>-63</v>
      </c>
      <c r="I55" s="23">
        <f>L29+O29+F35+K35</f>
        <v>6</v>
      </c>
    </row>
  </sheetData>
  <mergeCells count="14">
    <mergeCell ref="B27:D27"/>
    <mergeCell ref="E27:G27"/>
    <mergeCell ref="H27:L27"/>
    <mergeCell ref="M27:P27"/>
    <mergeCell ref="A1:D1"/>
    <mergeCell ref="B21:E21"/>
    <mergeCell ref="F21:H21"/>
    <mergeCell ref="I21:K21"/>
    <mergeCell ref="L21:M21"/>
    <mergeCell ref="B33:F33"/>
    <mergeCell ref="G33:L33"/>
    <mergeCell ref="B39:J39"/>
    <mergeCell ref="K39:M39"/>
    <mergeCell ref="A52:D5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20" workbookViewId="0">
      <selection activeCell="I55" sqref="I55"/>
    </sheetView>
  </sheetViews>
  <sheetFormatPr baseColWidth="10" defaultRowHeight="15" x14ac:dyDescent="0"/>
  <sheetData>
    <row r="1" spans="1:15" ht="20">
      <c r="A1" s="25" t="s">
        <v>98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99</v>
      </c>
      <c r="B7" s="2">
        <v>555</v>
      </c>
      <c r="C7" s="2">
        <v>386</v>
      </c>
      <c r="D7" s="2">
        <v>69.599999999999994</v>
      </c>
      <c r="E7" s="2">
        <v>4095</v>
      </c>
      <c r="F7" s="2">
        <v>7.7</v>
      </c>
      <c r="G7" s="2">
        <v>255.9</v>
      </c>
      <c r="H7" s="2">
        <v>78</v>
      </c>
      <c r="I7" s="2">
        <v>30</v>
      </c>
      <c r="J7" s="2">
        <v>5.4</v>
      </c>
      <c r="K7" s="2">
        <v>11</v>
      </c>
      <c r="L7" s="2">
        <v>2</v>
      </c>
      <c r="M7" s="2">
        <v>27</v>
      </c>
      <c r="N7" s="2">
        <v>199</v>
      </c>
      <c r="O7" s="2">
        <v>102</v>
      </c>
    </row>
    <row r="8" spans="1:15">
      <c r="A8" s="2" t="s">
        <v>17</v>
      </c>
      <c r="B8" s="2">
        <v>566</v>
      </c>
      <c r="C8" s="2">
        <v>354</v>
      </c>
      <c r="D8" s="2">
        <v>62.5</v>
      </c>
      <c r="E8" s="2">
        <v>4128</v>
      </c>
      <c r="F8" s="2">
        <v>7.8</v>
      </c>
      <c r="G8" s="2">
        <v>258</v>
      </c>
      <c r="H8" s="2">
        <v>62</v>
      </c>
      <c r="I8" s="2">
        <v>30</v>
      </c>
      <c r="J8" s="2">
        <v>5.3</v>
      </c>
      <c r="K8" s="2">
        <v>11</v>
      </c>
      <c r="L8" s="2">
        <v>1.9</v>
      </c>
      <c r="M8" s="2">
        <v>38</v>
      </c>
      <c r="N8" s="2">
        <v>264</v>
      </c>
      <c r="O8" s="2">
        <v>96.1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99</v>
      </c>
      <c r="B12" s="2">
        <v>429</v>
      </c>
      <c r="C12" s="2">
        <v>1566</v>
      </c>
      <c r="D12" s="2">
        <v>3.7</v>
      </c>
      <c r="E12" s="2">
        <v>48</v>
      </c>
      <c r="F12" s="2">
        <v>10</v>
      </c>
      <c r="G12" s="2">
        <v>9</v>
      </c>
      <c r="H12" s="2">
        <v>97.9</v>
      </c>
      <c r="I12" s="2">
        <v>11</v>
      </c>
      <c r="J12" s="2">
        <v>4</v>
      </c>
      <c r="K12" s="2">
        <v>81</v>
      </c>
    </row>
    <row r="13" spans="1:15">
      <c r="A13" s="2" t="s">
        <v>17</v>
      </c>
      <c r="B13" s="2">
        <v>406</v>
      </c>
      <c r="C13" s="2">
        <v>1962</v>
      </c>
      <c r="D13" s="2">
        <v>4.8</v>
      </c>
      <c r="E13" s="2">
        <v>70</v>
      </c>
      <c r="F13" s="2">
        <v>11</v>
      </c>
      <c r="G13" s="2">
        <v>10</v>
      </c>
      <c r="H13" s="2">
        <v>122.6</v>
      </c>
      <c r="I13" s="2">
        <v>13</v>
      </c>
      <c r="J13" s="2">
        <v>6</v>
      </c>
      <c r="K13" s="2">
        <v>103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99</v>
      </c>
      <c r="B17" s="2">
        <v>386</v>
      </c>
      <c r="C17" s="2">
        <v>555</v>
      </c>
      <c r="D17" s="2">
        <v>4294</v>
      </c>
      <c r="E17" s="2">
        <v>11.1</v>
      </c>
      <c r="F17" s="2">
        <v>30</v>
      </c>
      <c r="G17" s="2">
        <v>78</v>
      </c>
      <c r="H17" s="2">
        <v>52</v>
      </c>
      <c r="I17" s="2">
        <v>268.39999999999998</v>
      </c>
      <c r="J17" s="2">
        <v>7</v>
      </c>
      <c r="K17" s="2">
        <v>2</v>
      </c>
      <c r="L17" s="2">
        <v>1828</v>
      </c>
      <c r="M17" s="2">
        <v>208</v>
      </c>
    </row>
    <row r="18" spans="1:16">
      <c r="A18" s="2" t="s">
        <v>17</v>
      </c>
      <c r="B18" s="2">
        <v>354</v>
      </c>
      <c r="C18" s="2">
        <v>566</v>
      </c>
      <c r="D18" s="2">
        <v>4392</v>
      </c>
      <c r="E18" s="2">
        <v>12.4</v>
      </c>
      <c r="F18" s="2">
        <v>30</v>
      </c>
      <c r="G18" s="2">
        <v>62</v>
      </c>
      <c r="H18" s="2">
        <v>58</v>
      </c>
      <c r="I18" s="2">
        <v>274.5</v>
      </c>
      <c r="J18" s="2">
        <v>10</v>
      </c>
      <c r="K18" s="2">
        <v>7</v>
      </c>
      <c r="L18" s="2">
        <v>1697</v>
      </c>
      <c r="M18" s="2">
        <v>202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99</v>
      </c>
      <c r="B23" s="2">
        <v>317</v>
      </c>
      <c r="C23" s="2">
        <v>81</v>
      </c>
      <c r="D23" s="2">
        <v>208</v>
      </c>
      <c r="E23" s="2">
        <v>28</v>
      </c>
      <c r="F23" s="2">
        <v>94</v>
      </c>
      <c r="G23" s="2">
        <v>216</v>
      </c>
      <c r="H23" s="2">
        <v>43.5</v>
      </c>
      <c r="I23" s="2">
        <v>7</v>
      </c>
      <c r="J23" s="2">
        <v>12</v>
      </c>
      <c r="K23" s="2">
        <v>58.3</v>
      </c>
      <c r="L23" s="2">
        <v>105</v>
      </c>
      <c r="M23" s="2">
        <v>827</v>
      </c>
    </row>
    <row r="24" spans="1:16">
      <c r="A24" s="2" t="s">
        <v>17</v>
      </c>
      <c r="B24" s="2">
        <v>329</v>
      </c>
      <c r="C24" s="2">
        <v>103</v>
      </c>
      <c r="D24" s="2">
        <v>202</v>
      </c>
      <c r="E24" s="2">
        <v>24</v>
      </c>
      <c r="F24" s="2">
        <v>78</v>
      </c>
      <c r="G24" s="2">
        <v>207</v>
      </c>
      <c r="H24" s="2">
        <v>37.700000000000003</v>
      </c>
      <c r="I24" s="2">
        <v>11</v>
      </c>
      <c r="J24" s="2">
        <v>20</v>
      </c>
      <c r="K24" s="2">
        <v>55</v>
      </c>
      <c r="L24" s="2">
        <v>112</v>
      </c>
      <c r="M24" s="2">
        <v>955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99</v>
      </c>
      <c r="B29" s="2">
        <v>694</v>
      </c>
      <c r="C29" s="2">
        <v>374</v>
      </c>
      <c r="D29" s="2">
        <v>1068</v>
      </c>
      <c r="E29" s="2">
        <v>38</v>
      </c>
      <c r="F29" s="2">
        <v>264</v>
      </c>
      <c r="G29" s="2">
        <v>44</v>
      </c>
      <c r="H29" s="2">
        <v>59</v>
      </c>
      <c r="I29" s="2">
        <v>11</v>
      </c>
      <c r="J29" s="2">
        <v>181</v>
      </c>
      <c r="K29" s="2">
        <v>44</v>
      </c>
      <c r="L29" s="2">
        <v>1</v>
      </c>
      <c r="M29" s="2">
        <v>23</v>
      </c>
      <c r="N29" s="2">
        <v>15</v>
      </c>
      <c r="O29" s="2">
        <v>1</v>
      </c>
      <c r="P29" s="2">
        <v>1</v>
      </c>
    </row>
    <row r="30" spans="1:16">
      <c r="A30" s="2" t="s">
        <v>17</v>
      </c>
      <c r="B30" s="2">
        <v>751</v>
      </c>
      <c r="C30" s="2">
        <v>426</v>
      </c>
      <c r="D30" s="2">
        <v>1177</v>
      </c>
      <c r="E30" s="2">
        <v>27</v>
      </c>
      <c r="F30" s="2">
        <v>199</v>
      </c>
      <c r="G30" s="2">
        <v>63</v>
      </c>
      <c r="H30" s="2">
        <v>55</v>
      </c>
      <c r="I30" s="2">
        <v>11</v>
      </c>
      <c r="J30" s="2">
        <v>140</v>
      </c>
      <c r="K30" s="2">
        <v>59</v>
      </c>
      <c r="L30" s="2">
        <v>1</v>
      </c>
      <c r="M30" s="2">
        <v>19</v>
      </c>
      <c r="N30" s="2">
        <v>10</v>
      </c>
      <c r="O30" s="2">
        <v>2</v>
      </c>
      <c r="P30" s="2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99</v>
      </c>
      <c r="B35" s="2">
        <v>40</v>
      </c>
      <c r="C35" s="2">
        <v>999</v>
      </c>
      <c r="D35" s="2">
        <v>25</v>
      </c>
      <c r="E35" s="2">
        <v>101</v>
      </c>
      <c r="F35" s="2">
        <v>2</v>
      </c>
      <c r="G35" s="2">
        <v>32</v>
      </c>
      <c r="H35" s="2">
        <v>153</v>
      </c>
      <c r="I35" s="2">
        <v>4.8</v>
      </c>
      <c r="J35" s="2">
        <v>16</v>
      </c>
      <c r="K35" s="2">
        <v>0</v>
      </c>
      <c r="L35" s="2">
        <v>17</v>
      </c>
    </row>
    <row r="36" spans="1:13">
      <c r="A36" s="2" t="s">
        <v>17</v>
      </c>
      <c r="B36" s="2">
        <v>29</v>
      </c>
      <c r="C36" s="2">
        <v>582</v>
      </c>
      <c r="D36" s="2">
        <v>20.100000000000001</v>
      </c>
      <c r="E36" s="2">
        <v>49</v>
      </c>
      <c r="F36" s="2">
        <v>0</v>
      </c>
      <c r="G36" s="2">
        <v>30</v>
      </c>
      <c r="H36" s="2">
        <v>258</v>
      </c>
      <c r="I36" s="2">
        <v>8.6</v>
      </c>
      <c r="J36" s="2">
        <v>69</v>
      </c>
      <c r="K36" s="2">
        <v>1</v>
      </c>
      <c r="L36" s="2">
        <v>14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99</v>
      </c>
      <c r="B41" s="2">
        <v>26</v>
      </c>
      <c r="C41" s="2">
        <v>30</v>
      </c>
      <c r="D41" s="2">
        <v>86.7</v>
      </c>
      <c r="E41" s="2">
        <v>54</v>
      </c>
      <c r="F41" s="2" t="s">
        <v>65</v>
      </c>
      <c r="G41" s="5">
        <v>42558</v>
      </c>
      <c r="H41" s="5">
        <v>42622</v>
      </c>
      <c r="I41" s="5">
        <v>42592</v>
      </c>
      <c r="J41" s="5">
        <v>42404</v>
      </c>
      <c r="K41" s="2">
        <v>40</v>
      </c>
      <c r="L41" s="2">
        <v>41</v>
      </c>
      <c r="M41" s="2">
        <v>97.6</v>
      </c>
    </row>
    <row r="42" spans="1:13">
      <c r="A42" s="2" t="s">
        <v>17</v>
      </c>
      <c r="B42" s="2">
        <v>23</v>
      </c>
      <c r="C42" s="2">
        <v>28</v>
      </c>
      <c r="D42" s="2">
        <v>82.1</v>
      </c>
      <c r="E42" s="2">
        <v>54</v>
      </c>
      <c r="F42" s="2" t="s">
        <v>65</v>
      </c>
      <c r="G42" s="5">
        <v>42590</v>
      </c>
      <c r="H42" s="5">
        <v>42592</v>
      </c>
      <c r="I42" s="5">
        <v>42497</v>
      </c>
      <c r="J42" s="5">
        <v>42403</v>
      </c>
      <c r="K42" s="2">
        <v>40</v>
      </c>
      <c r="L42" s="2">
        <v>41</v>
      </c>
      <c r="M42" s="2">
        <v>97.6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99</v>
      </c>
      <c r="B46" s="2">
        <v>70</v>
      </c>
      <c r="C46" s="2">
        <v>3224</v>
      </c>
      <c r="D46" s="2">
        <v>64</v>
      </c>
      <c r="E46" s="2">
        <v>46.1</v>
      </c>
      <c r="F46" s="2">
        <v>41.8</v>
      </c>
      <c r="G46" s="2">
        <v>1</v>
      </c>
      <c r="H46" s="2">
        <v>21</v>
      </c>
      <c r="I46" s="2">
        <v>7</v>
      </c>
      <c r="J46" s="2">
        <v>14</v>
      </c>
      <c r="K46" s="2">
        <v>30</v>
      </c>
      <c r="L46" s="2">
        <v>258</v>
      </c>
      <c r="M46" s="2">
        <v>8.6</v>
      </c>
    </row>
    <row r="47" spans="1:13">
      <c r="A47" s="2" t="s">
        <v>17</v>
      </c>
      <c r="B47" s="2">
        <v>68</v>
      </c>
      <c r="C47" s="2">
        <v>3097</v>
      </c>
      <c r="D47" s="2">
        <v>63</v>
      </c>
      <c r="E47" s="2">
        <v>45.5</v>
      </c>
      <c r="F47" s="2">
        <v>42.7</v>
      </c>
      <c r="G47" s="2">
        <v>1</v>
      </c>
      <c r="H47" s="2">
        <v>24</v>
      </c>
      <c r="I47" s="2">
        <v>6</v>
      </c>
      <c r="J47" s="2">
        <v>17</v>
      </c>
      <c r="K47" s="2">
        <v>32</v>
      </c>
      <c r="L47" s="2">
        <v>153</v>
      </c>
      <c r="M47" s="2">
        <v>4.8</v>
      </c>
    </row>
    <row r="52" spans="1:9" ht="15" customHeight="1">
      <c r="A52" s="25" t="s">
        <v>98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3</v>
      </c>
      <c r="B55" s="23">
        <f>SUM(E7-N7)/SUM(B7+M7)</f>
        <v>6.6941580756013748</v>
      </c>
      <c r="C55" s="23">
        <f>SUM(E8-N8)/SUM(B8+M8)</f>
        <v>6.3973509933774837</v>
      </c>
      <c r="D55" s="23">
        <f>C12/B12</f>
        <v>3.6503496503496504</v>
      </c>
      <c r="E55" s="23">
        <f>C13/B13</f>
        <v>4.8325123152709359</v>
      </c>
      <c r="F55" s="23">
        <f>SUM(K7+J12+K17)</f>
        <v>17</v>
      </c>
      <c r="G55" s="23">
        <f>N29+I29</f>
        <v>26</v>
      </c>
      <c r="H55" s="23">
        <f>M23-M24</f>
        <v>-128</v>
      </c>
      <c r="I55" s="23">
        <f>L29+O29+F35+K35</f>
        <v>4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2" workbookViewId="0">
      <selection activeCell="I55" sqref="I55"/>
    </sheetView>
  </sheetViews>
  <sheetFormatPr baseColWidth="10" defaultRowHeight="15" x14ac:dyDescent="0"/>
  <sheetData>
    <row r="1" spans="1:15" ht="20">
      <c r="A1" s="25" t="s">
        <v>100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101</v>
      </c>
      <c r="B7" s="2">
        <v>562</v>
      </c>
      <c r="C7" s="2">
        <v>353</v>
      </c>
      <c r="D7" s="2">
        <v>62.8</v>
      </c>
      <c r="E7" s="2">
        <v>4616</v>
      </c>
      <c r="F7" s="2">
        <v>8.5</v>
      </c>
      <c r="G7" s="2">
        <v>288.5</v>
      </c>
      <c r="H7" s="2">
        <v>68</v>
      </c>
      <c r="I7" s="2">
        <v>35</v>
      </c>
      <c r="J7" s="2">
        <v>6.2</v>
      </c>
      <c r="K7" s="2">
        <v>13</v>
      </c>
      <c r="L7" s="2">
        <v>2.2999999999999998</v>
      </c>
      <c r="M7" s="2">
        <v>27</v>
      </c>
      <c r="N7" s="2">
        <v>159</v>
      </c>
      <c r="O7" s="2">
        <v>100.9</v>
      </c>
    </row>
    <row r="8" spans="1:15">
      <c r="A8" s="2" t="s">
        <v>17</v>
      </c>
      <c r="B8" s="2">
        <v>573</v>
      </c>
      <c r="C8" s="2">
        <v>343</v>
      </c>
      <c r="D8" s="2">
        <v>59.9</v>
      </c>
      <c r="E8" s="2">
        <v>3687</v>
      </c>
      <c r="F8" s="2">
        <v>6.9</v>
      </c>
      <c r="G8" s="2">
        <v>230.4</v>
      </c>
      <c r="H8" s="2">
        <v>88</v>
      </c>
      <c r="I8" s="2">
        <v>24</v>
      </c>
      <c r="J8" s="2">
        <v>4.2</v>
      </c>
      <c r="K8" s="2">
        <v>19</v>
      </c>
      <c r="L8" s="2">
        <v>3.3</v>
      </c>
      <c r="M8" s="2">
        <v>36</v>
      </c>
      <c r="N8" s="2">
        <v>270</v>
      </c>
      <c r="O8" s="2">
        <v>80.900000000000006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101</v>
      </c>
      <c r="B12" s="2">
        <v>452</v>
      </c>
      <c r="C12" s="2">
        <v>1917</v>
      </c>
      <c r="D12" s="2">
        <v>4.2</v>
      </c>
      <c r="E12" s="2">
        <v>63</v>
      </c>
      <c r="F12" s="2">
        <v>12</v>
      </c>
      <c r="G12" s="2">
        <v>16</v>
      </c>
      <c r="H12" s="2">
        <v>119.8</v>
      </c>
      <c r="I12" s="2">
        <v>8</v>
      </c>
      <c r="J12" s="2">
        <v>4</v>
      </c>
      <c r="K12" s="2">
        <v>92</v>
      </c>
    </row>
    <row r="13" spans="1:15">
      <c r="A13" s="2" t="s">
        <v>17</v>
      </c>
      <c r="B13" s="2">
        <v>374</v>
      </c>
      <c r="C13" s="2">
        <v>1460</v>
      </c>
      <c r="D13" s="2">
        <v>3.9</v>
      </c>
      <c r="E13" s="2">
        <v>52</v>
      </c>
      <c r="F13" s="2">
        <v>12</v>
      </c>
      <c r="G13" s="2">
        <v>9</v>
      </c>
      <c r="H13" s="2">
        <v>91.3</v>
      </c>
      <c r="I13" s="2">
        <v>12</v>
      </c>
      <c r="J13" s="2">
        <v>5</v>
      </c>
      <c r="K13" s="2">
        <v>79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101</v>
      </c>
      <c r="B17" s="2">
        <v>353</v>
      </c>
      <c r="C17" s="2">
        <v>562</v>
      </c>
      <c r="D17" s="2">
        <v>4775</v>
      </c>
      <c r="E17" s="2">
        <v>13.5</v>
      </c>
      <c r="F17" s="2">
        <v>35</v>
      </c>
      <c r="G17" s="2">
        <v>68</v>
      </c>
      <c r="H17" s="2">
        <v>66</v>
      </c>
      <c r="I17" s="2">
        <v>298.39999999999998</v>
      </c>
      <c r="J17" s="2">
        <v>4</v>
      </c>
      <c r="K17" s="2">
        <v>3</v>
      </c>
      <c r="L17" s="2">
        <v>1788</v>
      </c>
      <c r="M17" s="2">
        <v>237</v>
      </c>
    </row>
    <row r="18" spans="1:16">
      <c r="A18" s="2" t="s">
        <v>17</v>
      </c>
      <c r="B18" s="2">
        <v>343</v>
      </c>
      <c r="C18" s="2">
        <v>573</v>
      </c>
      <c r="D18" s="2">
        <v>3957</v>
      </c>
      <c r="E18" s="2">
        <v>11.5</v>
      </c>
      <c r="F18" s="2">
        <v>24</v>
      </c>
      <c r="G18" s="2">
        <v>88</v>
      </c>
      <c r="H18" s="2">
        <v>56</v>
      </c>
      <c r="I18" s="2">
        <v>247.3</v>
      </c>
      <c r="J18" s="2">
        <v>4</v>
      </c>
      <c r="K18" s="2">
        <v>2</v>
      </c>
      <c r="L18" s="2">
        <v>2002</v>
      </c>
      <c r="M18" s="2">
        <v>177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101</v>
      </c>
      <c r="B23" s="2">
        <v>373</v>
      </c>
      <c r="C23" s="2">
        <v>92</v>
      </c>
      <c r="D23" s="2">
        <v>237</v>
      </c>
      <c r="E23" s="2">
        <v>44</v>
      </c>
      <c r="F23" s="2">
        <v>93</v>
      </c>
      <c r="G23" s="2">
        <v>198</v>
      </c>
      <c r="H23" s="2">
        <v>47</v>
      </c>
      <c r="I23" s="2">
        <v>4</v>
      </c>
      <c r="J23" s="2">
        <v>9</v>
      </c>
      <c r="K23" s="2">
        <v>44.4</v>
      </c>
      <c r="L23" s="2">
        <v>94</v>
      </c>
      <c r="M23" s="2">
        <v>758</v>
      </c>
    </row>
    <row r="24" spans="1:16">
      <c r="A24" s="2" t="s">
        <v>17</v>
      </c>
      <c r="B24" s="2">
        <v>284</v>
      </c>
      <c r="C24" s="2">
        <v>79</v>
      </c>
      <c r="D24" s="2">
        <v>177</v>
      </c>
      <c r="E24" s="2">
        <v>28</v>
      </c>
      <c r="F24" s="2">
        <v>75</v>
      </c>
      <c r="G24" s="2">
        <v>210</v>
      </c>
      <c r="H24" s="2">
        <v>35.700000000000003</v>
      </c>
      <c r="I24" s="2">
        <v>8</v>
      </c>
      <c r="J24" s="2">
        <v>17</v>
      </c>
      <c r="K24" s="2">
        <v>47.1</v>
      </c>
      <c r="L24" s="2">
        <v>130</v>
      </c>
      <c r="M24" s="2">
        <v>1202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101</v>
      </c>
      <c r="B29" s="2">
        <v>764</v>
      </c>
      <c r="C29" s="2">
        <v>151</v>
      </c>
      <c r="D29" s="2">
        <v>915</v>
      </c>
      <c r="E29" s="2">
        <v>36</v>
      </c>
      <c r="F29" s="2">
        <v>270</v>
      </c>
      <c r="G29" s="2">
        <v>68</v>
      </c>
      <c r="H29" s="2">
        <v>69</v>
      </c>
      <c r="I29" s="2">
        <v>19</v>
      </c>
      <c r="J29" s="2">
        <v>263</v>
      </c>
      <c r="K29" s="2">
        <v>40</v>
      </c>
      <c r="L29" s="2">
        <v>4</v>
      </c>
      <c r="M29" s="2">
        <v>25</v>
      </c>
      <c r="N29" s="2">
        <v>14</v>
      </c>
      <c r="O29" s="2">
        <v>2</v>
      </c>
      <c r="P29" s="2">
        <v>0</v>
      </c>
    </row>
    <row r="30" spans="1:16">
      <c r="A30" s="2" t="s">
        <v>17</v>
      </c>
      <c r="B30" s="2">
        <v>789</v>
      </c>
      <c r="C30" s="2">
        <v>217</v>
      </c>
      <c r="D30" s="2">
        <v>1006</v>
      </c>
      <c r="E30" s="2">
        <v>27</v>
      </c>
      <c r="F30" s="2">
        <v>159</v>
      </c>
      <c r="G30" s="2">
        <v>51</v>
      </c>
      <c r="H30" s="2">
        <v>79</v>
      </c>
      <c r="I30" s="2">
        <v>13</v>
      </c>
      <c r="J30" s="2">
        <v>87</v>
      </c>
      <c r="K30" s="2">
        <v>40</v>
      </c>
      <c r="L30" s="2">
        <v>0</v>
      </c>
      <c r="M30" s="2">
        <v>17</v>
      </c>
      <c r="N30" s="2">
        <v>11</v>
      </c>
      <c r="O30" s="2">
        <v>1</v>
      </c>
      <c r="P30" s="2">
        <v>1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101</v>
      </c>
      <c r="B35" s="2">
        <v>32</v>
      </c>
      <c r="C35" s="2">
        <v>770</v>
      </c>
      <c r="D35" s="2">
        <v>24.1</v>
      </c>
      <c r="E35" s="2">
        <v>108</v>
      </c>
      <c r="F35" s="2">
        <v>1</v>
      </c>
      <c r="G35" s="2">
        <v>39</v>
      </c>
      <c r="H35" s="2">
        <v>289</v>
      </c>
      <c r="I35" s="2">
        <v>7.4</v>
      </c>
      <c r="J35" s="2">
        <v>38</v>
      </c>
      <c r="K35" s="2">
        <v>0</v>
      </c>
      <c r="L35" s="2">
        <v>22</v>
      </c>
    </row>
    <row r="36" spans="1:13">
      <c r="A36" s="2" t="s">
        <v>17</v>
      </c>
      <c r="B36" s="2">
        <v>49</v>
      </c>
      <c r="C36" s="2">
        <v>1191</v>
      </c>
      <c r="D36" s="2">
        <v>24.3</v>
      </c>
      <c r="E36" s="2">
        <v>58</v>
      </c>
      <c r="F36" s="2">
        <v>0</v>
      </c>
      <c r="G36" s="2">
        <v>25</v>
      </c>
      <c r="H36" s="2">
        <v>295</v>
      </c>
      <c r="I36" s="2">
        <v>11.8</v>
      </c>
      <c r="J36" s="2">
        <v>66</v>
      </c>
      <c r="K36" s="2">
        <v>0</v>
      </c>
      <c r="L36" s="2">
        <v>19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101</v>
      </c>
      <c r="B41" s="2">
        <v>28</v>
      </c>
      <c r="C41" s="2">
        <v>31</v>
      </c>
      <c r="D41" s="2">
        <v>90.3</v>
      </c>
      <c r="E41" s="2">
        <v>47</v>
      </c>
      <c r="F41" s="5">
        <v>42370</v>
      </c>
      <c r="G41" s="5">
        <v>42716</v>
      </c>
      <c r="H41" s="5">
        <v>42622</v>
      </c>
      <c r="I41" s="5">
        <v>42528</v>
      </c>
      <c r="J41" s="2" t="s">
        <v>102</v>
      </c>
      <c r="K41" s="2">
        <v>53</v>
      </c>
      <c r="L41" s="2">
        <v>58</v>
      </c>
      <c r="M41" s="2">
        <v>91.4</v>
      </c>
    </row>
    <row r="42" spans="1:13">
      <c r="A42" s="2" t="s">
        <v>17</v>
      </c>
      <c r="B42" s="2">
        <v>26</v>
      </c>
      <c r="C42" s="2">
        <v>27</v>
      </c>
      <c r="D42" s="2">
        <v>96.3</v>
      </c>
      <c r="E42" s="2">
        <v>54</v>
      </c>
      <c r="F42" s="2" t="s">
        <v>65</v>
      </c>
      <c r="G42" s="5">
        <v>42432</v>
      </c>
      <c r="H42" s="5">
        <v>42590</v>
      </c>
      <c r="I42" s="5">
        <v>42623</v>
      </c>
      <c r="J42" s="5">
        <v>42527</v>
      </c>
      <c r="K42" s="2">
        <v>27</v>
      </c>
      <c r="L42" s="2">
        <v>29</v>
      </c>
      <c r="M42" s="2">
        <v>93.1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101</v>
      </c>
      <c r="B46" s="2">
        <v>60</v>
      </c>
      <c r="C46" s="2">
        <v>2575</v>
      </c>
      <c r="D46" s="2">
        <v>58</v>
      </c>
      <c r="E46" s="2">
        <v>42.9</v>
      </c>
      <c r="F46" s="2">
        <v>37.4</v>
      </c>
      <c r="G46" s="2">
        <v>1</v>
      </c>
      <c r="H46" s="2">
        <v>22</v>
      </c>
      <c r="I46" s="2">
        <v>6</v>
      </c>
      <c r="J46" s="2">
        <v>19</v>
      </c>
      <c r="K46" s="2">
        <v>25</v>
      </c>
      <c r="L46" s="2">
        <v>295</v>
      </c>
      <c r="M46" s="2">
        <v>11.8</v>
      </c>
    </row>
    <row r="47" spans="1:13">
      <c r="A47" s="2" t="s">
        <v>17</v>
      </c>
      <c r="B47" s="2">
        <v>78</v>
      </c>
      <c r="C47" s="2">
        <v>3658</v>
      </c>
      <c r="D47" s="2">
        <v>79</v>
      </c>
      <c r="E47" s="2">
        <v>46.9</v>
      </c>
      <c r="F47" s="2">
        <v>43.2</v>
      </c>
      <c r="G47" s="2">
        <v>0</v>
      </c>
      <c r="H47" s="2">
        <v>31</v>
      </c>
      <c r="I47" s="2">
        <v>3</v>
      </c>
      <c r="J47" s="2">
        <v>22</v>
      </c>
      <c r="K47" s="2">
        <v>39</v>
      </c>
      <c r="L47" s="2">
        <v>289</v>
      </c>
      <c r="M47" s="2">
        <v>7.4</v>
      </c>
    </row>
    <row r="52" spans="1:9" ht="15" customHeight="1">
      <c r="A52" s="25" t="s">
        <v>100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176</v>
      </c>
      <c r="B55" s="23">
        <f>SUM(E7-N7)/SUM(B7+M7)</f>
        <v>7.5670628183361632</v>
      </c>
      <c r="C55" s="23">
        <f>SUM(E8-N8)/SUM(B8+M8)</f>
        <v>5.610837438423645</v>
      </c>
      <c r="D55" s="23">
        <f>C12/B12</f>
        <v>4.2411504424778759</v>
      </c>
      <c r="E55" s="23">
        <f>C13/B13</f>
        <v>3.9037433155080214</v>
      </c>
      <c r="F55" s="23">
        <f>SUM(K7+J12+K17)</f>
        <v>20</v>
      </c>
      <c r="G55" s="23">
        <f>N29+I29</f>
        <v>33</v>
      </c>
      <c r="H55" s="23">
        <f>M23-M24</f>
        <v>-444</v>
      </c>
      <c r="I55" s="23">
        <f>L29+O29+F35+K35</f>
        <v>7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7" workbookViewId="0">
      <selection activeCell="I55" sqref="I55"/>
    </sheetView>
  </sheetViews>
  <sheetFormatPr baseColWidth="10" defaultRowHeight="15" x14ac:dyDescent="0"/>
  <sheetData>
    <row r="1" spans="1:15" ht="20">
      <c r="A1" s="25" t="s">
        <v>103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104</v>
      </c>
      <c r="B7" s="2">
        <v>526</v>
      </c>
      <c r="C7" s="2">
        <v>322</v>
      </c>
      <c r="D7" s="2">
        <v>61.2</v>
      </c>
      <c r="E7" s="2">
        <v>3316</v>
      </c>
      <c r="F7" s="2">
        <v>6.9</v>
      </c>
      <c r="G7" s="2">
        <v>207.3</v>
      </c>
      <c r="H7" s="2">
        <v>76</v>
      </c>
      <c r="I7" s="2">
        <v>16</v>
      </c>
      <c r="J7" s="2">
        <v>3</v>
      </c>
      <c r="K7" s="2">
        <v>12</v>
      </c>
      <c r="L7" s="2">
        <v>2.2999999999999998</v>
      </c>
      <c r="M7" s="2">
        <v>53</v>
      </c>
      <c r="N7" s="2">
        <v>330</v>
      </c>
      <c r="O7" s="2">
        <v>82.6</v>
      </c>
    </row>
    <row r="8" spans="1:15">
      <c r="A8" s="2" t="s">
        <v>17</v>
      </c>
      <c r="B8" s="2">
        <v>549</v>
      </c>
      <c r="C8" s="2">
        <v>375</v>
      </c>
      <c r="D8" s="2">
        <v>68.3</v>
      </c>
      <c r="E8" s="2">
        <v>4179</v>
      </c>
      <c r="F8" s="2">
        <v>8</v>
      </c>
      <c r="G8" s="2">
        <v>261.2</v>
      </c>
      <c r="H8" s="2">
        <v>66</v>
      </c>
      <c r="I8" s="2">
        <v>21</v>
      </c>
      <c r="J8" s="2">
        <v>3.8</v>
      </c>
      <c r="K8" s="2">
        <v>9</v>
      </c>
      <c r="L8" s="2">
        <v>1.6</v>
      </c>
      <c r="M8" s="2">
        <v>28</v>
      </c>
      <c r="N8" s="2">
        <v>196</v>
      </c>
      <c r="O8" s="2">
        <v>98.1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104</v>
      </c>
      <c r="B12" s="2">
        <v>390</v>
      </c>
      <c r="C12" s="2">
        <v>1544</v>
      </c>
      <c r="D12" s="2">
        <v>4</v>
      </c>
      <c r="E12" s="2">
        <v>47</v>
      </c>
      <c r="F12" s="2">
        <v>6</v>
      </c>
      <c r="G12" s="2">
        <v>7</v>
      </c>
      <c r="H12" s="2">
        <v>96.5</v>
      </c>
      <c r="I12" s="2">
        <v>8</v>
      </c>
      <c r="J12" s="2">
        <v>1</v>
      </c>
      <c r="K12" s="2">
        <v>83</v>
      </c>
    </row>
    <row r="13" spans="1:15">
      <c r="A13" s="2" t="s">
        <v>17</v>
      </c>
      <c r="B13" s="2">
        <v>504</v>
      </c>
      <c r="C13" s="2">
        <v>2020</v>
      </c>
      <c r="D13" s="2">
        <v>4</v>
      </c>
      <c r="E13" s="2">
        <v>71</v>
      </c>
      <c r="F13" s="2">
        <v>9</v>
      </c>
      <c r="G13" s="2">
        <v>20</v>
      </c>
      <c r="H13" s="2">
        <v>126.3</v>
      </c>
      <c r="I13" s="2">
        <v>4</v>
      </c>
      <c r="J13" s="2">
        <v>2</v>
      </c>
      <c r="K13" s="2">
        <v>128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104</v>
      </c>
      <c r="B17" s="2">
        <v>322</v>
      </c>
      <c r="C17" s="2">
        <v>526</v>
      </c>
      <c r="D17" s="2">
        <v>3646</v>
      </c>
      <c r="E17" s="2">
        <v>11.3</v>
      </c>
      <c r="F17" s="2">
        <v>16</v>
      </c>
      <c r="G17" s="2">
        <v>76</v>
      </c>
      <c r="H17" s="2">
        <v>46</v>
      </c>
      <c r="I17" s="2">
        <v>227.9</v>
      </c>
      <c r="J17" s="2">
        <v>4</v>
      </c>
      <c r="K17" s="2">
        <v>1</v>
      </c>
      <c r="L17" s="2">
        <v>1756</v>
      </c>
      <c r="M17" s="2">
        <v>154</v>
      </c>
    </row>
    <row r="18" spans="1:16">
      <c r="A18" s="2" t="s">
        <v>17</v>
      </c>
      <c r="B18" s="2">
        <v>375</v>
      </c>
      <c r="C18" s="2">
        <v>549</v>
      </c>
      <c r="D18" s="2">
        <v>4375</v>
      </c>
      <c r="E18" s="2">
        <v>11.7</v>
      </c>
      <c r="F18" s="2">
        <v>21</v>
      </c>
      <c r="G18" s="2">
        <v>66</v>
      </c>
      <c r="H18" s="2">
        <v>58</v>
      </c>
      <c r="I18" s="2">
        <v>273.39999999999998</v>
      </c>
      <c r="J18" s="2">
        <v>3</v>
      </c>
      <c r="K18" s="2">
        <v>1</v>
      </c>
      <c r="L18" s="2">
        <v>1880</v>
      </c>
      <c r="M18" s="2">
        <v>199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104</v>
      </c>
      <c r="B23" s="2">
        <v>261</v>
      </c>
      <c r="C23" s="2">
        <v>83</v>
      </c>
      <c r="D23" s="2">
        <v>154</v>
      </c>
      <c r="E23" s="2">
        <v>24</v>
      </c>
      <c r="F23" s="2">
        <v>65</v>
      </c>
      <c r="G23" s="2">
        <v>213</v>
      </c>
      <c r="H23" s="2">
        <v>30.5</v>
      </c>
      <c r="I23" s="2">
        <v>9</v>
      </c>
      <c r="J23" s="2">
        <v>19</v>
      </c>
      <c r="K23" s="2">
        <v>47.4</v>
      </c>
      <c r="L23" s="2">
        <v>113</v>
      </c>
      <c r="M23" s="2">
        <v>823</v>
      </c>
    </row>
    <row r="24" spans="1:16">
      <c r="A24" s="2" t="s">
        <v>17</v>
      </c>
      <c r="B24" s="2">
        <v>356</v>
      </c>
      <c r="C24" s="2">
        <v>128</v>
      </c>
      <c r="D24" s="2">
        <v>199</v>
      </c>
      <c r="E24" s="2">
        <v>29</v>
      </c>
      <c r="F24" s="2">
        <v>82</v>
      </c>
      <c r="G24" s="2">
        <v>210</v>
      </c>
      <c r="H24" s="2">
        <v>39</v>
      </c>
      <c r="I24" s="2">
        <v>6</v>
      </c>
      <c r="J24" s="2">
        <v>11</v>
      </c>
      <c r="K24" s="2">
        <v>54.5</v>
      </c>
      <c r="L24" s="2">
        <v>112</v>
      </c>
      <c r="M24" s="2">
        <v>920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104</v>
      </c>
      <c r="B29" s="2">
        <v>878</v>
      </c>
      <c r="C29" s="2">
        <v>253</v>
      </c>
      <c r="D29" s="2">
        <v>1131</v>
      </c>
      <c r="E29" s="2">
        <v>28</v>
      </c>
      <c r="F29" s="2">
        <v>196</v>
      </c>
      <c r="G29" s="2">
        <v>47</v>
      </c>
      <c r="H29" s="2">
        <v>58</v>
      </c>
      <c r="I29" s="2">
        <v>9</v>
      </c>
      <c r="J29" s="2">
        <v>125</v>
      </c>
      <c r="K29" s="2">
        <v>45</v>
      </c>
      <c r="L29" s="2">
        <v>1</v>
      </c>
      <c r="M29" s="2">
        <v>5</v>
      </c>
      <c r="N29" s="2">
        <v>3</v>
      </c>
      <c r="O29" s="2">
        <v>0</v>
      </c>
      <c r="P29" s="2">
        <v>4</v>
      </c>
    </row>
    <row r="30" spans="1:16">
      <c r="A30" s="2" t="s">
        <v>17</v>
      </c>
      <c r="B30" s="2">
        <v>775</v>
      </c>
      <c r="C30" s="2">
        <v>201</v>
      </c>
      <c r="D30" s="2">
        <v>976</v>
      </c>
      <c r="E30" s="2">
        <v>53</v>
      </c>
      <c r="F30" s="2">
        <v>330</v>
      </c>
      <c r="G30" s="2">
        <v>52</v>
      </c>
      <c r="H30" s="2">
        <v>62</v>
      </c>
      <c r="I30" s="2">
        <v>12</v>
      </c>
      <c r="J30" s="2">
        <v>174</v>
      </c>
      <c r="K30" s="2">
        <v>42</v>
      </c>
      <c r="L30" s="2">
        <v>2</v>
      </c>
      <c r="M30" s="2">
        <v>17</v>
      </c>
      <c r="N30" s="2">
        <v>5</v>
      </c>
      <c r="O30" s="2">
        <v>0</v>
      </c>
      <c r="P30" s="2">
        <v>3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104</v>
      </c>
      <c r="B35" s="2">
        <v>42</v>
      </c>
      <c r="C35" s="2">
        <v>993</v>
      </c>
      <c r="D35" s="2">
        <v>23.6</v>
      </c>
      <c r="E35" s="2">
        <v>40</v>
      </c>
      <c r="F35" s="2">
        <v>0</v>
      </c>
      <c r="G35" s="2">
        <v>30</v>
      </c>
      <c r="H35" s="2">
        <v>226</v>
      </c>
      <c r="I35" s="2">
        <v>7.5</v>
      </c>
      <c r="J35" s="2">
        <v>37</v>
      </c>
      <c r="K35" s="2">
        <v>0</v>
      </c>
      <c r="L35" s="2">
        <v>23</v>
      </c>
    </row>
    <row r="36" spans="1:13">
      <c r="A36" s="2" t="s">
        <v>17</v>
      </c>
      <c r="B36" s="2">
        <v>23</v>
      </c>
      <c r="C36" s="2">
        <v>591</v>
      </c>
      <c r="D36" s="2">
        <v>25.7</v>
      </c>
      <c r="E36" s="2">
        <v>74</v>
      </c>
      <c r="F36" s="2">
        <v>0</v>
      </c>
      <c r="G36" s="2">
        <v>44</v>
      </c>
      <c r="H36" s="2">
        <v>283</v>
      </c>
      <c r="I36" s="2">
        <v>6.4</v>
      </c>
      <c r="J36" s="2">
        <v>41</v>
      </c>
      <c r="K36" s="2">
        <v>0</v>
      </c>
      <c r="L36" s="2">
        <v>22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104</v>
      </c>
      <c r="B41" s="2">
        <v>24</v>
      </c>
      <c r="C41" s="2">
        <v>27</v>
      </c>
      <c r="D41" s="2">
        <v>88.9</v>
      </c>
      <c r="E41" s="2">
        <v>54</v>
      </c>
      <c r="F41" s="2" t="s">
        <v>65</v>
      </c>
      <c r="G41" s="5">
        <v>42623</v>
      </c>
      <c r="H41" s="5">
        <v>42527</v>
      </c>
      <c r="I41" s="5">
        <v>42529</v>
      </c>
      <c r="J41" s="5">
        <v>42432</v>
      </c>
      <c r="K41" s="2">
        <v>20</v>
      </c>
      <c r="L41" s="2">
        <v>21</v>
      </c>
      <c r="M41" s="2">
        <v>95.2</v>
      </c>
    </row>
    <row r="42" spans="1:13">
      <c r="A42" s="2" t="s">
        <v>17</v>
      </c>
      <c r="B42" s="2">
        <v>28</v>
      </c>
      <c r="C42" s="2">
        <v>37</v>
      </c>
      <c r="D42" s="2">
        <v>75.7</v>
      </c>
      <c r="E42" s="2">
        <v>51</v>
      </c>
      <c r="F42" s="5">
        <v>42370</v>
      </c>
      <c r="G42" s="5">
        <v>42558</v>
      </c>
      <c r="H42" s="5">
        <v>42717</v>
      </c>
      <c r="I42" s="5">
        <v>42565</v>
      </c>
      <c r="J42" s="5">
        <v>42371</v>
      </c>
      <c r="K42" s="2">
        <v>35</v>
      </c>
      <c r="L42" s="2">
        <v>39</v>
      </c>
      <c r="M42" s="2">
        <v>89.7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104</v>
      </c>
      <c r="B46" s="2">
        <v>92</v>
      </c>
      <c r="C46" s="2">
        <v>4017</v>
      </c>
      <c r="D46" s="2">
        <v>62</v>
      </c>
      <c r="E46" s="2">
        <v>43.7</v>
      </c>
      <c r="F46" s="2">
        <v>40.6</v>
      </c>
      <c r="G46" s="2">
        <v>0</v>
      </c>
      <c r="H46" s="2">
        <v>31</v>
      </c>
      <c r="I46" s="2">
        <v>5</v>
      </c>
      <c r="J46" s="2">
        <v>22</v>
      </c>
      <c r="K46" s="2">
        <v>44</v>
      </c>
      <c r="L46" s="2">
        <v>283</v>
      </c>
      <c r="M46" s="2">
        <v>6.4</v>
      </c>
    </row>
    <row r="47" spans="1:13">
      <c r="A47" s="2" t="s">
        <v>17</v>
      </c>
      <c r="B47" s="2">
        <v>74</v>
      </c>
      <c r="C47" s="2">
        <v>3363</v>
      </c>
      <c r="D47" s="2">
        <v>68</v>
      </c>
      <c r="E47" s="2">
        <v>45.4</v>
      </c>
      <c r="F47" s="2">
        <v>42.4</v>
      </c>
      <c r="G47" s="2">
        <v>0</v>
      </c>
      <c r="H47" s="2">
        <v>31</v>
      </c>
      <c r="I47" s="2">
        <v>7</v>
      </c>
      <c r="J47" s="2">
        <v>23</v>
      </c>
      <c r="K47" s="2">
        <v>30</v>
      </c>
      <c r="L47" s="2">
        <v>226</v>
      </c>
      <c r="M47" s="2">
        <v>7.5</v>
      </c>
    </row>
    <row r="52" spans="1:9" ht="15" customHeight="1">
      <c r="A52" s="25" t="s">
        <v>103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-141</v>
      </c>
      <c r="B55" s="23">
        <f>SUM(E7-N7)/SUM(B7+M7)</f>
        <v>5.157167530224525</v>
      </c>
      <c r="C55" s="23">
        <f>SUM(E8-N8)/SUM(B8+M8)</f>
        <v>6.9029462738301559</v>
      </c>
      <c r="D55" s="23">
        <f>C12/B12</f>
        <v>3.9589743589743591</v>
      </c>
      <c r="E55" s="23">
        <f>C13/B13</f>
        <v>4.0079365079365079</v>
      </c>
      <c r="F55" s="23">
        <f>SUM(K7+J12+K17)</f>
        <v>14</v>
      </c>
      <c r="G55" s="23">
        <f>N29+I29</f>
        <v>12</v>
      </c>
      <c r="H55" s="23">
        <f>M23-M24</f>
        <v>-97</v>
      </c>
      <c r="I55" s="23">
        <f>L29+O29+F35+K35</f>
        <v>1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1" workbookViewId="0">
      <selection activeCell="I55" sqref="I55"/>
    </sheetView>
  </sheetViews>
  <sheetFormatPr baseColWidth="10" defaultRowHeight="15" x14ac:dyDescent="0"/>
  <sheetData>
    <row r="1" spans="1:15" ht="20">
      <c r="A1" s="25" t="s">
        <v>105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106</v>
      </c>
      <c r="B7" s="2">
        <v>489</v>
      </c>
      <c r="C7" s="2">
        <v>333</v>
      </c>
      <c r="D7" s="2">
        <v>68.099999999999994</v>
      </c>
      <c r="E7" s="2">
        <v>3790</v>
      </c>
      <c r="F7" s="2">
        <v>8.3000000000000007</v>
      </c>
      <c r="G7" s="2">
        <v>236.9</v>
      </c>
      <c r="H7" s="2">
        <v>80</v>
      </c>
      <c r="I7" s="2">
        <v>34</v>
      </c>
      <c r="J7" s="2">
        <v>7</v>
      </c>
      <c r="K7" s="2">
        <v>8</v>
      </c>
      <c r="L7" s="2">
        <v>1.6</v>
      </c>
      <c r="M7" s="2">
        <v>46</v>
      </c>
      <c r="N7" s="2">
        <v>271</v>
      </c>
      <c r="O7" s="2">
        <v>109.8</v>
      </c>
    </row>
    <row r="8" spans="1:15">
      <c r="A8" s="2" t="s">
        <v>17</v>
      </c>
      <c r="B8" s="2">
        <v>548</v>
      </c>
      <c r="C8" s="2">
        <v>333</v>
      </c>
      <c r="D8" s="2">
        <v>60.8</v>
      </c>
      <c r="E8" s="2">
        <v>3364</v>
      </c>
      <c r="F8" s="2">
        <v>6.6</v>
      </c>
      <c r="G8" s="2">
        <v>210.3</v>
      </c>
      <c r="H8" s="2">
        <v>69</v>
      </c>
      <c r="I8" s="2">
        <v>14</v>
      </c>
      <c r="J8" s="2">
        <v>2.6</v>
      </c>
      <c r="K8" s="2">
        <v>14</v>
      </c>
      <c r="L8" s="2">
        <v>2.6</v>
      </c>
      <c r="M8" s="2">
        <v>37</v>
      </c>
      <c r="N8" s="2">
        <v>255</v>
      </c>
      <c r="O8" s="2">
        <v>78.099999999999994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106</v>
      </c>
      <c r="B12" s="2">
        <v>501</v>
      </c>
      <c r="C12" s="2">
        <v>2268</v>
      </c>
      <c r="D12" s="2">
        <v>4.5</v>
      </c>
      <c r="E12" s="2">
        <v>69</v>
      </c>
      <c r="F12" s="2">
        <v>12</v>
      </c>
      <c r="G12" s="2">
        <v>10</v>
      </c>
      <c r="H12" s="2">
        <v>141.80000000000001</v>
      </c>
      <c r="I12" s="2">
        <v>7</v>
      </c>
      <c r="J12" s="2">
        <v>4</v>
      </c>
      <c r="K12" s="2">
        <v>128</v>
      </c>
    </row>
    <row r="13" spans="1:15">
      <c r="A13" s="2" t="s">
        <v>17</v>
      </c>
      <c r="B13" s="2">
        <v>362</v>
      </c>
      <c r="C13" s="2">
        <v>1304</v>
      </c>
      <c r="D13" s="2">
        <v>3.6</v>
      </c>
      <c r="E13" s="2">
        <v>48</v>
      </c>
      <c r="F13" s="2">
        <v>4</v>
      </c>
      <c r="G13" s="2">
        <v>10</v>
      </c>
      <c r="H13" s="2">
        <v>81.5</v>
      </c>
      <c r="I13" s="2">
        <v>9</v>
      </c>
      <c r="J13" s="2">
        <v>4</v>
      </c>
      <c r="K13" s="2">
        <v>71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106</v>
      </c>
      <c r="B17" s="2">
        <v>333</v>
      </c>
      <c r="C17" s="2">
        <v>489</v>
      </c>
      <c r="D17" s="2">
        <v>4061</v>
      </c>
      <c r="E17" s="2">
        <v>12.2</v>
      </c>
      <c r="F17" s="2">
        <v>34</v>
      </c>
      <c r="G17" s="2">
        <v>80</v>
      </c>
      <c r="H17" s="2">
        <v>60</v>
      </c>
      <c r="I17" s="2">
        <v>253.8</v>
      </c>
      <c r="J17" s="2">
        <v>3</v>
      </c>
      <c r="K17" s="2">
        <v>1</v>
      </c>
      <c r="L17" s="2">
        <v>1788</v>
      </c>
      <c r="M17" s="2">
        <v>190</v>
      </c>
    </row>
    <row r="18" spans="1:16">
      <c r="A18" s="2" t="s">
        <v>17</v>
      </c>
      <c r="B18" s="2">
        <v>333</v>
      </c>
      <c r="C18" s="2">
        <v>548</v>
      </c>
      <c r="D18" s="2">
        <v>3619</v>
      </c>
      <c r="E18" s="2">
        <v>10.9</v>
      </c>
      <c r="F18" s="2">
        <v>14</v>
      </c>
      <c r="G18" s="2">
        <v>69</v>
      </c>
      <c r="H18" s="2">
        <v>49</v>
      </c>
      <c r="I18" s="2">
        <v>226.2</v>
      </c>
      <c r="J18" s="2">
        <v>3</v>
      </c>
      <c r="K18" s="2">
        <v>2</v>
      </c>
      <c r="L18" s="2">
        <v>1463</v>
      </c>
      <c r="M18" s="2">
        <v>175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106</v>
      </c>
      <c r="B23" s="2">
        <v>335</v>
      </c>
      <c r="C23" s="2">
        <v>128</v>
      </c>
      <c r="D23" s="2">
        <v>190</v>
      </c>
      <c r="E23" s="2">
        <v>17</v>
      </c>
      <c r="F23" s="2">
        <v>99</v>
      </c>
      <c r="G23" s="2">
        <v>213</v>
      </c>
      <c r="H23" s="2">
        <v>46.5</v>
      </c>
      <c r="I23" s="2">
        <v>8</v>
      </c>
      <c r="J23" s="2">
        <v>9</v>
      </c>
      <c r="K23" s="2">
        <v>88.9</v>
      </c>
      <c r="L23" s="2">
        <v>117</v>
      </c>
      <c r="M23" s="2">
        <v>1007</v>
      </c>
    </row>
    <row r="24" spans="1:16">
      <c r="A24" s="2" t="s">
        <v>17</v>
      </c>
      <c r="B24" s="2">
        <v>273</v>
      </c>
      <c r="C24" s="2">
        <v>71</v>
      </c>
      <c r="D24" s="2">
        <v>175</v>
      </c>
      <c r="E24" s="2">
        <v>27</v>
      </c>
      <c r="F24" s="2">
        <v>67</v>
      </c>
      <c r="G24" s="2">
        <v>195</v>
      </c>
      <c r="H24" s="2">
        <v>34.4</v>
      </c>
      <c r="I24" s="2">
        <v>1</v>
      </c>
      <c r="J24" s="2">
        <v>7</v>
      </c>
      <c r="K24" s="2">
        <v>14.3</v>
      </c>
      <c r="L24" s="2">
        <v>94</v>
      </c>
      <c r="M24" s="2">
        <v>795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106</v>
      </c>
      <c r="B29" s="2">
        <v>640</v>
      </c>
      <c r="C29" s="2">
        <v>335</v>
      </c>
      <c r="D29" s="2">
        <v>975</v>
      </c>
      <c r="E29" s="2">
        <v>37</v>
      </c>
      <c r="F29" s="2">
        <v>255</v>
      </c>
      <c r="G29" s="2">
        <v>52</v>
      </c>
      <c r="H29" s="2">
        <v>75</v>
      </c>
      <c r="I29" s="2">
        <v>14</v>
      </c>
      <c r="J29" s="2">
        <v>205</v>
      </c>
      <c r="K29" s="2">
        <v>54</v>
      </c>
      <c r="L29" s="2">
        <v>0</v>
      </c>
      <c r="M29" s="2">
        <v>20</v>
      </c>
      <c r="N29" s="2">
        <v>8</v>
      </c>
      <c r="O29" s="2">
        <v>3</v>
      </c>
      <c r="P29" s="2">
        <v>0</v>
      </c>
    </row>
    <row r="30" spans="1:16">
      <c r="A30" s="2" t="s">
        <v>17</v>
      </c>
      <c r="B30" s="2">
        <v>748</v>
      </c>
      <c r="C30" s="2">
        <v>415</v>
      </c>
      <c r="D30" s="2">
        <v>1163</v>
      </c>
      <c r="E30" s="2">
        <v>46</v>
      </c>
      <c r="F30" s="2">
        <v>271</v>
      </c>
      <c r="G30" s="2">
        <v>45</v>
      </c>
      <c r="H30" s="2">
        <v>43</v>
      </c>
      <c r="I30" s="2">
        <v>8</v>
      </c>
      <c r="J30" s="2">
        <v>50</v>
      </c>
      <c r="K30" s="2">
        <v>24</v>
      </c>
      <c r="L30" s="2">
        <v>0</v>
      </c>
      <c r="M30" s="2">
        <v>13</v>
      </c>
      <c r="N30" s="2">
        <v>8</v>
      </c>
      <c r="O30" s="2">
        <v>2</v>
      </c>
      <c r="P30" s="2">
        <v>3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106</v>
      </c>
      <c r="B35" s="2">
        <v>34</v>
      </c>
      <c r="C35" s="2">
        <v>868</v>
      </c>
      <c r="D35" s="2">
        <v>25.5</v>
      </c>
      <c r="E35" s="2">
        <v>105</v>
      </c>
      <c r="F35" s="2">
        <v>1</v>
      </c>
      <c r="G35" s="2">
        <v>42</v>
      </c>
      <c r="H35" s="2">
        <v>450</v>
      </c>
      <c r="I35" s="2">
        <v>10.7</v>
      </c>
      <c r="J35" s="2">
        <v>66</v>
      </c>
      <c r="K35" s="2">
        <v>1</v>
      </c>
      <c r="L35" s="2">
        <v>22</v>
      </c>
    </row>
    <row r="36" spans="1:13">
      <c r="A36" s="2" t="s">
        <v>17</v>
      </c>
      <c r="B36" s="2">
        <v>42</v>
      </c>
      <c r="C36" s="2">
        <v>1073</v>
      </c>
      <c r="D36" s="2">
        <v>25.5</v>
      </c>
      <c r="E36" s="2">
        <v>101</v>
      </c>
      <c r="F36" s="2">
        <v>1</v>
      </c>
      <c r="G36" s="2">
        <v>29</v>
      </c>
      <c r="H36" s="2">
        <v>386</v>
      </c>
      <c r="I36" s="2">
        <v>13.3</v>
      </c>
      <c r="J36" s="2">
        <v>75</v>
      </c>
      <c r="K36" s="2">
        <v>1</v>
      </c>
      <c r="L36" s="2">
        <v>20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106</v>
      </c>
      <c r="B41" s="2">
        <v>29</v>
      </c>
      <c r="C41" s="2">
        <v>31</v>
      </c>
      <c r="D41" s="2">
        <v>93.5</v>
      </c>
      <c r="E41" s="2">
        <v>54</v>
      </c>
      <c r="F41" s="2" t="s">
        <v>65</v>
      </c>
      <c r="G41" s="5">
        <v>42622</v>
      </c>
      <c r="H41" s="5">
        <v>42558</v>
      </c>
      <c r="I41" s="5">
        <v>42560</v>
      </c>
      <c r="J41" s="5">
        <v>42527</v>
      </c>
      <c r="K41" s="2">
        <v>40</v>
      </c>
      <c r="L41" s="2">
        <v>44</v>
      </c>
      <c r="M41" s="2">
        <v>90.9</v>
      </c>
    </row>
    <row r="42" spans="1:13">
      <c r="A42" s="2" t="s">
        <v>17</v>
      </c>
      <c r="B42" s="2">
        <v>27</v>
      </c>
      <c r="C42" s="2">
        <v>28</v>
      </c>
      <c r="D42" s="2">
        <v>96.4</v>
      </c>
      <c r="E42" s="2">
        <v>54</v>
      </c>
      <c r="F42" s="5">
        <v>42370</v>
      </c>
      <c r="G42" s="5">
        <v>42558</v>
      </c>
      <c r="H42" s="5">
        <v>42653</v>
      </c>
      <c r="I42" s="5">
        <v>42558</v>
      </c>
      <c r="J42" s="5">
        <v>42403</v>
      </c>
      <c r="K42" s="2">
        <v>22</v>
      </c>
      <c r="L42" s="2">
        <v>25</v>
      </c>
      <c r="M42" s="2">
        <v>88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106</v>
      </c>
      <c r="B46" s="2">
        <v>68</v>
      </c>
      <c r="C46" s="2">
        <v>3105</v>
      </c>
      <c r="D46" s="2">
        <v>73</v>
      </c>
      <c r="E46" s="2">
        <v>45.7</v>
      </c>
      <c r="F46" s="2">
        <v>40</v>
      </c>
      <c r="G46" s="2">
        <v>0</v>
      </c>
      <c r="H46" s="2">
        <v>24</v>
      </c>
      <c r="I46" s="2">
        <v>7</v>
      </c>
      <c r="J46" s="2">
        <v>20</v>
      </c>
      <c r="K46" s="2">
        <v>29</v>
      </c>
      <c r="L46" s="2">
        <v>386</v>
      </c>
      <c r="M46" s="2">
        <v>13.3</v>
      </c>
    </row>
    <row r="47" spans="1:13">
      <c r="A47" s="2" t="s">
        <v>17</v>
      </c>
      <c r="B47" s="2">
        <v>87</v>
      </c>
      <c r="C47" s="2">
        <v>3918</v>
      </c>
      <c r="D47" s="2">
        <v>72</v>
      </c>
      <c r="E47" s="2">
        <v>45</v>
      </c>
      <c r="F47" s="2">
        <v>39.9</v>
      </c>
      <c r="G47" s="2">
        <v>0</v>
      </c>
      <c r="H47" s="2">
        <v>25</v>
      </c>
      <c r="I47" s="2">
        <v>4</v>
      </c>
      <c r="J47" s="2">
        <v>22</v>
      </c>
      <c r="K47" s="2">
        <v>42</v>
      </c>
      <c r="L47" s="2">
        <v>450</v>
      </c>
      <c r="M47" s="2">
        <v>10.7</v>
      </c>
    </row>
    <row r="52" spans="1:9" ht="15" customHeight="1">
      <c r="A52" s="25" t="s">
        <v>105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150</v>
      </c>
      <c r="B55" s="23">
        <f>SUM(E7-N7)/SUM(B7+M7)</f>
        <v>6.5775700934579442</v>
      </c>
      <c r="C55" s="23">
        <f>SUM(E8-N8)/SUM(B8+M8)</f>
        <v>5.3145299145299143</v>
      </c>
      <c r="D55" s="23">
        <f>C12/B12</f>
        <v>4.5269461077844309</v>
      </c>
      <c r="E55" s="23">
        <f>C13/B13</f>
        <v>3.6022099447513813</v>
      </c>
      <c r="F55" s="23">
        <f>SUM(K7+J12+K17)</f>
        <v>13</v>
      </c>
      <c r="G55" s="23">
        <f>N29+I29</f>
        <v>22</v>
      </c>
      <c r="H55" s="23">
        <f>M23-M24</f>
        <v>212</v>
      </c>
      <c r="I55" s="23">
        <f>L29+O29+F35+K35</f>
        <v>5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8" workbookViewId="0">
      <selection activeCell="I55" sqref="I55"/>
    </sheetView>
  </sheetViews>
  <sheetFormatPr baseColWidth="10" defaultRowHeight="15" x14ac:dyDescent="0"/>
  <sheetData>
    <row r="1" spans="1:15" ht="20">
      <c r="A1" s="25" t="s">
        <v>107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108</v>
      </c>
      <c r="B7" s="2">
        <v>473</v>
      </c>
      <c r="C7" s="2">
        <v>273</v>
      </c>
      <c r="D7" s="2">
        <v>57.7</v>
      </c>
      <c r="E7" s="2">
        <v>2805</v>
      </c>
      <c r="F7" s="2">
        <v>6.2</v>
      </c>
      <c r="G7" s="2">
        <v>175.3</v>
      </c>
      <c r="H7" s="2">
        <v>68</v>
      </c>
      <c r="I7" s="2">
        <v>11</v>
      </c>
      <c r="J7" s="2">
        <v>2.2999999999999998</v>
      </c>
      <c r="K7" s="2">
        <v>11</v>
      </c>
      <c r="L7" s="2">
        <v>2.2999999999999998</v>
      </c>
      <c r="M7" s="2">
        <v>18</v>
      </c>
      <c r="N7" s="2">
        <v>126</v>
      </c>
      <c r="O7" s="2">
        <v>74.099999999999994</v>
      </c>
    </row>
    <row r="8" spans="1:15">
      <c r="A8" s="2" t="s">
        <v>17</v>
      </c>
      <c r="B8" s="2">
        <v>597</v>
      </c>
      <c r="C8" s="2">
        <v>399</v>
      </c>
      <c r="D8" s="2">
        <v>66.8</v>
      </c>
      <c r="E8" s="2">
        <v>4065</v>
      </c>
      <c r="F8" s="2">
        <v>7.2</v>
      </c>
      <c r="G8" s="2">
        <v>254.1</v>
      </c>
      <c r="H8" s="2">
        <v>87</v>
      </c>
      <c r="I8" s="2">
        <v>21</v>
      </c>
      <c r="J8" s="2">
        <v>3.5</v>
      </c>
      <c r="K8" s="2">
        <v>13</v>
      </c>
      <c r="L8" s="2">
        <v>2.2000000000000002</v>
      </c>
      <c r="M8" s="2">
        <v>41</v>
      </c>
      <c r="N8" s="2">
        <v>236</v>
      </c>
      <c r="O8" s="2">
        <v>90.4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108</v>
      </c>
      <c r="B12" s="2">
        <v>429</v>
      </c>
      <c r="C12" s="2">
        <v>1956</v>
      </c>
      <c r="D12" s="2">
        <v>4.5999999999999996</v>
      </c>
      <c r="E12" s="2">
        <v>71</v>
      </c>
      <c r="F12" s="2">
        <v>19</v>
      </c>
      <c r="G12" s="2">
        <v>16</v>
      </c>
      <c r="H12" s="2">
        <v>122.3</v>
      </c>
      <c r="I12" s="2">
        <v>12</v>
      </c>
      <c r="J12" s="2">
        <v>5</v>
      </c>
      <c r="K12" s="2">
        <v>92</v>
      </c>
    </row>
    <row r="13" spans="1:15">
      <c r="A13" s="2" t="s">
        <v>17</v>
      </c>
      <c r="B13" s="2">
        <v>453</v>
      </c>
      <c r="C13" s="2">
        <v>1820</v>
      </c>
      <c r="D13" s="2">
        <v>4</v>
      </c>
      <c r="E13" s="2">
        <v>47</v>
      </c>
      <c r="F13" s="2">
        <v>15</v>
      </c>
      <c r="G13" s="2">
        <v>7</v>
      </c>
      <c r="H13" s="2">
        <v>113.8</v>
      </c>
      <c r="I13" s="2">
        <v>9</v>
      </c>
      <c r="J13" s="2">
        <v>5</v>
      </c>
      <c r="K13" s="2">
        <v>98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108</v>
      </c>
      <c r="B17" s="2">
        <v>273</v>
      </c>
      <c r="C17" s="2">
        <v>473</v>
      </c>
      <c r="D17" s="2">
        <v>2931</v>
      </c>
      <c r="E17" s="2">
        <v>10.7</v>
      </c>
      <c r="F17" s="2">
        <v>11</v>
      </c>
      <c r="G17" s="2">
        <v>68</v>
      </c>
      <c r="H17" s="2">
        <v>35</v>
      </c>
      <c r="I17" s="2">
        <v>183.2</v>
      </c>
      <c r="J17" s="2">
        <v>3</v>
      </c>
      <c r="K17" s="2">
        <v>2</v>
      </c>
      <c r="L17" s="2">
        <v>1474</v>
      </c>
      <c r="M17" s="2">
        <v>126</v>
      </c>
    </row>
    <row r="18" spans="1:16">
      <c r="A18" s="2" t="s">
        <v>17</v>
      </c>
      <c r="B18" s="2">
        <v>399</v>
      </c>
      <c r="C18" s="2">
        <v>597</v>
      </c>
      <c r="D18" s="2">
        <v>4301</v>
      </c>
      <c r="E18" s="2">
        <v>10.8</v>
      </c>
      <c r="F18" s="2">
        <v>21</v>
      </c>
      <c r="G18" s="2">
        <v>87</v>
      </c>
      <c r="H18" s="2">
        <v>51</v>
      </c>
      <c r="I18" s="2">
        <v>268.8</v>
      </c>
      <c r="J18" s="2">
        <v>9</v>
      </c>
      <c r="K18" s="2">
        <v>3</v>
      </c>
      <c r="L18" s="2">
        <v>2251</v>
      </c>
      <c r="M18" s="2">
        <v>192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108</v>
      </c>
      <c r="B23" s="2">
        <v>241</v>
      </c>
      <c r="C23" s="2">
        <v>92</v>
      </c>
      <c r="D23" s="2">
        <v>126</v>
      </c>
      <c r="E23" s="2">
        <v>23</v>
      </c>
      <c r="F23" s="2">
        <v>52</v>
      </c>
      <c r="G23" s="2">
        <v>201</v>
      </c>
      <c r="H23" s="2">
        <v>25.9</v>
      </c>
      <c r="I23" s="2">
        <v>4</v>
      </c>
      <c r="J23" s="2">
        <v>13</v>
      </c>
      <c r="K23" s="2">
        <v>30.8</v>
      </c>
      <c r="L23" s="2">
        <v>122</v>
      </c>
      <c r="M23" s="2">
        <v>1007</v>
      </c>
    </row>
    <row r="24" spans="1:16">
      <c r="A24" s="2" t="s">
        <v>17</v>
      </c>
      <c r="B24" s="2">
        <v>320</v>
      </c>
      <c r="C24" s="2">
        <v>98</v>
      </c>
      <c r="D24" s="2">
        <v>192</v>
      </c>
      <c r="E24" s="2">
        <v>30</v>
      </c>
      <c r="F24" s="2">
        <v>78</v>
      </c>
      <c r="G24" s="2">
        <v>225</v>
      </c>
      <c r="H24" s="2">
        <v>34.700000000000003</v>
      </c>
      <c r="I24" s="2">
        <v>4</v>
      </c>
      <c r="J24" s="2">
        <v>15</v>
      </c>
      <c r="K24" s="2">
        <v>26.7</v>
      </c>
      <c r="L24" s="2">
        <v>109</v>
      </c>
      <c r="M24" s="2">
        <v>992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108</v>
      </c>
      <c r="B29" s="2">
        <v>801</v>
      </c>
      <c r="C29" s="2">
        <v>331</v>
      </c>
      <c r="D29" s="2">
        <v>1132</v>
      </c>
      <c r="E29" s="2">
        <v>41</v>
      </c>
      <c r="F29" s="2">
        <v>236</v>
      </c>
      <c r="G29" s="2">
        <v>78</v>
      </c>
      <c r="H29" s="2">
        <v>68</v>
      </c>
      <c r="I29" s="2">
        <v>13</v>
      </c>
      <c r="J29" s="2">
        <v>182</v>
      </c>
      <c r="K29" s="2">
        <v>58</v>
      </c>
      <c r="L29" s="2">
        <v>1</v>
      </c>
      <c r="M29" s="2">
        <v>22</v>
      </c>
      <c r="N29" s="2">
        <v>13</v>
      </c>
      <c r="O29" s="2">
        <v>2</v>
      </c>
      <c r="P29" s="2">
        <v>0</v>
      </c>
    </row>
    <row r="30" spans="1:16">
      <c r="A30" s="2" t="s">
        <v>17</v>
      </c>
      <c r="B30" s="2">
        <v>678</v>
      </c>
      <c r="C30" s="2">
        <v>278</v>
      </c>
      <c r="D30" s="2">
        <v>956</v>
      </c>
      <c r="E30" s="2">
        <v>18</v>
      </c>
      <c r="F30" s="2">
        <v>126</v>
      </c>
      <c r="G30" s="2">
        <v>74</v>
      </c>
      <c r="H30" s="2">
        <v>56</v>
      </c>
      <c r="I30" s="2">
        <v>11</v>
      </c>
      <c r="J30" s="2">
        <v>131</v>
      </c>
      <c r="K30" s="2">
        <v>45</v>
      </c>
      <c r="L30" s="2">
        <v>2</v>
      </c>
      <c r="M30" s="2">
        <v>14</v>
      </c>
      <c r="N30" s="2">
        <v>10</v>
      </c>
      <c r="O30" s="2">
        <v>1</v>
      </c>
      <c r="P30" s="2">
        <v>4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108</v>
      </c>
      <c r="B35" s="2">
        <v>34</v>
      </c>
      <c r="C35" s="2">
        <v>830</v>
      </c>
      <c r="D35" s="2">
        <v>24.4</v>
      </c>
      <c r="E35" s="2">
        <v>102</v>
      </c>
      <c r="F35" s="2">
        <v>0</v>
      </c>
      <c r="G35" s="2">
        <v>39</v>
      </c>
      <c r="H35" s="2">
        <v>300</v>
      </c>
      <c r="I35" s="2">
        <v>7.7</v>
      </c>
      <c r="J35" s="2">
        <v>75</v>
      </c>
      <c r="K35" s="2">
        <v>1</v>
      </c>
      <c r="L35" s="2">
        <v>15</v>
      </c>
    </row>
    <row r="36" spans="1:13">
      <c r="A36" s="2" t="s">
        <v>17</v>
      </c>
      <c r="B36" s="2">
        <v>27</v>
      </c>
      <c r="C36" s="2">
        <v>605</v>
      </c>
      <c r="D36" s="2">
        <v>22.4</v>
      </c>
      <c r="E36" s="2">
        <v>42</v>
      </c>
      <c r="F36" s="2">
        <v>0</v>
      </c>
      <c r="G36" s="2">
        <v>40</v>
      </c>
      <c r="H36" s="2">
        <v>289</v>
      </c>
      <c r="I36" s="2">
        <v>7.2</v>
      </c>
      <c r="J36" s="2">
        <v>57</v>
      </c>
      <c r="K36" s="2">
        <v>1</v>
      </c>
      <c r="L36" s="2">
        <v>25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108</v>
      </c>
      <c r="B41" s="2">
        <v>21</v>
      </c>
      <c r="C41" s="2">
        <v>31</v>
      </c>
      <c r="D41" s="2">
        <v>67.7</v>
      </c>
      <c r="E41" s="2">
        <v>61</v>
      </c>
      <c r="F41" s="5">
        <v>42370</v>
      </c>
      <c r="G41" s="5">
        <v>42402</v>
      </c>
      <c r="H41" s="5">
        <v>42654</v>
      </c>
      <c r="I41" s="5">
        <v>42498</v>
      </c>
      <c r="J41" s="5">
        <v>42438</v>
      </c>
      <c r="K41" s="2">
        <v>27</v>
      </c>
      <c r="L41" s="2">
        <v>29</v>
      </c>
      <c r="M41" s="2">
        <v>93.1</v>
      </c>
    </row>
    <row r="42" spans="1:13">
      <c r="A42" s="2" t="s">
        <v>17</v>
      </c>
      <c r="B42" s="2">
        <v>35</v>
      </c>
      <c r="C42" s="2">
        <v>37</v>
      </c>
      <c r="D42" s="2">
        <v>94.6</v>
      </c>
      <c r="E42" s="2">
        <v>54</v>
      </c>
      <c r="F42" s="2" t="s">
        <v>65</v>
      </c>
      <c r="G42" s="2" t="s">
        <v>109</v>
      </c>
      <c r="H42" s="5">
        <v>42653</v>
      </c>
      <c r="I42" s="5">
        <v>42527</v>
      </c>
      <c r="J42" s="5">
        <v>42404</v>
      </c>
      <c r="K42" s="2">
        <v>29</v>
      </c>
      <c r="L42" s="2">
        <v>29</v>
      </c>
      <c r="M42" s="2">
        <v>100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108</v>
      </c>
      <c r="B46" s="2">
        <v>96</v>
      </c>
      <c r="C46" s="2">
        <v>4601</v>
      </c>
      <c r="D46" s="2">
        <v>68</v>
      </c>
      <c r="E46" s="2">
        <v>47.9</v>
      </c>
      <c r="F46" s="2">
        <v>44.9</v>
      </c>
      <c r="G46" s="2">
        <v>0</v>
      </c>
      <c r="H46" s="2">
        <v>41</v>
      </c>
      <c r="I46" s="2">
        <v>6</v>
      </c>
      <c r="J46" s="2">
        <v>25</v>
      </c>
      <c r="K46" s="2">
        <v>40</v>
      </c>
      <c r="L46" s="2">
        <v>289</v>
      </c>
      <c r="M46" s="2">
        <v>7.2</v>
      </c>
    </row>
    <row r="47" spans="1:13">
      <c r="A47" s="2" t="s">
        <v>17</v>
      </c>
      <c r="B47" s="2">
        <v>83</v>
      </c>
      <c r="C47" s="2">
        <v>3721</v>
      </c>
      <c r="D47" s="2">
        <v>73</v>
      </c>
      <c r="E47" s="2">
        <v>44.8</v>
      </c>
      <c r="F47" s="2">
        <v>41.2</v>
      </c>
      <c r="G47" s="2">
        <v>0</v>
      </c>
      <c r="H47" s="2">
        <v>26</v>
      </c>
      <c r="I47" s="2">
        <v>10</v>
      </c>
      <c r="J47" s="2">
        <v>15</v>
      </c>
      <c r="K47" s="2">
        <v>39</v>
      </c>
      <c r="L47" s="2">
        <v>300</v>
      </c>
      <c r="M47" s="2">
        <v>7.7</v>
      </c>
    </row>
    <row r="52" spans="1:9" ht="15" customHeight="1">
      <c r="A52" s="25" t="s">
        <v>107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-50</v>
      </c>
      <c r="B55" s="23">
        <f>SUM(E7-N7)/SUM(B7+M7)</f>
        <v>5.4562118126272914</v>
      </c>
      <c r="C55" s="23">
        <f>SUM(E8-N8)/SUM(B8+M8)</f>
        <v>6.0015673981191222</v>
      </c>
      <c r="D55" s="23">
        <f>C12/B12</f>
        <v>4.5594405594405591</v>
      </c>
      <c r="E55" s="23">
        <f>C13/B13</f>
        <v>4.0176600441501105</v>
      </c>
      <c r="F55" s="23">
        <f>SUM(K7+J12+K17)</f>
        <v>18</v>
      </c>
      <c r="G55" s="23">
        <f>N29+I29</f>
        <v>26</v>
      </c>
      <c r="H55" s="23">
        <f>M23-M24</f>
        <v>15</v>
      </c>
      <c r="I55" s="23">
        <f>L29+O29+F35+K35</f>
        <v>4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5" workbookViewId="0">
      <selection activeCell="I55" sqref="I55"/>
    </sheetView>
  </sheetViews>
  <sheetFormatPr baseColWidth="10" defaultRowHeight="15" x14ac:dyDescent="0"/>
  <sheetData>
    <row r="1" spans="1:15" ht="20">
      <c r="A1" s="25" t="s">
        <v>110</v>
      </c>
      <c r="B1" s="25"/>
      <c r="C1" s="25"/>
      <c r="D1" s="25"/>
      <c r="E1" s="25"/>
    </row>
    <row r="2" spans="1:15">
      <c r="A2" s="7" t="s">
        <v>73</v>
      </c>
    </row>
    <row r="5" spans="1:15">
      <c r="A5" s="6" t="s">
        <v>0</v>
      </c>
    </row>
    <row r="6" spans="1:1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</row>
    <row r="7" spans="1:15">
      <c r="A7" s="2" t="s">
        <v>111</v>
      </c>
      <c r="B7" s="2">
        <v>523</v>
      </c>
      <c r="C7" s="2">
        <v>334</v>
      </c>
      <c r="D7" s="2">
        <v>63.9</v>
      </c>
      <c r="E7" s="2">
        <v>3663</v>
      </c>
      <c r="F7" s="2">
        <v>7.3</v>
      </c>
      <c r="G7" s="2">
        <v>228.9</v>
      </c>
      <c r="H7" s="2">
        <v>87</v>
      </c>
      <c r="I7" s="2">
        <v>21</v>
      </c>
      <c r="J7" s="2">
        <v>4</v>
      </c>
      <c r="K7" s="2">
        <v>12</v>
      </c>
      <c r="L7" s="2">
        <v>2.2999999999999998</v>
      </c>
      <c r="M7" s="2">
        <v>33</v>
      </c>
      <c r="N7" s="2">
        <v>180</v>
      </c>
      <c r="O7" s="2">
        <v>89.7</v>
      </c>
    </row>
    <row r="8" spans="1:15">
      <c r="A8" s="2" t="s">
        <v>17</v>
      </c>
      <c r="B8" s="2">
        <v>512</v>
      </c>
      <c r="C8" s="2">
        <v>322</v>
      </c>
      <c r="D8" s="2">
        <v>62.9</v>
      </c>
      <c r="E8" s="2">
        <v>3593</v>
      </c>
      <c r="F8" s="2">
        <v>7.5</v>
      </c>
      <c r="G8" s="2">
        <v>224.6</v>
      </c>
      <c r="H8" s="2">
        <v>71</v>
      </c>
      <c r="I8" s="2">
        <v>31</v>
      </c>
      <c r="J8" s="2">
        <v>6.1</v>
      </c>
      <c r="K8" s="2">
        <v>8</v>
      </c>
      <c r="L8" s="2">
        <v>1.6</v>
      </c>
      <c r="M8" s="2">
        <v>35</v>
      </c>
      <c r="N8" s="2">
        <v>237</v>
      </c>
      <c r="O8" s="2">
        <v>99.3</v>
      </c>
    </row>
    <row r="10" spans="1:15">
      <c r="A10" s="6" t="s">
        <v>25</v>
      </c>
    </row>
    <row r="11" spans="1:15">
      <c r="A11" s="1" t="s">
        <v>1</v>
      </c>
      <c r="B11" s="1" t="s">
        <v>2</v>
      </c>
      <c r="C11" s="1" t="s">
        <v>5</v>
      </c>
      <c r="D11" s="1" t="s">
        <v>6</v>
      </c>
      <c r="E11" s="1" t="s">
        <v>8</v>
      </c>
      <c r="F11" s="1" t="s">
        <v>18</v>
      </c>
      <c r="G11" s="1" t="s">
        <v>9</v>
      </c>
      <c r="H11" s="1" t="s">
        <v>7</v>
      </c>
      <c r="I11" s="1" t="s">
        <v>19</v>
      </c>
      <c r="J11" s="1" t="s">
        <v>20</v>
      </c>
      <c r="K11" s="1" t="s">
        <v>21</v>
      </c>
    </row>
    <row r="12" spans="1:15">
      <c r="A12" s="2" t="s">
        <v>111</v>
      </c>
      <c r="B12" s="2">
        <v>469</v>
      </c>
      <c r="C12" s="2">
        <v>1851</v>
      </c>
      <c r="D12" s="2">
        <v>3.9</v>
      </c>
      <c r="E12" s="2">
        <v>27</v>
      </c>
      <c r="F12" s="2">
        <v>6</v>
      </c>
      <c r="G12" s="2">
        <v>13</v>
      </c>
      <c r="H12" s="2">
        <v>115.7</v>
      </c>
      <c r="I12" s="2">
        <v>5</v>
      </c>
      <c r="J12" s="2">
        <v>2</v>
      </c>
      <c r="K12" s="2">
        <v>108</v>
      </c>
    </row>
    <row r="13" spans="1:15">
      <c r="A13" s="2" t="s">
        <v>17</v>
      </c>
      <c r="B13" s="2">
        <v>433</v>
      </c>
      <c r="C13" s="2">
        <v>1934</v>
      </c>
      <c r="D13" s="2">
        <v>4.5</v>
      </c>
      <c r="E13" s="2">
        <v>44</v>
      </c>
      <c r="F13" s="2">
        <v>5</v>
      </c>
      <c r="G13" s="2">
        <v>9</v>
      </c>
      <c r="H13" s="2">
        <v>120.9</v>
      </c>
      <c r="I13" s="2">
        <v>6</v>
      </c>
      <c r="J13" s="2">
        <v>4</v>
      </c>
      <c r="K13" s="2">
        <v>103</v>
      </c>
    </row>
    <row r="15" spans="1:15">
      <c r="A15" s="6" t="s">
        <v>26</v>
      </c>
    </row>
    <row r="16" spans="1:15">
      <c r="A16" s="1" t="s">
        <v>1</v>
      </c>
      <c r="B16" s="1" t="s">
        <v>22</v>
      </c>
      <c r="C16" s="1" t="s">
        <v>23</v>
      </c>
      <c r="D16" s="1" t="s">
        <v>5</v>
      </c>
      <c r="E16" s="1" t="s">
        <v>6</v>
      </c>
      <c r="F16" s="1" t="s">
        <v>9</v>
      </c>
      <c r="G16" s="1" t="s">
        <v>8</v>
      </c>
      <c r="H16" s="1" t="s">
        <v>18</v>
      </c>
      <c r="I16" s="1" t="s">
        <v>7</v>
      </c>
      <c r="J16" s="1" t="s">
        <v>19</v>
      </c>
      <c r="K16" s="1" t="s">
        <v>20</v>
      </c>
      <c r="L16" s="1" t="s">
        <v>24</v>
      </c>
      <c r="M16" s="1" t="s">
        <v>21</v>
      </c>
    </row>
    <row r="17" spans="1:16">
      <c r="A17" s="2" t="s">
        <v>111</v>
      </c>
      <c r="B17" s="2">
        <v>334</v>
      </c>
      <c r="C17" s="2">
        <v>523</v>
      </c>
      <c r="D17" s="2">
        <v>3843</v>
      </c>
      <c r="E17" s="2">
        <v>11.5</v>
      </c>
      <c r="F17" s="2">
        <v>21</v>
      </c>
      <c r="G17" s="2">
        <v>87</v>
      </c>
      <c r="H17" s="2">
        <v>56</v>
      </c>
      <c r="I17" s="2">
        <v>240.2</v>
      </c>
      <c r="J17" s="2">
        <v>4</v>
      </c>
      <c r="K17" s="2">
        <v>0</v>
      </c>
      <c r="L17" s="2">
        <v>1829</v>
      </c>
      <c r="M17" s="2">
        <v>177</v>
      </c>
    </row>
    <row r="18" spans="1:16">
      <c r="A18" s="2" t="s">
        <v>17</v>
      </c>
      <c r="B18" s="2">
        <v>322</v>
      </c>
      <c r="C18" s="2">
        <v>512</v>
      </c>
      <c r="D18" s="2">
        <v>3830</v>
      </c>
      <c r="E18" s="2">
        <v>11.9</v>
      </c>
      <c r="F18" s="2">
        <v>31</v>
      </c>
      <c r="G18" s="2">
        <v>71</v>
      </c>
      <c r="H18" s="2">
        <v>52</v>
      </c>
      <c r="I18" s="2">
        <v>239.4</v>
      </c>
      <c r="J18" s="2">
        <v>3</v>
      </c>
      <c r="K18" s="2">
        <v>2</v>
      </c>
      <c r="L18" s="2">
        <v>1851</v>
      </c>
      <c r="M18" s="2">
        <v>182</v>
      </c>
    </row>
    <row r="20" spans="1:16">
      <c r="A20" s="6" t="s">
        <v>36</v>
      </c>
    </row>
    <row r="21" spans="1:16">
      <c r="A21" s="3"/>
      <c r="B21" s="26" t="s">
        <v>27</v>
      </c>
      <c r="C21" s="26"/>
      <c r="D21" s="26"/>
      <c r="E21" s="26"/>
      <c r="F21" s="26" t="s">
        <v>28</v>
      </c>
      <c r="G21" s="26"/>
      <c r="H21" s="26"/>
      <c r="I21" s="26" t="s">
        <v>29</v>
      </c>
      <c r="J21" s="26"/>
      <c r="K21" s="26"/>
      <c r="L21" s="26" t="s">
        <v>30</v>
      </c>
      <c r="M21" s="26"/>
    </row>
    <row r="22" spans="1:16">
      <c r="A22" s="1" t="s">
        <v>1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2</v>
      </c>
      <c r="H22" s="1" t="s">
        <v>4</v>
      </c>
      <c r="I22" s="1" t="s">
        <v>35</v>
      </c>
      <c r="J22" s="1" t="s">
        <v>2</v>
      </c>
      <c r="K22" s="1" t="s">
        <v>4</v>
      </c>
      <c r="L22" s="1" t="s">
        <v>31</v>
      </c>
      <c r="M22" s="1" t="s">
        <v>5</v>
      </c>
    </row>
    <row r="23" spans="1:16">
      <c r="A23" s="2" t="s">
        <v>111</v>
      </c>
      <c r="B23" s="2">
        <v>312</v>
      </c>
      <c r="C23" s="2">
        <v>108</v>
      </c>
      <c r="D23" s="2">
        <v>177</v>
      </c>
      <c r="E23" s="2">
        <v>27</v>
      </c>
      <c r="F23" s="2">
        <v>93</v>
      </c>
      <c r="G23" s="2">
        <v>219</v>
      </c>
      <c r="H23" s="2">
        <v>42.5</v>
      </c>
      <c r="I23" s="2">
        <v>6</v>
      </c>
      <c r="J23" s="2">
        <v>10</v>
      </c>
      <c r="K23" s="2">
        <v>60</v>
      </c>
      <c r="L23" s="2">
        <v>99</v>
      </c>
      <c r="M23" s="2">
        <v>909</v>
      </c>
    </row>
    <row r="24" spans="1:16">
      <c r="A24" s="2" t="s">
        <v>17</v>
      </c>
      <c r="B24" s="2">
        <v>307</v>
      </c>
      <c r="C24" s="2">
        <v>103</v>
      </c>
      <c r="D24" s="2">
        <v>182</v>
      </c>
      <c r="E24" s="2">
        <v>22</v>
      </c>
      <c r="F24" s="2">
        <v>89</v>
      </c>
      <c r="G24" s="2">
        <v>201</v>
      </c>
      <c r="H24" s="2">
        <v>44.3</v>
      </c>
      <c r="I24" s="2">
        <v>5</v>
      </c>
      <c r="J24" s="2">
        <v>12</v>
      </c>
      <c r="K24" s="2">
        <v>41.7</v>
      </c>
      <c r="L24" s="2">
        <v>98</v>
      </c>
      <c r="M24" s="2">
        <v>895</v>
      </c>
    </row>
    <row r="26" spans="1:16">
      <c r="A26" s="6" t="s">
        <v>48</v>
      </c>
    </row>
    <row r="27" spans="1:16">
      <c r="A27" s="3"/>
      <c r="B27" s="26" t="s">
        <v>37</v>
      </c>
      <c r="C27" s="26"/>
      <c r="D27" s="26"/>
      <c r="E27" s="26" t="s">
        <v>38</v>
      </c>
      <c r="F27" s="26"/>
      <c r="G27" s="26"/>
      <c r="H27" s="27" t="s">
        <v>39</v>
      </c>
      <c r="I27" s="28"/>
      <c r="J27" s="28"/>
      <c r="K27" s="28"/>
      <c r="L27" s="29"/>
      <c r="M27" s="26" t="s">
        <v>40</v>
      </c>
      <c r="N27" s="26"/>
      <c r="O27" s="26"/>
      <c r="P27" s="26"/>
    </row>
    <row r="28" spans="1:16">
      <c r="A28" s="1" t="s">
        <v>1</v>
      </c>
      <c r="B28" s="1" t="s">
        <v>41</v>
      </c>
      <c r="C28" s="1" t="s">
        <v>42</v>
      </c>
      <c r="D28" s="1" t="s">
        <v>43</v>
      </c>
      <c r="E28" s="1" t="s">
        <v>13</v>
      </c>
      <c r="F28" s="1" t="s">
        <v>14</v>
      </c>
      <c r="G28" s="1" t="s">
        <v>44</v>
      </c>
      <c r="H28" s="1" t="s">
        <v>45</v>
      </c>
      <c r="I28" s="1" t="s">
        <v>11</v>
      </c>
      <c r="J28" s="1" t="s">
        <v>5</v>
      </c>
      <c r="K28" s="1" t="s">
        <v>8</v>
      </c>
      <c r="L28" s="1" t="s">
        <v>9</v>
      </c>
      <c r="M28" s="1" t="s">
        <v>46</v>
      </c>
      <c r="N28" s="1" t="s">
        <v>22</v>
      </c>
      <c r="O28" s="1" t="s">
        <v>9</v>
      </c>
      <c r="P28" s="1" t="s">
        <v>47</v>
      </c>
    </row>
    <row r="29" spans="1:16">
      <c r="A29" s="2" t="s">
        <v>111</v>
      </c>
      <c r="B29" s="2">
        <v>762</v>
      </c>
      <c r="C29" s="2">
        <v>180</v>
      </c>
      <c r="D29" s="2">
        <v>942</v>
      </c>
      <c r="E29" s="2">
        <v>35</v>
      </c>
      <c r="F29" s="2">
        <v>237</v>
      </c>
      <c r="G29" s="2">
        <v>32</v>
      </c>
      <c r="H29" s="2">
        <v>52</v>
      </c>
      <c r="I29" s="2">
        <v>8</v>
      </c>
      <c r="J29" s="2">
        <v>103</v>
      </c>
      <c r="K29" s="2">
        <v>39</v>
      </c>
      <c r="L29" s="2">
        <v>0</v>
      </c>
      <c r="M29" s="2">
        <v>6</v>
      </c>
      <c r="N29" s="2">
        <v>9</v>
      </c>
      <c r="O29" s="2">
        <v>0</v>
      </c>
      <c r="P29" s="2">
        <v>2</v>
      </c>
    </row>
    <row r="30" spans="1:16">
      <c r="A30" s="2" t="s">
        <v>17</v>
      </c>
      <c r="B30" s="2">
        <v>804</v>
      </c>
      <c r="C30" s="2">
        <v>221</v>
      </c>
      <c r="D30" s="2">
        <v>1025</v>
      </c>
      <c r="E30" s="2">
        <v>34</v>
      </c>
      <c r="F30" s="2">
        <v>183</v>
      </c>
      <c r="G30" s="2">
        <v>41</v>
      </c>
      <c r="H30" s="2">
        <v>70</v>
      </c>
      <c r="I30" s="2">
        <v>12</v>
      </c>
      <c r="J30" s="2">
        <v>241</v>
      </c>
      <c r="K30" s="2">
        <v>68</v>
      </c>
      <c r="L30" s="2">
        <v>3</v>
      </c>
      <c r="M30" s="2">
        <v>14</v>
      </c>
      <c r="N30" s="2">
        <v>9</v>
      </c>
      <c r="O30" s="2">
        <v>1</v>
      </c>
      <c r="P30" s="2">
        <v>2</v>
      </c>
    </row>
    <row r="32" spans="1:16">
      <c r="A32" s="6" t="s">
        <v>54</v>
      </c>
    </row>
    <row r="33" spans="1:13">
      <c r="A33" s="3"/>
      <c r="B33" s="26" t="s">
        <v>49</v>
      </c>
      <c r="C33" s="26"/>
      <c r="D33" s="26"/>
      <c r="E33" s="26"/>
      <c r="F33" s="26"/>
      <c r="G33" s="27" t="s">
        <v>50</v>
      </c>
      <c r="H33" s="28"/>
      <c r="I33" s="28"/>
      <c r="J33" s="28"/>
      <c r="K33" s="28"/>
      <c r="L33" s="29"/>
    </row>
    <row r="34" spans="1:13">
      <c r="A34" s="1" t="s">
        <v>1</v>
      </c>
      <c r="B34" s="1" t="s">
        <v>2</v>
      </c>
      <c r="C34" s="1" t="s">
        <v>5</v>
      </c>
      <c r="D34" s="1" t="s">
        <v>6</v>
      </c>
      <c r="E34" s="1" t="s">
        <v>8</v>
      </c>
      <c r="F34" s="1" t="s">
        <v>9</v>
      </c>
      <c r="G34" s="1" t="s">
        <v>51</v>
      </c>
      <c r="H34" s="1" t="s">
        <v>52</v>
      </c>
      <c r="I34" s="1" t="s">
        <v>6</v>
      </c>
      <c r="J34" s="1" t="s">
        <v>8</v>
      </c>
      <c r="K34" s="1" t="s">
        <v>9</v>
      </c>
      <c r="L34" s="1" t="s">
        <v>53</v>
      </c>
    </row>
    <row r="35" spans="1:13">
      <c r="A35" s="2" t="s">
        <v>111</v>
      </c>
      <c r="B35" s="2">
        <v>33</v>
      </c>
      <c r="C35" s="2">
        <v>892</v>
      </c>
      <c r="D35" s="2">
        <v>27</v>
      </c>
      <c r="E35" s="2">
        <v>74</v>
      </c>
      <c r="F35" s="2">
        <v>0</v>
      </c>
      <c r="G35" s="2">
        <v>31</v>
      </c>
      <c r="H35" s="2">
        <v>242</v>
      </c>
      <c r="I35" s="2">
        <v>7.8</v>
      </c>
      <c r="J35" s="2">
        <v>34</v>
      </c>
      <c r="K35" s="2">
        <v>0</v>
      </c>
      <c r="L35" s="2">
        <v>22</v>
      </c>
    </row>
    <row r="36" spans="1:13">
      <c r="A36" s="2" t="s">
        <v>17</v>
      </c>
      <c r="B36" s="2">
        <v>39</v>
      </c>
      <c r="C36" s="2">
        <v>983</v>
      </c>
      <c r="D36" s="2">
        <v>25.2</v>
      </c>
      <c r="E36" s="2">
        <v>108</v>
      </c>
      <c r="F36" s="2">
        <v>2</v>
      </c>
      <c r="G36" s="2">
        <v>30</v>
      </c>
      <c r="H36" s="2">
        <v>226</v>
      </c>
      <c r="I36" s="2">
        <v>7.5</v>
      </c>
      <c r="J36" s="2">
        <v>65</v>
      </c>
      <c r="K36" s="2">
        <v>1</v>
      </c>
      <c r="L36" s="2">
        <v>22</v>
      </c>
    </row>
    <row r="38" spans="1:13">
      <c r="A38" s="6" t="s">
        <v>66</v>
      </c>
    </row>
    <row r="39" spans="1:13">
      <c r="A39" s="3"/>
      <c r="B39" s="26" t="s">
        <v>55</v>
      </c>
      <c r="C39" s="26"/>
      <c r="D39" s="26"/>
      <c r="E39" s="26"/>
      <c r="F39" s="26"/>
      <c r="G39" s="26"/>
      <c r="H39" s="26"/>
      <c r="I39" s="26"/>
      <c r="J39" s="26"/>
      <c r="K39" s="27" t="s">
        <v>56</v>
      </c>
      <c r="L39" s="28"/>
      <c r="M39" s="29"/>
    </row>
    <row r="40" spans="1:13">
      <c r="A40" s="1" t="s">
        <v>1</v>
      </c>
      <c r="B40" s="1" t="s">
        <v>57</v>
      </c>
      <c r="C40" s="1" t="s">
        <v>58</v>
      </c>
      <c r="D40" s="1" t="s">
        <v>4</v>
      </c>
      <c r="E40" s="1" t="s">
        <v>8</v>
      </c>
      <c r="F40" s="4">
        <v>42388</v>
      </c>
      <c r="G40" s="1" t="s">
        <v>59</v>
      </c>
      <c r="H40" s="1" t="s">
        <v>60</v>
      </c>
      <c r="I40" s="1" t="s">
        <v>61</v>
      </c>
      <c r="J40" s="1" t="s">
        <v>62</v>
      </c>
      <c r="K40" s="1" t="s">
        <v>63</v>
      </c>
      <c r="L40" s="1" t="s">
        <v>64</v>
      </c>
      <c r="M40" s="1" t="s">
        <v>4</v>
      </c>
    </row>
    <row r="41" spans="1:13">
      <c r="A41" s="2" t="s">
        <v>111</v>
      </c>
      <c r="B41" s="2">
        <v>33</v>
      </c>
      <c r="C41" s="2">
        <v>39</v>
      </c>
      <c r="D41" s="2">
        <v>84.6</v>
      </c>
      <c r="E41" s="2">
        <v>55</v>
      </c>
      <c r="F41" s="5">
        <v>42370</v>
      </c>
      <c r="G41" s="5">
        <v>42590</v>
      </c>
      <c r="H41" s="5">
        <v>42655</v>
      </c>
      <c r="I41" s="5">
        <v>42560</v>
      </c>
      <c r="J41" s="5">
        <v>42560</v>
      </c>
      <c r="K41" s="2">
        <v>28</v>
      </c>
      <c r="L41" s="2">
        <v>29</v>
      </c>
      <c r="M41" s="2">
        <v>96.6</v>
      </c>
    </row>
    <row r="42" spans="1:13">
      <c r="A42" s="2" t="s">
        <v>17</v>
      </c>
      <c r="B42" s="2">
        <v>24</v>
      </c>
      <c r="C42" s="2">
        <v>28</v>
      </c>
      <c r="D42" s="2">
        <v>85.7</v>
      </c>
      <c r="E42" s="2">
        <v>59</v>
      </c>
      <c r="F42" s="2" t="s">
        <v>65</v>
      </c>
      <c r="G42" s="5">
        <v>42559</v>
      </c>
      <c r="H42" s="5">
        <v>42590</v>
      </c>
      <c r="I42" s="5">
        <v>42527</v>
      </c>
      <c r="J42" s="5">
        <v>42435</v>
      </c>
      <c r="K42" s="2">
        <v>43</v>
      </c>
      <c r="L42" s="2">
        <v>46</v>
      </c>
      <c r="M42" s="2">
        <v>93.5</v>
      </c>
    </row>
    <row r="44" spans="1:13">
      <c r="A44" s="6" t="s">
        <v>71</v>
      </c>
    </row>
    <row r="45" spans="1:13">
      <c r="A45" s="1" t="s">
        <v>1</v>
      </c>
      <c r="B45" s="1" t="s">
        <v>50</v>
      </c>
      <c r="C45" s="1" t="s">
        <v>5</v>
      </c>
      <c r="D45" s="1" t="s">
        <v>8</v>
      </c>
      <c r="E45" s="1" t="s">
        <v>6</v>
      </c>
      <c r="F45" s="1" t="s">
        <v>67</v>
      </c>
      <c r="G45" s="1" t="s">
        <v>68</v>
      </c>
      <c r="H45" s="1" t="s">
        <v>69</v>
      </c>
      <c r="I45" s="1" t="s">
        <v>70</v>
      </c>
      <c r="J45" s="1" t="s">
        <v>53</v>
      </c>
      <c r="K45" s="1" t="s">
        <v>51</v>
      </c>
      <c r="L45" s="1" t="s">
        <v>52</v>
      </c>
      <c r="M45" s="1" t="s">
        <v>6</v>
      </c>
    </row>
    <row r="46" spans="1:13">
      <c r="A46" s="2" t="s">
        <v>111</v>
      </c>
      <c r="B46" s="2">
        <v>73</v>
      </c>
      <c r="C46" s="2">
        <v>3233</v>
      </c>
      <c r="D46" s="2">
        <v>72</v>
      </c>
      <c r="E46" s="2">
        <v>44.3</v>
      </c>
      <c r="F46" s="2">
        <v>40.6</v>
      </c>
      <c r="G46" s="2">
        <v>1</v>
      </c>
      <c r="H46" s="2">
        <v>29</v>
      </c>
      <c r="I46" s="2">
        <v>4</v>
      </c>
      <c r="J46" s="2">
        <v>22</v>
      </c>
      <c r="K46" s="2">
        <v>30</v>
      </c>
      <c r="L46" s="2">
        <v>226</v>
      </c>
      <c r="M46" s="2">
        <v>7.5</v>
      </c>
    </row>
    <row r="47" spans="1:13">
      <c r="A47" s="2" t="s">
        <v>17</v>
      </c>
      <c r="B47" s="2">
        <v>74</v>
      </c>
      <c r="C47" s="2">
        <v>3272</v>
      </c>
      <c r="D47" s="2">
        <v>64</v>
      </c>
      <c r="E47" s="2">
        <v>44.2</v>
      </c>
      <c r="F47" s="2">
        <v>40.9</v>
      </c>
      <c r="G47" s="2">
        <v>0</v>
      </c>
      <c r="H47" s="2">
        <v>26</v>
      </c>
      <c r="I47" s="2">
        <v>6</v>
      </c>
      <c r="J47" s="2">
        <v>22</v>
      </c>
      <c r="K47" s="2">
        <v>31</v>
      </c>
      <c r="L47" s="2">
        <v>242</v>
      </c>
      <c r="M47" s="2">
        <v>7.8</v>
      </c>
    </row>
    <row r="52" spans="1:9" ht="15" customHeight="1">
      <c r="A52" s="25" t="s">
        <v>110</v>
      </c>
      <c r="B52" s="25"/>
      <c r="C52" s="25"/>
      <c r="D52" s="25"/>
      <c r="E52" s="25"/>
    </row>
    <row r="53" spans="1:9">
      <c r="A53" s="7" t="s">
        <v>74</v>
      </c>
    </row>
    <row r="54" spans="1:9">
      <c r="A54" s="1" t="s">
        <v>75</v>
      </c>
      <c r="B54" s="1" t="s">
        <v>76</v>
      </c>
      <c r="C54" s="1" t="s">
        <v>77</v>
      </c>
      <c r="D54" s="1" t="s">
        <v>78</v>
      </c>
      <c r="E54" s="1" t="s">
        <v>79</v>
      </c>
      <c r="F54" s="1" t="s">
        <v>80</v>
      </c>
      <c r="G54" s="1" t="s">
        <v>81</v>
      </c>
      <c r="H54" s="1" t="s">
        <v>82</v>
      </c>
      <c r="I54" s="1" t="s">
        <v>83</v>
      </c>
    </row>
    <row r="55" spans="1:9">
      <c r="A55" s="2">
        <f>((G12+F17+L29+O29+F35+K35)*6+(B41*3)+K41)-((G13+F18+L30+O30+F36+K36)*6+(B42*3)+K42)</f>
        <v>-66</v>
      </c>
      <c r="B55" s="23">
        <f>SUM(E7-N7)/SUM(B7+M7)</f>
        <v>6.264388489208633</v>
      </c>
      <c r="C55" s="23">
        <f>SUM(E8-N8)/SUM(B8+M8)</f>
        <v>6.135283363802559</v>
      </c>
      <c r="D55" s="23">
        <f>C12/B12</f>
        <v>3.9466950959488272</v>
      </c>
      <c r="E55" s="23">
        <f>C13/B13</f>
        <v>4.4665127020785222</v>
      </c>
      <c r="F55" s="23">
        <f>SUM(K7+J12+K17)</f>
        <v>14</v>
      </c>
      <c r="G55" s="23">
        <f>N29+I29</f>
        <v>17</v>
      </c>
      <c r="H55" s="23">
        <f>M23-M24</f>
        <v>14</v>
      </c>
      <c r="I55" s="23">
        <f>L29+O29+F35+K35</f>
        <v>0</v>
      </c>
    </row>
  </sheetData>
  <mergeCells count="14">
    <mergeCell ref="B33:F33"/>
    <mergeCell ref="G33:L33"/>
    <mergeCell ref="B39:J39"/>
    <mergeCell ref="K39:M39"/>
    <mergeCell ref="A52:E52"/>
    <mergeCell ref="B27:D27"/>
    <mergeCell ref="E27:G27"/>
    <mergeCell ref="H27:L27"/>
    <mergeCell ref="M27:P27"/>
    <mergeCell ref="A1:E1"/>
    <mergeCell ref="B21:E21"/>
    <mergeCell ref="F21:H21"/>
    <mergeCell ref="I21:K21"/>
    <mergeCell ref="L21:M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1)Dallas Cowboys</vt:lpstr>
      <vt:lpstr>2)New York Giants</vt:lpstr>
      <vt:lpstr>3)Philadelphia Eagles</vt:lpstr>
      <vt:lpstr>4)Washington Redskins</vt:lpstr>
      <vt:lpstr>5)Arizona Cardinals</vt:lpstr>
      <vt:lpstr>6)San Francisco 49ers</vt:lpstr>
      <vt:lpstr>7)Seattle Seahawks</vt:lpstr>
      <vt:lpstr>8)St. Louis Rams</vt:lpstr>
      <vt:lpstr>9)Chicago Bears</vt:lpstr>
      <vt:lpstr>10)Detroit Lions</vt:lpstr>
      <vt:lpstr>11)Green Bay Packers</vt:lpstr>
      <vt:lpstr>12)Minnesota Vikings</vt:lpstr>
      <vt:lpstr>13)Atlanta Falcons</vt:lpstr>
      <vt:lpstr>14)Carolina Panthers</vt:lpstr>
      <vt:lpstr>15)New Orleans Saints</vt:lpstr>
      <vt:lpstr>16)Tampa Bay Buccaneers</vt:lpstr>
      <vt:lpstr>17)New England Patriots</vt:lpstr>
      <vt:lpstr>18)Denver Broncos</vt:lpstr>
      <vt:lpstr>19)Pittsburgh Steelers</vt:lpstr>
      <vt:lpstr>20)Indianapolis Colts</vt:lpstr>
      <vt:lpstr>21)New York Jets</vt:lpstr>
      <vt:lpstr>22)Baltimore Ravens</vt:lpstr>
      <vt:lpstr>23)Oakland Raiders</vt:lpstr>
      <vt:lpstr>24)Buffalo Bills</vt:lpstr>
      <vt:lpstr>25)Cleveland Browns</vt:lpstr>
      <vt:lpstr>26)Miami Dolphins</vt:lpstr>
      <vt:lpstr>27)Houston Texans</vt:lpstr>
      <vt:lpstr>28)San Diego Chargers</vt:lpstr>
      <vt:lpstr>29)Jacksonville Jaguars</vt:lpstr>
      <vt:lpstr>30)Tennessee Titans</vt:lpstr>
      <vt:lpstr>31)Cincinnati Bengals</vt:lpstr>
      <vt:lpstr>32)Kansas City Chiefs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Saifil Ali</dc:creator>
  <cp:lastModifiedBy>Saifil Ali</cp:lastModifiedBy>
  <dcterms:created xsi:type="dcterms:W3CDTF">2016-01-24T17:44:39Z</dcterms:created>
  <dcterms:modified xsi:type="dcterms:W3CDTF">2016-02-01T05:44:16Z</dcterms:modified>
</cp:coreProperties>
</file>