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<sst xmlns="http://schemas.openxmlformats.org/spreadsheetml/2006/main" count="60" uniqueCount="15">
  <si>
    <t xml:space="preserve">Year</t>
  </si>
  <si>
    <t xml:space="preserve">cost center</t>
  </si>
  <si>
    <t xml:space="preserve">customer</t>
  </si>
  <si>
    <t xml:space="preserve">LOB</t>
  </si>
  <si>
    <t xml:space="preserve">Country</t>
  </si>
  <si>
    <t xml:space="preserve">Account</t>
  </si>
  <si>
    <t xml:space="preserve">Amount</t>
  </si>
  <si>
    <t xml:space="preserve">Converted Amount</t>
  </si>
  <si>
    <t xml:space="preserve">Difference</t>
  </si>
  <si>
    <t xml:space="preserve">Variance</t>
  </si>
  <si>
    <t xml:space="preserve">AMERTAC</t>
  </si>
  <si>
    <t xml:space="preserve">TMS</t>
  </si>
  <si>
    <t xml:space="preserve">US</t>
  </si>
  <si>
    <t xml:space="preserve">Expenses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</si>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</sst>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"/>
  <sheetViews>
    <sheetView showFormulas="false" showGridLines="true" showRowColHeaders="true" showZeros="true" rightToLeft="false" tabSelected="true" showOutlineSymbols="true" defaultGridColor="true" view="normal" topLeftCell="E1" colorId="64" zoomScale="110" zoomScaleNormal="110" zoomScalePageLayoutView="100" workbookViewId="0">
      <selection pane="topLeft" activeCell="H6" activeCellId="0" sqref="H6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7.18"/>
    <col collapsed="false" customWidth="false" hidden="false" outlineLevel="0" max="9" min="9" style="0" width="11.52"/>
    <col collapsed="false" customWidth="true" hidden="false" outlineLevel="0" max="10" min="10" style="0" width="15.03"/>
    <col collapsed="false" customWidth="false" hidden="false" outlineLevel="0" max="1025" min="11" style="0" width="11.52"/>
  </cols>
  <sheetData>
    <row r="1" customFormat="false" ht="19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0" t="s">
        <v>7</v>
      </c>
      <c r="I1" s="0" t="s">
        <v>8</v>
      </c>
      <c r="J1" s="0" t="s">
        <v>9</v>
      </c>
      <c r="N1" s="1" t="s">
        <v>7</v>
      </c>
    </row>
    <row r="2" customFormat="false" ht="12.8" hidden="false" customHeight="false" outlineLevel="0" collapsed="false">
      <c r="A2" s="0" t="n">
        <v>2018</v>
      </c>
      <c r="B2" s="1" t="n">
        <v>6319000</v>
      </c>
      <c r="C2" s="1" t="s">
        <v>10</v>
      </c>
      <c r="D2" s="1" t="s">
        <v>11</v>
      </c>
      <c r="E2" s="1" t="s">
        <v>12</v>
      </c>
      <c r="F2" s="1" t="s">
        <v>13</v>
      </c>
      <c r="G2" s="1" t="n">
        <v>27446.89</v>
      </c>
      <c r="H2" s="2" t="n">
        <f aca="false">(G2/42)*33</f>
        <v>21565.4135714286</v>
      </c>
      <c r="I2" s="2" t="n">
        <f aca="false">G2-H2</f>
        <v>5881.47642857143</v>
      </c>
      <c r="J2" s="2" t="n">
        <f aca="false">(H2/H14)*15000</f>
        <v>1296.20163319218</v>
      </c>
      <c r="K2" s="2" t="n">
        <f aca="false">(G2/H2)*I2</f>
        <v>7485.51545454546</v>
      </c>
      <c r="L2" s="2"/>
      <c r="N2" s="1" t="n">
        <v>21565.42</v>
      </c>
    </row>
    <row r="3" customFormat="false" ht="12.8" hidden="false" customHeight="false" outlineLevel="0" collapsed="false">
      <c r="A3" s="0" t="n">
        <v>2018</v>
      </c>
      <c r="B3" s="1" t="n">
        <v>6319000</v>
      </c>
      <c r="C3" s="1" t="s">
        <v>10</v>
      </c>
      <c r="D3" s="1" t="s">
        <v>11</v>
      </c>
      <c r="E3" s="1" t="s">
        <v>12</v>
      </c>
      <c r="F3" s="1" t="s">
        <v>13</v>
      </c>
      <c r="G3" s="1" t="n">
        <v>22506.45</v>
      </c>
      <c r="H3" s="2" t="n">
        <f aca="false">(G3/28)*28</f>
        <v>22506.45</v>
      </c>
      <c r="I3" s="2" t="n">
        <f aca="false">G3-H3</f>
        <v>0</v>
      </c>
      <c r="J3" s="2" t="n">
        <f aca="false">(H3/H14)*15000</f>
        <v>1352.76317102532</v>
      </c>
      <c r="K3" s="2" t="n">
        <f aca="false">(G3/H3)*I3</f>
        <v>0</v>
      </c>
      <c r="L3" s="2"/>
      <c r="N3" s="1" t="n">
        <v>22506.45</v>
      </c>
    </row>
    <row r="4" customFormat="false" ht="12.8" hidden="false" customHeight="false" outlineLevel="0" collapsed="false">
      <c r="A4" s="0" t="n">
        <v>2018</v>
      </c>
      <c r="B4" s="1" t="n">
        <v>6319000</v>
      </c>
      <c r="C4" s="1" t="s">
        <v>10</v>
      </c>
      <c r="D4" s="1" t="s">
        <v>11</v>
      </c>
      <c r="E4" s="1" t="s">
        <v>12</v>
      </c>
      <c r="F4" s="1" t="s">
        <v>13</v>
      </c>
      <c r="G4" s="1" t="n">
        <v>22231.98</v>
      </c>
      <c r="H4" s="2" t="n">
        <f aca="false">(G4/28)*31</f>
        <v>24613.9778571429</v>
      </c>
      <c r="I4" s="2" t="n">
        <f aca="false">G4-H4</f>
        <v>-2381.99785714286</v>
      </c>
      <c r="J4" s="2" t="n">
        <f aca="false">(H4/H14)*15000</f>
        <v>1479.4373496298</v>
      </c>
      <c r="K4" s="2" t="n">
        <f aca="false">(G4/H4)*I4</f>
        <v>-2151.48193548387</v>
      </c>
      <c r="L4" s="2"/>
      <c r="N4" s="1" t="n">
        <v>24613.98</v>
      </c>
    </row>
    <row r="5" customFormat="false" ht="12.8" hidden="false" customHeight="false" outlineLevel="0" collapsed="false">
      <c r="A5" s="0" t="n">
        <v>2018</v>
      </c>
      <c r="B5" s="1" t="n">
        <v>6319000</v>
      </c>
      <c r="C5" s="1" t="s">
        <v>10</v>
      </c>
      <c r="D5" s="1" t="s">
        <v>11</v>
      </c>
      <c r="E5" s="1" t="s">
        <v>12</v>
      </c>
      <c r="F5" s="1" t="s">
        <v>13</v>
      </c>
      <c r="G5" s="1" t="n">
        <v>24702.2</v>
      </c>
      <c r="H5" s="2" t="n">
        <f aca="false">(G5/28)*30</f>
        <v>26466.6428571429</v>
      </c>
      <c r="I5" s="2" t="n">
        <f aca="false">G5-H5</f>
        <v>-1764.44285714286</v>
      </c>
      <c r="J5" s="2" t="n">
        <f aca="false">(H5/H14)*15000</f>
        <v>1590.7928490643</v>
      </c>
      <c r="K5" s="2" t="n">
        <f aca="false">(G5/H5)*I5</f>
        <v>-1646.81333333333</v>
      </c>
      <c r="L5" s="2"/>
      <c r="N5" s="1" t="n">
        <v>26466.65</v>
      </c>
    </row>
    <row r="6" customFormat="false" ht="12.8" hidden="false" customHeight="false" outlineLevel="0" collapsed="false">
      <c r="A6" s="0" t="n">
        <v>2018</v>
      </c>
      <c r="B6" s="1" t="n">
        <v>6319000</v>
      </c>
      <c r="C6" s="1" t="s">
        <v>10</v>
      </c>
      <c r="D6" s="1" t="s">
        <v>11</v>
      </c>
      <c r="E6" s="1" t="s">
        <v>12</v>
      </c>
      <c r="F6" s="1" t="s">
        <v>13</v>
      </c>
      <c r="G6" s="1" t="n">
        <v>26074.55</v>
      </c>
      <c r="H6" s="2" t="n">
        <f aca="false">(G6/42)*33</f>
        <v>20487.1464285714</v>
      </c>
      <c r="I6" s="2" t="n">
        <f aca="false">G6-H6</f>
        <v>5587.40357142857</v>
      </c>
      <c r="J6" s="2" t="n">
        <f aca="false">(H6/H14)*15000</f>
        <v>1231.39176404872</v>
      </c>
      <c r="K6" s="2" t="n">
        <f aca="false">(G6/H6)*I6</f>
        <v>7111.24090909091</v>
      </c>
      <c r="L6" s="2"/>
      <c r="N6" s="1" t="n">
        <v>28868.25</v>
      </c>
    </row>
    <row r="7" customFormat="false" ht="12.8" hidden="false" customHeight="false" outlineLevel="0" collapsed="false">
      <c r="A7" s="0" t="n">
        <v>2018</v>
      </c>
      <c r="B7" s="1" t="n">
        <v>6319000</v>
      </c>
      <c r="C7" s="1" t="s">
        <v>10</v>
      </c>
      <c r="D7" s="1" t="s">
        <v>11</v>
      </c>
      <c r="E7" s="1" t="s">
        <v>12</v>
      </c>
      <c r="F7" s="1" t="s">
        <v>13</v>
      </c>
      <c r="G7" s="1" t="n">
        <v>24153.27</v>
      </c>
      <c r="H7" s="2" t="n">
        <f aca="false">(G7/42)*33</f>
        <v>18977.5692857143</v>
      </c>
      <c r="I7" s="2" t="n">
        <f aca="false">G7-H7</f>
        <v>5175.70071428572</v>
      </c>
      <c r="J7" s="2" t="n">
        <f aca="false">(H7/H14)*15000</f>
        <v>1140.65775834463</v>
      </c>
      <c r="K7" s="2" t="n">
        <f aca="false">(G7/H7)*I7</f>
        <v>6587.25545454546</v>
      </c>
      <c r="L7" s="2"/>
      <c r="N7" s="1" t="n">
        <v>25878.5</v>
      </c>
    </row>
    <row r="8" customFormat="false" ht="12.8" hidden="false" customHeight="false" outlineLevel="0" collapsed="false">
      <c r="A8" s="0" t="n">
        <v>2018</v>
      </c>
      <c r="B8" s="1" t="n">
        <v>6319000</v>
      </c>
      <c r="C8" s="1" t="s">
        <v>10</v>
      </c>
      <c r="D8" s="1" t="s">
        <v>11</v>
      </c>
      <c r="E8" s="1" t="s">
        <v>12</v>
      </c>
      <c r="F8" s="1" t="s">
        <v>13</v>
      </c>
      <c r="G8" s="1" t="n">
        <v>26074.55</v>
      </c>
      <c r="H8" s="2" t="n">
        <f aca="false">(G8/42)*33</f>
        <v>20487.1464285714</v>
      </c>
      <c r="I8" s="2" t="n">
        <f aca="false">G8-H8</f>
        <v>5587.40357142857</v>
      </c>
      <c r="J8" s="2" t="n">
        <f aca="false">(H8/H14)*15000</f>
        <v>1231.39176404872</v>
      </c>
      <c r="K8" s="2" t="n">
        <f aca="false">(G8/H8)*I8</f>
        <v>7111.24090909091</v>
      </c>
      <c r="L8" s="2"/>
      <c r="N8" s="1" t="n">
        <v>28868.25</v>
      </c>
    </row>
    <row r="9" customFormat="false" ht="12.8" hidden="false" customHeight="false" outlineLevel="0" collapsed="false">
      <c r="A9" s="0" t="n">
        <v>2018</v>
      </c>
      <c r="B9" s="1" t="n">
        <v>6319000</v>
      </c>
      <c r="C9" s="1" t="s">
        <v>10</v>
      </c>
      <c r="D9" s="1" t="s">
        <v>11</v>
      </c>
      <c r="E9" s="1" t="s">
        <v>12</v>
      </c>
      <c r="F9" s="1" t="s">
        <v>13</v>
      </c>
      <c r="G9" s="1" t="n">
        <v>23878.8</v>
      </c>
      <c r="H9" s="2" t="n">
        <f aca="false">(G9/42)*33</f>
        <v>18761.9142857143</v>
      </c>
      <c r="I9" s="2" t="n">
        <f aca="false">G9-H9</f>
        <v>5116.88571428572</v>
      </c>
      <c r="J9" s="2" t="n">
        <f aca="false">(H9/H14)*15000</f>
        <v>1127.69569006432</v>
      </c>
      <c r="K9" s="2" t="n">
        <f aca="false">(G9/H9)*I9</f>
        <v>6512.4</v>
      </c>
      <c r="L9" s="2"/>
      <c r="N9" s="1" t="n">
        <v>26437.24</v>
      </c>
    </row>
    <row r="10" customFormat="false" ht="12.8" hidden="false" customHeight="false" outlineLevel="0" collapsed="false">
      <c r="A10" s="0" t="n">
        <v>2018</v>
      </c>
      <c r="B10" s="1" t="n">
        <v>6319000</v>
      </c>
      <c r="C10" s="1" t="s">
        <v>10</v>
      </c>
      <c r="D10" s="1" t="s">
        <v>11</v>
      </c>
      <c r="E10" s="1" t="s">
        <v>12</v>
      </c>
      <c r="F10" s="1" t="s">
        <v>13</v>
      </c>
      <c r="G10" s="1" t="n">
        <v>22231.98</v>
      </c>
      <c r="H10" s="2" t="n">
        <f aca="false">(G10/42)*33</f>
        <v>17467.9842857143</v>
      </c>
      <c r="I10" s="2" t="n">
        <f aca="false">G10-H10</f>
        <v>4763.99571428571</v>
      </c>
      <c r="J10" s="2" t="n">
        <f aca="false">(H10/H14)*15000</f>
        <v>1049.92328038244</v>
      </c>
      <c r="K10" s="2" t="n">
        <f aca="false">(G10/H10)*I10</f>
        <v>6063.26727272727</v>
      </c>
      <c r="L10" s="2"/>
      <c r="N10" s="1" t="n">
        <v>23819.98</v>
      </c>
    </row>
    <row r="11" customFormat="false" ht="12.8" hidden="false" customHeight="false" outlineLevel="0" collapsed="false">
      <c r="A11" s="0" t="n">
        <v>2018</v>
      </c>
      <c r="B11" s="1" t="n">
        <v>6319000</v>
      </c>
      <c r="C11" s="1" t="s">
        <v>10</v>
      </c>
      <c r="D11" s="1" t="s">
        <v>11</v>
      </c>
      <c r="E11" s="1" t="s">
        <v>12</v>
      </c>
      <c r="F11" s="1" t="s">
        <v>13</v>
      </c>
      <c r="G11" s="1" t="n">
        <v>23878.8</v>
      </c>
      <c r="H11" s="2" t="n">
        <f aca="false">(G11/42)*33</f>
        <v>18761.9142857143</v>
      </c>
      <c r="I11" s="2" t="n">
        <f aca="false">G11-H11</f>
        <v>5116.88571428572</v>
      </c>
      <c r="J11" s="2" t="n">
        <f aca="false">(H11/H14)*15000</f>
        <v>1127.69569006432</v>
      </c>
      <c r="K11" s="2" t="n">
        <f aca="false">(G11/H11)*I11</f>
        <v>6512.4</v>
      </c>
      <c r="L11" s="2"/>
      <c r="N11" s="1" t="n">
        <v>26437.24</v>
      </c>
    </row>
    <row r="12" customFormat="false" ht="12.8" hidden="false" customHeight="false" outlineLevel="0" collapsed="false">
      <c r="A12" s="0" t="n">
        <v>2018</v>
      </c>
      <c r="B12" s="1" t="n">
        <v>6319000</v>
      </c>
      <c r="C12" s="1" t="s">
        <v>10</v>
      </c>
      <c r="D12" s="1" t="s">
        <v>11</v>
      </c>
      <c r="E12" s="1" t="s">
        <v>12</v>
      </c>
      <c r="F12" s="1" t="s">
        <v>13</v>
      </c>
      <c r="G12" s="1" t="n">
        <v>21957.51</v>
      </c>
      <c r="H12" s="2" t="n">
        <f aca="false">(G12/42)*33</f>
        <v>17252.3292857143</v>
      </c>
      <c r="I12" s="2" t="n">
        <f aca="false">G12-H12</f>
        <v>4705.18071428571</v>
      </c>
      <c r="J12" s="2" t="n">
        <f aca="false">(H12/H14)*15000</f>
        <v>1036.96121210212</v>
      </c>
      <c r="K12" s="2" t="n">
        <f aca="false">(G12/H12)*I12</f>
        <v>5988.41181818182</v>
      </c>
      <c r="L12" s="2"/>
      <c r="N12" s="1" t="n">
        <v>23525.91</v>
      </c>
    </row>
    <row r="13" customFormat="false" ht="12.8" hidden="false" customHeight="false" outlineLevel="0" collapsed="false">
      <c r="A13" s="0" t="n">
        <v>2018</v>
      </c>
      <c r="B13" s="1" t="n">
        <v>6319000</v>
      </c>
      <c r="C13" s="1" t="s">
        <v>10</v>
      </c>
      <c r="D13" s="1" t="s">
        <v>11</v>
      </c>
      <c r="E13" s="1" t="s">
        <v>12</v>
      </c>
      <c r="F13" s="1" t="s">
        <v>13</v>
      </c>
      <c r="G13" s="1" t="n">
        <v>28270.3</v>
      </c>
      <c r="H13" s="2" t="n">
        <f aca="false">(G13/42)*33</f>
        <v>22212.3785714286</v>
      </c>
      <c r="I13" s="2" t="n">
        <f aca="false">G13-H13</f>
        <v>6057.92142857143</v>
      </c>
      <c r="J13" s="2" t="n">
        <f aca="false">(H13/H14)*15000</f>
        <v>1335.08783803312</v>
      </c>
      <c r="K13" s="2" t="n">
        <f aca="false">(G13/H13)*I13</f>
        <v>7710.08181818182</v>
      </c>
      <c r="L13" s="2"/>
      <c r="N13" s="1" t="n">
        <v>18846.87</v>
      </c>
    </row>
    <row r="14" customFormat="false" ht="12.8" hidden="false" customHeight="false" outlineLevel="0" collapsed="false">
      <c r="A14" s="3"/>
      <c r="B14" s="3"/>
      <c r="C14" s="3"/>
      <c r="D14" s="3"/>
      <c r="E14" s="3"/>
      <c r="F14" s="4" t="s">
        <v>14</v>
      </c>
      <c r="G14" s="5" t="n">
        <f aca="false">SUM(G2:G13)</f>
        <v>293407.28</v>
      </c>
      <c r="H14" s="6" t="n">
        <f aca="false">SUM(H2:H13)</f>
        <v>249560.867142857</v>
      </c>
      <c r="I14" s="6" t="n">
        <f aca="false">G14-H14</f>
        <v>43846.4128571429</v>
      </c>
      <c r="J14" s="5" t="n">
        <f aca="false">SUM(J2:J13)</f>
        <v>15000</v>
      </c>
      <c r="K14" s="6" t="n">
        <f aca="false">SUM(K2:K13)</f>
        <v>57283.5183675464</v>
      </c>
      <c r="L14" s="6"/>
      <c r="N14" s="5" t="n">
        <f aca="false">SUM(N2:N13)</f>
        <v>297834.74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2018-08-13T12:51:31Z</dcterms:created>
  <dc:creator/>
  <dc:description/>
  <dc:language>en-IN</dc:language>
  <cp:lastModifiedBy/>
  <dcterms:modified xsi:type="dcterms:W3CDTF">2018-08-13T14:04:59Z</dcterms:modified>
  <cp:revision>17</cp:revision>
  <dc:subject/>
  <dc:title/>
</cp:coreProperties>
</file>