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ifu\Documents\Internship\"/>
    </mc:Choice>
  </mc:AlternateContent>
  <xr:revisionPtr revIDLastSave="0" documentId="13_ncr:1_{5E914E06-AD03-473E-9B7C-8CC4FFE36F78}" xr6:coauthVersionLast="47" xr6:coauthVersionMax="47" xr10:uidLastSave="{00000000-0000-0000-0000-000000000000}"/>
  <bookViews>
    <workbookView xWindow="39240" yWindow="1200" windowWidth="16365" windowHeight="15075" xr2:uid="{E9B6927D-8064-49FF-9721-F01618FEF08D}"/>
  </bookViews>
  <sheets>
    <sheet name="Contingency Table" sheetId="8" r:id="rId1"/>
  </sheets>
  <externalReferences>
    <externalReference r:id="rId2"/>
  </externalReferences>
  <definedNames>
    <definedName name="_xlcn.WorksheetConnection_ConfusionMatrix.xlsxNV_Contracts1" hidden="1">NV_Contracts</definedName>
    <definedName name="_xlcn.WorksheetConnection_ConfusionMatrix.xlsxTable41" hidden="1">Table4</definedName>
    <definedName name="_xlcn.WorksheetConnection_ConfusionMatrix.xlsxV_Contracts1" hidden="1">V_Contracts</definedName>
    <definedName name="_xlcn.WorksheetConnection_NonVulnerableContractsA1D10011" hidden="1">'[1]NonVulnerable-Contracts'!$B$1:$E$1001</definedName>
    <definedName name="_xlcn.WorksheetConnection_VulnerableContractsA1D10011" hidden="1">'[1]Vulnerable-Contracts'!$B$1:$E$1001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Vulnerable-Contracts!$A$1:$D$1001"/>
          <x15:modelTable id="Range" name="Range" connection="WorksheetConnection_NonVulnerable-Contracts!$A$1:$D$1001"/>
          <x15:modelTable id="V_Contracts" name="V_Contracts" connection="WorksheetConnection_Confusion Matrix.xlsx!V_Contracts"/>
          <x15:modelTable id="Table4" name="Table4" connection="WorksheetConnection_Confusion Matrix.xlsx!Table4"/>
          <x15:modelTable id="NV_Contracts" name="NV_Contracts" connection="WorksheetConnection_Confusion Matrix.xlsx!NV_Contracts"/>
        </x15:modelTables>
        <x15:modelRelationships>
          <x15:modelRelationship fromTable="NV_Contracts" fromColumn="Index" toTable="V_Contracts" toColumn="Index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8" l="1"/>
  <c r="K70" i="8"/>
  <c r="K69" i="8"/>
  <c r="K68" i="8"/>
  <c r="K67" i="8"/>
  <c r="K66" i="8"/>
  <c r="K65" i="8"/>
  <c r="C71" i="8"/>
  <c r="C70" i="8"/>
  <c r="C69" i="8"/>
  <c r="C68" i="8"/>
  <c r="C67" i="8"/>
  <c r="C66" i="8"/>
  <c r="C65" i="8"/>
  <c r="O61" i="8"/>
  <c r="O29" i="8"/>
  <c r="G29" i="8"/>
  <c r="G6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43040-F197-4255-AACA-382D9072368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C55B25-3861-462E-A55E-FE0B7DB77083}" name="WorksheetConnection_Confusion Matrix.xlsx!NV_Contracts" type="102" refreshedVersion="8" minRefreshableVersion="5">
    <extLst>
      <ext xmlns:x15="http://schemas.microsoft.com/office/spreadsheetml/2010/11/main" uri="{DE250136-89BD-433C-8126-D09CA5730AF9}">
        <x15:connection id="NV_Contracts">
          <x15:rangePr sourceName="_xlcn.WorksheetConnection_ConfusionMatrix.xlsxNV_Contracts1"/>
        </x15:connection>
      </ext>
    </extLst>
  </connection>
  <connection id="3" xr16:uid="{C2A58DFA-55F0-4B7E-8C72-34451001C98F}" name="WorksheetConnection_Confusion Matrix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ConfusionMatrix.xlsxTable41"/>
        </x15:connection>
      </ext>
    </extLst>
  </connection>
  <connection id="4" xr16:uid="{1A3880FF-56C6-4116-B20A-39A335F65D4F}" name="WorksheetConnection_Confusion Matrix.xlsx!V_Contracts" type="102" refreshedVersion="8" minRefreshableVersion="5">
    <extLst>
      <ext xmlns:x15="http://schemas.microsoft.com/office/spreadsheetml/2010/11/main" uri="{DE250136-89BD-433C-8126-D09CA5730AF9}">
        <x15:connection id="V_Contracts">
          <x15:rangePr sourceName="_xlcn.WorksheetConnection_ConfusionMatrix.xlsxV_Contracts1"/>
        </x15:connection>
      </ext>
    </extLst>
  </connection>
  <connection id="5" xr16:uid="{982E0AFD-4776-4EED-8D67-E2F4C354CC12}" name="WorksheetConnection_NonVulnerable-Contracts!$A$1:$D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NonVulnerableContractsA1D10011"/>
        </x15:connection>
      </ext>
    </extLst>
  </connection>
  <connection id="6" xr16:uid="{62EB2BA4-C433-4506-8919-166FAD468AA5}" name="WorksheetConnection_Vulnerable-Contracts!$A$1:$D$1001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VulnerableContractsA1D10011"/>
        </x15:connection>
      </ext>
    </extLst>
  </connection>
</connections>
</file>

<file path=xl/sharedStrings.xml><?xml version="1.0" encoding="utf-8"?>
<sst xmlns="http://schemas.openxmlformats.org/spreadsheetml/2006/main" count="538" uniqueCount="50">
  <si>
    <t>TP</t>
  </si>
  <si>
    <t>FN</t>
  </si>
  <si>
    <t>TN</t>
  </si>
  <si>
    <t>FP</t>
  </si>
  <si>
    <t>1. Accuracy</t>
  </si>
  <si>
    <t>2.Precision(PPV)</t>
  </si>
  <si>
    <t>3.Recal(Sensitivity/TPR)</t>
  </si>
  <si>
    <t>4.TNR/Specificity</t>
  </si>
  <si>
    <t>6.False Nagative Rate(FNR)</t>
  </si>
  <si>
    <t>5.False Positive Rate(FPR)</t>
  </si>
  <si>
    <t>7.F1-Score</t>
  </si>
  <si>
    <t>A</t>
  </si>
  <si>
    <t>B</t>
  </si>
  <si>
    <t>C</t>
  </si>
  <si>
    <t>D</t>
  </si>
  <si>
    <t>E</t>
  </si>
  <si>
    <t>10/10 Correct</t>
  </si>
  <si>
    <t>Contracts/Prompts</t>
  </si>
  <si>
    <t>4/10 Correct</t>
  </si>
  <si>
    <t>9/10 Correct</t>
  </si>
  <si>
    <t>8/10 Correct</t>
  </si>
  <si>
    <t>3/10 Correct</t>
  </si>
  <si>
    <t>7/10 Correct</t>
  </si>
  <si>
    <t>6/10 Correct</t>
  </si>
  <si>
    <t>5/10 Correct</t>
  </si>
  <si>
    <t>Total</t>
  </si>
  <si>
    <t>44/50</t>
  </si>
  <si>
    <t>49/50</t>
  </si>
  <si>
    <t>47/50</t>
  </si>
  <si>
    <t>50/50</t>
  </si>
  <si>
    <t>42/50</t>
  </si>
  <si>
    <t>39/50</t>
  </si>
  <si>
    <t>43/50</t>
  </si>
  <si>
    <t>40/50</t>
  </si>
  <si>
    <t>45/50</t>
  </si>
  <si>
    <t>36/50</t>
  </si>
  <si>
    <t>48/50</t>
  </si>
  <si>
    <t>0/10 Correct</t>
  </si>
  <si>
    <t>28/50</t>
  </si>
  <si>
    <t>46/50</t>
  </si>
  <si>
    <t>38/50</t>
  </si>
  <si>
    <t>901/1000</t>
  </si>
  <si>
    <t>50/40</t>
  </si>
  <si>
    <t>2/10 Correct</t>
  </si>
  <si>
    <t>35/50</t>
  </si>
  <si>
    <r>
      <t>10/10 Correc</t>
    </r>
    <r>
      <rPr>
        <sz val="11"/>
        <rFont val="Aptos Narrow"/>
        <family val="2"/>
        <scheme val="minor"/>
      </rPr>
      <t>t</t>
    </r>
  </si>
  <si>
    <t>37/50</t>
  </si>
  <si>
    <t>1000/1000</t>
  </si>
  <si>
    <t>970/1000</t>
  </si>
  <si>
    <t>850/1000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</si>
</sst>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NV" pivot="0" count="0" xr9:uid="{D513078B-2AC4-4B09-93A9-0E6D76C60B7C}"/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2</xdr:row>
      <xdr:rowOff>95250</xdr:rowOff>
    </xdr:from>
    <xdr:ext cx="423227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A18733-D180-0615-E84A-301E81F17790}"/>
            </a:ext>
          </a:extLst>
        </xdr:cNvPr>
        <xdr:cNvSpPr txBox="1"/>
      </xdr:nvSpPr>
      <xdr:spPr>
        <a:xfrm>
          <a:off x="1209675" y="457200"/>
          <a:ext cx="4232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/>
            <a:t>Contingency Table of Non-Vulnerable Contracts(Test with Base Llama)</a:t>
          </a:r>
        </a:p>
      </xdr:txBody>
    </xdr:sp>
    <xdr:clientData/>
  </xdr:oneCellAnchor>
  <xdr:oneCellAnchor>
    <xdr:from>
      <xdr:col>8</xdr:col>
      <xdr:colOff>95250</xdr:colOff>
      <xdr:row>2</xdr:row>
      <xdr:rowOff>114300</xdr:rowOff>
    </xdr:from>
    <xdr:ext cx="4905375" cy="2571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4CC9D2-36B4-E017-9CE4-12464A88675D}"/>
            </a:ext>
          </a:extLst>
        </xdr:cNvPr>
        <xdr:cNvSpPr txBox="1"/>
      </xdr:nvSpPr>
      <xdr:spPr>
        <a:xfrm>
          <a:off x="6362700" y="476250"/>
          <a:ext cx="49053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Contingency Table of Non-Vulnerable Contracts(Test with RAG integrated Llama)</a:t>
          </a:r>
          <a:endParaRPr lang="de-DE">
            <a:effectLst/>
          </a:endParaRPr>
        </a:p>
        <a:p>
          <a:endParaRPr lang="de-DE" sz="1100"/>
        </a:p>
      </xdr:txBody>
    </xdr:sp>
    <xdr:clientData/>
  </xdr:oneCellAnchor>
  <xdr:oneCellAnchor>
    <xdr:from>
      <xdr:col>1</xdr:col>
      <xdr:colOff>66675</xdr:colOff>
      <xdr:row>33</xdr:row>
      <xdr:rowOff>95250</xdr:rowOff>
    </xdr:from>
    <xdr:ext cx="411797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A22A91-1DEF-464D-90E9-E1F458EB6311}"/>
            </a:ext>
          </a:extLst>
        </xdr:cNvPr>
        <xdr:cNvSpPr txBox="1"/>
      </xdr:nvSpPr>
      <xdr:spPr>
        <a:xfrm>
          <a:off x="1209675" y="6181725"/>
          <a:ext cx="4117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/>
            <a:t>Contingency Table of </a:t>
          </a:r>
          <a:r>
            <a:rPr lang="de-DE" sz="1100" b="1" baseline="0"/>
            <a:t> </a:t>
          </a:r>
          <a:r>
            <a:rPr lang="de-DE" sz="1100" b="1"/>
            <a:t>Vulnerable Contracts(Test with  Base Llama)</a:t>
          </a:r>
        </a:p>
      </xdr:txBody>
    </xdr:sp>
    <xdr:clientData/>
  </xdr:oneCellAnchor>
  <xdr:oneCellAnchor>
    <xdr:from>
      <xdr:col>8</xdr:col>
      <xdr:colOff>95250</xdr:colOff>
      <xdr:row>33</xdr:row>
      <xdr:rowOff>114300</xdr:rowOff>
    </xdr:from>
    <xdr:ext cx="4905375" cy="2571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1FB574-6978-4D77-BBE0-3FAFE3294CE0}"/>
            </a:ext>
          </a:extLst>
        </xdr:cNvPr>
        <xdr:cNvSpPr txBox="1"/>
      </xdr:nvSpPr>
      <xdr:spPr>
        <a:xfrm>
          <a:off x="6362700" y="476250"/>
          <a:ext cx="49053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Contingency Table of </a:t>
          </a:r>
          <a:r>
            <a:rPr lang="de-D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Vulnerable Contracts(Test with RAG integrated Llama)</a:t>
          </a:r>
          <a:endParaRPr lang="de-DE">
            <a:effectLst/>
          </a:endParaRPr>
        </a:p>
        <a:p>
          <a:endParaRPr lang="de-DE" sz="1100"/>
        </a:p>
      </xdr:txBody>
    </xdr:sp>
    <xdr:clientData/>
  </xdr:oneCellAnchor>
  <xdr:twoCellAnchor>
    <xdr:from>
      <xdr:col>8</xdr:col>
      <xdr:colOff>38100</xdr:colOff>
      <xdr:row>62</xdr:row>
      <xdr:rowOff>57150</xdr:rowOff>
    </xdr:from>
    <xdr:to>
      <xdr:col>11</xdr:col>
      <xdr:colOff>0</xdr:colOff>
      <xdr:row>63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E934887-4531-2E49-1D44-B14240131A26}"/>
            </a:ext>
          </a:extLst>
        </xdr:cNvPr>
        <xdr:cNvSpPr txBox="1"/>
      </xdr:nvSpPr>
      <xdr:spPr>
        <a:xfrm>
          <a:off x="6305550" y="11391900"/>
          <a:ext cx="28289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Evaluation Metrics of RAG Integrated Llama</a:t>
          </a:r>
        </a:p>
      </xdr:txBody>
    </xdr:sp>
    <xdr:clientData/>
  </xdr:twoCellAnchor>
  <xdr:oneCellAnchor>
    <xdr:from>
      <xdr:col>0</xdr:col>
      <xdr:colOff>152401</xdr:colOff>
      <xdr:row>62</xdr:row>
      <xdr:rowOff>123824</xdr:rowOff>
    </xdr:from>
    <xdr:ext cx="2200274" cy="24447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F12DFE0-1208-A065-657B-E6C348EE6C26}"/>
            </a:ext>
          </a:extLst>
        </xdr:cNvPr>
        <xdr:cNvSpPr txBox="1"/>
      </xdr:nvSpPr>
      <xdr:spPr>
        <a:xfrm>
          <a:off x="152401" y="11458574"/>
          <a:ext cx="2200274" cy="244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Evaluation Metrics of Base</a:t>
          </a:r>
          <a:r>
            <a:rPr lang="de-D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Llama</a:t>
          </a:r>
          <a:endParaRPr lang="de-DE">
            <a:effectLst/>
          </a:endParaRPr>
        </a:p>
        <a:p>
          <a:endParaRPr lang="de-DE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fd3405dcba9db9/Documentos/Contingency%20Table_Confusion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Vulnerable-Contracts"/>
      <sheetName val="Vulnerable-Contract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CE80-49D9-4EE4-9A67-B0421BEE5998}">
  <dimension ref="A3:P72"/>
  <sheetViews>
    <sheetView tabSelected="1" workbookViewId="0">
      <selection activeCell="F98" sqref="F98"/>
    </sheetView>
  </sheetViews>
  <sheetFormatPr defaultRowHeight="14.5" x14ac:dyDescent="0.35"/>
  <cols>
    <col min="1" max="1" width="16.36328125" customWidth="1"/>
    <col min="2" max="2" width="11.90625" customWidth="1"/>
    <col min="3" max="3" width="12.26953125" customWidth="1"/>
    <col min="4" max="4" width="12.54296875" customWidth="1"/>
    <col min="5" max="5" width="13.54296875" customWidth="1"/>
    <col min="6" max="6" width="12.1796875" customWidth="1"/>
    <col min="7" max="7" width="9.26953125" customWidth="1"/>
    <col min="8" max="8" width="1.81640625" customWidth="1"/>
    <col min="9" max="9" width="16.453125" customWidth="1"/>
    <col min="10" max="11" width="12.26953125" customWidth="1"/>
    <col min="12" max="12" width="11.90625" customWidth="1"/>
    <col min="13" max="13" width="12.54296875" customWidth="1"/>
    <col min="14" max="14" width="11.90625" customWidth="1"/>
  </cols>
  <sheetData>
    <row r="3" spans="1:15" ht="10.5" customHeight="1" x14ac:dyDescent="0.35"/>
    <row r="4" spans="1:15" ht="19" customHeight="1" x14ac:dyDescent="0.35"/>
    <row r="6" spans="1:15" ht="22.5" customHeight="1" x14ac:dyDescent="0.35">
      <c r="A6" t="s">
        <v>17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t="s">
        <v>25</v>
      </c>
      <c r="I6" t="s">
        <v>17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15</v>
      </c>
      <c r="O6" t="s">
        <v>25</v>
      </c>
    </row>
    <row r="7" spans="1:15" x14ac:dyDescent="0.35">
      <c r="A7" s="1">
        <v>1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29</v>
      </c>
      <c r="I7" s="1">
        <v>1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29</v>
      </c>
    </row>
    <row r="8" spans="1:15" x14ac:dyDescent="0.35">
      <c r="A8" s="1">
        <v>2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29</v>
      </c>
      <c r="I8" s="1">
        <v>2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29</v>
      </c>
    </row>
    <row r="9" spans="1:15" x14ac:dyDescent="0.35">
      <c r="A9" s="1">
        <v>3</v>
      </c>
      <c r="B9" t="s">
        <v>16</v>
      </c>
      <c r="C9" t="s">
        <v>16</v>
      </c>
      <c r="D9" t="s">
        <v>16</v>
      </c>
      <c r="E9" t="s">
        <v>16</v>
      </c>
      <c r="F9" t="s">
        <v>19</v>
      </c>
      <c r="G9" t="s">
        <v>27</v>
      </c>
      <c r="I9" s="1">
        <v>3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29</v>
      </c>
    </row>
    <row r="10" spans="1:15" x14ac:dyDescent="0.35">
      <c r="A10" s="1">
        <v>4</v>
      </c>
      <c r="B10" t="s">
        <v>16</v>
      </c>
      <c r="C10" t="s">
        <v>16</v>
      </c>
      <c r="D10" t="s">
        <v>16</v>
      </c>
      <c r="E10" t="s">
        <v>20</v>
      </c>
      <c r="F10" t="s">
        <v>22</v>
      </c>
      <c r="G10" t="s">
        <v>34</v>
      </c>
      <c r="I10" s="1">
        <v>4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t="s">
        <v>29</v>
      </c>
    </row>
    <row r="11" spans="1:15" x14ac:dyDescent="0.35">
      <c r="A11" s="1">
        <v>5</v>
      </c>
      <c r="B11" t="s">
        <v>16</v>
      </c>
      <c r="C11" t="s">
        <v>16</v>
      </c>
      <c r="D11" t="s">
        <v>19</v>
      </c>
      <c r="E11" t="s">
        <v>19</v>
      </c>
      <c r="F11" t="s">
        <v>20</v>
      </c>
      <c r="G11" t="s">
        <v>39</v>
      </c>
      <c r="I11" s="1">
        <v>5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t="s">
        <v>29</v>
      </c>
    </row>
    <row r="12" spans="1:15" x14ac:dyDescent="0.35">
      <c r="A12" s="1">
        <v>6</v>
      </c>
      <c r="B12" t="s">
        <v>19</v>
      </c>
      <c r="C12" t="s">
        <v>16</v>
      </c>
      <c r="D12" t="s">
        <v>22</v>
      </c>
      <c r="E12" t="s">
        <v>19</v>
      </c>
      <c r="F12" t="s">
        <v>18</v>
      </c>
      <c r="G12" t="s">
        <v>31</v>
      </c>
      <c r="I12" s="1">
        <v>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">
        <v>29</v>
      </c>
    </row>
    <row r="13" spans="1:15" x14ac:dyDescent="0.35">
      <c r="A13" s="1">
        <v>7</v>
      </c>
      <c r="B13" t="s">
        <v>19</v>
      </c>
      <c r="C13" t="s">
        <v>16</v>
      </c>
      <c r="D13" t="s">
        <v>16</v>
      </c>
      <c r="E13" t="s">
        <v>16</v>
      </c>
      <c r="F13" t="s">
        <v>22</v>
      </c>
      <c r="G13" t="s">
        <v>39</v>
      </c>
      <c r="I13" s="1">
        <v>7</v>
      </c>
      <c r="J13" t="s">
        <v>16</v>
      </c>
      <c r="K13" t="s">
        <v>16</v>
      </c>
      <c r="L13" t="s">
        <v>16</v>
      </c>
      <c r="M13" t="s">
        <v>37</v>
      </c>
      <c r="N13" t="s">
        <v>16</v>
      </c>
      <c r="O13" t="s">
        <v>33</v>
      </c>
    </row>
    <row r="14" spans="1:15" x14ac:dyDescent="0.35">
      <c r="A14" s="1">
        <v>8</v>
      </c>
      <c r="B14" t="s">
        <v>19</v>
      </c>
      <c r="C14" t="s">
        <v>19</v>
      </c>
      <c r="D14" t="s">
        <v>16</v>
      </c>
      <c r="E14" t="s">
        <v>22</v>
      </c>
      <c r="F14" t="s">
        <v>22</v>
      </c>
      <c r="G14" t="s">
        <v>30</v>
      </c>
      <c r="I14" s="1">
        <v>8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29</v>
      </c>
    </row>
    <row r="15" spans="1:15" x14ac:dyDescent="0.35">
      <c r="A15" s="1">
        <v>9</v>
      </c>
      <c r="B15" t="s">
        <v>19</v>
      </c>
      <c r="C15" t="s">
        <v>16</v>
      </c>
      <c r="D15" t="s">
        <v>16</v>
      </c>
      <c r="E15" t="s">
        <v>20</v>
      </c>
      <c r="F15" t="s">
        <v>24</v>
      </c>
      <c r="G15" t="s">
        <v>30</v>
      </c>
      <c r="I15" s="1">
        <v>9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29</v>
      </c>
    </row>
    <row r="16" spans="1:15" x14ac:dyDescent="0.35">
      <c r="A16" s="1">
        <v>10</v>
      </c>
      <c r="B16" t="s">
        <v>16</v>
      </c>
      <c r="C16" t="s">
        <v>16</v>
      </c>
      <c r="D16" t="s">
        <v>16</v>
      </c>
      <c r="E16" t="s">
        <v>19</v>
      </c>
      <c r="F16" t="s">
        <v>20</v>
      </c>
      <c r="G16" t="s">
        <v>28</v>
      </c>
      <c r="I16" s="1">
        <v>10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">
        <v>29</v>
      </c>
    </row>
    <row r="17" spans="1:16" x14ac:dyDescent="0.35">
      <c r="A17" s="1">
        <v>11</v>
      </c>
      <c r="B17" t="s">
        <v>16</v>
      </c>
      <c r="C17" t="s">
        <v>19</v>
      </c>
      <c r="D17" t="s">
        <v>16</v>
      </c>
      <c r="E17" t="s">
        <v>16</v>
      </c>
      <c r="F17" t="s">
        <v>20</v>
      </c>
      <c r="G17" t="s">
        <v>28</v>
      </c>
      <c r="I17" s="1">
        <v>11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42</v>
      </c>
    </row>
    <row r="18" spans="1:16" x14ac:dyDescent="0.35">
      <c r="A18" s="1">
        <v>12</v>
      </c>
      <c r="B18" t="s">
        <v>16</v>
      </c>
      <c r="C18" t="s">
        <v>20</v>
      </c>
      <c r="D18" t="s">
        <v>16</v>
      </c>
      <c r="E18" t="s">
        <v>22</v>
      </c>
      <c r="F18" t="s">
        <v>24</v>
      </c>
      <c r="G18" t="s">
        <v>33</v>
      </c>
      <c r="I18" s="1">
        <v>12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29</v>
      </c>
    </row>
    <row r="19" spans="1:16" x14ac:dyDescent="0.35">
      <c r="A19" s="1">
        <v>13</v>
      </c>
      <c r="B19" t="s">
        <v>16</v>
      </c>
      <c r="C19" t="s">
        <v>16</v>
      </c>
      <c r="D19" t="s">
        <v>16</v>
      </c>
      <c r="E19" t="s">
        <v>22</v>
      </c>
      <c r="F19" t="s">
        <v>24</v>
      </c>
      <c r="G19" t="s">
        <v>30</v>
      </c>
      <c r="I19" s="1">
        <v>13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29</v>
      </c>
    </row>
    <row r="20" spans="1:16" x14ac:dyDescent="0.35">
      <c r="A20" s="1">
        <v>14</v>
      </c>
      <c r="B20" t="s">
        <v>16</v>
      </c>
      <c r="C20" t="s">
        <v>16</v>
      </c>
      <c r="D20" t="s">
        <v>16</v>
      </c>
      <c r="E20" t="s">
        <v>16</v>
      </c>
      <c r="F20" t="s">
        <v>22</v>
      </c>
      <c r="G20" t="s">
        <v>28</v>
      </c>
      <c r="I20" s="1">
        <v>14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29</v>
      </c>
    </row>
    <row r="21" spans="1:16" x14ac:dyDescent="0.35">
      <c r="A21" s="1">
        <v>15</v>
      </c>
      <c r="B21" t="s">
        <v>16</v>
      </c>
      <c r="C21" t="s">
        <v>16</v>
      </c>
      <c r="D21" t="s">
        <v>16</v>
      </c>
      <c r="E21" t="s">
        <v>23</v>
      </c>
      <c r="F21" t="s">
        <v>19</v>
      </c>
      <c r="G21" t="s">
        <v>34</v>
      </c>
      <c r="I21" s="1">
        <v>15</v>
      </c>
      <c r="J21" t="s">
        <v>16</v>
      </c>
      <c r="K21" t="s">
        <v>16</v>
      </c>
      <c r="L21" t="s">
        <v>16</v>
      </c>
      <c r="M21" t="s">
        <v>16</v>
      </c>
      <c r="N21" t="s">
        <v>37</v>
      </c>
      <c r="O21" t="s">
        <v>33</v>
      </c>
    </row>
    <row r="22" spans="1:16" x14ac:dyDescent="0.35">
      <c r="A22" s="1">
        <v>16</v>
      </c>
      <c r="B22" t="s">
        <v>19</v>
      </c>
      <c r="C22" t="s">
        <v>19</v>
      </c>
      <c r="D22" t="s">
        <v>16</v>
      </c>
      <c r="E22" t="s">
        <v>22</v>
      </c>
      <c r="F22" t="s">
        <v>24</v>
      </c>
      <c r="G22" t="s">
        <v>33</v>
      </c>
      <c r="I22" s="1">
        <v>16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t="s">
        <v>29</v>
      </c>
    </row>
    <row r="23" spans="1:16" x14ac:dyDescent="0.35">
      <c r="A23" s="1">
        <v>17</v>
      </c>
      <c r="B23" t="s">
        <v>16</v>
      </c>
      <c r="C23" t="s">
        <v>16</v>
      </c>
      <c r="D23" t="s">
        <v>19</v>
      </c>
      <c r="E23" t="s">
        <v>16</v>
      </c>
      <c r="F23" t="s">
        <v>24</v>
      </c>
      <c r="G23" t="s">
        <v>26</v>
      </c>
      <c r="I23" s="1">
        <v>17</v>
      </c>
      <c r="J23" t="s">
        <v>16</v>
      </c>
      <c r="K23" t="s">
        <v>16</v>
      </c>
      <c r="L23" t="s">
        <v>16</v>
      </c>
      <c r="M23" t="s">
        <v>16</v>
      </c>
      <c r="N23" t="s">
        <v>16</v>
      </c>
      <c r="O23" t="s">
        <v>29</v>
      </c>
    </row>
    <row r="24" spans="1:16" x14ac:dyDescent="0.35">
      <c r="A24" s="1">
        <v>18</v>
      </c>
      <c r="B24" t="s">
        <v>16</v>
      </c>
      <c r="C24" t="s">
        <v>16</v>
      </c>
      <c r="D24" t="s">
        <v>16</v>
      </c>
      <c r="E24" t="s">
        <v>16</v>
      </c>
      <c r="F24" t="s">
        <v>20</v>
      </c>
      <c r="G24" t="s">
        <v>36</v>
      </c>
      <c r="I24" s="1">
        <v>18</v>
      </c>
      <c r="J24" t="s">
        <v>16</v>
      </c>
      <c r="K24" t="s">
        <v>16</v>
      </c>
      <c r="L24" t="s">
        <v>16</v>
      </c>
      <c r="M24" t="s">
        <v>16</v>
      </c>
      <c r="N24" t="s">
        <v>16</v>
      </c>
      <c r="O24" t="s">
        <v>29</v>
      </c>
    </row>
    <row r="25" spans="1:16" x14ac:dyDescent="0.35">
      <c r="A25" s="1">
        <v>19</v>
      </c>
      <c r="B25" t="s">
        <v>16</v>
      </c>
      <c r="C25" t="s">
        <v>16</v>
      </c>
      <c r="D25" t="s">
        <v>16</v>
      </c>
      <c r="E25" t="s">
        <v>16</v>
      </c>
      <c r="F25" t="s">
        <v>24</v>
      </c>
      <c r="G25" t="s">
        <v>34</v>
      </c>
      <c r="I25" s="1">
        <v>19</v>
      </c>
      <c r="J25" t="s">
        <v>16</v>
      </c>
      <c r="K25" t="s">
        <v>16</v>
      </c>
      <c r="L25" t="s">
        <v>16</v>
      </c>
      <c r="M25" t="s">
        <v>16</v>
      </c>
      <c r="N25" t="s">
        <v>37</v>
      </c>
      <c r="O25" t="s">
        <v>33</v>
      </c>
    </row>
    <row r="26" spans="1:16" x14ac:dyDescent="0.35">
      <c r="A26" s="1">
        <v>20</v>
      </c>
      <c r="B26" t="s">
        <v>16</v>
      </c>
      <c r="C26" t="s">
        <v>16</v>
      </c>
      <c r="D26" t="s">
        <v>16</v>
      </c>
      <c r="E26" t="s">
        <v>19</v>
      </c>
      <c r="F26" t="s">
        <v>20</v>
      </c>
      <c r="G26" t="s">
        <v>28</v>
      </c>
      <c r="I26" s="1">
        <v>20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t="s">
        <v>29</v>
      </c>
    </row>
    <row r="27" spans="1:16" x14ac:dyDescent="0.35">
      <c r="A27" s="1"/>
      <c r="C27" s="6"/>
      <c r="D27" s="6"/>
      <c r="G27" t="s">
        <v>41</v>
      </c>
      <c r="O27" t="s">
        <v>48</v>
      </c>
    </row>
    <row r="28" spans="1:16" x14ac:dyDescent="0.35">
      <c r="C28" s="8" t="s">
        <v>3</v>
      </c>
      <c r="D28" s="7" t="s">
        <v>2</v>
      </c>
      <c r="E28" s="6" t="s">
        <v>25</v>
      </c>
      <c r="H28" s="4"/>
      <c r="J28" s="8" t="s">
        <v>3</v>
      </c>
      <c r="K28" s="7" t="s">
        <v>2</v>
      </c>
      <c r="L28" s="6" t="s">
        <v>25</v>
      </c>
    </row>
    <row r="29" spans="1:16" x14ac:dyDescent="0.35">
      <c r="C29">
        <v>99</v>
      </c>
      <c r="D29">
        <v>901</v>
      </c>
      <c r="E29">
        <v>1000</v>
      </c>
      <c r="G29" s="5">
        <f>D29/E29</f>
        <v>0.90100000000000002</v>
      </c>
      <c r="J29">
        <v>30</v>
      </c>
      <c r="K29">
        <v>970</v>
      </c>
      <c r="L29">
        <v>1000</v>
      </c>
      <c r="O29" s="5">
        <f>K29/L29</f>
        <v>0.97</v>
      </c>
      <c r="P29" s="5"/>
    </row>
    <row r="37" spans="1:15" x14ac:dyDescent="0.35">
      <c r="A37" t="s">
        <v>17</v>
      </c>
      <c r="B37" s="1" t="s">
        <v>11</v>
      </c>
      <c r="C37" s="1" t="s">
        <v>12</v>
      </c>
      <c r="D37" s="1" t="s">
        <v>13</v>
      </c>
      <c r="E37" s="1" t="s">
        <v>14</v>
      </c>
      <c r="F37" s="1" t="s">
        <v>15</v>
      </c>
      <c r="G37" t="s">
        <v>25</v>
      </c>
      <c r="I37" t="s">
        <v>17</v>
      </c>
      <c r="J37" s="1" t="s">
        <v>11</v>
      </c>
      <c r="K37" s="1" t="s">
        <v>12</v>
      </c>
      <c r="L37" s="1" t="s">
        <v>13</v>
      </c>
      <c r="M37" s="1" t="s">
        <v>14</v>
      </c>
      <c r="N37" s="1" t="s">
        <v>15</v>
      </c>
      <c r="O37" t="s">
        <v>25</v>
      </c>
    </row>
    <row r="38" spans="1:15" x14ac:dyDescent="0.35">
      <c r="A38" s="1">
        <v>1</v>
      </c>
      <c r="B38" t="s">
        <v>16</v>
      </c>
      <c r="C38" t="s">
        <v>16</v>
      </c>
      <c r="D38" t="s">
        <v>16</v>
      </c>
      <c r="E38" t="s">
        <v>16</v>
      </c>
      <c r="F38" t="s">
        <v>16</v>
      </c>
      <c r="G38" t="s">
        <v>29</v>
      </c>
      <c r="I38" s="1">
        <v>1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29</v>
      </c>
    </row>
    <row r="39" spans="1:15" x14ac:dyDescent="0.35">
      <c r="A39" s="1">
        <v>2</v>
      </c>
      <c r="B39" t="s">
        <v>16</v>
      </c>
      <c r="C39" t="s">
        <v>16</v>
      </c>
      <c r="D39" t="s">
        <v>16</v>
      </c>
      <c r="E39" t="s">
        <v>16</v>
      </c>
      <c r="F39" t="s">
        <v>16</v>
      </c>
      <c r="G39" t="s">
        <v>29</v>
      </c>
      <c r="I39" s="1">
        <v>2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29</v>
      </c>
    </row>
    <row r="40" spans="1:15" x14ac:dyDescent="0.35">
      <c r="A40" s="1">
        <v>3</v>
      </c>
      <c r="B40" t="s">
        <v>16</v>
      </c>
      <c r="C40" t="s">
        <v>16</v>
      </c>
      <c r="D40" t="s">
        <v>19</v>
      </c>
      <c r="E40" t="s">
        <v>20</v>
      </c>
      <c r="F40" t="s">
        <v>20</v>
      </c>
      <c r="G40" t="s">
        <v>34</v>
      </c>
      <c r="I40" s="1">
        <v>3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">
        <v>29</v>
      </c>
    </row>
    <row r="41" spans="1:15" x14ac:dyDescent="0.35">
      <c r="A41" s="1">
        <v>4</v>
      </c>
      <c r="B41" t="s">
        <v>16</v>
      </c>
      <c r="C41" t="s">
        <v>16</v>
      </c>
      <c r="D41" t="s">
        <v>16</v>
      </c>
      <c r="E41" t="s">
        <v>19</v>
      </c>
      <c r="F41" t="s">
        <v>16</v>
      </c>
      <c r="G41" t="s">
        <v>27</v>
      </c>
      <c r="I41" s="1">
        <v>4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29</v>
      </c>
    </row>
    <row r="42" spans="1:15" x14ac:dyDescent="0.35">
      <c r="A42" s="1">
        <v>5</v>
      </c>
      <c r="B42" t="s">
        <v>16</v>
      </c>
      <c r="C42" t="s">
        <v>16</v>
      </c>
      <c r="D42" t="s">
        <v>19</v>
      </c>
      <c r="E42" t="s">
        <v>19</v>
      </c>
      <c r="F42" t="s">
        <v>16</v>
      </c>
      <c r="G42" t="s">
        <v>36</v>
      </c>
      <c r="I42" s="1">
        <v>5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29</v>
      </c>
    </row>
    <row r="43" spans="1:15" x14ac:dyDescent="0.35">
      <c r="A43" s="1">
        <v>6</v>
      </c>
      <c r="B43" t="s">
        <v>16</v>
      </c>
      <c r="C43" t="s">
        <v>16</v>
      </c>
      <c r="D43" t="s">
        <v>16</v>
      </c>
      <c r="E43" t="s">
        <v>16</v>
      </c>
      <c r="F43" t="s">
        <v>16</v>
      </c>
      <c r="G43" t="s">
        <v>29</v>
      </c>
      <c r="I43" s="1">
        <v>6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">
        <v>29</v>
      </c>
    </row>
    <row r="44" spans="1:15" x14ac:dyDescent="0.35">
      <c r="A44" s="1">
        <v>7</v>
      </c>
      <c r="B44" t="s">
        <v>22</v>
      </c>
      <c r="C44" t="s">
        <v>19</v>
      </c>
      <c r="D44" t="s">
        <v>16</v>
      </c>
      <c r="E44" t="s">
        <v>19</v>
      </c>
      <c r="F44" t="s">
        <v>16</v>
      </c>
      <c r="G44" t="s">
        <v>34</v>
      </c>
      <c r="I44" s="1">
        <v>7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t="s">
        <v>29</v>
      </c>
    </row>
    <row r="45" spans="1:15" x14ac:dyDescent="0.35">
      <c r="A45" s="1">
        <v>8</v>
      </c>
      <c r="B45" t="s">
        <v>16</v>
      </c>
      <c r="C45" t="s">
        <v>16</v>
      </c>
      <c r="D45" t="s">
        <v>20</v>
      </c>
      <c r="E45" t="s">
        <v>16</v>
      </c>
      <c r="F45" t="s">
        <v>16</v>
      </c>
      <c r="G45" t="s">
        <v>36</v>
      </c>
      <c r="I45" s="1">
        <v>8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">
        <v>29</v>
      </c>
    </row>
    <row r="46" spans="1:15" x14ac:dyDescent="0.35">
      <c r="A46" s="1">
        <v>9</v>
      </c>
      <c r="B46" t="s">
        <v>16</v>
      </c>
      <c r="C46" t="s">
        <v>16</v>
      </c>
      <c r="D46" t="s">
        <v>16</v>
      </c>
      <c r="E46" t="s">
        <v>16</v>
      </c>
      <c r="F46" t="s">
        <v>16</v>
      </c>
      <c r="G46" t="s">
        <v>29</v>
      </c>
      <c r="I46" s="1">
        <v>9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">
        <v>29</v>
      </c>
    </row>
    <row r="47" spans="1:15" x14ac:dyDescent="0.35">
      <c r="A47" s="1">
        <v>10</v>
      </c>
      <c r="B47" t="s">
        <v>24</v>
      </c>
      <c r="C47" t="s">
        <v>20</v>
      </c>
      <c r="D47" t="s">
        <v>20</v>
      </c>
      <c r="E47" t="s">
        <v>22</v>
      </c>
      <c r="F47" t="s">
        <v>16</v>
      </c>
      <c r="G47" t="s">
        <v>40</v>
      </c>
      <c r="I47" s="1">
        <v>10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">
        <v>29</v>
      </c>
    </row>
    <row r="48" spans="1:15" x14ac:dyDescent="0.35">
      <c r="A48" s="1">
        <v>11</v>
      </c>
      <c r="B48" t="s">
        <v>19</v>
      </c>
      <c r="C48" t="s">
        <v>20</v>
      </c>
      <c r="D48" t="s">
        <v>16</v>
      </c>
      <c r="E48" t="s">
        <v>16</v>
      </c>
      <c r="F48" t="s">
        <v>16</v>
      </c>
      <c r="G48" t="s">
        <v>28</v>
      </c>
      <c r="I48" s="1">
        <v>11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42</v>
      </c>
    </row>
    <row r="49" spans="1:15" x14ac:dyDescent="0.35">
      <c r="A49" s="1">
        <v>12</v>
      </c>
      <c r="B49" t="s">
        <v>43</v>
      </c>
      <c r="C49" t="s">
        <v>16</v>
      </c>
      <c r="D49" t="s">
        <v>20</v>
      </c>
      <c r="E49" t="s">
        <v>22</v>
      </c>
      <c r="F49" t="s">
        <v>20</v>
      </c>
      <c r="G49" t="s">
        <v>44</v>
      </c>
      <c r="I49" s="1">
        <v>12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29</v>
      </c>
    </row>
    <row r="50" spans="1:15" x14ac:dyDescent="0.35">
      <c r="A50" s="1">
        <v>13</v>
      </c>
      <c r="B50" t="s">
        <v>45</v>
      </c>
      <c r="C50" t="s">
        <v>20</v>
      </c>
      <c r="D50" t="s">
        <v>24</v>
      </c>
      <c r="E50" t="s">
        <v>16</v>
      </c>
      <c r="F50" t="s">
        <v>16</v>
      </c>
      <c r="G50" t="s">
        <v>32</v>
      </c>
      <c r="I50" s="1">
        <v>13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">
        <v>29</v>
      </c>
    </row>
    <row r="51" spans="1:15" x14ac:dyDescent="0.35">
      <c r="A51" s="1">
        <v>14</v>
      </c>
      <c r="B51" t="s">
        <v>24</v>
      </c>
      <c r="C51" t="s">
        <v>16</v>
      </c>
      <c r="D51" t="s">
        <v>19</v>
      </c>
      <c r="E51" t="s">
        <v>19</v>
      </c>
      <c r="F51" t="s">
        <v>22</v>
      </c>
      <c r="G51" t="s">
        <v>33</v>
      </c>
      <c r="I51" s="1">
        <v>14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">
        <v>29</v>
      </c>
    </row>
    <row r="52" spans="1:15" x14ac:dyDescent="0.35">
      <c r="A52" s="1">
        <v>15</v>
      </c>
      <c r="B52" t="s">
        <v>22</v>
      </c>
      <c r="C52" t="s">
        <v>19</v>
      </c>
      <c r="D52" t="s">
        <v>16</v>
      </c>
      <c r="E52" t="s">
        <v>18</v>
      </c>
      <c r="F52" t="s">
        <v>19</v>
      </c>
      <c r="G52" t="s">
        <v>31</v>
      </c>
      <c r="I52" s="1">
        <v>15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29</v>
      </c>
    </row>
    <row r="53" spans="1:15" x14ac:dyDescent="0.35">
      <c r="A53" s="1">
        <v>16</v>
      </c>
      <c r="B53" t="s">
        <v>37</v>
      </c>
      <c r="C53" t="s">
        <v>24</v>
      </c>
      <c r="D53" t="s">
        <v>19</v>
      </c>
      <c r="E53" t="s">
        <v>22</v>
      </c>
      <c r="F53" t="s">
        <v>22</v>
      </c>
      <c r="G53" t="s">
        <v>38</v>
      </c>
      <c r="I53" s="1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29</v>
      </c>
    </row>
    <row r="54" spans="1:15" x14ac:dyDescent="0.35">
      <c r="A54" s="1">
        <v>17</v>
      </c>
      <c r="B54" t="s">
        <v>22</v>
      </c>
      <c r="C54" t="s">
        <v>16</v>
      </c>
      <c r="D54" t="s">
        <v>22</v>
      </c>
      <c r="E54" t="s">
        <v>22</v>
      </c>
      <c r="F54" t="s">
        <v>23</v>
      </c>
      <c r="G54" t="s">
        <v>46</v>
      </c>
      <c r="I54" s="1">
        <v>17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29</v>
      </c>
    </row>
    <row r="55" spans="1:15" x14ac:dyDescent="0.35">
      <c r="A55" s="1">
        <v>18</v>
      </c>
      <c r="B55" t="s">
        <v>23</v>
      </c>
      <c r="C55" t="s">
        <v>22</v>
      </c>
      <c r="D55" t="s">
        <v>22</v>
      </c>
      <c r="E55" t="s">
        <v>22</v>
      </c>
      <c r="F55" t="s">
        <v>20</v>
      </c>
      <c r="G55" t="s">
        <v>44</v>
      </c>
      <c r="I55" s="1">
        <v>18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29</v>
      </c>
    </row>
    <row r="56" spans="1:15" x14ac:dyDescent="0.35">
      <c r="A56" s="1">
        <v>19</v>
      </c>
      <c r="B56" t="s">
        <v>21</v>
      </c>
      <c r="C56" t="s">
        <v>22</v>
      </c>
      <c r="D56" t="s">
        <v>16</v>
      </c>
      <c r="E56" t="s">
        <v>20</v>
      </c>
      <c r="F56" t="s">
        <v>19</v>
      </c>
      <c r="G56" t="s">
        <v>46</v>
      </c>
      <c r="I56" s="1">
        <v>19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  <c r="O56" t="s">
        <v>29</v>
      </c>
    </row>
    <row r="57" spans="1:15" x14ac:dyDescent="0.35">
      <c r="A57" s="1">
        <v>20</v>
      </c>
      <c r="B57" t="s">
        <v>20</v>
      </c>
      <c r="C57" t="s">
        <v>24</v>
      </c>
      <c r="D57" t="s">
        <v>16</v>
      </c>
      <c r="E57" t="s">
        <v>22</v>
      </c>
      <c r="F57" t="s">
        <v>23</v>
      </c>
      <c r="G57" t="s">
        <v>35</v>
      </c>
      <c r="I57" s="1">
        <v>20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29</v>
      </c>
    </row>
    <row r="58" spans="1:15" x14ac:dyDescent="0.35">
      <c r="G58" t="s">
        <v>49</v>
      </c>
      <c r="O58" t="s">
        <v>47</v>
      </c>
    </row>
    <row r="59" spans="1:15" x14ac:dyDescent="0.35">
      <c r="B59" s="8" t="s">
        <v>1</v>
      </c>
      <c r="C59" s="7" t="s">
        <v>0</v>
      </c>
      <c r="D59" s="6" t="s">
        <v>25</v>
      </c>
    </row>
    <row r="60" spans="1:15" x14ac:dyDescent="0.35">
      <c r="B60">
        <v>150</v>
      </c>
      <c r="C60">
        <v>850</v>
      </c>
      <c r="D60">
        <v>1000</v>
      </c>
      <c r="G60" s="5">
        <f>C60/D60</f>
        <v>0.85</v>
      </c>
      <c r="J60" s="8" t="s">
        <v>1</v>
      </c>
      <c r="K60" s="7" t="s">
        <v>0</v>
      </c>
      <c r="L60" s="6" t="s">
        <v>25</v>
      </c>
      <c r="O60" s="4"/>
    </row>
    <row r="61" spans="1:15" x14ac:dyDescent="0.35">
      <c r="J61">
        <v>0</v>
      </c>
      <c r="K61">
        <v>1000</v>
      </c>
      <c r="L61">
        <v>1000</v>
      </c>
      <c r="O61" s="4">
        <f>K61/L61</f>
        <v>1</v>
      </c>
    </row>
    <row r="63" spans="1:15" x14ac:dyDescent="0.35">
      <c r="A63" s="11"/>
      <c r="B63" s="3"/>
    </row>
    <row r="64" spans="1:15" x14ac:dyDescent="0.35">
      <c r="A64" s="2"/>
      <c r="B64" s="3"/>
    </row>
    <row r="65" spans="1:11" x14ac:dyDescent="0.35">
      <c r="A65" s="2" t="s">
        <v>4</v>
      </c>
      <c r="B65" s="3"/>
      <c r="C65" s="10">
        <f>(C60+D29)/(C60+D29+C29+B60)</f>
        <v>0.87549999999999994</v>
      </c>
      <c r="I65" s="2" t="s">
        <v>4</v>
      </c>
      <c r="J65" s="3"/>
      <c r="K65" s="10">
        <f>(K61+K29)/(K29+K61+J61+J29)</f>
        <v>0.98499999999999999</v>
      </c>
    </row>
    <row r="66" spans="1:11" x14ac:dyDescent="0.35">
      <c r="A66" s="2" t="s">
        <v>5</v>
      </c>
      <c r="B66" s="3"/>
      <c r="C66" s="9">
        <f>C60/(C60+C29)</f>
        <v>0.89567966280295053</v>
      </c>
      <c r="I66" s="2" t="s">
        <v>5</v>
      </c>
      <c r="J66" s="3"/>
      <c r="K66" s="9">
        <f>K61/(K61+J29)</f>
        <v>0.970873786407767</v>
      </c>
    </row>
    <row r="67" spans="1:11" x14ac:dyDescent="0.35">
      <c r="A67" s="2" t="s">
        <v>6</v>
      </c>
      <c r="B67" s="3"/>
      <c r="C67" s="10">
        <f>C60/(C60+B60)</f>
        <v>0.85</v>
      </c>
      <c r="I67" s="2" t="s">
        <v>6</v>
      </c>
      <c r="J67" s="3"/>
      <c r="K67" s="10">
        <f>K61/(K61+J61)</f>
        <v>1</v>
      </c>
    </row>
    <row r="68" spans="1:11" x14ac:dyDescent="0.35">
      <c r="A68" s="2" t="s">
        <v>7</v>
      </c>
      <c r="B68" s="3"/>
      <c r="C68" s="10">
        <f>D29/(D29+C29)</f>
        <v>0.90100000000000002</v>
      </c>
      <c r="I68" s="2" t="s">
        <v>7</v>
      </c>
      <c r="J68" s="3"/>
      <c r="K68" s="10">
        <f>K29/(K29+J29)</f>
        <v>0.97</v>
      </c>
    </row>
    <row r="69" spans="1:11" x14ac:dyDescent="0.35">
      <c r="A69" s="2" t="s">
        <v>9</v>
      </c>
      <c r="B69" s="3"/>
      <c r="C69" s="10">
        <f>C29/(C29+D29)</f>
        <v>9.9000000000000005E-2</v>
      </c>
      <c r="I69" s="2" t="s">
        <v>9</v>
      </c>
      <c r="J69" s="3"/>
      <c r="K69" s="10">
        <f>J29/(J29+K29)</f>
        <v>0.03</v>
      </c>
    </row>
    <row r="70" spans="1:11" x14ac:dyDescent="0.35">
      <c r="A70" s="2" t="s">
        <v>8</v>
      </c>
      <c r="B70" s="2"/>
      <c r="C70" s="10">
        <f>B60/(B60+C60)</f>
        <v>0.15</v>
      </c>
      <c r="I70" s="2" t="s">
        <v>8</v>
      </c>
      <c r="J70" s="2"/>
      <c r="K70" s="10">
        <f>J61/(J61+K61)</f>
        <v>0</v>
      </c>
    </row>
    <row r="71" spans="1:11" x14ac:dyDescent="0.35">
      <c r="A71" s="2" t="s">
        <v>10</v>
      </c>
      <c r="B71" s="2"/>
      <c r="C71" s="10">
        <f>2*(C66*C67)/(C66+C67)</f>
        <v>0.87224217547460237</v>
      </c>
      <c r="I71" s="2" t="s">
        <v>10</v>
      </c>
      <c r="J71" s="2"/>
      <c r="K71" s="10">
        <f>2*(K66*K67)/(K66+K67)</f>
        <v>0.98522167487684731</v>
      </c>
    </row>
    <row r="72" spans="1:11" x14ac:dyDescent="0.35">
      <c r="B72" s="2"/>
      <c r="C72" s="3"/>
    </row>
  </sheetData>
  <conditionalFormatting sqref="B63:B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C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C71">
    <cfRule type="colorScale" priority="4">
      <colorScale>
        <cfvo type="min"/>
        <cfvo type="max"/>
        <color rgb="FFFFEF9C"/>
        <color rgb="FF63BE7B"/>
      </colorScale>
    </cfRule>
  </conditionalFormatting>
  <conditionalFormatting sqref="J65:J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K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K7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a n g e   2 , R a n g e , N V _ C o n t r a c t s , V _ C o n t r a c t s , T a b l e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 M e a s u r e R a n g e   2 [ S u m   o f   P r e d i c t e d   C l a s s i f i c a t i o n 2   2 ] < / a : K e y > < a : V a l u e > < D e s c r i p t i o n > C o l u m n   ' P r e d i c t e d   C l a s s i f i c a t i o n 2 '   i n   t a b l e   ' R a n g e   2 '   c a n n o t   b e   f o u n d   o r   m a y   n o t   b e   u s e d   i n   t h i s   e x p r e s s i o n . < / D e s c r i p t i o n > < R o w N u m b e r > - 1 < / R o w N u m b e r > < S o u r c e > < N a m e > S u m   o f   P r e d i c t e d   C l a s s i f i c a t i o n 2   2 < / N a m e > < T a b l e > R a n g e   2 < / T a b l e > < / S o u r c e > < / a : V a l u e > < / a : K e y V a l u e O f s t r i n g S a n d b o x E r r o r V S n 7 U v A O > < a : K e y V a l u e O f s t r i n g S a n d b o x E r r o r V S n 7 U v A O > < a : K e y > M e a s u r e R a n g e   2 [ S u m   o f   P r e d i c t e d   C l a s s i f i c a t i o n 2   3 ] < / a : K e y > < a : V a l u e > < D e s c r i p t i o n > C o l u m n   ' P r e d i c t e d   C l a s s i f i c a t i o n 2 '   i n   t a b l e   ' R a n g e   2 '   c a n n o t   b e   f o u n d   o r   m a y   n o t   b e   u s e d   i n   t h i s   e x p r e s s i o n . < / D e s c r i p t i o n > < R o w N u m b e r > - 1 < / R o w N u m b e r > < S o u r c e > < N a m e > S u m   o f   P r e d i c t e d   C l a s s i f i c a t i o n 2   3 < / N a m e > < T a b l e > R a n g e   2 < / T a b l e > < / S o u r c e > < / a : V a l u e > < / a : K e y V a l u e O f s t r i n g S a n d b o x E r r o r V S n 7 U v A O > < a : K e y V a l u e O f s t r i n g S a n d b o x E r r o r V S n 7 U v A O > < a : K e y > M e a s u r e R a n g e   2 [ S u m   o f   P r e d i c t e d   C l a s s i f i c a t i o n 2 ] < / a : K e y > < a : V a l u e > < D e s c r i p t i o n > C o l u m n   ' P r e d i c t e d   C l a s s i f i c a t i o n 2 '   i n   t a b l e   ' R a n g e   2 '   c a n n o t   b e   f o u n d   o r   m a y   n o t   b e   u s e d   i n   t h i s   e x p r e s s i o n . < / D e s c r i p t i o n > < R o w N u m b e r > - 1 < / R o w N u m b e r > < S o u r c e > < N a m e > S u m   o f   P r e d i c t e d   C l a s s i f i c a t i o n 2 < / N a m e > < T a b l e > R a n g e   2 < / T a b l e > < / S o u r c e > < / a : V a l u e > < / a : K e y V a l u e O f s t r i n g S a n d b o x E r r o r V S n 7 U v A O > < / E r r o r C a c h e D i c t i o n a r y > < L a s t P r o c e s s e d T i m e > 2 0 2 5 - 0 5 - 2 2 T 2 3 : 4 9 : 5 4 . 2 1 8 9 9 5 8 + 0 2 : 0 0 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 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  C l a s s i f i c a t i o n 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 1 3 5 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 P r e d i c t e d   C l a s s i f i c a t i o n   2 < / K e y > < / D i a g r a m O b j e c t K e y > < D i a g r a m O b j e c t K e y > < K e y > M e a s u r e s \ S u m   o f   P r e d i c t e d   C l a s s i f i c a t i o n   2 \ T a g I n f o \ F o r m u l a < / K e y > < / D i a g r a m O b j e c t K e y > < D i a g r a m O b j e c t K e y > < K e y > M e a s u r e s \ S u m   o f   P r e d i c t e d   C l a s s i f i c a t i o n   2 \ T a g I n f o \ V a l u e < / K e y > < / D i a g r a m O b j e c t K e y > < D i a g r a m O b j e c t K e y > < K e y > M e a s u r e s \ C o u n t   o f   P r e d i c t e d   C l a s s i f i c a t i o n   2 < / K e y > < / D i a g r a m O b j e c t K e y > < D i a g r a m O b j e c t K e y > < K e y > M e a s u r e s \ C o u n t   o f   P r e d i c t e d   C l a s s i f i c a t i o n   2 \ T a g I n f o \ F o r m u l a < / K e y > < / D i a g r a m O b j e c t K e y > < D i a g r a m O b j e c t K e y > < K e y > M e a s u r e s \ C o u n t   o f   P r e d i c t e d   C l a s s i f i c a t i o n   2 \ T a g I n f o \ V a l u e < / K e y > < / D i a g r a m O b j e c t K e y > < D i a g r a m O b j e c t K e y > < K e y > C o l u m n s \ C o n t r a c t   N o < / K e y > < / D i a g r a m O b j e c t K e y > < D i a g r a m O b j e c t K e y > < K e y > C o l u m n s \ T e s t   N o < / K e y > < / D i a g r a m O b j e c t K e y > < D i a g r a m O b j e c t K e y > < K e y > C o l u m n s \ P r e d i c t e d   C l a s s i f i c a t i o n < / K e y > < / D i a g r a m O b j e c t K e y > < D i a g r a m O b j e c t K e y > < K e y > C o l u m n s \ R e s u l t < / K e y > < / D i a g r a m O b j e c t K e y > < D i a g r a m O b j e c t K e y > < K e y > L i n k s \ & l t ; C o l u m n s \ S u m   o f   P r e d i c t e d   C l a s s i f i c a t i o n   2 & g t ; - & l t ; M e a s u r e s \ P r e d i c t e d   C l a s s i f i c a t i o n & g t ; < / K e y > < / D i a g r a m O b j e c t K e y > < D i a g r a m O b j e c t K e y > < K e y > L i n k s \ & l t ; C o l u m n s \ S u m   o f   P r e d i c t e d   C l a s s i f i c a t i o n   2 & g t ; - & l t ; M e a s u r e s \ P r e d i c t e d   C l a s s i f i c a t i o n & g t ; \ C O L U M N < / K e y > < / D i a g r a m O b j e c t K e y > < D i a g r a m O b j e c t K e y > < K e y > L i n k s \ & l t ; C o l u m n s \ S u m   o f   P r e d i c t e d   C l a s s i f i c a t i o n   2 & g t ; - & l t ; M e a s u r e s \ P r e d i c t e d   C l a s s i f i c a t i o n & g t ; \ M E A S U R E < / K e y > < / D i a g r a m O b j e c t K e y > < D i a g r a m O b j e c t K e y > < K e y > L i n k s \ & l t ; C o l u m n s \ C o u n t   o f   P r e d i c t e d   C l a s s i f i c a t i o n   2 & g t ; - & l t ; M e a s u r e s \ P r e d i c t e d   C l a s s i f i c a t i o n & g t ; < / K e y > < / D i a g r a m O b j e c t K e y > < D i a g r a m O b j e c t K e y > < K e y > L i n k s \ & l t ; C o l u m n s \ C o u n t   o f   P r e d i c t e d   C l a s s i f i c a t i o n   2 & g t ; - & l t ; M e a s u r e s \ P r e d i c t e d   C l a s s i f i c a t i o n & g t ; \ C O L U M N < / K e y > < / D i a g r a m O b j e c t K e y > < D i a g r a m O b j e c t K e y > < K e y > L i n k s \ & l t ; C o l u m n s \ C o u n t   o f   P r e d i c t e d   C l a s s i f i c a t i o n   2 & g t ; - & l t ; M e a s u r e s \ P r e d i c t e d   C l a s s i f i c a t i o n & g t ; \ M E A S U R E 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 P r e d i c t e d   C l a s s i f i c a t i o n 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 P r e d i c t e d   C l a s s i f i c a t i o n 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 P r e d i c t e d   C l a s s i f i c a t i o n 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 P r e d i c t e d   C l a s s i f i c a t i o n   2 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 P r e d i c t e d   C l a s s i f i c a t i o n 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 P r e d i c t e d   C l a s s i f i c a t i o n 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 C o l u m n s \ C o n t r a c t 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 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  C l a s s i f i c a t i o n 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 P r e d i c t e d   C l a s s i f i c a t i o n   2 & g t ; - & l t ; M e a s u r e s \ P r e d i c t e d   C l a s s i f i c a t i o n & g t ; 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 P r e d i c t e d   C l a s s i f i c a t i o n   2 & g t ; - & l t ; M e a s u r e s \ P r e d i c t e d   C l a s s i f i c a t i o n & g t ; \ C O L U M N 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 P r e d i c t e d   C l a s s i f i c a t i o n   2 & g t ; - & l t ; M e a s u r e s \ P r e d i c t e d   C l a s s i f i c a t i o n & g t ; \ M E A S U R E 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 P r e d i c t e d   C l a s s i f i c a t i o n   2 & g t ; - & l t ; M e a s u r e s \ P r e d i c t e d   C l a s s i f i c a t i o n & g t ; 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 P r e d i c t e d   C l a s s i f i c a t i o n   2 & g t ; - & l t ; M e a s u r e s \ P r e d i c t e d   C l a s s i f i c a t i o n & g t ; \ C O L U M N 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 P r e d i c t e d   C l a s s i f i c a t i o n   2 & g t ; - & l t ; M e a s u r e s \ P r e d i c t e d   C l a s s i f i c a t i o n & g t ; \ M E A S U R E 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a n g e  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 C o n t r a c t   N o < / s t r i n g > < / k e y > < v a l u e > < i n t > 1 6 3 < / i n t > < / v a l u e > < / i t e m > < i t e m > < k e y > < s t r i n g > T e s t   N o < / s t r i n g > < / k e y > < v a l u e > < i n t > 1 2 2 < / i n t > < / v a l u e > < / i t e m > < i t e m > < k e y > < s t r i n g > P r e d i c t e d   C l a s s i f i c a t i o n < / s t r i n g > < / k e y > < v a l u e > < i n t > 2 7 4 < / i n t > < / v a l u e > < / i t e m > < i t e m > < k e y > < s t r i n g > R e s u l t < / s t r i n g > < / k e y > < v a l u e > < i n t > 1 0 9 < / i n t > < / v a l u e > < / i t e m > < / C o l u m n W i d t h s > < C o l u m n D i s p l a y I n d e x > < i t e m > < k e y > < s t r i n g > C o n t r a c t   N o < / s t r i n g > < / k e y > < v a l u e > < i n t > 0 < / i n t > < / v a l u e > < / i t e m > < i t e m > < k e y > < s t r i n g > T e s t   N o < / s t r i n g > < / k e y > < v a l u e > < i n t > 1 < / i n t > < / v a l u e > < / i t e m > < i t e m > < k e y > < s t r i n g > P r e d i c t e d   C l a s s i f i c a t i o n < / s t r i n g > < / k e y > < v a l u e > < i n t > 2 < / i n t > < / v a l u e > < / i t e m > < i t e m > < k e y > < s t r i n g > R e s u l t 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627DBC8-5077-445C-B988-F976AA9A55B2}">
  <ds:schemaRefs/>
</ds:datastoreItem>
</file>

<file path=customXml/itemProps10.xml><?xml version="1.0" encoding="utf-8"?>
<ds:datastoreItem xmlns:ds="http://schemas.openxmlformats.org/officeDocument/2006/customXml" ds:itemID="{F5419083-7FB2-4633-9ABE-152D8E8284C1}">
  <ds:schemaRefs/>
</ds:datastoreItem>
</file>

<file path=customXml/itemProps11.xml><?xml version="1.0" encoding="utf-8"?>
<ds:datastoreItem xmlns:ds="http://schemas.openxmlformats.org/officeDocument/2006/customXml" ds:itemID="{84C72AB9-987F-462B-A8E0-1F0701B59968}">
  <ds:schemaRefs/>
</ds:datastoreItem>
</file>

<file path=customXml/itemProps12.xml><?xml version="1.0" encoding="utf-8"?>
<ds:datastoreItem xmlns:ds="http://schemas.openxmlformats.org/officeDocument/2006/customXml" ds:itemID="{E25D6C0B-969B-403C-85EC-4206B2DF5988}">
  <ds:schemaRefs/>
</ds:datastoreItem>
</file>

<file path=customXml/itemProps13.xml><?xml version="1.0" encoding="utf-8"?>
<ds:datastoreItem xmlns:ds="http://schemas.openxmlformats.org/officeDocument/2006/customXml" ds:itemID="{DB7687F0-B2DE-47BD-A799-A6AEEDCF4C31}">
  <ds:schemaRefs/>
</ds:datastoreItem>
</file>

<file path=customXml/itemProps14.xml><?xml version="1.0" encoding="utf-8"?>
<ds:datastoreItem xmlns:ds="http://schemas.openxmlformats.org/officeDocument/2006/customXml" ds:itemID="{4123FBAA-2606-4A2F-BA59-689A02CBE287}">
  <ds:schemaRefs/>
</ds:datastoreItem>
</file>

<file path=customXml/itemProps15.xml><?xml version="1.0" encoding="utf-8"?>
<ds:datastoreItem xmlns:ds="http://schemas.openxmlformats.org/officeDocument/2006/customXml" ds:itemID="{8E155D2A-1EED-4656-95F5-7D2A240857BD}">
  <ds:schemaRefs/>
</ds:datastoreItem>
</file>

<file path=customXml/itemProps16.xml><?xml version="1.0" encoding="utf-8"?>
<ds:datastoreItem xmlns:ds="http://schemas.openxmlformats.org/officeDocument/2006/customXml" ds:itemID="{F5D06069-39CA-40A0-B053-EE606705FF5F}">
  <ds:schemaRefs/>
</ds:datastoreItem>
</file>

<file path=customXml/itemProps17.xml><?xml version="1.0" encoding="utf-8"?>
<ds:datastoreItem xmlns:ds="http://schemas.openxmlformats.org/officeDocument/2006/customXml" ds:itemID="{772F6C62-A0AE-4113-BDC4-D193D6DDB4C7}">
  <ds:schemaRefs/>
</ds:datastoreItem>
</file>

<file path=customXml/itemProps2.xml><?xml version="1.0" encoding="utf-8"?>
<ds:datastoreItem xmlns:ds="http://schemas.openxmlformats.org/officeDocument/2006/customXml" ds:itemID="{4044181A-D3F8-497C-AF7E-5CBFC7C900C6}">
  <ds:schemaRefs/>
</ds:datastoreItem>
</file>

<file path=customXml/itemProps3.xml><?xml version="1.0" encoding="utf-8"?>
<ds:datastoreItem xmlns:ds="http://schemas.openxmlformats.org/officeDocument/2006/customXml" ds:itemID="{9405B122-3CA6-4D6E-B04B-2272F086FD51}">
  <ds:schemaRefs/>
</ds:datastoreItem>
</file>

<file path=customXml/itemProps4.xml><?xml version="1.0" encoding="utf-8"?>
<ds:datastoreItem xmlns:ds="http://schemas.openxmlformats.org/officeDocument/2006/customXml" ds:itemID="{8E5C8F6D-C928-4B22-B0DA-2803127DBD61}">
  <ds:schemaRefs/>
</ds:datastoreItem>
</file>

<file path=customXml/itemProps5.xml><?xml version="1.0" encoding="utf-8"?>
<ds:datastoreItem xmlns:ds="http://schemas.openxmlformats.org/officeDocument/2006/customXml" ds:itemID="{CE225440-F568-4240-A05C-44BF612E9FAE}">
  <ds:schemaRefs/>
</ds:datastoreItem>
</file>

<file path=customXml/itemProps6.xml><?xml version="1.0" encoding="utf-8"?>
<ds:datastoreItem xmlns:ds="http://schemas.openxmlformats.org/officeDocument/2006/customXml" ds:itemID="{E4A18FBC-E794-44CC-AAA6-C1646CFF75EC}">
  <ds:schemaRefs/>
</ds:datastoreItem>
</file>

<file path=customXml/itemProps7.xml><?xml version="1.0" encoding="utf-8"?>
<ds:datastoreItem xmlns:ds="http://schemas.openxmlformats.org/officeDocument/2006/customXml" ds:itemID="{95E01F84-8945-4963-A023-2BD348369E2E}">
  <ds:schemaRefs/>
</ds:datastoreItem>
</file>

<file path=customXml/itemProps8.xml><?xml version="1.0" encoding="utf-8"?>
<ds:datastoreItem xmlns:ds="http://schemas.openxmlformats.org/officeDocument/2006/customXml" ds:itemID="{CAA421FD-E7CA-4952-8854-70387A06E7B2}">
  <ds:schemaRefs/>
</ds:datastoreItem>
</file>

<file path=customXml/itemProps9.xml><?xml version="1.0" encoding="utf-8"?>
<ds:datastoreItem xmlns:ds="http://schemas.openxmlformats.org/officeDocument/2006/customXml" ds:itemID="{4BF95451-3358-4B26-A0B1-B0A5DD391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Contingency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saifulmath58@gmail.com</dc:creator>
  <cp:lastModifiedBy>saifulmath58@gmail.com</cp:lastModifiedBy>
  <cp:lastPrinted>2025-06-30T16:57:45Z</cp:lastPrinted>
  <dcterms:created xsi:type="dcterms:W3CDTF">2025-05-15T18:01:32Z</dcterms:created>
  <dcterms:modified xsi:type="dcterms:W3CDTF">2025-06-30T17:02:59Z</dcterms:modified>
</cp:coreProperties>
</file>