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4992bf6dc30f00d/Desktop/UNIVERSITY/Data Visualization - Notes/Excel Training/"/>
    </mc:Choice>
  </mc:AlternateContent>
  <xr:revisionPtr revIDLastSave="100" documentId="11_58B9D81021FEEE28335B2EF9B06E4B5FDCAE3DD0" xr6:coauthVersionLast="47" xr6:coauthVersionMax="47" xr10:uidLastSave="{DBEE5883-00C8-49FC-8B0A-6D79E68624F7}"/>
  <bookViews>
    <workbookView xWindow="-108" yWindow="-108" windowWidth="23256" windowHeight="13176" activeTab="1" xr2:uid="{00000000-000D-0000-FFFF-FFFF00000000}"/>
  </bookViews>
  <sheets>
    <sheet name="Functions" sheetId="5" r:id="rId1"/>
    <sheet name="Data" sheetId="6" r:id="rId2"/>
    <sheet name="Property" sheetId="7" r:id="rId3"/>
    <sheet name="Marine" sheetId="8" r:id="rId4"/>
    <sheet name="Motor" sheetId="9" r:id="rId5"/>
    <sheet name="Task 1" sheetId="10" r:id="rId6"/>
    <sheet name="Task 2" sheetId="11" r:id="rId7"/>
    <sheet name="Task 3" sheetId="14" r:id="rId8"/>
    <sheet name="Task 5" sheetId="15" r:id="rId9"/>
    <sheet name="Task 6" sheetId="4" r:id="rId10"/>
  </sheets>
  <externalReferences>
    <externalReference r:id="rId11"/>
  </externalReferences>
  <definedNames>
    <definedName name="_xlnm._FilterDatabase" localSheetId="3" hidden="1">Marine!$C$4:$L$90</definedName>
    <definedName name="_xlnm._FilterDatabase" localSheetId="4" hidden="1">Motor!$C$4:$L$107</definedName>
    <definedName name="_xlnm._FilterDatabase" localSheetId="2" hidden="1">Property!$C$4:$O$86</definedName>
    <definedName name="_xlnm._FilterDatabase" localSheetId="5" hidden="1">'Task 1'!$C$4:$J$588</definedName>
    <definedName name="_xlnm._FilterDatabase" localSheetId="8" hidden="1">'Task 5'!$C$10:$F$20</definedName>
    <definedName name="_xlnm._FilterDatabase" localSheetId="9" hidden="1">'Task 6'!$A$3:$E$192</definedName>
    <definedName name="Inflation_rate" localSheetId="3">Marine!#REF!</definedName>
    <definedName name="Inflation_rate" localSheetId="4">Motor!#REF!</definedName>
    <definedName name="Inflation_rate" localSheetId="2">Property!#REF!</definedName>
    <definedName name="Inflation_rate">'[1]Transactions data'!#REF!</definedName>
    <definedName name="Reinsurance_rate" localSheetId="3">Marine!#REF!</definedName>
    <definedName name="Reinsurance_rate" localSheetId="4">Motor!#REF!</definedName>
    <definedName name="Reinsurance_rate" localSheetId="2">Property!#REF!</definedName>
    <definedName name="Reinsurance_rate">'[1]Transactions data'!#REF!</definedName>
    <definedName name="user">Property!$D$5:$D$1048576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6" l="1"/>
  <c r="C13" i="6"/>
  <c r="D13" i="6"/>
  <c r="E13" i="6"/>
  <c r="F13" i="6"/>
  <c r="G13" i="6"/>
  <c r="H13" i="6"/>
  <c r="B12" i="6"/>
  <c r="C12" i="6"/>
  <c r="D12" i="6"/>
  <c r="E12" i="6"/>
  <c r="F12" i="6"/>
  <c r="G12" i="6"/>
  <c r="H12" i="6"/>
  <c r="C11" i="6"/>
  <c r="D11" i="6"/>
  <c r="E11" i="6"/>
  <c r="F11" i="6"/>
  <c r="G11" i="6"/>
  <c r="H11" i="6"/>
  <c r="B11" i="6"/>
  <c r="H10" i="6"/>
  <c r="G10" i="6"/>
  <c r="F10" i="6"/>
  <c r="E10" i="6"/>
  <c r="D10" i="6"/>
  <c r="C10" i="6"/>
  <c r="B10" i="6"/>
  <c r="C4" i="5"/>
  <c r="D8" i="5"/>
  <c r="D7" i="5" l="1"/>
  <c r="D6" i="5"/>
  <c r="D5" i="5"/>
  <c r="D4" i="5"/>
  <c r="H107" i="9" l="1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C2" i="6"/>
  <c r="D3" i="5"/>
  <c r="D2" i="6" l="1"/>
  <c r="E2" i="6" l="1"/>
  <c r="F2" i="6" l="1"/>
  <c r="G2" i="6" l="1"/>
  <c r="H2" i="6" l="1"/>
</calcChain>
</file>

<file path=xl/sharedStrings.xml><?xml version="1.0" encoding="utf-8"?>
<sst xmlns="http://schemas.openxmlformats.org/spreadsheetml/2006/main" count="1553" uniqueCount="109">
  <si>
    <t>Sales Manager</t>
  </si>
  <si>
    <t>Product</t>
  </si>
  <si>
    <t>Date</t>
  </si>
  <si>
    <t>Sales</t>
  </si>
  <si>
    <t>Manager with Highest Sales</t>
  </si>
  <si>
    <t>Bill Wanton</t>
  </si>
  <si>
    <t>Books</t>
  </si>
  <si>
    <t>Pens</t>
  </si>
  <si>
    <t>Terri Spencer</t>
  </si>
  <si>
    <t>Sales Figure of the Manager</t>
  </si>
  <si>
    <t>Damon Hill</t>
  </si>
  <si>
    <t>Query 1</t>
  </si>
  <si>
    <r>
      <t xml:space="preserve">Sum of Sales where Sales Manager = "Bill Wanton" </t>
    </r>
    <r>
      <rPr>
        <b/>
        <sz val="12"/>
        <rFont val="Arial"/>
        <family val="2"/>
      </rPr>
      <t>OR</t>
    </r>
    <r>
      <rPr>
        <sz val="12"/>
        <rFont val="Arial"/>
        <family val="2"/>
      </rPr>
      <t xml:space="preserve"> Product = "Books"</t>
    </r>
  </si>
  <si>
    <t>Function</t>
  </si>
  <si>
    <t>Result</t>
  </si>
  <si>
    <t>Query2</t>
  </si>
  <si>
    <r>
      <t xml:space="preserve">Sum of Sales where Sales Manager = "Bill Wanton" </t>
    </r>
    <r>
      <rPr>
        <b/>
        <sz val="12"/>
        <rFont val="Arial"/>
        <family val="2"/>
      </rPr>
      <t>AND</t>
    </r>
    <r>
      <rPr>
        <sz val="12"/>
        <rFont val="Arial"/>
        <family val="2"/>
      </rPr>
      <t xml:space="preserve"> Product = "Books"</t>
    </r>
  </si>
  <si>
    <t>A1</t>
  </si>
  <si>
    <t>A2</t>
  </si>
  <si>
    <t>A3</t>
  </si>
  <si>
    <t>A4</t>
  </si>
  <si>
    <t>`</t>
  </si>
  <si>
    <t>Motor</t>
  </si>
  <si>
    <t>Property</t>
  </si>
  <si>
    <t>Marine</t>
  </si>
  <si>
    <t>Liability</t>
  </si>
  <si>
    <t>Engineering</t>
  </si>
  <si>
    <t>LOB / Op Plan / Modelling Class</t>
  </si>
  <si>
    <t>UNIQUE Policy ID</t>
  </si>
  <si>
    <t>UNIQUE Claim ID</t>
  </si>
  <si>
    <t>Accident Date</t>
  </si>
  <si>
    <t>Transaction Date</t>
  </si>
  <si>
    <t>Claim Flag 
(LL / Weather)</t>
  </si>
  <si>
    <t>Claim Status 
(Open / Close)</t>
  </si>
  <si>
    <t>Gross Paid</t>
  </si>
  <si>
    <t>Gross Outstanding</t>
  </si>
  <si>
    <t>Large</t>
  </si>
  <si>
    <t>Closed</t>
  </si>
  <si>
    <t>Weather</t>
  </si>
  <si>
    <t>Year</t>
  </si>
  <si>
    <t>f</t>
  </si>
  <si>
    <t>Open</t>
  </si>
  <si>
    <t>Gross Paid - Inflated</t>
  </si>
  <si>
    <t>Gross Outstanding - Inflated</t>
  </si>
  <si>
    <t>Class</t>
  </si>
  <si>
    <t>Number of claims with the claim status as closed</t>
  </si>
  <si>
    <t>Sum of Gross outstanding claims with accident year 2006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</si>
  <si>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</si>
  <si>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</si>
  <si>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</si>
  <si>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</si>
  <si>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</si>
  <si>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</si>
  <si>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</si>
  <si>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</si>
  <si>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</si>
  <si>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</si>
  <si>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Quantity sold</t>
  </si>
  <si>
    <t>Discount</t>
  </si>
  <si>
    <t>Discount rate</t>
  </si>
  <si>
    <t>l</t>
  </si>
  <si>
    <t>m</t>
  </si>
  <si>
    <t>n</t>
  </si>
  <si>
    <t>o</t>
  </si>
  <si>
    <t>p</t>
  </si>
  <si>
    <t>q</t>
  </si>
  <si>
    <t>r</t>
  </si>
  <si>
    <t>s</t>
  </si>
  <si>
    <t>t</t>
  </si>
  <si>
    <t>Returns the value of a column after looking up for a value in the left most column</t>
  </si>
  <si>
    <t>Sales Price</t>
  </si>
  <si>
    <t>Incurred Claims</t>
  </si>
  <si>
    <t>Case Reserve</t>
  </si>
  <si>
    <t>Paid</t>
  </si>
  <si>
    <t>Ultimate</t>
  </si>
  <si>
    <t>IBNR</t>
  </si>
  <si>
    <t>S.No</t>
  </si>
  <si>
    <t>C.D.F</t>
  </si>
  <si>
    <t>Customer</t>
  </si>
  <si>
    <t xml:space="preserve">Task 3: </t>
  </si>
  <si>
    <t>Task 2: Populate values for cells C5 and C6 using data on sheets 'Property', 'Marine' and 'Motor such that the values change when you change your selection in C 3</t>
  </si>
  <si>
    <t>Find the discount for each customer based on the quantity sold</t>
  </si>
  <si>
    <t>Accident Year</t>
  </si>
  <si>
    <t>Ultimate=Incurred Claims * CDF</t>
  </si>
  <si>
    <t>Paid=Incurred-Case reserve</t>
  </si>
  <si>
    <t>IBNR=Ultimate-Incurred</t>
  </si>
  <si>
    <t>Lookup Functions</t>
  </si>
  <si>
    <t>Indirect</t>
  </si>
  <si>
    <t>Offset</t>
  </si>
  <si>
    <t>Index</t>
  </si>
  <si>
    <t>Vlookup</t>
  </si>
  <si>
    <t>Address</t>
  </si>
  <si>
    <t>Match</t>
  </si>
  <si>
    <t>Converts the text entered into a reference</t>
  </si>
  <si>
    <t>Returns the reference to a range, ie given no of rows or columns from a reference</t>
  </si>
  <si>
    <t xml:space="preserve">Creates the text of given row and column no </t>
  </si>
  <si>
    <t>Returns the value of the cell at the intersection of a particular row or column</t>
  </si>
  <si>
    <t>Returns the relative position of an item in an array/range that matches a specified value</t>
  </si>
  <si>
    <t>LOB</t>
  </si>
  <si>
    <t>Examples</t>
  </si>
  <si>
    <t>B9</t>
  </si>
  <si>
    <t xml:space="preserve"> Inflate the Gross Outstanding and Gross paid claims using the inflation factors in the grid on sheet 'Data' depending on the year and line of business (LOB)</t>
  </si>
  <si>
    <t>Summarize here:</t>
  </si>
  <si>
    <t>Task 5:
Find out the manager with the highest sales and the sales figure for that manager</t>
  </si>
  <si>
    <t>Task 4:
Calculate the values of the various fields from the data given below</t>
  </si>
  <si>
    <t>SUM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</si>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</sst>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\-&quot;£&quot;#,##0"/>
    <numFmt numFmtId="165" formatCode="_(* #,##0.00_);_(* \(#,##0.00\);_(* &quot;-&quot;??_);_(@_)"/>
    <numFmt numFmtId="166" formatCode="[$-409]d\-mmm\-yy;@"/>
    <numFmt numFmtId="167" formatCode="[$-409]mmm\-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u/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0"/>
      <color theme="0"/>
      <name val="Arial"/>
      <family val="2"/>
    </font>
    <font>
      <sz val="16"/>
      <color theme="0"/>
      <name val="Arial"/>
      <family val="2"/>
    </font>
    <font>
      <sz val="12"/>
      <color theme="0"/>
      <name val="Arial"/>
      <family val="2"/>
    </font>
    <font>
      <b/>
      <sz val="12"/>
      <color indexed="9"/>
      <name val="Arial"/>
      <family val="2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A2D7F"/>
        <bgColor indexed="64"/>
      </patternFill>
    </fill>
    <fill>
      <patternFill patternType="solid">
        <fgColor rgb="FFB4008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6BB1B6"/>
        <bgColor indexed="64"/>
      </patternFill>
    </fill>
    <fill>
      <patternFill patternType="solid">
        <fgColor rgb="FFE8E6D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6" fillId="0" borderId="0">
      <alignment vertical="top"/>
    </xf>
    <xf numFmtId="0" fontId="11" fillId="0" borderId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7">
    <xf numFmtId="0" fontId="0" fillId="0" borderId="0" xfId="0"/>
    <xf numFmtId="0" fontId="4" fillId="2" borderId="0" xfId="2" applyFill="1" applyAlignment="1">
      <alignment horizontal="left"/>
    </xf>
    <xf numFmtId="0" fontId="7" fillId="0" borderId="2" xfId="2" applyFont="1" applyBorder="1" applyAlignment="1">
      <alignment horizontal="left"/>
    </xf>
    <xf numFmtId="166" fontId="8" fillId="2" borderId="2" xfId="3" applyNumberFormat="1" applyFont="1" applyFill="1" applyBorder="1" applyAlignment="1">
      <alignment horizontal="left" vertical="center"/>
    </xf>
    <xf numFmtId="0" fontId="7" fillId="0" borderId="2" xfId="2" applyFont="1" applyBorder="1" applyAlignment="1">
      <alignment horizontal="right"/>
    </xf>
    <xf numFmtId="0" fontId="4" fillId="2" borderId="0" xfId="2" applyFill="1" applyAlignment="1">
      <alignment wrapText="1"/>
    </xf>
    <xf numFmtId="0" fontId="4" fillId="2" borderId="0" xfId="2" applyFill="1"/>
    <xf numFmtId="0" fontId="9" fillId="2" borderId="0" xfId="2" applyFont="1" applyFill="1" applyAlignment="1">
      <alignment horizontal="left" vertical="top" wrapText="1"/>
    </xf>
    <xf numFmtId="166" fontId="10" fillId="2" borderId="0" xfId="3" applyNumberFormat="1" applyFont="1" applyFill="1" applyAlignment="1">
      <alignment horizontal="left" vertical="center"/>
    </xf>
    <xf numFmtId="0" fontId="11" fillId="2" borderId="0" xfId="2" applyFont="1" applyFill="1" applyAlignment="1">
      <alignment horizontal="left"/>
    </xf>
    <xf numFmtId="0" fontId="4" fillId="2" borderId="0" xfId="2" applyFill="1" applyAlignment="1">
      <alignment horizontal="left" wrapText="1"/>
    </xf>
    <xf numFmtId="0" fontId="13" fillId="2" borderId="0" xfId="2" applyFont="1" applyFill="1" applyAlignment="1">
      <alignment horizontal="left"/>
    </xf>
    <xf numFmtId="0" fontId="14" fillId="2" borderId="0" xfId="2" quotePrefix="1" applyFont="1" applyFill="1" applyAlignment="1">
      <alignment horizontal="left"/>
    </xf>
    <xf numFmtId="166" fontId="15" fillId="2" borderId="0" xfId="3" applyNumberFormat="1" applyFont="1" applyFill="1" applyAlignment="1">
      <alignment horizontal="left" vertical="center"/>
    </xf>
    <xf numFmtId="0" fontId="12" fillId="2" borderId="0" xfId="2" applyFont="1" applyFill="1" applyAlignment="1">
      <alignment horizontal="left"/>
    </xf>
    <xf numFmtId="0" fontId="16" fillId="2" borderId="0" xfId="2" applyFont="1" applyFill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11" fillId="0" borderId="0" xfId="4"/>
    <xf numFmtId="0" fontId="17" fillId="0" borderId="0" xfId="4" applyFont="1"/>
    <xf numFmtId="9" fontId="17" fillId="0" borderId="0" xfId="4" applyNumberFormat="1" applyFont="1"/>
    <xf numFmtId="165" fontId="0" fillId="0" borderId="0" xfId="5" applyNumberFormat="1" applyFont="1"/>
    <xf numFmtId="0" fontId="11" fillId="0" borderId="0" xfId="4" applyAlignment="1">
      <alignment horizontal="center"/>
    </xf>
    <xf numFmtId="165" fontId="0" fillId="0" borderId="0" xfId="6" applyNumberFormat="1" applyFont="1"/>
    <xf numFmtId="165" fontId="0" fillId="0" borderId="0" xfId="7" applyNumberFormat="1" applyFont="1"/>
    <xf numFmtId="0" fontId="2" fillId="0" borderId="0" xfId="4" applyFont="1" applyAlignment="1">
      <alignment horizontal="center" vertical="center" wrapText="1"/>
    </xf>
    <xf numFmtId="167" fontId="11" fillId="0" borderId="0" xfId="4" applyNumberFormat="1"/>
    <xf numFmtId="165" fontId="0" fillId="0" borderId="0" xfId="0" applyNumberFormat="1"/>
    <xf numFmtId="0" fontId="18" fillId="6" borderId="8" xfId="0" applyFont="1" applyFill="1" applyBorder="1"/>
    <xf numFmtId="0" fontId="12" fillId="2" borderId="0" xfId="2" applyFont="1" applyFill="1" applyAlignment="1">
      <alignment horizontal="left" wrapText="1"/>
    </xf>
    <xf numFmtId="0" fontId="3" fillId="4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3" fillId="0" borderId="0" xfId="0" applyFont="1"/>
    <xf numFmtId="0" fontId="3" fillId="4" borderId="0" xfId="0" applyFont="1" applyFill="1" applyAlignment="1">
      <alignment horizontal="center" vertical="center"/>
    </xf>
    <xf numFmtId="0" fontId="2" fillId="9" borderId="4" xfId="4" applyFont="1" applyFill="1" applyBorder="1" applyAlignment="1">
      <alignment horizontal="center" vertical="center" wrapText="1"/>
    </xf>
    <xf numFmtId="0" fontId="2" fillId="9" borderId="5" xfId="4" applyFont="1" applyFill="1" applyBorder="1" applyAlignment="1">
      <alignment horizontal="center" vertical="center" wrapText="1"/>
    </xf>
    <xf numFmtId="0" fontId="2" fillId="9" borderId="6" xfId="4" applyFont="1" applyFill="1" applyBorder="1" applyAlignment="1">
      <alignment horizontal="center" vertical="center" wrapText="1"/>
    </xf>
    <xf numFmtId="0" fontId="2" fillId="9" borderId="11" xfId="4" applyFont="1" applyFill="1" applyBorder="1" applyAlignment="1">
      <alignment horizontal="center" vertical="center" wrapText="1"/>
    </xf>
    <xf numFmtId="0" fontId="17" fillId="0" borderId="0" xfId="4" applyFont="1" applyAlignment="1">
      <alignment horizontal="center"/>
    </xf>
    <xf numFmtId="9" fontId="17" fillId="0" borderId="0" xfId="4" applyNumberFormat="1" applyFont="1" applyAlignment="1">
      <alignment horizontal="center"/>
    </xf>
    <xf numFmtId="0" fontId="11" fillId="10" borderId="12" xfId="4" applyFill="1" applyBorder="1" applyAlignment="1">
      <alignment horizontal="center"/>
    </xf>
    <xf numFmtId="0" fontId="11" fillId="10" borderId="13" xfId="4" applyFill="1" applyBorder="1" applyAlignment="1">
      <alignment horizontal="center"/>
    </xf>
    <xf numFmtId="167" fontId="11" fillId="10" borderId="13" xfId="4" applyNumberFormat="1" applyFill="1" applyBorder="1" applyAlignment="1">
      <alignment horizontal="center"/>
    </xf>
    <xf numFmtId="165" fontId="0" fillId="10" borderId="13" xfId="6" applyNumberFormat="1" applyFont="1" applyFill="1" applyBorder="1" applyAlignment="1">
      <alignment horizontal="center"/>
    </xf>
    <xf numFmtId="165" fontId="0" fillId="10" borderId="14" xfId="6" applyNumberFormat="1" applyFont="1" applyFill="1" applyBorder="1" applyAlignment="1">
      <alignment horizontal="center"/>
    </xf>
    <xf numFmtId="0" fontId="11" fillId="10" borderId="15" xfId="4" applyFill="1" applyBorder="1" applyAlignment="1">
      <alignment horizontal="center"/>
    </xf>
    <xf numFmtId="0" fontId="11" fillId="10" borderId="0" xfId="4" applyFill="1" applyAlignment="1">
      <alignment horizontal="center"/>
    </xf>
    <xf numFmtId="167" fontId="11" fillId="10" borderId="0" xfId="4" applyNumberFormat="1" applyFill="1" applyAlignment="1">
      <alignment horizontal="center"/>
    </xf>
    <xf numFmtId="165" fontId="0" fillId="10" borderId="0" xfId="6" applyNumberFormat="1" applyFont="1" applyFill="1" applyBorder="1" applyAlignment="1">
      <alignment horizontal="center"/>
    </xf>
    <xf numFmtId="165" fontId="0" fillId="10" borderId="16" xfId="6" applyNumberFormat="1" applyFont="1" applyFill="1" applyBorder="1" applyAlignment="1">
      <alignment horizontal="center"/>
    </xf>
    <xf numFmtId="0" fontId="11" fillId="10" borderId="17" xfId="4" applyFill="1" applyBorder="1" applyAlignment="1">
      <alignment horizontal="center"/>
    </xf>
    <xf numFmtId="0" fontId="11" fillId="10" borderId="18" xfId="4" applyFill="1" applyBorder="1" applyAlignment="1">
      <alignment horizontal="center"/>
    </xf>
    <xf numFmtId="167" fontId="11" fillId="10" borderId="18" xfId="4" applyNumberFormat="1" applyFill="1" applyBorder="1" applyAlignment="1">
      <alignment horizontal="center"/>
    </xf>
    <xf numFmtId="165" fontId="0" fillId="10" borderId="18" xfId="6" applyNumberFormat="1" applyFont="1" applyFill="1" applyBorder="1" applyAlignment="1">
      <alignment horizontal="center"/>
    </xf>
    <xf numFmtId="165" fontId="0" fillId="10" borderId="19" xfId="6" applyNumberFormat="1" applyFont="1" applyFill="1" applyBorder="1" applyAlignment="1">
      <alignment horizontal="center"/>
    </xf>
    <xf numFmtId="165" fontId="0" fillId="10" borderId="13" xfId="7" applyNumberFormat="1" applyFont="1" applyFill="1" applyBorder="1" applyAlignment="1">
      <alignment horizontal="center"/>
    </xf>
    <xf numFmtId="165" fontId="0" fillId="10" borderId="14" xfId="7" applyNumberFormat="1" applyFont="1" applyFill="1" applyBorder="1" applyAlignment="1">
      <alignment horizontal="center"/>
    </xf>
    <xf numFmtId="165" fontId="0" fillId="10" borderId="0" xfId="7" applyNumberFormat="1" applyFont="1" applyFill="1" applyBorder="1" applyAlignment="1">
      <alignment horizontal="center"/>
    </xf>
    <xf numFmtId="165" fontId="0" fillId="10" borderId="16" xfId="7" applyNumberFormat="1" applyFont="1" applyFill="1" applyBorder="1" applyAlignment="1">
      <alignment horizontal="center"/>
    </xf>
    <xf numFmtId="165" fontId="0" fillId="10" borderId="18" xfId="7" applyNumberFormat="1" applyFont="1" applyFill="1" applyBorder="1" applyAlignment="1">
      <alignment horizontal="center"/>
    </xf>
    <xf numFmtId="165" fontId="0" fillId="10" borderId="19" xfId="7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3" fillId="5" borderId="0" xfId="0" applyFont="1" applyFill="1" applyAlignment="1">
      <alignment vertical="center"/>
    </xf>
    <xf numFmtId="0" fontId="0" fillId="10" borderId="9" xfId="0" applyFill="1" applyBorder="1" applyAlignment="1">
      <alignment horizontal="center" vertical="center"/>
    </xf>
    <xf numFmtId="0" fontId="11" fillId="10" borderId="7" xfId="0" applyFont="1" applyFill="1" applyBorder="1" applyAlignment="1">
      <alignment vertical="center" wrapText="1"/>
    </xf>
    <xf numFmtId="0" fontId="0" fillId="10" borderId="10" xfId="0" applyFill="1" applyBorder="1" applyAlignment="1">
      <alignment horizontal="center" vertical="center"/>
    </xf>
    <xf numFmtId="0" fontId="11" fillId="10" borderId="10" xfId="0" applyFont="1" applyFill="1" applyBorder="1" applyAlignment="1">
      <alignment vertical="center" wrapText="1"/>
    </xf>
    <xf numFmtId="0" fontId="11" fillId="9" borderId="7" xfId="0" applyFont="1" applyFill="1" applyBorder="1"/>
    <xf numFmtId="0" fontId="3" fillId="5" borderId="0" xfId="0" applyFont="1" applyFill="1"/>
    <xf numFmtId="0" fontId="3" fillId="5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5" fillId="5" borderId="1" xfId="2" applyFont="1" applyFill="1" applyBorder="1" applyAlignment="1">
      <alignment horizontal="center"/>
    </xf>
    <xf numFmtId="166" fontId="5" fillId="5" borderId="1" xfId="3" applyNumberFormat="1" applyFont="1" applyFill="1" applyBorder="1" applyAlignment="1">
      <alignment horizontal="center" vertical="center"/>
    </xf>
    <xf numFmtId="0" fontId="21" fillId="9" borderId="1" xfId="2" applyFont="1" applyFill="1" applyBorder="1" applyAlignment="1">
      <alignment horizontal="center"/>
    </xf>
    <xf numFmtId="0" fontId="11" fillId="10" borderId="12" xfId="4" applyFill="1" applyBorder="1" applyAlignment="1">
      <alignment horizontal="center" vertical="center"/>
    </xf>
    <xf numFmtId="0" fontId="11" fillId="10" borderId="13" xfId="4" applyFill="1" applyBorder="1" applyAlignment="1">
      <alignment horizontal="center" vertical="center"/>
    </xf>
    <xf numFmtId="167" fontId="11" fillId="10" borderId="13" xfId="4" applyNumberFormat="1" applyFill="1" applyBorder="1" applyAlignment="1">
      <alignment horizontal="center" vertical="center"/>
    </xf>
    <xf numFmtId="1" fontId="11" fillId="10" borderId="13" xfId="4" applyNumberFormat="1" applyFill="1" applyBorder="1" applyAlignment="1">
      <alignment horizontal="center" vertical="center"/>
    </xf>
    <xf numFmtId="165" fontId="0" fillId="10" borderId="13" xfId="5" applyNumberFormat="1" applyFont="1" applyFill="1" applyBorder="1" applyAlignment="1">
      <alignment horizontal="center" vertical="center"/>
    </xf>
    <xf numFmtId="165" fontId="0" fillId="10" borderId="14" xfId="5" applyNumberFormat="1" applyFont="1" applyFill="1" applyBorder="1" applyAlignment="1">
      <alignment horizontal="center" vertical="center"/>
    </xf>
    <xf numFmtId="0" fontId="11" fillId="10" borderId="15" xfId="4" applyFill="1" applyBorder="1" applyAlignment="1">
      <alignment horizontal="center" vertical="center"/>
    </xf>
    <xf numFmtId="0" fontId="11" fillId="10" borderId="0" xfId="4" applyFill="1" applyAlignment="1">
      <alignment horizontal="center" vertical="center"/>
    </xf>
    <xf numFmtId="167" fontId="11" fillId="10" borderId="0" xfId="4" applyNumberFormat="1" applyFill="1" applyAlignment="1">
      <alignment horizontal="center" vertical="center"/>
    </xf>
    <xf numFmtId="1" fontId="11" fillId="10" borderId="0" xfId="4" applyNumberFormat="1" applyFill="1" applyAlignment="1">
      <alignment horizontal="center" vertical="center"/>
    </xf>
    <xf numFmtId="165" fontId="0" fillId="10" borderId="0" xfId="5" applyNumberFormat="1" applyFont="1" applyFill="1" applyBorder="1" applyAlignment="1">
      <alignment horizontal="center" vertical="center"/>
    </xf>
    <xf numFmtId="165" fontId="0" fillId="10" borderId="16" xfId="5" applyNumberFormat="1" applyFont="1" applyFill="1" applyBorder="1" applyAlignment="1">
      <alignment horizontal="center" vertical="center"/>
    </xf>
    <xf numFmtId="0" fontId="11" fillId="10" borderId="17" xfId="4" applyFill="1" applyBorder="1" applyAlignment="1">
      <alignment horizontal="center" vertical="center"/>
    </xf>
    <xf numFmtId="0" fontId="11" fillId="10" borderId="18" xfId="4" applyFill="1" applyBorder="1" applyAlignment="1">
      <alignment horizontal="center" vertical="center"/>
    </xf>
    <xf numFmtId="167" fontId="11" fillId="10" borderId="18" xfId="4" applyNumberFormat="1" applyFill="1" applyBorder="1" applyAlignment="1">
      <alignment horizontal="center" vertical="center"/>
    </xf>
    <xf numFmtId="1" fontId="11" fillId="10" borderId="18" xfId="4" applyNumberFormat="1" applyFill="1" applyBorder="1" applyAlignment="1">
      <alignment horizontal="center" vertical="center"/>
    </xf>
    <xf numFmtId="165" fontId="0" fillId="10" borderId="18" xfId="5" applyNumberFormat="1" applyFont="1" applyFill="1" applyBorder="1" applyAlignment="1">
      <alignment horizontal="center" vertical="center"/>
    </xf>
    <xf numFmtId="165" fontId="0" fillId="10" borderId="19" xfId="5" applyNumberFormat="1" applyFont="1" applyFill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1" fillId="0" borderId="0" xfId="4" applyAlignment="1">
      <alignment horizontal="center" vertical="center"/>
    </xf>
    <xf numFmtId="0" fontId="0" fillId="8" borderId="9" xfId="0" applyFill="1" applyBorder="1"/>
    <xf numFmtId="0" fontId="0" fillId="9" borderId="3" xfId="0" applyFill="1" applyBorder="1"/>
    <xf numFmtId="0" fontId="11" fillId="9" borderId="3" xfId="4" applyFill="1" applyBorder="1"/>
    <xf numFmtId="9" fontId="0" fillId="10" borderId="3" xfId="1" applyFont="1" applyFill="1" applyBorder="1"/>
    <xf numFmtId="0" fontId="2" fillId="9" borderId="21" xfId="4" applyFont="1" applyFill="1" applyBorder="1" applyAlignment="1">
      <alignment horizontal="center" vertical="center" wrapText="1"/>
    </xf>
    <xf numFmtId="4" fontId="0" fillId="8" borderId="13" xfId="1" applyNumberFormat="1" applyFont="1" applyFill="1" applyBorder="1" applyAlignment="1">
      <alignment horizontal="center" vertical="center"/>
    </xf>
    <xf numFmtId="4" fontId="0" fillId="8" borderId="0" xfId="1" applyNumberFormat="1" applyFont="1" applyFill="1" applyBorder="1" applyAlignment="1">
      <alignment horizontal="center" vertical="center"/>
    </xf>
    <xf numFmtId="4" fontId="0" fillId="8" borderId="16" xfId="1" applyNumberFormat="1" applyFont="1" applyFill="1" applyBorder="1" applyAlignment="1">
      <alignment horizontal="center" vertical="center"/>
    </xf>
    <xf numFmtId="4" fontId="0" fillId="8" borderId="18" xfId="1" applyNumberFormat="1" applyFont="1" applyFill="1" applyBorder="1" applyAlignment="1">
      <alignment horizontal="center" vertical="center"/>
    </xf>
    <xf numFmtId="4" fontId="0" fillId="8" borderId="19" xfId="1" applyNumberFormat="1" applyFont="1" applyFill="1" applyBorder="1" applyAlignment="1">
      <alignment horizontal="center" vertical="center"/>
    </xf>
    <xf numFmtId="4" fontId="0" fillId="8" borderId="7" xfId="0" quotePrefix="1" applyNumberFormat="1" applyFill="1" applyBorder="1"/>
    <xf numFmtId="4" fontId="3" fillId="4" borderId="3" xfId="0" applyNumberFormat="1" applyFont="1" applyFill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4" fillId="0" borderId="0" xfId="4" applyFont="1" applyAlignment="1">
      <alignment vertical="center"/>
    </xf>
    <xf numFmtId="0" fontId="23" fillId="0" borderId="0" xfId="4" applyFont="1" applyAlignment="1">
      <alignment vertical="center"/>
    </xf>
    <xf numFmtId="0" fontId="19" fillId="0" borderId="0" xfId="4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12" fillId="2" borderId="0" xfId="2" applyFont="1" applyFill="1"/>
    <xf numFmtId="0" fontId="3" fillId="4" borderId="0" xfId="0" applyFont="1" applyFill="1" applyAlignment="1">
      <alignment horizontal="center" vertical="center"/>
    </xf>
    <xf numFmtId="0" fontId="0" fillId="5" borderId="20" xfId="0" applyFill="1" applyBorder="1" applyAlignment="1">
      <alignment horizontal="center"/>
    </xf>
    <xf numFmtId="0" fontId="3" fillId="5" borderId="0" xfId="0" applyFont="1" applyFill="1" applyAlignment="1">
      <alignment horizontal="left" vertical="center" wrapText="1"/>
    </xf>
    <xf numFmtId="0" fontId="12" fillId="2" borderId="0" xfId="2" applyFont="1" applyFill="1" applyAlignment="1">
      <alignment horizontal="left" wrapText="1"/>
    </xf>
    <xf numFmtId="0" fontId="20" fillId="5" borderId="0" xfId="2" applyFont="1" applyFill="1" applyAlignment="1">
      <alignment horizontal="left" vertical="center" wrapText="1"/>
    </xf>
    <xf numFmtId="9" fontId="0" fillId="0" borderId="3" xfId="0" applyNumberFormat="1" applyBorder="1"/>
    <xf numFmtId="0" fontId="0" fillId="7" borderId="0" xfId="0" applyFill="1" applyBorder="1"/>
    <xf numFmtId="9" fontId="0" fillId="7" borderId="0" xfId="0" applyNumberFormat="1" applyFill="1" applyBorder="1"/>
    <xf numFmtId="0" fontId="4" fillId="7" borderId="0" xfId="4" applyFont="1" applyFill="1" applyBorder="1"/>
    <xf numFmtId="0" fontId="11" fillId="7" borderId="0" xfId="4" applyFill="1" applyBorder="1"/>
  </cellXfs>
  <cellStyles count="10">
    <cellStyle name="Comma 2" xfId="8" xr:uid="{00000000-0005-0000-0000-000000000000}"/>
    <cellStyle name="Comma 2 2" xfId="5" xr:uid="{00000000-0005-0000-0000-000001000000}"/>
    <cellStyle name="Comma 2 3" xfId="6" xr:uid="{00000000-0005-0000-0000-000002000000}"/>
    <cellStyle name="Comma 2 4" xfId="7" xr:uid="{00000000-0005-0000-0000-000003000000}"/>
    <cellStyle name="Normal" xfId="0" builtinId="0"/>
    <cellStyle name="Normal 2" xfId="2" xr:uid="{00000000-0005-0000-0000-000005000000}"/>
    <cellStyle name="Normal 2 2" xfId="4" xr:uid="{00000000-0005-0000-0000-000006000000}"/>
    <cellStyle name="Normal_ORG Data" xfId="3" xr:uid="{00000000-0005-0000-0000-000007000000}"/>
    <cellStyle name="Percent" xfId="1" builtinId="5"/>
    <cellStyle name="Vírgula 3" xfId="9" xr:uid="{00000000-0005-0000-0000-000009000000}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2.0%20Other\Training\Learning%20Zone\Excel\6.%20Chain%20ladder%20metho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sk"/>
      <sheetName val="Data - Chain ladder"/>
      <sheetName val="Transactions data"/>
      <sheetName val="Property"/>
      <sheetName val="Marine"/>
      <sheetName val="Motor"/>
      <sheetName val="Question 4"/>
    </sheetNames>
    <sheetDataSet>
      <sheetData sheetId="0"/>
      <sheetData sheetId="1" refreshError="1"/>
      <sheetData sheetId="2"/>
      <sheetData sheetId="3"/>
      <sheetData sheetId="4">
        <row r="5">
          <cell r="J5" t="str">
            <v>Closed</v>
          </cell>
        </row>
      </sheetData>
      <sheetData sheetId="5">
        <row r="5">
          <cell r="J5" t="str">
            <v>Closed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5"/>
  <sheetViews>
    <sheetView workbookViewId="0">
      <selection activeCell="B9" sqref="B9"/>
    </sheetView>
  </sheetViews>
  <sheetFormatPr defaultRowHeight="14.4" x14ac:dyDescent="0.3"/>
  <cols>
    <col min="1" max="1" width="23" customWidth="1"/>
    <col min="2" max="2" width="37.109375" customWidth="1"/>
  </cols>
  <sheetData>
    <row r="1" spans="1:7" ht="24.75" customHeight="1" x14ac:dyDescent="0.3">
      <c r="A1" s="117" t="s">
        <v>86</v>
      </c>
      <c r="B1" s="117"/>
    </row>
    <row r="2" spans="1:7" ht="30.75" customHeight="1" x14ac:dyDescent="0.3">
      <c r="D2" t="s">
        <v>99</v>
      </c>
    </row>
    <row r="3" spans="1:7" x14ac:dyDescent="0.3">
      <c r="A3" s="36" t="s">
        <v>87</v>
      </c>
      <c r="B3" s="16" t="s">
        <v>93</v>
      </c>
      <c r="C3" s="17" t="s">
        <v>100</v>
      </c>
      <c r="D3" s="111">
        <f ca="1">INDIRECT(C3)</f>
        <v>3</v>
      </c>
      <c r="E3" s="17"/>
      <c r="F3" s="17"/>
      <c r="G3" s="17"/>
    </row>
    <row r="4" spans="1:7" ht="28.8" x14ac:dyDescent="0.3">
      <c r="A4" s="36" t="s">
        <v>88</v>
      </c>
      <c r="B4" s="16" t="s">
        <v>94</v>
      </c>
      <c r="C4" s="17">
        <f ca="1">OFFSET(B9,1,1)</f>
        <v>32</v>
      </c>
      <c r="D4" s="111">
        <f ca="1">SUM(OFFSET(A9,0,1,4,2))</f>
        <v>153</v>
      </c>
    </row>
    <row r="5" spans="1:7" ht="28.8" x14ac:dyDescent="0.3">
      <c r="A5" s="36" t="s">
        <v>91</v>
      </c>
      <c r="B5" s="16" t="s">
        <v>95</v>
      </c>
      <c r="D5" s="111" t="str">
        <f>ADDRESS(3,1,4)</f>
        <v>A3</v>
      </c>
    </row>
    <row r="6" spans="1:7" ht="28.8" x14ac:dyDescent="0.3">
      <c r="A6" s="36" t="s">
        <v>89</v>
      </c>
      <c r="B6" s="16" t="s">
        <v>96</v>
      </c>
      <c r="D6" s="111" t="str">
        <f>INDEX($A$9:$C$12,1,1)</f>
        <v>A1</v>
      </c>
    </row>
    <row r="7" spans="1:7" ht="45" customHeight="1" x14ac:dyDescent="0.3">
      <c r="A7" s="36" t="s">
        <v>92</v>
      </c>
      <c r="B7" s="16" t="s">
        <v>97</v>
      </c>
      <c r="D7" s="111">
        <f>MATCH(B10,B9:B12,0)</f>
        <v>2</v>
      </c>
    </row>
    <row r="8" spans="1:7" ht="44.25" customHeight="1" x14ac:dyDescent="0.3">
      <c r="A8" s="36" t="s">
        <v>90</v>
      </c>
      <c r="B8" s="16" t="s">
        <v>69</v>
      </c>
      <c r="D8" s="111">
        <f>VLOOKUP(A9,$A$9:$B$12,2,0)</f>
        <v>3</v>
      </c>
    </row>
    <row r="9" spans="1:7" x14ac:dyDescent="0.3">
      <c r="A9" s="18" t="s">
        <v>17</v>
      </c>
      <c r="B9" s="18">
        <v>3</v>
      </c>
      <c r="C9" s="18">
        <v>45</v>
      </c>
    </row>
    <row r="10" spans="1:7" x14ac:dyDescent="0.3">
      <c r="A10" s="18" t="s">
        <v>18</v>
      </c>
      <c r="B10" s="18">
        <v>7</v>
      </c>
      <c r="C10" s="18">
        <v>32</v>
      </c>
    </row>
    <row r="11" spans="1:7" x14ac:dyDescent="0.3">
      <c r="A11" s="18" t="s">
        <v>19</v>
      </c>
      <c r="B11" s="18">
        <v>10</v>
      </c>
      <c r="C11" s="18">
        <v>21</v>
      </c>
    </row>
    <row r="12" spans="1:7" x14ac:dyDescent="0.3">
      <c r="A12" s="18" t="s">
        <v>20</v>
      </c>
      <c r="B12" s="18">
        <v>23</v>
      </c>
      <c r="C12" s="18">
        <v>12</v>
      </c>
    </row>
    <row r="13" spans="1:7" x14ac:dyDescent="0.3">
      <c r="A13" s="17"/>
    </row>
    <row r="14" spans="1:7" x14ac:dyDescent="0.3">
      <c r="A14" s="17"/>
    </row>
    <row r="35" spans="2:2" x14ac:dyDescent="0.3">
      <c r="B35" t="s">
        <v>21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O29"/>
  <sheetViews>
    <sheetView zoomScale="90" zoomScaleNormal="90" workbookViewId="0">
      <selection activeCell="A2" sqref="A2"/>
    </sheetView>
  </sheetViews>
  <sheetFormatPr defaultRowHeight="13.2" x14ac:dyDescent="0.25"/>
  <cols>
    <col min="1" max="1" width="16.88671875" style="9" customWidth="1"/>
    <col min="2" max="2" width="8.88671875" style="9" customWidth="1"/>
    <col min="3" max="3" width="10.109375" style="8" customWidth="1"/>
    <col min="4" max="4" width="8" style="9" customWidth="1"/>
    <col min="5" max="5" width="4.5546875" style="1" customWidth="1"/>
    <col min="6" max="6" width="36.44140625" style="1" customWidth="1"/>
    <col min="7" max="256" width="9.109375" style="1"/>
    <col min="257" max="257" width="15" style="1" customWidth="1"/>
    <col min="258" max="258" width="8.88671875" style="1" customWidth="1"/>
    <col min="259" max="259" width="10.109375" style="1" customWidth="1"/>
    <col min="260" max="260" width="8" style="1" customWidth="1"/>
    <col min="261" max="261" width="3.33203125" style="1" customWidth="1"/>
    <col min="262" max="262" width="27.6640625" style="1" customWidth="1"/>
    <col min="263" max="512" width="9.109375" style="1"/>
    <col min="513" max="513" width="15" style="1" customWidth="1"/>
    <col min="514" max="514" width="8.88671875" style="1" customWidth="1"/>
    <col min="515" max="515" width="10.109375" style="1" customWidth="1"/>
    <col min="516" max="516" width="8" style="1" customWidth="1"/>
    <col min="517" max="517" width="3.33203125" style="1" customWidth="1"/>
    <col min="518" max="518" width="27.6640625" style="1" customWidth="1"/>
    <col min="519" max="768" width="9.109375" style="1"/>
    <col min="769" max="769" width="15" style="1" customWidth="1"/>
    <col min="770" max="770" width="8.88671875" style="1" customWidth="1"/>
    <col min="771" max="771" width="10.109375" style="1" customWidth="1"/>
    <col min="772" max="772" width="8" style="1" customWidth="1"/>
    <col min="773" max="773" width="3.33203125" style="1" customWidth="1"/>
    <col min="774" max="774" width="27.6640625" style="1" customWidth="1"/>
    <col min="775" max="1024" width="9.109375" style="1"/>
    <col min="1025" max="1025" width="15" style="1" customWidth="1"/>
    <col min="1026" max="1026" width="8.88671875" style="1" customWidth="1"/>
    <col min="1027" max="1027" width="10.109375" style="1" customWidth="1"/>
    <col min="1028" max="1028" width="8" style="1" customWidth="1"/>
    <col min="1029" max="1029" width="3.33203125" style="1" customWidth="1"/>
    <col min="1030" max="1030" width="27.6640625" style="1" customWidth="1"/>
    <col min="1031" max="1280" width="9.109375" style="1"/>
    <col min="1281" max="1281" width="15" style="1" customWidth="1"/>
    <col min="1282" max="1282" width="8.88671875" style="1" customWidth="1"/>
    <col min="1283" max="1283" width="10.109375" style="1" customWidth="1"/>
    <col min="1284" max="1284" width="8" style="1" customWidth="1"/>
    <col min="1285" max="1285" width="3.33203125" style="1" customWidth="1"/>
    <col min="1286" max="1286" width="27.6640625" style="1" customWidth="1"/>
    <col min="1287" max="1536" width="9.109375" style="1"/>
    <col min="1537" max="1537" width="15" style="1" customWidth="1"/>
    <col min="1538" max="1538" width="8.88671875" style="1" customWidth="1"/>
    <col min="1539" max="1539" width="10.109375" style="1" customWidth="1"/>
    <col min="1540" max="1540" width="8" style="1" customWidth="1"/>
    <col min="1541" max="1541" width="3.33203125" style="1" customWidth="1"/>
    <col min="1542" max="1542" width="27.6640625" style="1" customWidth="1"/>
    <col min="1543" max="1792" width="9.109375" style="1"/>
    <col min="1793" max="1793" width="15" style="1" customWidth="1"/>
    <col min="1794" max="1794" width="8.88671875" style="1" customWidth="1"/>
    <col min="1795" max="1795" width="10.109375" style="1" customWidth="1"/>
    <col min="1796" max="1796" width="8" style="1" customWidth="1"/>
    <col min="1797" max="1797" width="3.33203125" style="1" customWidth="1"/>
    <col min="1798" max="1798" width="27.6640625" style="1" customWidth="1"/>
    <col min="1799" max="2048" width="9.109375" style="1"/>
    <col min="2049" max="2049" width="15" style="1" customWidth="1"/>
    <col min="2050" max="2050" width="8.88671875" style="1" customWidth="1"/>
    <col min="2051" max="2051" width="10.109375" style="1" customWidth="1"/>
    <col min="2052" max="2052" width="8" style="1" customWidth="1"/>
    <col min="2053" max="2053" width="3.33203125" style="1" customWidth="1"/>
    <col min="2054" max="2054" width="27.6640625" style="1" customWidth="1"/>
    <col min="2055" max="2304" width="9.109375" style="1"/>
    <col min="2305" max="2305" width="15" style="1" customWidth="1"/>
    <col min="2306" max="2306" width="8.88671875" style="1" customWidth="1"/>
    <col min="2307" max="2307" width="10.109375" style="1" customWidth="1"/>
    <col min="2308" max="2308" width="8" style="1" customWidth="1"/>
    <col min="2309" max="2309" width="3.33203125" style="1" customWidth="1"/>
    <col min="2310" max="2310" width="27.6640625" style="1" customWidth="1"/>
    <col min="2311" max="2560" width="9.109375" style="1"/>
    <col min="2561" max="2561" width="15" style="1" customWidth="1"/>
    <col min="2562" max="2562" width="8.88671875" style="1" customWidth="1"/>
    <col min="2563" max="2563" width="10.109375" style="1" customWidth="1"/>
    <col min="2564" max="2564" width="8" style="1" customWidth="1"/>
    <col min="2565" max="2565" width="3.33203125" style="1" customWidth="1"/>
    <col min="2566" max="2566" width="27.6640625" style="1" customWidth="1"/>
    <col min="2567" max="2816" width="9.109375" style="1"/>
    <col min="2817" max="2817" width="15" style="1" customWidth="1"/>
    <col min="2818" max="2818" width="8.88671875" style="1" customWidth="1"/>
    <col min="2819" max="2819" width="10.109375" style="1" customWidth="1"/>
    <col min="2820" max="2820" width="8" style="1" customWidth="1"/>
    <col min="2821" max="2821" width="3.33203125" style="1" customWidth="1"/>
    <col min="2822" max="2822" width="27.6640625" style="1" customWidth="1"/>
    <col min="2823" max="3072" width="9.109375" style="1"/>
    <col min="3073" max="3073" width="15" style="1" customWidth="1"/>
    <col min="3074" max="3074" width="8.88671875" style="1" customWidth="1"/>
    <col min="3075" max="3075" width="10.109375" style="1" customWidth="1"/>
    <col min="3076" max="3076" width="8" style="1" customWidth="1"/>
    <col min="3077" max="3077" width="3.33203125" style="1" customWidth="1"/>
    <col min="3078" max="3078" width="27.6640625" style="1" customWidth="1"/>
    <col min="3079" max="3328" width="9.109375" style="1"/>
    <col min="3329" max="3329" width="15" style="1" customWidth="1"/>
    <col min="3330" max="3330" width="8.88671875" style="1" customWidth="1"/>
    <col min="3331" max="3331" width="10.109375" style="1" customWidth="1"/>
    <col min="3332" max="3332" width="8" style="1" customWidth="1"/>
    <col min="3333" max="3333" width="3.33203125" style="1" customWidth="1"/>
    <col min="3334" max="3334" width="27.6640625" style="1" customWidth="1"/>
    <col min="3335" max="3584" width="9.109375" style="1"/>
    <col min="3585" max="3585" width="15" style="1" customWidth="1"/>
    <col min="3586" max="3586" width="8.88671875" style="1" customWidth="1"/>
    <col min="3587" max="3587" width="10.109375" style="1" customWidth="1"/>
    <col min="3588" max="3588" width="8" style="1" customWidth="1"/>
    <col min="3589" max="3589" width="3.33203125" style="1" customWidth="1"/>
    <col min="3590" max="3590" width="27.6640625" style="1" customWidth="1"/>
    <col min="3591" max="3840" width="9.109375" style="1"/>
    <col min="3841" max="3841" width="15" style="1" customWidth="1"/>
    <col min="3842" max="3842" width="8.88671875" style="1" customWidth="1"/>
    <col min="3843" max="3843" width="10.109375" style="1" customWidth="1"/>
    <col min="3844" max="3844" width="8" style="1" customWidth="1"/>
    <col min="3845" max="3845" width="3.33203125" style="1" customWidth="1"/>
    <col min="3846" max="3846" width="27.6640625" style="1" customWidth="1"/>
    <col min="3847" max="4096" width="9.109375" style="1"/>
    <col min="4097" max="4097" width="15" style="1" customWidth="1"/>
    <col min="4098" max="4098" width="8.88671875" style="1" customWidth="1"/>
    <col min="4099" max="4099" width="10.109375" style="1" customWidth="1"/>
    <col min="4100" max="4100" width="8" style="1" customWidth="1"/>
    <col min="4101" max="4101" width="3.33203125" style="1" customWidth="1"/>
    <col min="4102" max="4102" width="27.6640625" style="1" customWidth="1"/>
    <col min="4103" max="4352" width="9.109375" style="1"/>
    <col min="4353" max="4353" width="15" style="1" customWidth="1"/>
    <col min="4354" max="4354" width="8.88671875" style="1" customWidth="1"/>
    <col min="4355" max="4355" width="10.109375" style="1" customWidth="1"/>
    <col min="4356" max="4356" width="8" style="1" customWidth="1"/>
    <col min="4357" max="4357" width="3.33203125" style="1" customWidth="1"/>
    <col min="4358" max="4358" width="27.6640625" style="1" customWidth="1"/>
    <col min="4359" max="4608" width="9.109375" style="1"/>
    <col min="4609" max="4609" width="15" style="1" customWidth="1"/>
    <col min="4610" max="4610" width="8.88671875" style="1" customWidth="1"/>
    <col min="4611" max="4611" width="10.109375" style="1" customWidth="1"/>
    <col min="4612" max="4612" width="8" style="1" customWidth="1"/>
    <col min="4613" max="4613" width="3.33203125" style="1" customWidth="1"/>
    <col min="4614" max="4614" width="27.6640625" style="1" customWidth="1"/>
    <col min="4615" max="4864" width="9.109375" style="1"/>
    <col min="4865" max="4865" width="15" style="1" customWidth="1"/>
    <col min="4866" max="4866" width="8.88671875" style="1" customWidth="1"/>
    <col min="4867" max="4867" width="10.109375" style="1" customWidth="1"/>
    <col min="4868" max="4868" width="8" style="1" customWidth="1"/>
    <col min="4869" max="4869" width="3.33203125" style="1" customWidth="1"/>
    <col min="4870" max="4870" width="27.6640625" style="1" customWidth="1"/>
    <col min="4871" max="5120" width="9.109375" style="1"/>
    <col min="5121" max="5121" width="15" style="1" customWidth="1"/>
    <col min="5122" max="5122" width="8.88671875" style="1" customWidth="1"/>
    <col min="5123" max="5123" width="10.109375" style="1" customWidth="1"/>
    <col min="5124" max="5124" width="8" style="1" customWidth="1"/>
    <col min="5125" max="5125" width="3.33203125" style="1" customWidth="1"/>
    <col min="5126" max="5126" width="27.6640625" style="1" customWidth="1"/>
    <col min="5127" max="5376" width="9.109375" style="1"/>
    <col min="5377" max="5377" width="15" style="1" customWidth="1"/>
    <col min="5378" max="5378" width="8.88671875" style="1" customWidth="1"/>
    <col min="5379" max="5379" width="10.109375" style="1" customWidth="1"/>
    <col min="5380" max="5380" width="8" style="1" customWidth="1"/>
    <col min="5381" max="5381" width="3.33203125" style="1" customWidth="1"/>
    <col min="5382" max="5382" width="27.6640625" style="1" customWidth="1"/>
    <col min="5383" max="5632" width="9.109375" style="1"/>
    <col min="5633" max="5633" width="15" style="1" customWidth="1"/>
    <col min="5634" max="5634" width="8.88671875" style="1" customWidth="1"/>
    <col min="5635" max="5635" width="10.109375" style="1" customWidth="1"/>
    <col min="5636" max="5636" width="8" style="1" customWidth="1"/>
    <col min="5637" max="5637" width="3.33203125" style="1" customWidth="1"/>
    <col min="5638" max="5638" width="27.6640625" style="1" customWidth="1"/>
    <col min="5639" max="5888" width="9.109375" style="1"/>
    <col min="5889" max="5889" width="15" style="1" customWidth="1"/>
    <col min="5890" max="5890" width="8.88671875" style="1" customWidth="1"/>
    <col min="5891" max="5891" width="10.109375" style="1" customWidth="1"/>
    <col min="5892" max="5892" width="8" style="1" customWidth="1"/>
    <col min="5893" max="5893" width="3.33203125" style="1" customWidth="1"/>
    <col min="5894" max="5894" width="27.6640625" style="1" customWidth="1"/>
    <col min="5895" max="6144" width="9.109375" style="1"/>
    <col min="6145" max="6145" width="15" style="1" customWidth="1"/>
    <col min="6146" max="6146" width="8.88671875" style="1" customWidth="1"/>
    <col min="6147" max="6147" width="10.109375" style="1" customWidth="1"/>
    <col min="6148" max="6148" width="8" style="1" customWidth="1"/>
    <col min="6149" max="6149" width="3.33203125" style="1" customWidth="1"/>
    <col min="6150" max="6150" width="27.6640625" style="1" customWidth="1"/>
    <col min="6151" max="6400" width="9.109375" style="1"/>
    <col min="6401" max="6401" width="15" style="1" customWidth="1"/>
    <col min="6402" max="6402" width="8.88671875" style="1" customWidth="1"/>
    <col min="6403" max="6403" width="10.109375" style="1" customWidth="1"/>
    <col min="6404" max="6404" width="8" style="1" customWidth="1"/>
    <col min="6405" max="6405" width="3.33203125" style="1" customWidth="1"/>
    <col min="6406" max="6406" width="27.6640625" style="1" customWidth="1"/>
    <col min="6407" max="6656" width="9.109375" style="1"/>
    <col min="6657" max="6657" width="15" style="1" customWidth="1"/>
    <col min="6658" max="6658" width="8.88671875" style="1" customWidth="1"/>
    <col min="6659" max="6659" width="10.109375" style="1" customWidth="1"/>
    <col min="6660" max="6660" width="8" style="1" customWidth="1"/>
    <col min="6661" max="6661" width="3.33203125" style="1" customWidth="1"/>
    <col min="6662" max="6662" width="27.6640625" style="1" customWidth="1"/>
    <col min="6663" max="6912" width="9.109375" style="1"/>
    <col min="6913" max="6913" width="15" style="1" customWidth="1"/>
    <col min="6914" max="6914" width="8.88671875" style="1" customWidth="1"/>
    <col min="6915" max="6915" width="10.109375" style="1" customWidth="1"/>
    <col min="6916" max="6916" width="8" style="1" customWidth="1"/>
    <col min="6917" max="6917" width="3.33203125" style="1" customWidth="1"/>
    <col min="6918" max="6918" width="27.6640625" style="1" customWidth="1"/>
    <col min="6919" max="7168" width="9.109375" style="1"/>
    <col min="7169" max="7169" width="15" style="1" customWidth="1"/>
    <col min="7170" max="7170" width="8.88671875" style="1" customWidth="1"/>
    <col min="7171" max="7171" width="10.109375" style="1" customWidth="1"/>
    <col min="7172" max="7172" width="8" style="1" customWidth="1"/>
    <col min="7173" max="7173" width="3.33203125" style="1" customWidth="1"/>
    <col min="7174" max="7174" width="27.6640625" style="1" customWidth="1"/>
    <col min="7175" max="7424" width="9.109375" style="1"/>
    <col min="7425" max="7425" width="15" style="1" customWidth="1"/>
    <col min="7426" max="7426" width="8.88671875" style="1" customWidth="1"/>
    <col min="7427" max="7427" width="10.109375" style="1" customWidth="1"/>
    <col min="7428" max="7428" width="8" style="1" customWidth="1"/>
    <col min="7429" max="7429" width="3.33203125" style="1" customWidth="1"/>
    <col min="7430" max="7430" width="27.6640625" style="1" customWidth="1"/>
    <col min="7431" max="7680" width="9.109375" style="1"/>
    <col min="7681" max="7681" width="15" style="1" customWidth="1"/>
    <col min="7682" max="7682" width="8.88671875" style="1" customWidth="1"/>
    <col min="7683" max="7683" width="10.109375" style="1" customWidth="1"/>
    <col min="7684" max="7684" width="8" style="1" customWidth="1"/>
    <col min="7685" max="7685" width="3.33203125" style="1" customWidth="1"/>
    <col min="7686" max="7686" width="27.6640625" style="1" customWidth="1"/>
    <col min="7687" max="7936" width="9.109375" style="1"/>
    <col min="7937" max="7937" width="15" style="1" customWidth="1"/>
    <col min="7938" max="7938" width="8.88671875" style="1" customWidth="1"/>
    <col min="7939" max="7939" width="10.109375" style="1" customWidth="1"/>
    <col min="7940" max="7940" width="8" style="1" customWidth="1"/>
    <col min="7941" max="7941" width="3.33203125" style="1" customWidth="1"/>
    <col min="7942" max="7942" width="27.6640625" style="1" customWidth="1"/>
    <col min="7943" max="8192" width="9.109375" style="1"/>
    <col min="8193" max="8193" width="15" style="1" customWidth="1"/>
    <col min="8194" max="8194" width="8.88671875" style="1" customWidth="1"/>
    <col min="8195" max="8195" width="10.109375" style="1" customWidth="1"/>
    <col min="8196" max="8196" width="8" style="1" customWidth="1"/>
    <col min="8197" max="8197" width="3.33203125" style="1" customWidth="1"/>
    <col min="8198" max="8198" width="27.6640625" style="1" customWidth="1"/>
    <col min="8199" max="8448" width="9.109375" style="1"/>
    <col min="8449" max="8449" width="15" style="1" customWidth="1"/>
    <col min="8450" max="8450" width="8.88671875" style="1" customWidth="1"/>
    <col min="8451" max="8451" width="10.109375" style="1" customWidth="1"/>
    <col min="8452" max="8452" width="8" style="1" customWidth="1"/>
    <col min="8453" max="8453" width="3.33203125" style="1" customWidth="1"/>
    <col min="8454" max="8454" width="27.6640625" style="1" customWidth="1"/>
    <col min="8455" max="8704" width="9.109375" style="1"/>
    <col min="8705" max="8705" width="15" style="1" customWidth="1"/>
    <col min="8706" max="8706" width="8.88671875" style="1" customWidth="1"/>
    <col min="8707" max="8707" width="10.109375" style="1" customWidth="1"/>
    <col min="8708" max="8708" width="8" style="1" customWidth="1"/>
    <col min="8709" max="8709" width="3.33203125" style="1" customWidth="1"/>
    <col min="8710" max="8710" width="27.6640625" style="1" customWidth="1"/>
    <col min="8711" max="8960" width="9.109375" style="1"/>
    <col min="8961" max="8961" width="15" style="1" customWidth="1"/>
    <col min="8962" max="8962" width="8.88671875" style="1" customWidth="1"/>
    <col min="8963" max="8963" width="10.109375" style="1" customWidth="1"/>
    <col min="8964" max="8964" width="8" style="1" customWidth="1"/>
    <col min="8965" max="8965" width="3.33203125" style="1" customWidth="1"/>
    <col min="8966" max="8966" width="27.6640625" style="1" customWidth="1"/>
    <col min="8967" max="9216" width="9.109375" style="1"/>
    <col min="9217" max="9217" width="15" style="1" customWidth="1"/>
    <col min="9218" max="9218" width="8.88671875" style="1" customWidth="1"/>
    <col min="9219" max="9219" width="10.109375" style="1" customWidth="1"/>
    <col min="9220" max="9220" width="8" style="1" customWidth="1"/>
    <col min="9221" max="9221" width="3.33203125" style="1" customWidth="1"/>
    <col min="9222" max="9222" width="27.6640625" style="1" customWidth="1"/>
    <col min="9223" max="9472" width="9.109375" style="1"/>
    <col min="9473" max="9473" width="15" style="1" customWidth="1"/>
    <col min="9474" max="9474" width="8.88671875" style="1" customWidth="1"/>
    <col min="9475" max="9475" width="10.109375" style="1" customWidth="1"/>
    <col min="9476" max="9476" width="8" style="1" customWidth="1"/>
    <col min="9477" max="9477" width="3.33203125" style="1" customWidth="1"/>
    <col min="9478" max="9478" width="27.6640625" style="1" customWidth="1"/>
    <col min="9479" max="9728" width="9.109375" style="1"/>
    <col min="9729" max="9729" width="15" style="1" customWidth="1"/>
    <col min="9730" max="9730" width="8.88671875" style="1" customWidth="1"/>
    <col min="9731" max="9731" width="10.109375" style="1" customWidth="1"/>
    <col min="9732" max="9732" width="8" style="1" customWidth="1"/>
    <col min="9733" max="9733" width="3.33203125" style="1" customWidth="1"/>
    <col min="9734" max="9734" width="27.6640625" style="1" customWidth="1"/>
    <col min="9735" max="9984" width="9.109375" style="1"/>
    <col min="9985" max="9985" width="15" style="1" customWidth="1"/>
    <col min="9986" max="9986" width="8.88671875" style="1" customWidth="1"/>
    <col min="9987" max="9987" width="10.109375" style="1" customWidth="1"/>
    <col min="9988" max="9988" width="8" style="1" customWidth="1"/>
    <col min="9989" max="9989" width="3.33203125" style="1" customWidth="1"/>
    <col min="9990" max="9990" width="27.6640625" style="1" customWidth="1"/>
    <col min="9991" max="10240" width="9.109375" style="1"/>
    <col min="10241" max="10241" width="15" style="1" customWidth="1"/>
    <col min="10242" max="10242" width="8.88671875" style="1" customWidth="1"/>
    <col min="10243" max="10243" width="10.109375" style="1" customWidth="1"/>
    <col min="10244" max="10244" width="8" style="1" customWidth="1"/>
    <col min="10245" max="10245" width="3.33203125" style="1" customWidth="1"/>
    <col min="10246" max="10246" width="27.6640625" style="1" customWidth="1"/>
    <col min="10247" max="10496" width="9.109375" style="1"/>
    <col min="10497" max="10497" width="15" style="1" customWidth="1"/>
    <col min="10498" max="10498" width="8.88671875" style="1" customWidth="1"/>
    <col min="10499" max="10499" width="10.109375" style="1" customWidth="1"/>
    <col min="10500" max="10500" width="8" style="1" customWidth="1"/>
    <col min="10501" max="10501" width="3.33203125" style="1" customWidth="1"/>
    <col min="10502" max="10502" width="27.6640625" style="1" customWidth="1"/>
    <col min="10503" max="10752" width="9.109375" style="1"/>
    <col min="10753" max="10753" width="15" style="1" customWidth="1"/>
    <col min="10754" max="10754" width="8.88671875" style="1" customWidth="1"/>
    <col min="10755" max="10755" width="10.109375" style="1" customWidth="1"/>
    <col min="10756" max="10756" width="8" style="1" customWidth="1"/>
    <col min="10757" max="10757" width="3.33203125" style="1" customWidth="1"/>
    <col min="10758" max="10758" width="27.6640625" style="1" customWidth="1"/>
    <col min="10759" max="11008" width="9.109375" style="1"/>
    <col min="11009" max="11009" width="15" style="1" customWidth="1"/>
    <col min="11010" max="11010" width="8.88671875" style="1" customWidth="1"/>
    <col min="11011" max="11011" width="10.109375" style="1" customWidth="1"/>
    <col min="11012" max="11012" width="8" style="1" customWidth="1"/>
    <col min="11013" max="11013" width="3.33203125" style="1" customWidth="1"/>
    <col min="11014" max="11014" width="27.6640625" style="1" customWidth="1"/>
    <col min="11015" max="11264" width="9.109375" style="1"/>
    <col min="11265" max="11265" width="15" style="1" customWidth="1"/>
    <col min="11266" max="11266" width="8.88671875" style="1" customWidth="1"/>
    <col min="11267" max="11267" width="10.109375" style="1" customWidth="1"/>
    <col min="11268" max="11268" width="8" style="1" customWidth="1"/>
    <col min="11269" max="11269" width="3.33203125" style="1" customWidth="1"/>
    <col min="11270" max="11270" width="27.6640625" style="1" customWidth="1"/>
    <col min="11271" max="11520" width="9.109375" style="1"/>
    <col min="11521" max="11521" width="15" style="1" customWidth="1"/>
    <col min="11522" max="11522" width="8.88671875" style="1" customWidth="1"/>
    <col min="11523" max="11523" width="10.109375" style="1" customWidth="1"/>
    <col min="11524" max="11524" width="8" style="1" customWidth="1"/>
    <col min="11525" max="11525" width="3.33203125" style="1" customWidth="1"/>
    <col min="11526" max="11526" width="27.6640625" style="1" customWidth="1"/>
    <col min="11527" max="11776" width="9.109375" style="1"/>
    <col min="11777" max="11777" width="15" style="1" customWidth="1"/>
    <col min="11778" max="11778" width="8.88671875" style="1" customWidth="1"/>
    <col min="11779" max="11779" width="10.109375" style="1" customWidth="1"/>
    <col min="11780" max="11780" width="8" style="1" customWidth="1"/>
    <col min="11781" max="11781" width="3.33203125" style="1" customWidth="1"/>
    <col min="11782" max="11782" width="27.6640625" style="1" customWidth="1"/>
    <col min="11783" max="12032" width="9.109375" style="1"/>
    <col min="12033" max="12033" width="15" style="1" customWidth="1"/>
    <col min="12034" max="12034" width="8.88671875" style="1" customWidth="1"/>
    <col min="12035" max="12035" width="10.109375" style="1" customWidth="1"/>
    <col min="12036" max="12036" width="8" style="1" customWidth="1"/>
    <col min="12037" max="12037" width="3.33203125" style="1" customWidth="1"/>
    <col min="12038" max="12038" width="27.6640625" style="1" customWidth="1"/>
    <col min="12039" max="12288" width="9.109375" style="1"/>
    <col min="12289" max="12289" width="15" style="1" customWidth="1"/>
    <col min="12290" max="12290" width="8.88671875" style="1" customWidth="1"/>
    <col min="12291" max="12291" width="10.109375" style="1" customWidth="1"/>
    <col min="12292" max="12292" width="8" style="1" customWidth="1"/>
    <col min="12293" max="12293" width="3.33203125" style="1" customWidth="1"/>
    <col min="12294" max="12294" width="27.6640625" style="1" customWidth="1"/>
    <col min="12295" max="12544" width="9.109375" style="1"/>
    <col min="12545" max="12545" width="15" style="1" customWidth="1"/>
    <col min="12546" max="12546" width="8.88671875" style="1" customWidth="1"/>
    <col min="12547" max="12547" width="10.109375" style="1" customWidth="1"/>
    <col min="12548" max="12548" width="8" style="1" customWidth="1"/>
    <col min="12549" max="12549" width="3.33203125" style="1" customWidth="1"/>
    <col min="12550" max="12550" width="27.6640625" style="1" customWidth="1"/>
    <col min="12551" max="12800" width="9.109375" style="1"/>
    <col min="12801" max="12801" width="15" style="1" customWidth="1"/>
    <col min="12802" max="12802" width="8.88671875" style="1" customWidth="1"/>
    <col min="12803" max="12803" width="10.109375" style="1" customWidth="1"/>
    <col min="12804" max="12804" width="8" style="1" customWidth="1"/>
    <col min="12805" max="12805" width="3.33203125" style="1" customWidth="1"/>
    <col min="12806" max="12806" width="27.6640625" style="1" customWidth="1"/>
    <col min="12807" max="13056" width="9.109375" style="1"/>
    <col min="13057" max="13057" width="15" style="1" customWidth="1"/>
    <col min="13058" max="13058" width="8.88671875" style="1" customWidth="1"/>
    <col min="13059" max="13059" width="10.109375" style="1" customWidth="1"/>
    <col min="13060" max="13060" width="8" style="1" customWidth="1"/>
    <col min="13061" max="13061" width="3.33203125" style="1" customWidth="1"/>
    <col min="13062" max="13062" width="27.6640625" style="1" customWidth="1"/>
    <col min="13063" max="13312" width="9.109375" style="1"/>
    <col min="13313" max="13313" width="15" style="1" customWidth="1"/>
    <col min="13314" max="13314" width="8.88671875" style="1" customWidth="1"/>
    <col min="13315" max="13315" width="10.109375" style="1" customWidth="1"/>
    <col min="13316" max="13316" width="8" style="1" customWidth="1"/>
    <col min="13317" max="13317" width="3.33203125" style="1" customWidth="1"/>
    <col min="13318" max="13318" width="27.6640625" style="1" customWidth="1"/>
    <col min="13319" max="13568" width="9.109375" style="1"/>
    <col min="13569" max="13569" width="15" style="1" customWidth="1"/>
    <col min="13570" max="13570" width="8.88671875" style="1" customWidth="1"/>
    <col min="13571" max="13571" width="10.109375" style="1" customWidth="1"/>
    <col min="13572" max="13572" width="8" style="1" customWidth="1"/>
    <col min="13573" max="13573" width="3.33203125" style="1" customWidth="1"/>
    <col min="13574" max="13574" width="27.6640625" style="1" customWidth="1"/>
    <col min="13575" max="13824" width="9.109375" style="1"/>
    <col min="13825" max="13825" width="15" style="1" customWidth="1"/>
    <col min="13826" max="13826" width="8.88671875" style="1" customWidth="1"/>
    <col min="13827" max="13827" width="10.109375" style="1" customWidth="1"/>
    <col min="13828" max="13828" width="8" style="1" customWidth="1"/>
    <col min="13829" max="13829" width="3.33203125" style="1" customWidth="1"/>
    <col min="13830" max="13830" width="27.6640625" style="1" customWidth="1"/>
    <col min="13831" max="14080" width="9.109375" style="1"/>
    <col min="14081" max="14081" width="15" style="1" customWidth="1"/>
    <col min="14082" max="14082" width="8.88671875" style="1" customWidth="1"/>
    <col min="14083" max="14083" width="10.109375" style="1" customWidth="1"/>
    <col min="14084" max="14084" width="8" style="1" customWidth="1"/>
    <col min="14085" max="14085" width="3.33203125" style="1" customWidth="1"/>
    <col min="14086" max="14086" width="27.6640625" style="1" customWidth="1"/>
    <col min="14087" max="14336" width="9.109375" style="1"/>
    <col min="14337" max="14337" width="15" style="1" customWidth="1"/>
    <col min="14338" max="14338" width="8.88671875" style="1" customWidth="1"/>
    <col min="14339" max="14339" width="10.109375" style="1" customWidth="1"/>
    <col min="14340" max="14340" width="8" style="1" customWidth="1"/>
    <col min="14341" max="14341" width="3.33203125" style="1" customWidth="1"/>
    <col min="14342" max="14342" width="27.6640625" style="1" customWidth="1"/>
    <col min="14343" max="14592" width="9.109375" style="1"/>
    <col min="14593" max="14593" width="15" style="1" customWidth="1"/>
    <col min="14594" max="14594" width="8.88671875" style="1" customWidth="1"/>
    <col min="14595" max="14595" width="10.109375" style="1" customWidth="1"/>
    <col min="14596" max="14596" width="8" style="1" customWidth="1"/>
    <col min="14597" max="14597" width="3.33203125" style="1" customWidth="1"/>
    <col min="14598" max="14598" width="27.6640625" style="1" customWidth="1"/>
    <col min="14599" max="14848" width="9.109375" style="1"/>
    <col min="14849" max="14849" width="15" style="1" customWidth="1"/>
    <col min="14850" max="14850" width="8.88671875" style="1" customWidth="1"/>
    <col min="14851" max="14851" width="10.109375" style="1" customWidth="1"/>
    <col min="14852" max="14852" width="8" style="1" customWidth="1"/>
    <col min="14853" max="14853" width="3.33203125" style="1" customWidth="1"/>
    <col min="14854" max="14854" width="27.6640625" style="1" customWidth="1"/>
    <col min="14855" max="15104" width="9.109375" style="1"/>
    <col min="15105" max="15105" width="15" style="1" customWidth="1"/>
    <col min="15106" max="15106" width="8.88671875" style="1" customWidth="1"/>
    <col min="15107" max="15107" width="10.109375" style="1" customWidth="1"/>
    <col min="15108" max="15108" width="8" style="1" customWidth="1"/>
    <col min="15109" max="15109" width="3.33203125" style="1" customWidth="1"/>
    <col min="15110" max="15110" width="27.6640625" style="1" customWidth="1"/>
    <col min="15111" max="15360" width="9.109375" style="1"/>
    <col min="15361" max="15361" width="15" style="1" customWidth="1"/>
    <col min="15362" max="15362" width="8.88671875" style="1" customWidth="1"/>
    <col min="15363" max="15363" width="10.109375" style="1" customWidth="1"/>
    <col min="15364" max="15364" width="8" style="1" customWidth="1"/>
    <col min="15365" max="15365" width="3.33203125" style="1" customWidth="1"/>
    <col min="15366" max="15366" width="27.6640625" style="1" customWidth="1"/>
    <col min="15367" max="15616" width="9.109375" style="1"/>
    <col min="15617" max="15617" width="15" style="1" customWidth="1"/>
    <col min="15618" max="15618" width="8.88671875" style="1" customWidth="1"/>
    <col min="15619" max="15619" width="10.109375" style="1" customWidth="1"/>
    <col min="15620" max="15620" width="8" style="1" customWidth="1"/>
    <col min="15621" max="15621" width="3.33203125" style="1" customWidth="1"/>
    <col min="15622" max="15622" width="27.6640625" style="1" customWidth="1"/>
    <col min="15623" max="15872" width="9.109375" style="1"/>
    <col min="15873" max="15873" width="15" style="1" customWidth="1"/>
    <col min="15874" max="15874" width="8.88671875" style="1" customWidth="1"/>
    <col min="15875" max="15875" width="10.109375" style="1" customWidth="1"/>
    <col min="15876" max="15876" width="8" style="1" customWidth="1"/>
    <col min="15877" max="15877" width="3.33203125" style="1" customWidth="1"/>
    <col min="15878" max="15878" width="27.6640625" style="1" customWidth="1"/>
    <col min="15879" max="16128" width="9.109375" style="1"/>
    <col min="16129" max="16129" width="15" style="1" customWidth="1"/>
    <col min="16130" max="16130" width="8.88671875" style="1" customWidth="1"/>
    <col min="16131" max="16131" width="10.109375" style="1" customWidth="1"/>
    <col min="16132" max="16132" width="8" style="1" customWidth="1"/>
    <col min="16133" max="16133" width="3.33203125" style="1" customWidth="1"/>
    <col min="16134" max="16134" width="27.6640625" style="1" customWidth="1"/>
    <col min="16135" max="16384" width="9.109375" style="1"/>
  </cols>
  <sheetData>
    <row r="1" spans="1:15" ht="36" customHeight="1" x14ac:dyDescent="0.25">
      <c r="A1" s="121" t="s">
        <v>103</v>
      </c>
      <c r="B1" s="121"/>
      <c r="C1" s="121"/>
      <c r="D1" s="121"/>
      <c r="E1" s="121"/>
      <c r="F1" s="121"/>
    </row>
    <row r="2" spans="1:15" ht="18" customHeight="1" x14ac:dyDescent="0.25"/>
    <row r="3" spans="1:15" ht="15.6" x14ac:dyDescent="0.3">
      <c r="A3" s="75" t="s">
        <v>0</v>
      </c>
      <c r="B3" s="75" t="s">
        <v>1</v>
      </c>
      <c r="C3" s="76" t="s">
        <v>2</v>
      </c>
      <c r="D3" s="75" t="s">
        <v>3</v>
      </c>
      <c r="F3" s="77" t="s">
        <v>4</v>
      </c>
    </row>
    <row r="4" spans="1:15" ht="13.8" x14ac:dyDescent="0.25">
      <c r="A4" s="2" t="s">
        <v>5</v>
      </c>
      <c r="B4" s="2" t="s">
        <v>6</v>
      </c>
      <c r="C4" s="3">
        <v>3501</v>
      </c>
      <c r="D4" s="4">
        <v>77</v>
      </c>
      <c r="F4" s="5"/>
    </row>
    <row r="5" spans="1:15" ht="13.8" x14ac:dyDescent="0.25">
      <c r="A5" s="2" t="s">
        <v>5</v>
      </c>
      <c r="B5" s="2" t="s">
        <v>7</v>
      </c>
      <c r="C5" s="3">
        <v>3502</v>
      </c>
      <c r="D5" s="4">
        <v>80</v>
      </c>
      <c r="F5" s="6"/>
    </row>
    <row r="6" spans="1:15" ht="15.6" x14ac:dyDescent="0.3">
      <c r="A6" s="2" t="s">
        <v>8</v>
      </c>
      <c r="B6" s="2" t="s">
        <v>6</v>
      </c>
      <c r="C6" s="3">
        <v>3501</v>
      </c>
      <c r="D6" s="4">
        <v>125</v>
      </c>
      <c r="F6" s="77" t="s">
        <v>9</v>
      </c>
    </row>
    <row r="7" spans="1:15" ht="13.8" x14ac:dyDescent="0.25">
      <c r="A7" s="2" t="s">
        <v>10</v>
      </c>
      <c r="B7" s="2" t="s">
        <v>6</v>
      </c>
      <c r="C7" s="3">
        <v>3502</v>
      </c>
      <c r="D7" s="4">
        <v>250</v>
      </c>
      <c r="F7" s="5"/>
    </row>
    <row r="8" spans="1:15" ht="13.8" x14ac:dyDescent="0.25">
      <c r="A8" s="2" t="s">
        <v>10</v>
      </c>
      <c r="B8" s="2" t="s">
        <v>7</v>
      </c>
      <c r="C8" s="3">
        <v>3502</v>
      </c>
      <c r="D8" s="4">
        <v>880</v>
      </c>
      <c r="F8" s="6"/>
    </row>
    <row r="9" spans="1:15" ht="13.8" x14ac:dyDescent="0.25">
      <c r="A9" s="2" t="s">
        <v>5</v>
      </c>
      <c r="B9" s="2" t="s">
        <v>6</v>
      </c>
      <c r="C9" s="3">
        <v>3501</v>
      </c>
      <c r="D9" s="4">
        <v>925</v>
      </c>
      <c r="F9" s="6"/>
    </row>
    <row r="10" spans="1:15" ht="13.8" x14ac:dyDescent="0.25">
      <c r="A10" s="2" t="s">
        <v>5</v>
      </c>
      <c r="B10" s="2" t="s">
        <v>7</v>
      </c>
      <c r="C10" s="3">
        <v>3502</v>
      </c>
      <c r="D10" s="4">
        <v>915</v>
      </c>
      <c r="F10" s="6"/>
    </row>
    <row r="11" spans="1:15" ht="13.8" x14ac:dyDescent="0.25">
      <c r="A11" s="2" t="s">
        <v>8</v>
      </c>
      <c r="B11" s="2" t="s">
        <v>6</v>
      </c>
      <c r="C11" s="3">
        <v>3501</v>
      </c>
      <c r="D11" s="4">
        <v>400</v>
      </c>
      <c r="F11" s="6"/>
    </row>
    <row r="12" spans="1:15" ht="13.8" x14ac:dyDescent="0.25">
      <c r="A12" s="2" t="s">
        <v>8</v>
      </c>
      <c r="B12" s="2" t="s">
        <v>7</v>
      </c>
      <c r="C12" s="3">
        <v>3502</v>
      </c>
      <c r="D12" s="4">
        <v>420</v>
      </c>
      <c r="F12" s="6"/>
    </row>
    <row r="14" spans="1:15" ht="15.6" x14ac:dyDescent="0.25">
      <c r="A14" s="7" t="s">
        <v>11</v>
      </c>
      <c r="B14" s="8"/>
      <c r="C14" s="9"/>
      <c r="D14" s="1"/>
      <c r="I14" s="7" t="s">
        <v>15</v>
      </c>
      <c r="J14" s="8"/>
      <c r="K14" s="9"/>
    </row>
    <row r="15" spans="1:15" s="10" customFormat="1" ht="29.25" customHeight="1" x14ac:dyDescent="0.3">
      <c r="A15" s="120" t="s">
        <v>12</v>
      </c>
      <c r="B15" s="120"/>
      <c r="C15" s="120"/>
      <c r="D15" s="120"/>
      <c r="E15" s="120"/>
      <c r="F15" s="120"/>
      <c r="G15" s="120"/>
      <c r="I15" s="116" t="s">
        <v>16</v>
      </c>
      <c r="J15" s="116"/>
      <c r="K15" s="116"/>
      <c r="L15" s="116"/>
      <c r="M15" s="116"/>
      <c r="N15" s="116"/>
      <c r="O15" s="116"/>
    </row>
    <row r="16" spans="1:15" s="10" customFormat="1" ht="29.25" customHeight="1" x14ac:dyDescent="0.3">
      <c r="A16" s="11" t="s">
        <v>13</v>
      </c>
      <c r="B16" s="30"/>
      <c r="C16" s="30"/>
      <c r="D16" s="30"/>
      <c r="E16" s="30"/>
      <c r="I16" s="11" t="s">
        <v>13</v>
      </c>
      <c r="J16" s="30"/>
      <c r="K16" s="30"/>
      <c r="L16" s="30"/>
      <c r="M16" s="30"/>
    </row>
    <row r="17" spans="1:12" ht="25.5" customHeight="1" x14ac:dyDescent="0.3">
      <c r="A17" s="12"/>
      <c r="B17" s="13"/>
      <c r="C17" s="14"/>
      <c r="D17" s="14"/>
      <c r="I17" s="12"/>
      <c r="J17" s="13"/>
      <c r="K17" s="14"/>
      <c r="L17" s="14"/>
    </row>
    <row r="18" spans="1:12" ht="15" x14ac:dyDescent="0.25">
      <c r="A18" s="15"/>
      <c r="B18" s="13"/>
      <c r="C18" s="14"/>
      <c r="D18" s="14"/>
      <c r="I18" s="15"/>
      <c r="J18" s="13"/>
      <c r="K18" s="14"/>
      <c r="L18" s="14"/>
    </row>
    <row r="19" spans="1:12" ht="15.6" x14ac:dyDescent="0.3">
      <c r="A19" s="11" t="s">
        <v>14</v>
      </c>
      <c r="B19" s="13"/>
      <c r="C19" s="14"/>
      <c r="D19" s="14"/>
      <c r="I19" s="11" t="s">
        <v>14</v>
      </c>
      <c r="J19" s="13"/>
      <c r="K19" s="14"/>
      <c r="L19" s="14"/>
    </row>
    <row r="20" spans="1:12" ht="15" x14ac:dyDescent="0.25">
      <c r="A20" s="15"/>
      <c r="B20" s="13"/>
      <c r="C20" s="14"/>
      <c r="D20" s="14"/>
      <c r="I20" s="15"/>
      <c r="J20" s="13"/>
      <c r="K20" s="14"/>
      <c r="L20" s="14"/>
    </row>
    <row r="28" spans="1:12" ht="15" customHeight="1" x14ac:dyDescent="0.25"/>
    <row r="29" spans="1:12" ht="31.5" customHeight="1" x14ac:dyDescent="0.25"/>
  </sheetData>
  <mergeCells count="2">
    <mergeCell ref="A15:G15"/>
    <mergeCell ref="A1:F1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2"/>
  <sheetViews>
    <sheetView showGridLines="0" tabSelected="1" workbookViewId="0">
      <selection activeCell="A16" sqref="A16"/>
    </sheetView>
  </sheetViews>
  <sheetFormatPr defaultRowHeight="14.4" x14ac:dyDescent="0.3"/>
  <cols>
    <col min="1" max="1" width="11.6640625" customWidth="1"/>
  </cols>
  <sheetData>
    <row r="1" spans="1:8" x14ac:dyDescent="0.3">
      <c r="B1" s="118" t="s">
        <v>39</v>
      </c>
      <c r="C1" s="118"/>
      <c r="D1" s="118"/>
      <c r="E1" s="118"/>
      <c r="F1" s="118"/>
      <c r="G1" s="118"/>
      <c r="H1" s="118"/>
    </row>
    <row r="2" spans="1:8" x14ac:dyDescent="0.3">
      <c r="A2" s="99" t="s">
        <v>98</v>
      </c>
      <c r="B2" s="99">
        <v>2006</v>
      </c>
      <c r="C2" s="99">
        <f t="shared" ref="C2:H2" si="0">+B2+1</f>
        <v>2007</v>
      </c>
      <c r="D2" s="99">
        <f t="shared" si="0"/>
        <v>2008</v>
      </c>
      <c r="E2" s="99">
        <f t="shared" si="0"/>
        <v>2009</v>
      </c>
      <c r="F2" s="99">
        <f t="shared" si="0"/>
        <v>2010</v>
      </c>
      <c r="G2" s="99">
        <f t="shared" si="0"/>
        <v>2011</v>
      </c>
      <c r="H2" s="99">
        <f t="shared" si="0"/>
        <v>2012</v>
      </c>
    </row>
    <row r="3" spans="1:8" x14ac:dyDescent="0.3">
      <c r="A3" s="100" t="s">
        <v>22</v>
      </c>
      <c r="B3" s="101">
        <v>0.09</v>
      </c>
      <c r="C3" s="101">
        <v>0.09</v>
      </c>
      <c r="D3" s="101">
        <v>0.08</v>
      </c>
      <c r="E3" s="101">
        <v>7.0000000000000007E-2</v>
      </c>
      <c r="F3" s="101">
        <v>7.0000000000000007E-2</v>
      </c>
      <c r="G3" s="101">
        <v>0.05</v>
      </c>
      <c r="H3" s="101">
        <v>0.05</v>
      </c>
    </row>
    <row r="4" spans="1:8" x14ac:dyDescent="0.3">
      <c r="A4" s="100" t="s">
        <v>23</v>
      </c>
      <c r="B4" s="101">
        <v>0.14000000000000001</v>
      </c>
      <c r="C4" s="101">
        <v>0.14000000000000001</v>
      </c>
      <c r="D4" s="101">
        <v>0.13</v>
      </c>
      <c r="E4" s="101">
        <v>0.12</v>
      </c>
      <c r="F4" s="101">
        <v>0.12</v>
      </c>
      <c r="G4" s="101">
        <v>0.1</v>
      </c>
      <c r="H4" s="101">
        <v>0.1</v>
      </c>
    </row>
    <row r="5" spans="1:8" x14ac:dyDescent="0.3">
      <c r="A5" s="100" t="s">
        <v>24</v>
      </c>
      <c r="B5" s="101">
        <v>0.24</v>
      </c>
      <c r="C5" s="101">
        <v>0.24</v>
      </c>
      <c r="D5" s="101">
        <v>0.23</v>
      </c>
      <c r="E5" s="101">
        <v>0.22</v>
      </c>
      <c r="F5" s="101">
        <v>0.22</v>
      </c>
      <c r="G5" s="101">
        <v>0.2</v>
      </c>
      <c r="H5" s="101">
        <v>0.2</v>
      </c>
    </row>
    <row r="6" spans="1:8" x14ac:dyDescent="0.3">
      <c r="A6" s="100" t="s">
        <v>25</v>
      </c>
      <c r="B6" s="101">
        <v>0.09</v>
      </c>
      <c r="C6" s="101">
        <v>0.09</v>
      </c>
      <c r="D6" s="101">
        <v>0.08</v>
      </c>
      <c r="E6" s="101">
        <v>7.0000000000000007E-2</v>
      </c>
      <c r="F6" s="101">
        <v>7.0000000000000007E-2</v>
      </c>
      <c r="G6" s="101">
        <v>0.05</v>
      </c>
      <c r="H6" s="101">
        <v>0.05</v>
      </c>
    </row>
    <row r="7" spans="1:8" x14ac:dyDescent="0.3">
      <c r="A7" s="100" t="s">
        <v>26</v>
      </c>
      <c r="B7" s="101">
        <v>0.14000000000000001</v>
      </c>
      <c r="C7" s="101">
        <v>0.14000000000000001</v>
      </c>
      <c r="D7" s="101">
        <v>0.13</v>
      </c>
      <c r="E7" s="101">
        <v>0.12</v>
      </c>
      <c r="F7" s="101">
        <v>0.12</v>
      </c>
      <c r="G7" s="101">
        <v>0.1</v>
      </c>
      <c r="H7" s="101">
        <v>0.1</v>
      </c>
    </row>
    <row r="10" spans="1:8" x14ac:dyDescent="0.3">
      <c r="A10" s="100" t="s">
        <v>105</v>
      </c>
      <c r="B10" s="122">
        <f>SUM(B3:B7)</f>
        <v>0.7</v>
      </c>
      <c r="C10" s="122">
        <f>SUM(C3:C7)</f>
        <v>0.7</v>
      </c>
      <c r="D10" s="122">
        <f>SUM(D3:D7)</f>
        <v>0.65</v>
      </c>
      <c r="E10" s="122">
        <f>SUM(E3:E7)</f>
        <v>0.60000000000000009</v>
      </c>
      <c r="F10" s="122">
        <f>SUM(F3:F7)</f>
        <v>0.60000000000000009</v>
      </c>
      <c r="G10" s="122">
        <f>SUM(G3:G7)</f>
        <v>0.5</v>
      </c>
      <c r="H10" s="122">
        <f>SUM(H3:H7)</f>
        <v>0.5</v>
      </c>
    </row>
    <row r="11" spans="1:8" x14ac:dyDescent="0.3">
      <c r="A11" s="100" t="s">
        <v>106</v>
      </c>
      <c r="B11" s="122">
        <f>AVERAGE(B3:B7)</f>
        <v>0.13999999999999999</v>
      </c>
      <c r="C11" s="122">
        <f>AVERAGE(C3:C7)</f>
        <v>0.13999999999999999</v>
      </c>
      <c r="D11" s="122">
        <f>AVERAGE(D3:D7)</f>
        <v>0.13</v>
      </c>
      <c r="E11" s="122">
        <f>AVERAGE(E3:E7)</f>
        <v>0.12000000000000002</v>
      </c>
      <c r="F11" s="122">
        <f>AVERAGE(F3:F7)</f>
        <v>0.12000000000000002</v>
      </c>
      <c r="G11" s="122">
        <f>AVERAGE(G3:G7)</f>
        <v>0.1</v>
      </c>
      <c r="H11" s="122">
        <f>AVERAGE(H3:H7)</f>
        <v>0.1</v>
      </c>
    </row>
    <row r="12" spans="1:8" x14ac:dyDescent="0.3">
      <c r="A12" s="100" t="s">
        <v>107</v>
      </c>
      <c r="B12" s="122">
        <f>MIN(B3:B7)</f>
        <v>0.09</v>
      </c>
      <c r="C12" s="122">
        <f>MIN(C3:C7)</f>
        <v>0.09</v>
      </c>
      <c r="D12" s="122">
        <f>MIN(D3:D7)</f>
        <v>0.08</v>
      </c>
      <c r="E12" s="122">
        <f>MIN(E3:E7)</f>
        <v>7.0000000000000007E-2</v>
      </c>
      <c r="F12" s="122">
        <f>MIN(F3:F7)</f>
        <v>7.0000000000000007E-2</v>
      </c>
      <c r="G12" s="122">
        <f>MIN(G3:G7)</f>
        <v>0.05</v>
      </c>
      <c r="H12" s="122">
        <f>MIN(H3:H7)</f>
        <v>0.05</v>
      </c>
    </row>
    <row r="13" spans="1:8" x14ac:dyDescent="0.3">
      <c r="A13" s="100" t="s">
        <v>108</v>
      </c>
      <c r="B13" s="122">
        <f>MAX(B3:B7)</f>
        <v>0.24</v>
      </c>
      <c r="C13" s="122">
        <f>MAX(C3:C7)</f>
        <v>0.24</v>
      </c>
      <c r="D13" s="122">
        <f>MAX(D3:D7)</f>
        <v>0.23</v>
      </c>
      <c r="E13" s="122">
        <f>MAX(E3:E7)</f>
        <v>0.22</v>
      </c>
      <c r="F13" s="122">
        <f>MAX(F3:F7)</f>
        <v>0.22</v>
      </c>
      <c r="G13" s="122">
        <f>MAX(G3:G7)</f>
        <v>0.2</v>
      </c>
      <c r="H13" s="122">
        <f>MAX(H3:H7)</f>
        <v>0.2</v>
      </c>
    </row>
    <row r="16" spans="1:8" x14ac:dyDescent="0.3">
      <c r="A16" s="125"/>
    </row>
    <row r="17" spans="1:9" x14ac:dyDescent="0.3">
      <c r="A17" s="126"/>
    </row>
    <row r="18" spans="1:9" x14ac:dyDescent="0.3">
      <c r="A18" s="126"/>
    </row>
    <row r="20" spans="1:9" x14ac:dyDescent="0.3">
      <c r="A20" s="123"/>
      <c r="B20" s="124"/>
      <c r="C20" s="124"/>
      <c r="D20" s="124"/>
      <c r="E20" s="124"/>
      <c r="F20" s="124"/>
      <c r="G20" s="124"/>
      <c r="H20" s="124"/>
      <c r="I20" s="123"/>
    </row>
    <row r="21" spans="1:9" x14ac:dyDescent="0.3">
      <c r="A21" s="123"/>
      <c r="B21" s="124"/>
      <c r="C21" s="124"/>
      <c r="D21" s="124"/>
      <c r="E21" s="124"/>
      <c r="F21" s="124"/>
      <c r="G21" s="124"/>
      <c r="H21" s="124"/>
      <c r="I21" s="123"/>
    </row>
    <row r="22" spans="1:9" x14ac:dyDescent="0.3">
      <c r="A22" s="123"/>
      <c r="B22" s="124"/>
      <c r="C22" s="124"/>
      <c r="D22" s="124"/>
      <c r="E22" s="124"/>
      <c r="F22" s="124"/>
      <c r="G22" s="124"/>
      <c r="H22" s="124"/>
      <c r="I22" s="123"/>
    </row>
    <row r="23" spans="1:9" x14ac:dyDescent="0.3">
      <c r="A23" s="123"/>
      <c r="B23" s="124"/>
      <c r="C23" s="124"/>
      <c r="D23" s="124"/>
      <c r="E23" s="124"/>
      <c r="F23" s="124"/>
      <c r="G23" s="124"/>
      <c r="H23" s="124"/>
      <c r="I23" s="123"/>
    </row>
    <row r="32" spans="1:9" x14ac:dyDescent="0.3">
      <c r="B32" t="s">
        <v>21</v>
      </c>
    </row>
  </sheetData>
  <mergeCells count="1"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S89"/>
  <sheetViews>
    <sheetView showGridLines="0" topLeftCell="E1" workbookViewId="0">
      <selection activeCell="N5" sqref="N5"/>
    </sheetView>
  </sheetViews>
  <sheetFormatPr defaultRowHeight="15" customHeight="1" x14ac:dyDescent="0.3"/>
  <cols>
    <col min="1" max="1" width="4" style="19" customWidth="1"/>
    <col min="2" max="2" width="12" style="19" customWidth="1"/>
    <col min="3" max="3" width="19.33203125" style="19" customWidth="1"/>
    <col min="4" max="10" width="15.6640625" style="19" customWidth="1"/>
    <col min="11" max="12" width="21.109375" style="97" customWidth="1"/>
    <col min="13" max="15" width="21.109375" customWidth="1"/>
    <col min="16" max="19" width="21.109375" style="19" customWidth="1"/>
    <col min="20" max="256" width="9.109375" style="19"/>
    <col min="257" max="257" width="4" style="19" customWidth="1"/>
    <col min="258" max="258" width="12" style="19" customWidth="1"/>
    <col min="259" max="259" width="19.33203125" style="19" customWidth="1"/>
    <col min="260" max="266" width="15.6640625" style="19" customWidth="1"/>
    <col min="267" max="275" width="21.109375" style="19" customWidth="1"/>
    <col min="276" max="512" width="9.109375" style="19"/>
    <col min="513" max="513" width="4" style="19" customWidth="1"/>
    <col min="514" max="514" width="12" style="19" customWidth="1"/>
    <col min="515" max="515" width="19.33203125" style="19" customWidth="1"/>
    <col min="516" max="522" width="15.6640625" style="19" customWidth="1"/>
    <col min="523" max="531" width="21.109375" style="19" customWidth="1"/>
    <col min="532" max="768" width="9.109375" style="19"/>
    <col min="769" max="769" width="4" style="19" customWidth="1"/>
    <col min="770" max="770" width="12" style="19" customWidth="1"/>
    <col min="771" max="771" width="19.33203125" style="19" customWidth="1"/>
    <col min="772" max="778" width="15.6640625" style="19" customWidth="1"/>
    <col min="779" max="787" width="21.109375" style="19" customWidth="1"/>
    <col min="788" max="1024" width="9.109375" style="19"/>
    <col min="1025" max="1025" width="4" style="19" customWidth="1"/>
    <col min="1026" max="1026" width="12" style="19" customWidth="1"/>
    <col min="1027" max="1027" width="19.33203125" style="19" customWidth="1"/>
    <col min="1028" max="1034" width="15.6640625" style="19" customWidth="1"/>
    <col min="1035" max="1043" width="21.109375" style="19" customWidth="1"/>
    <col min="1044" max="1280" width="9.109375" style="19"/>
    <col min="1281" max="1281" width="4" style="19" customWidth="1"/>
    <col min="1282" max="1282" width="12" style="19" customWidth="1"/>
    <col min="1283" max="1283" width="19.33203125" style="19" customWidth="1"/>
    <col min="1284" max="1290" width="15.6640625" style="19" customWidth="1"/>
    <col min="1291" max="1299" width="21.109375" style="19" customWidth="1"/>
    <col min="1300" max="1536" width="9.109375" style="19"/>
    <col min="1537" max="1537" width="4" style="19" customWidth="1"/>
    <col min="1538" max="1538" width="12" style="19" customWidth="1"/>
    <col min="1539" max="1539" width="19.33203125" style="19" customWidth="1"/>
    <col min="1540" max="1546" width="15.6640625" style="19" customWidth="1"/>
    <col min="1547" max="1555" width="21.109375" style="19" customWidth="1"/>
    <col min="1556" max="1792" width="9.109375" style="19"/>
    <col min="1793" max="1793" width="4" style="19" customWidth="1"/>
    <col min="1794" max="1794" width="12" style="19" customWidth="1"/>
    <col min="1795" max="1795" width="19.33203125" style="19" customWidth="1"/>
    <col min="1796" max="1802" width="15.6640625" style="19" customWidth="1"/>
    <col min="1803" max="1811" width="21.109375" style="19" customWidth="1"/>
    <col min="1812" max="2048" width="9.109375" style="19"/>
    <col min="2049" max="2049" width="4" style="19" customWidth="1"/>
    <col min="2050" max="2050" width="12" style="19" customWidth="1"/>
    <col min="2051" max="2051" width="19.33203125" style="19" customWidth="1"/>
    <col min="2052" max="2058" width="15.6640625" style="19" customWidth="1"/>
    <col min="2059" max="2067" width="21.109375" style="19" customWidth="1"/>
    <col min="2068" max="2304" width="9.109375" style="19"/>
    <col min="2305" max="2305" width="4" style="19" customWidth="1"/>
    <col min="2306" max="2306" width="12" style="19" customWidth="1"/>
    <col min="2307" max="2307" width="19.33203125" style="19" customWidth="1"/>
    <col min="2308" max="2314" width="15.6640625" style="19" customWidth="1"/>
    <col min="2315" max="2323" width="21.109375" style="19" customWidth="1"/>
    <col min="2324" max="2560" width="9.109375" style="19"/>
    <col min="2561" max="2561" width="4" style="19" customWidth="1"/>
    <col min="2562" max="2562" width="12" style="19" customWidth="1"/>
    <col min="2563" max="2563" width="19.33203125" style="19" customWidth="1"/>
    <col min="2564" max="2570" width="15.6640625" style="19" customWidth="1"/>
    <col min="2571" max="2579" width="21.109375" style="19" customWidth="1"/>
    <col min="2580" max="2816" width="9.109375" style="19"/>
    <col min="2817" max="2817" width="4" style="19" customWidth="1"/>
    <col min="2818" max="2818" width="12" style="19" customWidth="1"/>
    <col min="2819" max="2819" width="19.33203125" style="19" customWidth="1"/>
    <col min="2820" max="2826" width="15.6640625" style="19" customWidth="1"/>
    <col min="2827" max="2835" width="21.109375" style="19" customWidth="1"/>
    <col min="2836" max="3072" width="9.109375" style="19"/>
    <col min="3073" max="3073" width="4" style="19" customWidth="1"/>
    <col min="3074" max="3074" width="12" style="19" customWidth="1"/>
    <col min="3075" max="3075" width="19.33203125" style="19" customWidth="1"/>
    <col min="3076" max="3082" width="15.6640625" style="19" customWidth="1"/>
    <col min="3083" max="3091" width="21.109375" style="19" customWidth="1"/>
    <col min="3092" max="3328" width="9.109375" style="19"/>
    <col min="3329" max="3329" width="4" style="19" customWidth="1"/>
    <col min="3330" max="3330" width="12" style="19" customWidth="1"/>
    <col min="3331" max="3331" width="19.33203125" style="19" customWidth="1"/>
    <col min="3332" max="3338" width="15.6640625" style="19" customWidth="1"/>
    <col min="3339" max="3347" width="21.109375" style="19" customWidth="1"/>
    <col min="3348" max="3584" width="9.109375" style="19"/>
    <col min="3585" max="3585" width="4" style="19" customWidth="1"/>
    <col min="3586" max="3586" width="12" style="19" customWidth="1"/>
    <col min="3587" max="3587" width="19.33203125" style="19" customWidth="1"/>
    <col min="3588" max="3594" width="15.6640625" style="19" customWidth="1"/>
    <col min="3595" max="3603" width="21.109375" style="19" customWidth="1"/>
    <col min="3604" max="3840" width="9.109375" style="19"/>
    <col min="3841" max="3841" width="4" style="19" customWidth="1"/>
    <col min="3842" max="3842" width="12" style="19" customWidth="1"/>
    <col min="3843" max="3843" width="19.33203125" style="19" customWidth="1"/>
    <col min="3844" max="3850" width="15.6640625" style="19" customWidth="1"/>
    <col min="3851" max="3859" width="21.109375" style="19" customWidth="1"/>
    <col min="3860" max="4096" width="9.109375" style="19"/>
    <col min="4097" max="4097" width="4" style="19" customWidth="1"/>
    <col min="4098" max="4098" width="12" style="19" customWidth="1"/>
    <col min="4099" max="4099" width="19.33203125" style="19" customWidth="1"/>
    <col min="4100" max="4106" width="15.6640625" style="19" customWidth="1"/>
    <col min="4107" max="4115" width="21.109375" style="19" customWidth="1"/>
    <col min="4116" max="4352" width="9.109375" style="19"/>
    <col min="4353" max="4353" width="4" style="19" customWidth="1"/>
    <col min="4354" max="4354" width="12" style="19" customWidth="1"/>
    <col min="4355" max="4355" width="19.33203125" style="19" customWidth="1"/>
    <col min="4356" max="4362" width="15.6640625" style="19" customWidth="1"/>
    <col min="4363" max="4371" width="21.109375" style="19" customWidth="1"/>
    <col min="4372" max="4608" width="9.109375" style="19"/>
    <col min="4609" max="4609" width="4" style="19" customWidth="1"/>
    <col min="4610" max="4610" width="12" style="19" customWidth="1"/>
    <col min="4611" max="4611" width="19.33203125" style="19" customWidth="1"/>
    <col min="4612" max="4618" width="15.6640625" style="19" customWidth="1"/>
    <col min="4619" max="4627" width="21.109375" style="19" customWidth="1"/>
    <col min="4628" max="4864" width="9.109375" style="19"/>
    <col min="4865" max="4865" width="4" style="19" customWidth="1"/>
    <col min="4866" max="4866" width="12" style="19" customWidth="1"/>
    <col min="4867" max="4867" width="19.33203125" style="19" customWidth="1"/>
    <col min="4868" max="4874" width="15.6640625" style="19" customWidth="1"/>
    <col min="4875" max="4883" width="21.109375" style="19" customWidth="1"/>
    <col min="4884" max="5120" width="9.109375" style="19"/>
    <col min="5121" max="5121" width="4" style="19" customWidth="1"/>
    <col min="5122" max="5122" width="12" style="19" customWidth="1"/>
    <col min="5123" max="5123" width="19.33203125" style="19" customWidth="1"/>
    <col min="5124" max="5130" width="15.6640625" style="19" customWidth="1"/>
    <col min="5131" max="5139" width="21.109375" style="19" customWidth="1"/>
    <col min="5140" max="5376" width="9.109375" style="19"/>
    <col min="5377" max="5377" width="4" style="19" customWidth="1"/>
    <col min="5378" max="5378" width="12" style="19" customWidth="1"/>
    <col min="5379" max="5379" width="19.33203125" style="19" customWidth="1"/>
    <col min="5380" max="5386" width="15.6640625" style="19" customWidth="1"/>
    <col min="5387" max="5395" width="21.109375" style="19" customWidth="1"/>
    <col min="5396" max="5632" width="9.109375" style="19"/>
    <col min="5633" max="5633" width="4" style="19" customWidth="1"/>
    <col min="5634" max="5634" width="12" style="19" customWidth="1"/>
    <col min="5635" max="5635" width="19.33203125" style="19" customWidth="1"/>
    <col min="5636" max="5642" width="15.6640625" style="19" customWidth="1"/>
    <col min="5643" max="5651" width="21.109375" style="19" customWidth="1"/>
    <col min="5652" max="5888" width="9.109375" style="19"/>
    <col min="5889" max="5889" width="4" style="19" customWidth="1"/>
    <col min="5890" max="5890" width="12" style="19" customWidth="1"/>
    <col min="5891" max="5891" width="19.33203125" style="19" customWidth="1"/>
    <col min="5892" max="5898" width="15.6640625" style="19" customWidth="1"/>
    <col min="5899" max="5907" width="21.109375" style="19" customWidth="1"/>
    <col min="5908" max="6144" width="9.109375" style="19"/>
    <col min="6145" max="6145" width="4" style="19" customWidth="1"/>
    <col min="6146" max="6146" width="12" style="19" customWidth="1"/>
    <col min="6147" max="6147" width="19.33203125" style="19" customWidth="1"/>
    <col min="6148" max="6154" width="15.6640625" style="19" customWidth="1"/>
    <col min="6155" max="6163" width="21.109375" style="19" customWidth="1"/>
    <col min="6164" max="6400" width="9.109375" style="19"/>
    <col min="6401" max="6401" width="4" style="19" customWidth="1"/>
    <col min="6402" max="6402" width="12" style="19" customWidth="1"/>
    <col min="6403" max="6403" width="19.33203125" style="19" customWidth="1"/>
    <col min="6404" max="6410" width="15.6640625" style="19" customWidth="1"/>
    <col min="6411" max="6419" width="21.109375" style="19" customWidth="1"/>
    <col min="6420" max="6656" width="9.109375" style="19"/>
    <col min="6657" max="6657" width="4" style="19" customWidth="1"/>
    <col min="6658" max="6658" width="12" style="19" customWidth="1"/>
    <col min="6659" max="6659" width="19.33203125" style="19" customWidth="1"/>
    <col min="6660" max="6666" width="15.6640625" style="19" customWidth="1"/>
    <col min="6667" max="6675" width="21.109375" style="19" customWidth="1"/>
    <col min="6676" max="6912" width="9.109375" style="19"/>
    <col min="6913" max="6913" width="4" style="19" customWidth="1"/>
    <col min="6914" max="6914" width="12" style="19" customWidth="1"/>
    <col min="6915" max="6915" width="19.33203125" style="19" customWidth="1"/>
    <col min="6916" max="6922" width="15.6640625" style="19" customWidth="1"/>
    <col min="6923" max="6931" width="21.109375" style="19" customWidth="1"/>
    <col min="6932" max="7168" width="9.109375" style="19"/>
    <col min="7169" max="7169" width="4" style="19" customWidth="1"/>
    <col min="7170" max="7170" width="12" style="19" customWidth="1"/>
    <col min="7171" max="7171" width="19.33203125" style="19" customWidth="1"/>
    <col min="7172" max="7178" width="15.6640625" style="19" customWidth="1"/>
    <col min="7179" max="7187" width="21.109375" style="19" customWidth="1"/>
    <col min="7188" max="7424" width="9.109375" style="19"/>
    <col min="7425" max="7425" width="4" style="19" customWidth="1"/>
    <col min="7426" max="7426" width="12" style="19" customWidth="1"/>
    <col min="7427" max="7427" width="19.33203125" style="19" customWidth="1"/>
    <col min="7428" max="7434" width="15.6640625" style="19" customWidth="1"/>
    <col min="7435" max="7443" width="21.109375" style="19" customWidth="1"/>
    <col min="7444" max="7680" width="9.109375" style="19"/>
    <col min="7681" max="7681" width="4" style="19" customWidth="1"/>
    <col min="7682" max="7682" width="12" style="19" customWidth="1"/>
    <col min="7683" max="7683" width="19.33203125" style="19" customWidth="1"/>
    <col min="7684" max="7690" width="15.6640625" style="19" customWidth="1"/>
    <col min="7691" max="7699" width="21.109375" style="19" customWidth="1"/>
    <col min="7700" max="7936" width="9.109375" style="19"/>
    <col min="7937" max="7937" width="4" style="19" customWidth="1"/>
    <col min="7938" max="7938" width="12" style="19" customWidth="1"/>
    <col min="7939" max="7939" width="19.33203125" style="19" customWidth="1"/>
    <col min="7940" max="7946" width="15.6640625" style="19" customWidth="1"/>
    <col min="7947" max="7955" width="21.109375" style="19" customWidth="1"/>
    <col min="7956" max="8192" width="9.109375" style="19"/>
    <col min="8193" max="8193" width="4" style="19" customWidth="1"/>
    <col min="8194" max="8194" width="12" style="19" customWidth="1"/>
    <col min="8195" max="8195" width="19.33203125" style="19" customWidth="1"/>
    <col min="8196" max="8202" width="15.6640625" style="19" customWidth="1"/>
    <col min="8203" max="8211" width="21.109375" style="19" customWidth="1"/>
    <col min="8212" max="8448" width="9.109375" style="19"/>
    <col min="8449" max="8449" width="4" style="19" customWidth="1"/>
    <col min="8450" max="8450" width="12" style="19" customWidth="1"/>
    <col min="8451" max="8451" width="19.33203125" style="19" customWidth="1"/>
    <col min="8452" max="8458" width="15.6640625" style="19" customWidth="1"/>
    <col min="8459" max="8467" width="21.109375" style="19" customWidth="1"/>
    <col min="8468" max="8704" width="9.109375" style="19"/>
    <col min="8705" max="8705" width="4" style="19" customWidth="1"/>
    <col min="8706" max="8706" width="12" style="19" customWidth="1"/>
    <col min="8707" max="8707" width="19.33203125" style="19" customWidth="1"/>
    <col min="8708" max="8714" width="15.6640625" style="19" customWidth="1"/>
    <col min="8715" max="8723" width="21.109375" style="19" customWidth="1"/>
    <col min="8724" max="8960" width="9.109375" style="19"/>
    <col min="8961" max="8961" width="4" style="19" customWidth="1"/>
    <col min="8962" max="8962" width="12" style="19" customWidth="1"/>
    <col min="8963" max="8963" width="19.33203125" style="19" customWidth="1"/>
    <col min="8964" max="8970" width="15.6640625" style="19" customWidth="1"/>
    <col min="8971" max="8979" width="21.109375" style="19" customWidth="1"/>
    <col min="8980" max="9216" width="9.109375" style="19"/>
    <col min="9217" max="9217" width="4" style="19" customWidth="1"/>
    <col min="9218" max="9218" width="12" style="19" customWidth="1"/>
    <col min="9219" max="9219" width="19.33203125" style="19" customWidth="1"/>
    <col min="9220" max="9226" width="15.6640625" style="19" customWidth="1"/>
    <col min="9227" max="9235" width="21.109375" style="19" customWidth="1"/>
    <col min="9236" max="9472" width="9.109375" style="19"/>
    <col min="9473" max="9473" width="4" style="19" customWidth="1"/>
    <col min="9474" max="9474" width="12" style="19" customWidth="1"/>
    <col min="9475" max="9475" width="19.33203125" style="19" customWidth="1"/>
    <col min="9476" max="9482" width="15.6640625" style="19" customWidth="1"/>
    <col min="9483" max="9491" width="21.109375" style="19" customWidth="1"/>
    <col min="9492" max="9728" width="9.109375" style="19"/>
    <col min="9729" max="9729" width="4" style="19" customWidth="1"/>
    <col min="9730" max="9730" width="12" style="19" customWidth="1"/>
    <col min="9731" max="9731" width="19.33203125" style="19" customWidth="1"/>
    <col min="9732" max="9738" width="15.6640625" style="19" customWidth="1"/>
    <col min="9739" max="9747" width="21.109375" style="19" customWidth="1"/>
    <col min="9748" max="9984" width="9.109375" style="19"/>
    <col min="9985" max="9985" width="4" style="19" customWidth="1"/>
    <col min="9986" max="9986" width="12" style="19" customWidth="1"/>
    <col min="9987" max="9987" width="19.33203125" style="19" customWidth="1"/>
    <col min="9988" max="9994" width="15.6640625" style="19" customWidth="1"/>
    <col min="9995" max="10003" width="21.109375" style="19" customWidth="1"/>
    <col min="10004" max="10240" width="9.109375" style="19"/>
    <col min="10241" max="10241" width="4" style="19" customWidth="1"/>
    <col min="10242" max="10242" width="12" style="19" customWidth="1"/>
    <col min="10243" max="10243" width="19.33203125" style="19" customWidth="1"/>
    <col min="10244" max="10250" width="15.6640625" style="19" customWidth="1"/>
    <col min="10251" max="10259" width="21.109375" style="19" customWidth="1"/>
    <col min="10260" max="10496" width="9.109375" style="19"/>
    <col min="10497" max="10497" width="4" style="19" customWidth="1"/>
    <col min="10498" max="10498" width="12" style="19" customWidth="1"/>
    <col min="10499" max="10499" width="19.33203125" style="19" customWidth="1"/>
    <col min="10500" max="10506" width="15.6640625" style="19" customWidth="1"/>
    <col min="10507" max="10515" width="21.109375" style="19" customWidth="1"/>
    <col min="10516" max="10752" width="9.109375" style="19"/>
    <col min="10753" max="10753" width="4" style="19" customWidth="1"/>
    <col min="10754" max="10754" width="12" style="19" customWidth="1"/>
    <col min="10755" max="10755" width="19.33203125" style="19" customWidth="1"/>
    <col min="10756" max="10762" width="15.6640625" style="19" customWidth="1"/>
    <col min="10763" max="10771" width="21.109375" style="19" customWidth="1"/>
    <col min="10772" max="11008" width="9.109375" style="19"/>
    <col min="11009" max="11009" width="4" style="19" customWidth="1"/>
    <col min="11010" max="11010" width="12" style="19" customWidth="1"/>
    <col min="11011" max="11011" width="19.33203125" style="19" customWidth="1"/>
    <col min="11012" max="11018" width="15.6640625" style="19" customWidth="1"/>
    <col min="11019" max="11027" width="21.109375" style="19" customWidth="1"/>
    <col min="11028" max="11264" width="9.109375" style="19"/>
    <col min="11265" max="11265" width="4" style="19" customWidth="1"/>
    <col min="11266" max="11266" width="12" style="19" customWidth="1"/>
    <col min="11267" max="11267" width="19.33203125" style="19" customWidth="1"/>
    <col min="11268" max="11274" width="15.6640625" style="19" customWidth="1"/>
    <col min="11275" max="11283" width="21.109375" style="19" customWidth="1"/>
    <col min="11284" max="11520" width="9.109375" style="19"/>
    <col min="11521" max="11521" width="4" style="19" customWidth="1"/>
    <col min="11522" max="11522" width="12" style="19" customWidth="1"/>
    <col min="11523" max="11523" width="19.33203125" style="19" customWidth="1"/>
    <col min="11524" max="11530" width="15.6640625" style="19" customWidth="1"/>
    <col min="11531" max="11539" width="21.109375" style="19" customWidth="1"/>
    <col min="11540" max="11776" width="9.109375" style="19"/>
    <col min="11777" max="11777" width="4" style="19" customWidth="1"/>
    <col min="11778" max="11778" width="12" style="19" customWidth="1"/>
    <col min="11779" max="11779" width="19.33203125" style="19" customWidth="1"/>
    <col min="11780" max="11786" width="15.6640625" style="19" customWidth="1"/>
    <col min="11787" max="11795" width="21.109375" style="19" customWidth="1"/>
    <col min="11796" max="12032" width="9.109375" style="19"/>
    <col min="12033" max="12033" width="4" style="19" customWidth="1"/>
    <col min="12034" max="12034" width="12" style="19" customWidth="1"/>
    <col min="12035" max="12035" width="19.33203125" style="19" customWidth="1"/>
    <col min="12036" max="12042" width="15.6640625" style="19" customWidth="1"/>
    <col min="12043" max="12051" width="21.109375" style="19" customWidth="1"/>
    <col min="12052" max="12288" width="9.109375" style="19"/>
    <col min="12289" max="12289" width="4" style="19" customWidth="1"/>
    <col min="12290" max="12290" width="12" style="19" customWidth="1"/>
    <col min="12291" max="12291" width="19.33203125" style="19" customWidth="1"/>
    <col min="12292" max="12298" width="15.6640625" style="19" customWidth="1"/>
    <col min="12299" max="12307" width="21.109375" style="19" customWidth="1"/>
    <col min="12308" max="12544" width="9.109375" style="19"/>
    <col min="12545" max="12545" width="4" style="19" customWidth="1"/>
    <col min="12546" max="12546" width="12" style="19" customWidth="1"/>
    <col min="12547" max="12547" width="19.33203125" style="19" customWidth="1"/>
    <col min="12548" max="12554" width="15.6640625" style="19" customWidth="1"/>
    <col min="12555" max="12563" width="21.109375" style="19" customWidth="1"/>
    <col min="12564" max="12800" width="9.109375" style="19"/>
    <col min="12801" max="12801" width="4" style="19" customWidth="1"/>
    <col min="12802" max="12802" width="12" style="19" customWidth="1"/>
    <col min="12803" max="12803" width="19.33203125" style="19" customWidth="1"/>
    <col min="12804" max="12810" width="15.6640625" style="19" customWidth="1"/>
    <col min="12811" max="12819" width="21.109375" style="19" customWidth="1"/>
    <col min="12820" max="13056" width="9.109375" style="19"/>
    <col min="13057" max="13057" width="4" style="19" customWidth="1"/>
    <col min="13058" max="13058" width="12" style="19" customWidth="1"/>
    <col min="13059" max="13059" width="19.33203125" style="19" customWidth="1"/>
    <col min="13060" max="13066" width="15.6640625" style="19" customWidth="1"/>
    <col min="13067" max="13075" width="21.109375" style="19" customWidth="1"/>
    <col min="13076" max="13312" width="9.109375" style="19"/>
    <col min="13313" max="13313" width="4" style="19" customWidth="1"/>
    <col min="13314" max="13314" width="12" style="19" customWidth="1"/>
    <col min="13315" max="13315" width="19.33203125" style="19" customWidth="1"/>
    <col min="13316" max="13322" width="15.6640625" style="19" customWidth="1"/>
    <col min="13323" max="13331" width="21.109375" style="19" customWidth="1"/>
    <col min="13332" max="13568" width="9.109375" style="19"/>
    <col min="13569" max="13569" width="4" style="19" customWidth="1"/>
    <col min="13570" max="13570" width="12" style="19" customWidth="1"/>
    <col min="13571" max="13571" width="19.33203125" style="19" customWidth="1"/>
    <col min="13572" max="13578" width="15.6640625" style="19" customWidth="1"/>
    <col min="13579" max="13587" width="21.109375" style="19" customWidth="1"/>
    <col min="13588" max="13824" width="9.109375" style="19"/>
    <col min="13825" max="13825" width="4" style="19" customWidth="1"/>
    <col min="13826" max="13826" width="12" style="19" customWidth="1"/>
    <col min="13827" max="13827" width="19.33203125" style="19" customWidth="1"/>
    <col min="13828" max="13834" width="15.6640625" style="19" customWidth="1"/>
    <col min="13835" max="13843" width="21.109375" style="19" customWidth="1"/>
    <col min="13844" max="14080" width="9.109375" style="19"/>
    <col min="14081" max="14081" width="4" style="19" customWidth="1"/>
    <col min="14082" max="14082" width="12" style="19" customWidth="1"/>
    <col min="14083" max="14083" width="19.33203125" style="19" customWidth="1"/>
    <col min="14084" max="14090" width="15.6640625" style="19" customWidth="1"/>
    <col min="14091" max="14099" width="21.109375" style="19" customWidth="1"/>
    <col min="14100" max="14336" width="9.109375" style="19"/>
    <col min="14337" max="14337" width="4" style="19" customWidth="1"/>
    <col min="14338" max="14338" width="12" style="19" customWidth="1"/>
    <col min="14339" max="14339" width="19.33203125" style="19" customWidth="1"/>
    <col min="14340" max="14346" width="15.6640625" style="19" customWidth="1"/>
    <col min="14347" max="14355" width="21.109375" style="19" customWidth="1"/>
    <col min="14356" max="14592" width="9.109375" style="19"/>
    <col min="14593" max="14593" width="4" style="19" customWidth="1"/>
    <col min="14594" max="14594" width="12" style="19" customWidth="1"/>
    <col min="14595" max="14595" width="19.33203125" style="19" customWidth="1"/>
    <col min="14596" max="14602" width="15.6640625" style="19" customWidth="1"/>
    <col min="14603" max="14611" width="21.109375" style="19" customWidth="1"/>
    <col min="14612" max="14848" width="9.109375" style="19"/>
    <col min="14849" max="14849" width="4" style="19" customWidth="1"/>
    <col min="14850" max="14850" width="12" style="19" customWidth="1"/>
    <col min="14851" max="14851" width="19.33203125" style="19" customWidth="1"/>
    <col min="14852" max="14858" width="15.6640625" style="19" customWidth="1"/>
    <col min="14859" max="14867" width="21.109375" style="19" customWidth="1"/>
    <col min="14868" max="15104" width="9.109375" style="19"/>
    <col min="15105" max="15105" width="4" style="19" customWidth="1"/>
    <col min="15106" max="15106" width="12" style="19" customWidth="1"/>
    <col min="15107" max="15107" width="19.33203125" style="19" customWidth="1"/>
    <col min="15108" max="15114" width="15.6640625" style="19" customWidth="1"/>
    <col min="15115" max="15123" width="21.109375" style="19" customWidth="1"/>
    <col min="15124" max="15360" width="9.109375" style="19"/>
    <col min="15361" max="15361" width="4" style="19" customWidth="1"/>
    <col min="15362" max="15362" width="12" style="19" customWidth="1"/>
    <col min="15363" max="15363" width="19.33203125" style="19" customWidth="1"/>
    <col min="15364" max="15370" width="15.6640625" style="19" customWidth="1"/>
    <col min="15371" max="15379" width="21.109375" style="19" customWidth="1"/>
    <col min="15380" max="15616" width="9.109375" style="19"/>
    <col min="15617" max="15617" width="4" style="19" customWidth="1"/>
    <col min="15618" max="15618" width="12" style="19" customWidth="1"/>
    <col min="15619" max="15619" width="19.33203125" style="19" customWidth="1"/>
    <col min="15620" max="15626" width="15.6640625" style="19" customWidth="1"/>
    <col min="15627" max="15635" width="21.109375" style="19" customWidth="1"/>
    <col min="15636" max="15872" width="9.109375" style="19"/>
    <col min="15873" max="15873" width="4" style="19" customWidth="1"/>
    <col min="15874" max="15874" width="12" style="19" customWidth="1"/>
    <col min="15875" max="15875" width="19.33203125" style="19" customWidth="1"/>
    <col min="15876" max="15882" width="15.6640625" style="19" customWidth="1"/>
    <col min="15883" max="15891" width="21.109375" style="19" customWidth="1"/>
    <col min="15892" max="16128" width="9.109375" style="19"/>
    <col min="16129" max="16129" width="4" style="19" customWidth="1"/>
    <col min="16130" max="16130" width="12" style="19" customWidth="1"/>
    <col min="16131" max="16131" width="19.33203125" style="19" customWidth="1"/>
    <col min="16132" max="16138" width="15.6640625" style="19" customWidth="1"/>
    <col min="16139" max="16147" width="21.109375" style="19" customWidth="1"/>
    <col min="16148" max="16384" width="9.109375" style="19"/>
  </cols>
  <sheetData>
    <row r="1" spans="2:19" ht="15" customHeight="1" x14ac:dyDescent="0.3">
      <c r="C1" s="20"/>
      <c r="D1" s="20"/>
      <c r="E1" s="21"/>
      <c r="F1" s="20"/>
      <c r="G1" s="20"/>
      <c r="H1" s="20"/>
      <c r="I1" s="20"/>
      <c r="J1" s="20"/>
      <c r="K1" s="96"/>
      <c r="L1" s="96"/>
      <c r="P1" s="20"/>
      <c r="Q1" s="20"/>
      <c r="R1" s="20"/>
      <c r="S1" s="20"/>
    </row>
    <row r="2" spans="2:19" ht="22.5" customHeight="1" x14ac:dyDescent="0.3">
      <c r="B2"/>
      <c r="C2"/>
      <c r="D2"/>
      <c r="E2" s="21"/>
      <c r="F2" s="20"/>
      <c r="G2" s="20"/>
      <c r="H2" s="20"/>
      <c r="I2" s="20"/>
      <c r="J2" s="20"/>
      <c r="K2" s="96"/>
      <c r="L2" s="96"/>
      <c r="P2" s="20"/>
      <c r="Q2" s="20"/>
      <c r="R2" s="20"/>
      <c r="S2" s="20"/>
    </row>
    <row r="3" spans="2:19" ht="15" customHeight="1" thickBot="1" x14ac:dyDescent="0.35">
      <c r="C3" s="20"/>
      <c r="D3" s="20"/>
      <c r="E3" s="20"/>
      <c r="F3" s="20"/>
      <c r="G3" s="20"/>
      <c r="H3" s="20"/>
      <c r="I3" s="20"/>
      <c r="J3" s="20"/>
      <c r="K3" s="96"/>
      <c r="L3" s="96"/>
      <c r="P3" s="20"/>
      <c r="Q3" s="20"/>
      <c r="R3" s="20"/>
      <c r="S3" s="20"/>
    </row>
    <row r="4" spans="2:19" ht="29.4" thickBot="1" x14ac:dyDescent="0.35">
      <c r="C4" s="37" t="s">
        <v>27</v>
      </c>
      <c r="D4" s="38" t="s">
        <v>28</v>
      </c>
      <c r="E4" s="38" t="s">
        <v>29</v>
      </c>
      <c r="F4" s="38" t="s">
        <v>30</v>
      </c>
      <c r="G4" s="38" t="s">
        <v>31</v>
      </c>
      <c r="H4" s="38" t="s">
        <v>39</v>
      </c>
      <c r="I4" s="38" t="s">
        <v>32</v>
      </c>
      <c r="J4" s="38" t="s">
        <v>33</v>
      </c>
      <c r="K4" s="38" t="s">
        <v>34</v>
      </c>
      <c r="L4" s="40" t="s">
        <v>35</v>
      </c>
    </row>
    <row r="5" spans="2:19" ht="15" customHeight="1" x14ac:dyDescent="0.3">
      <c r="C5" s="78" t="s">
        <v>23</v>
      </c>
      <c r="D5" s="79">
        <v>51244</v>
      </c>
      <c r="E5" s="79">
        <v>25200514759</v>
      </c>
      <c r="F5" s="80">
        <v>38749</v>
      </c>
      <c r="G5" s="80">
        <v>38777</v>
      </c>
      <c r="H5" s="81">
        <f>YEAR(G5)</f>
        <v>2006</v>
      </c>
      <c r="I5" s="79" t="s">
        <v>36</v>
      </c>
      <c r="J5" s="79" t="s">
        <v>37</v>
      </c>
      <c r="K5" s="82">
        <v>115475.66</v>
      </c>
      <c r="L5" s="83">
        <v>120524.34</v>
      </c>
      <c r="P5" s="22"/>
      <c r="Q5" s="22"/>
      <c r="R5" s="22"/>
      <c r="S5" s="22"/>
    </row>
    <row r="6" spans="2:19" ht="15" customHeight="1" x14ac:dyDescent="0.3">
      <c r="C6" s="84" t="s">
        <v>23</v>
      </c>
      <c r="D6" s="85">
        <v>51244</v>
      </c>
      <c r="E6" s="85">
        <v>25200514759</v>
      </c>
      <c r="F6" s="86">
        <v>38749</v>
      </c>
      <c r="G6" s="86">
        <v>38869</v>
      </c>
      <c r="H6" s="87">
        <f t="shared" ref="H6:H69" si="0">YEAR(G6)</f>
        <v>2006</v>
      </c>
      <c r="I6" s="85" t="s">
        <v>36</v>
      </c>
      <c r="J6" s="85" t="s">
        <v>37</v>
      </c>
      <c r="K6" s="88">
        <v>101052</v>
      </c>
      <c r="L6" s="89">
        <v>-90524.34</v>
      </c>
      <c r="P6" s="22"/>
      <c r="Q6" s="22"/>
      <c r="R6" s="22"/>
      <c r="S6" s="22"/>
    </row>
    <row r="7" spans="2:19" ht="15" customHeight="1" x14ac:dyDescent="0.3">
      <c r="C7" s="84" t="s">
        <v>23</v>
      </c>
      <c r="D7" s="85">
        <v>51244</v>
      </c>
      <c r="E7" s="85">
        <v>25200514759</v>
      </c>
      <c r="F7" s="86">
        <v>38749</v>
      </c>
      <c r="G7" s="86">
        <v>39417</v>
      </c>
      <c r="H7" s="87">
        <f t="shared" si="0"/>
        <v>2007</v>
      </c>
      <c r="I7" s="85" t="s">
        <v>36</v>
      </c>
      <c r="J7" s="85" t="s">
        <v>37</v>
      </c>
      <c r="K7" s="88">
        <v>0</v>
      </c>
      <c r="L7" s="89">
        <v>-30000</v>
      </c>
      <c r="P7" s="22"/>
      <c r="Q7" s="22"/>
      <c r="R7" s="22"/>
      <c r="S7" s="22"/>
    </row>
    <row r="8" spans="2:19" ht="15" customHeight="1" x14ac:dyDescent="0.3">
      <c r="C8" s="84" t="s">
        <v>23</v>
      </c>
      <c r="D8" s="85">
        <v>51244</v>
      </c>
      <c r="E8" s="85">
        <v>25200514759</v>
      </c>
      <c r="F8" s="86">
        <v>38749</v>
      </c>
      <c r="G8" s="86">
        <v>39508</v>
      </c>
      <c r="H8" s="87">
        <f t="shared" si="0"/>
        <v>2008</v>
      </c>
      <c r="I8" s="85" t="s">
        <v>36</v>
      </c>
      <c r="J8" s="85" t="s">
        <v>37</v>
      </c>
      <c r="K8" s="88">
        <v>13200</v>
      </c>
      <c r="L8" s="89">
        <v>0</v>
      </c>
      <c r="P8" s="22"/>
      <c r="Q8" s="22"/>
      <c r="R8" s="22"/>
      <c r="S8" s="22"/>
    </row>
    <row r="9" spans="2:19" ht="15" customHeight="1" x14ac:dyDescent="0.3">
      <c r="C9" s="84" t="s">
        <v>23</v>
      </c>
      <c r="D9" s="85">
        <v>51244</v>
      </c>
      <c r="E9" s="85">
        <v>25200514759</v>
      </c>
      <c r="F9" s="86">
        <v>38749</v>
      </c>
      <c r="G9" s="86">
        <v>39600</v>
      </c>
      <c r="H9" s="87">
        <f t="shared" si="0"/>
        <v>2008</v>
      </c>
      <c r="I9" s="85" t="s">
        <v>36</v>
      </c>
      <c r="J9" s="85" t="s">
        <v>37</v>
      </c>
      <c r="K9" s="88">
        <v>1910</v>
      </c>
      <c r="L9" s="89">
        <v>0</v>
      </c>
      <c r="P9" s="22"/>
      <c r="Q9" s="22"/>
      <c r="R9" s="22"/>
      <c r="S9" s="22"/>
    </row>
    <row r="10" spans="2:19" ht="15" customHeight="1" x14ac:dyDescent="0.3">
      <c r="C10" s="84" t="s">
        <v>23</v>
      </c>
      <c r="D10" s="85">
        <v>52528</v>
      </c>
      <c r="E10" s="85">
        <v>25200514803</v>
      </c>
      <c r="F10" s="86">
        <v>38777</v>
      </c>
      <c r="G10" s="86">
        <v>38777</v>
      </c>
      <c r="H10" s="87">
        <f t="shared" si="0"/>
        <v>2006</v>
      </c>
      <c r="I10" s="85" t="s">
        <v>36</v>
      </c>
      <c r="J10" s="85" t="s">
        <v>37</v>
      </c>
      <c r="K10" s="88">
        <v>0</v>
      </c>
      <c r="L10" s="89">
        <v>152000</v>
      </c>
      <c r="P10" s="22"/>
      <c r="Q10" s="22"/>
      <c r="R10" s="22"/>
      <c r="S10" s="22"/>
    </row>
    <row r="11" spans="2:19" ht="15" customHeight="1" x14ac:dyDescent="0.3">
      <c r="C11" s="84" t="s">
        <v>23</v>
      </c>
      <c r="D11" s="85">
        <v>52528</v>
      </c>
      <c r="E11" s="85">
        <v>25200514803</v>
      </c>
      <c r="F11" s="86">
        <v>38777</v>
      </c>
      <c r="G11" s="86">
        <v>38869</v>
      </c>
      <c r="H11" s="87">
        <f t="shared" si="0"/>
        <v>2006</v>
      </c>
      <c r="I11" s="85" t="s">
        <v>36</v>
      </c>
      <c r="J11" s="85" t="s">
        <v>37</v>
      </c>
      <c r="K11" s="88">
        <v>0</v>
      </c>
      <c r="L11" s="89">
        <v>-39000</v>
      </c>
      <c r="P11" s="22"/>
      <c r="Q11" s="22"/>
      <c r="R11" s="22"/>
      <c r="S11" s="22"/>
    </row>
    <row r="12" spans="2:19" ht="15" customHeight="1" x14ac:dyDescent="0.3">
      <c r="C12" s="84" t="s">
        <v>23</v>
      </c>
      <c r="D12" s="85">
        <v>52528</v>
      </c>
      <c r="E12" s="85">
        <v>25200514803</v>
      </c>
      <c r="F12" s="86">
        <v>38777</v>
      </c>
      <c r="G12" s="86">
        <v>38961</v>
      </c>
      <c r="H12" s="87">
        <f t="shared" si="0"/>
        <v>2006</v>
      </c>
      <c r="I12" s="85" t="s">
        <v>36</v>
      </c>
      <c r="J12" s="85" t="s">
        <v>37</v>
      </c>
      <c r="K12" s="88">
        <v>112807.42</v>
      </c>
      <c r="L12" s="89">
        <v>-113000</v>
      </c>
      <c r="P12" s="22"/>
      <c r="Q12" s="22"/>
      <c r="R12" s="22"/>
      <c r="S12" s="22"/>
    </row>
    <row r="13" spans="2:19" ht="15" customHeight="1" x14ac:dyDescent="0.3">
      <c r="C13" s="84" t="s">
        <v>23</v>
      </c>
      <c r="D13" s="85">
        <v>52048</v>
      </c>
      <c r="E13" s="85">
        <v>25200615249</v>
      </c>
      <c r="F13" s="86">
        <v>38899</v>
      </c>
      <c r="G13" s="86">
        <v>38961</v>
      </c>
      <c r="H13" s="87">
        <f t="shared" si="0"/>
        <v>2006</v>
      </c>
      <c r="I13" s="85" t="s">
        <v>38</v>
      </c>
      <c r="J13" s="85" t="s">
        <v>37</v>
      </c>
      <c r="K13" s="88">
        <v>7319.4</v>
      </c>
      <c r="L13" s="89">
        <v>0</v>
      </c>
      <c r="P13" s="22"/>
      <c r="Q13" s="22"/>
      <c r="R13" s="22"/>
      <c r="S13" s="22"/>
    </row>
    <row r="14" spans="2:19" ht="15" customHeight="1" x14ac:dyDescent="0.3">
      <c r="C14" s="84" t="s">
        <v>23</v>
      </c>
      <c r="D14" s="85">
        <v>52449</v>
      </c>
      <c r="E14" s="85">
        <v>25200615271</v>
      </c>
      <c r="F14" s="86">
        <v>38899</v>
      </c>
      <c r="G14" s="86">
        <v>38961</v>
      </c>
      <c r="H14" s="87">
        <f t="shared" si="0"/>
        <v>2006</v>
      </c>
      <c r="I14" s="85" t="s">
        <v>38</v>
      </c>
      <c r="J14" s="85" t="s">
        <v>37</v>
      </c>
      <c r="K14" s="88">
        <v>0</v>
      </c>
      <c r="L14" s="89">
        <v>150</v>
      </c>
      <c r="P14" s="22"/>
      <c r="Q14" s="22"/>
      <c r="R14" s="22"/>
      <c r="S14" s="22"/>
    </row>
    <row r="15" spans="2:19" ht="15" customHeight="1" x14ac:dyDescent="0.3">
      <c r="C15" s="84" t="s">
        <v>23</v>
      </c>
      <c r="D15" s="85">
        <v>52449</v>
      </c>
      <c r="E15" s="85">
        <v>25200615271</v>
      </c>
      <c r="F15" s="86">
        <v>38899</v>
      </c>
      <c r="G15" s="86">
        <v>39142</v>
      </c>
      <c r="H15" s="87">
        <f t="shared" si="0"/>
        <v>2007</v>
      </c>
      <c r="I15" s="85" t="s">
        <v>38</v>
      </c>
      <c r="J15" s="85" t="s">
        <v>37</v>
      </c>
      <c r="K15" s="88">
        <v>65</v>
      </c>
      <c r="L15" s="89">
        <v>-150</v>
      </c>
      <c r="P15" s="22"/>
      <c r="Q15" s="22"/>
      <c r="R15" s="22"/>
      <c r="S15" s="22"/>
    </row>
    <row r="16" spans="2:19" ht="15" customHeight="1" x14ac:dyDescent="0.3">
      <c r="C16" s="84" t="s">
        <v>23</v>
      </c>
      <c r="D16" s="85">
        <v>52230</v>
      </c>
      <c r="E16" s="85">
        <v>25200615312</v>
      </c>
      <c r="F16" s="86">
        <v>38749</v>
      </c>
      <c r="G16" s="86">
        <v>38961</v>
      </c>
      <c r="H16" s="87">
        <f t="shared" si="0"/>
        <v>2006</v>
      </c>
      <c r="I16" s="85" t="s">
        <v>36</v>
      </c>
      <c r="J16" s="85" t="s">
        <v>37</v>
      </c>
      <c r="K16" s="88">
        <v>0</v>
      </c>
      <c r="L16" s="89">
        <v>2000</v>
      </c>
      <c r="P16" s="22"/>
      <c r="Q16" s="22"/>
      <c r="R16" s="22"/>
      <c r="S16" s="22"/>
    </row>
    <row r="17" spans="2:19" ht="15" customHeight="1" x14ac:dyDescent="0.3">
      <c r="C17" s="84" t="s">
        <v>23</v>
      </c>
      <c r="D17" s="85">
        <v>52230</v>
      </c>
      <c r="E17" s="85">
        <v>25200615312</v>
      </c>
      <c r="F17" s="86">
        <v>38749</v>
      </c>
      <c r="G17" s="86">
        <v>39052</v>
      </c>
      <c r="H17" s="87">
        <f t="shared" si="0"/>
        <v>2006</v>
      </c>
      <c r="I17" s="85" t="s">
        <v>36</v>
      </c>
      <c r="J17" s="85" t="s">
        <v>37</v>
      </c>
      <c r="K17" s="88">
        <v>0</v>
      </c>
      <c r="L17" s="89">
        <v>-1300</v>
      </c>
      <c r="P17" s="22"/>
      <c r="Q17" s="22"/>
      <c r="R17" s="22"/>
      <c r="S17" s="22"/>
    </row>
    <row r="18" spans="2:19" ht="15" customHeight="1" x14ac:dyDescent="0.3">
      <c r="C18" s="84" t="s">
        <v>23</v>
      </c>
      <c r="D18" s="85">
        <v>52230</v>
      </c>
      <c r="E18" s="85">
        <v>25200615312</v>
      </c>
      <c r="F18" s="86">
        <v>38749</v>
      </c>
      <c r="G18" s="86">
        <v>39234</v>
      </c>
      <c r="H18" s="87">
        <f t="shared" si="0"/>
        <v>2007</v>
      </c>
      <c r="I18" s="85" t="s">
        <v>36</v>
      </c>
      <c r="J18" s="85" t="s">
        <v>37</v>
      </c>
      <c r="K18" s="88">
        <v>120</v>
      </c>
      <c r="L18" s="89">
        <v>28420</v>
      </c>
      <c r="P18" s="22"/>
      <c r="Q18" s="22"/>
      <c r="R18" s="22"/>
      <c r="S18" s="22"/>
    </row>
    <row r="19" spans="2:19" ht="15" customHeight="1" x14ac:dyDescent="0.3">
      <c r="C19" s="84" t="s">
        <v>23</v>
      </c>
      <c r="D19" s="85">
        <v>52230</v>
      </c>
      <c r="E19" s="85">
        <v>25200615312</v>
      </c>
      <c r="F19" s="86">
        <v>38749</v>
      </c>
      <c r="G19" s="86">
        <v>39326</v>
      </c>
      <c r="H19" s="87">
        <f t="shared" si="0"/>
        <v>2007</v>
      </c>
      <c r="I19" s="85" t="s">
        <v>36</v>
      </c>
      <c r="J19" s="85" t="s">
        <v>37</v>
      </c>
      <c r="K19" s="88">
        <v>350</v>
      </c>
      <c r="L19" s="89">
        <v>-350</v>
      </c>
      <c r="P19" s="22"/>
      <c r="Q19" s="22"/>
      <c r="R19" s="22"/>
      <c r="S19" s="22"/>
    </row>
    <row r="20" spans="2:19" ht="15" customHeight="1" x14ac:dyDescent="0.3">
      <c r="C20" s="84" t="s">
        <v>23</v>
      </c>
      <c r="D20" s="85">
        <v>52230</v>
      </c>
      <c r="E20" s="85">
        <v>25200615312</v>
      </c>
      <c r="F20" s="86">
        <v>38749</v>
      </c>
      <c r="G20" s="86">
        <v>39417</v>
      </c>
      <c r="H20" s="87">
        <f t="shared" si="0"/>
        <v>2007</v>
      </c>
      <c r="I20" s="85" t="s">
        <v>36</v>
      </c>
      <c r="J20" s="85" t="s">
        <v>37</v>
      </c>
      <c r="K20" s="88">
        <v>0</v>
      </c>
      <c r="L20" s="89">
        <v>-28770</v>
      </c>
      <c r="P20" s="22"/>
      <c r="Q20" s="22"/>
      <c r="R20" s="22"/>
      <c r="S20" s="22"/>
    </row>
    <row r="21" spans="2:19" ht="15" customHeight="1" x14ac:dyDescent="0.3">
      <c r="C21" s="84" t="s">
        <v>23</v>
      </c>
      <c r="D21" s="85">
        <v>52230</v>
      </c>
      <c r="E21" s="85">
        <v>25200615312</v>
      </c>
      <c r="F21" s="86">
        <v>38749</v>
      </c>
      <c r="G21" s="86">
        <v>39600</v>
      </c>
      <c r="H21" s="87">
        <f t="shared" si="0"/>
        <v>2008</v>
      </c>
      <c r="I21" s="85" t="s">
        <v>36</v>
      </c>
      <c r="J21" s="85" t="s">
        <v>37</v>
      </c>
      <c r="K21" s="88">
        <v>0</v>
      </c>
      <c r="L21" s="89">
        <v>57710.8</v>
      </c>
      <c r="P21" s="22"/>
      <c r="Q21" s="22"/>
      <c r="R21" s="22"/>
      <c r="S21" s="22"/>
    </row>
    <row r="22" spans="2:19" ht="15" customHeight="1" x14ac:dyDescent="0.3">
      <c r="C22" s="84" t="s">
        <v>23</v>
      </c>
      <c r="D22" s="85">
        <v>52230</v>
      </c>
      <c r="E22" s="85">
        <v>25200615312</v>
      </c>
      <c r="F22" s="86">
        <v>38749</v>
      </c>
      <c r="G22" s="86">
        <v>39692</v>
      </c>
      <c r="H22" s="87">
        <f t="shared" si="0"/>
        <v>2008</v>
      </c>
      <c r="I22" s="85" t="s">
        <v>36</v>
      </c>
      <c r="J22" s="85" t="s">
        <v>37</v>
      </c>
      <c r="K22" s="88">
        <v>0</v>
      </c>
      <c r="L22" s="89">
        <v>118970.55</v>
      </c>
      <c r="P22" s="22"/>
      <c r="Q22" s="22"/>
      <c r="R22" s="22"/>
      <c r="S22" s="22"/>
    </row>
    <row r="23" spans="2:19" ht="15" customHeight="1" x14ac:dyDescent="0.3">
      <c r="C23" s="84" t="s">
        <v>23</v>
      </c>
      <c r="D23" s="85">
        <v>52230</v>
      </c>
      <c r="E23" s="85">
        <v>25200615312</v>
      </c>
      <c r="F23" s="86">
        <v>38749</v>
      </c>
      <c r="G23" s="86">
        <v>39783</v>
      </c>
      <c r="H23" s="87">
        <f t="shared" si="0"/>
        <v>2008</v>
      </c>
      <c r="I23" s="85" t="s">
        <v>36</v>
      </c>
      <c r="J23" s="85" t="s">
        <v>37</v>
      </c>
      <c r="K23" s="88">
        <v>78650</v>
      </c>
      <c r="L23" s="89">
        <v>-176681.35</v>
      </c>
      <c r="P23" s="22"/>
      <c r="Q23" s="22"/>
      <c r="R23" s="22"/>
      <c r="S23" s="22"/>
    </row>
    <row r="24" spans="2:19" ht="15" customHeight="1" x14ac:dyDescent="0.3">
      <c r="C24" s="84" t="s">
        <v>23</v>
      </c>
      <c r="D24" s="85">
        <v>52245</v>
      </c>
      <c r="E24" s="85">
        <v>25200615399</v>
      </c>
      <c r="F24" s="86">
        <v>38899</v>
      </c>
      <c r="G24" s="86">
        <v>38961</v>
      </c>
      <c r="H24" s="87">
        <f t="shared" si="0"/>
        <v>2006</v>
      </c>
      <c r="I24" s="85" t="s">
        <v>38</v>
      </c>
      <c r="J24" s="85" t="s">
        <v>37</v>
      </c>
      <c r="K24" s="88">
        <v>528.91999999999996</v>
      </c>
      <c r="L24" s="89">
        <v>300</v>
      </c>
      <c r="P24" s="22"/>
      <c r="Q24" s="22"/>
      <c r="R24" s="22"/>
      <c r="S24" s="22"/>
    </row>
    <row r="25" spans="2:19" ht="15" customHeight="1" x14ac:dyDescent="0.3">
      <c r="C25" s="84" t="s">
        <v>23</v>
      </c>
      <c r="D25" s="85">
        <v>52245</v>
      </c>
      <c r="E25" s="85">
        <v>25200615399</v>
      </c>
      <c r="F25" s="86">
        <v>38899</v>
      </c>
      <c r="G25" s="86">
        <v>39052</v>
      </c>
      <c r="H25" s="87">
        <f t="shared" si="0"/>
        <v>2006</v>
      </c>
      <c r="I25" s="85" t="s">
        <v>38</v>
      </c>
      <c r="J25" s="85" t="s">
        <v>37</v>
      </c>
      <c r="K25" s="88">
        <v>0</v>
      </c>
      <c r="L25" s="89">
        <v>-300</v>
      </c>
      <c r="P25" s="22"/>
      <c r="Q25" s="22"/>
      <c r="R25" s="22"/>
      <c r="S25" s="22"/>
    </row>
    <row r="26" spans="2:19" ht="15" customHeight="1" x14ac:dyDescent="0.3">
      <c r="C26" s="84" t="s">
        <v>23</v>
      </c>
      <c r="D26" s="85">
        <v>52326</v>
      </c>
      <c r="E26" s="85">
        <v>25200615455</v>
      </c>
      <c r="F26" s="86">
        <v>38899</v>
      </c>
      <c r="G26" s="86">
        <v>38961</v>
      </c>
      <c r="H26" s="87">
        <f t="shared" si="0"/>
        <v>2006</v>
      </c>
      <c r="I26" s="85" t="s">
        <v>38</v>
      </c>
      <c r="J26" s="85" t="s">
        <v>37</v>
      </c>
      <c r="K26" s="88">
        <v>643</v>
      </c>
      <c r="L26" s="89">
        <v>0</v>
      </c>
      <c r="P26" s="22"/>
      <c r="Q26" s="22"/>
      <c r="R26" s="22"/>
      <c r="S26" s="22"/>
    </row>
    <row r="27" spans="2:19" ht="15" customHeight="1" x14ac:dyDescent="0.3">
      <c r="C27" s="84" t="s">
        <v>23</v>
      </c>
      <c r="D27" s="85">
        <v>52256</v>
      </c>
      <c r="E27" s="85">
        <v>25200615762</v>
      </c>
      <c r="F27" s="86">
        <v>38899</v>
      </c>
      <c r="G27" s="86">
        <v>39052</v>
      </c>
      <c r="H27" s="87">
        <f t="shared" si="0"/>
        <v>2006</v>
      </c>
      <c r="I27" s="85" t="s">
        <v>38</v>
      </c>
      <c r="J27" s="85" t="s">
        <v>37</v>
      </c>
      <c r="K27" s="88">
        <v>4171</v>
      </c>
      <c r="L27" s="89">
        <v>0</v>
      </c>
      <c r="P27" s="22"/>
      <c r="Q27" s="22"/>
      <c r="R27" s="22"/>
      <c r="S27" s="22"/>
    </row>
    <row r="28" spans="2:19" ht="15" customHeight="1" x14ac:dyDescent="0.3">
      <c r="C28" s="84" t="s">
        <v>23</v>
      </c>
      <c r="D28" s="85">
        <v>52300</v>
      </c>
      <c r="E28" s="85">
        <v>25200615769</v>
      </c>
      <c r="F28" s="86">
        <v>38899</v>
      </c>
      <c r="G28" s="86">
        <v>39052</v>
      </c>
      <c r="H28" s="87">
        <f t="shared" si="0"/>
        <v>2006</v>
      </c>
      <c r="I28" s="85" t="s">
        <v>38</v>
      </c>
      <c r="J28" s="85" t="s">
        <v>37</v>
      </c>
      <c r="K28" s="88">
        <v>1930</v>
      </c>
      <c r="L28" s="89">
        <v>0</v>
      </c>
      <c r="P28" s="22"/>
      <c r="Q28" s="22"/>
      <c r="R28" s="22"/>
      <c r="S28" s="22"/>
    </row>
    <row r="29" spans="2:19" ht="15" customHeight="1" x14ac:dyDescent="0.3">
      <c r="C29" s="84" t="s">
        <v>23</v>
      </c>
      <c r="D29" s="85">
        <v>52300</v>
      </c>
      <c r="E29" s="85">
        <v>25200615769</v>
      </c>
      <c r="F29" s="86">
        <v>38899</v>
      </c>
      <c r="G29" s="86">
        <v>39965</v>
      </c>
      <c r="H29" s="87">
        <f t="shared" si="0"/>
        <v>2009</v>
      </c>
      <c r="I29" s="85" t="s">
        <v>38</v>
      </c>
      <c r="J29" s="85" t="s">
        <v>37</v>
      </c>
      <c r="K29" s="88">
        <v>0</v>
      </c>
      <c r="L29" s="89">
        <v>0</v>
      </c>
      <c r="P29" s="22"/>
      <c r="Q29" s="22"/>
      <c r="R29" s="22"/>
      <c r="S29" s="22"/>
    </row>
    <row r="30" spans="2:19" ht="15" customHeight="1" x14ac:dyDescent="0.3">
      <c r="C30" s="84" t="s">
        <v>23</v>
      </c>
      <c r="D30" s="85">
        <v>240432</v>
      </c>
      <c r="E30" s="85">
        <v>11200612891</v>
      </c>
      <c r="F30" s="86">
        <v>38899</v>
      </c>
      <c r="G30" s="86">
        <v>38961</v>
      </c>
      <c r="H30" s="87">
        <f t="shared" si="0"/>
        <v>2006</v>
      </c>
      <c r="I30" s="85" t="s">
        <v>38</v>
      </c>
      <c r="J30" s="85" t="s">
        <v>37</v>
      </c>
      <c r="K30" s="88">
        <v>100</v>
      </c>
      <c r="L30" s="89">
        <v>0</v>
      </c>
      <c r="P30" s="22"/>
      <c r="Q30" s="22"/>
      <c r="R30" s="22"/>
      <c r="S30" s="22"/>
    </row>
    <row r="31" spans="2:19" ht="15" customHeight="1" x14ac:dyDescent="0.3">
      <c r="B31" s="19" t="s">
        <v>21</v>
      </c>
      <c r="C31" s="84" t="s">
        <v>23</v>
      </c>
      <c r="D31" s="85">
        <v>241947</v>
      </c>
      <c r="E31" s="85">
        <v>11200612898</v>
      </c>
      <c r="F31" s="86">
        <v>38899</v>
      </c>
      <c r="G31" s="86">
        <v>38961</v>
      </c>
      <c r="H31" s="87">
        <f t="shared" si="0"/>
        <v>2006</v>
      </c>
      <c r="I31" s="85" t="s">
        <v>38</v>
      </c>
      <c r="J31" s="85" t="s">
        <v>37</v>
      </c>
      <c r="K31" s="88">
        <v>2089.31</v>
      </c>
      <c r="L31" s="89">
        <v>0</v>
      </c>
      <c r="P31" s="22"/>
      <c r="Q31" s="22"/>
      <c r="R31" s="22"/>
      <c r="S31" s="22"/>
    </row>
    <row r="32" spans="2:19" ht="15" customHeight="1" x14ac:dyDescent="0.3">
      <c r="C32" s="84" t="s">
        <v>23</v>
      </c>
      <c r="D32" s="85">
        <v>242977</v>
      </c>
      <c r="E32" s="85">
        <v>11200612903</v>
      </c>
      <c r="F32" s="86">
        <v>38899</v>
      </c>
      <c r="G32" s="86">
        <v>38961</v>
      </c>
      <c r="H32" s="87">
        <f t="shared" si="0"/>
        <v>2006</v>
      </c>
      <c r="I32" s="85" t="s">
        <v>38</v>
      </c>
      <c r="J32" s="85" t="s">
        <v>37</v>
      </c>
      <c r="K32" s="88">
        <v>2133.85</v>
      </c>
      <c r="L32" s="89">
        <v>0</v>
      </c>
      <c r="P32" s="22"/>
      <c r="Q32" s="22"/>
      <c r="R32" s="22"/>
      <c r="S32" s="22"/>
    </row>
    <row r="33" spans="3:19" ht="15" customHeight="1" x14ac:dyDescent="0.3">
      <c r="C33" s="84" t="s">
        <v>23</v>
      </c>
      <c r="D33" s="85">
        <v>241113</v>
      </c>
      <c r="E33" s="85">
        <v>11200612924</v>
      </c>
      <c r="F33" s="86">
        <v>38899</v>
      </c>
      <c r="G33" s="86">
        <v>38961</v>
      </c>
      <c r="H33" s="87">
        <f t="shared" si="0"/>
        <v>2006</v>
      </c>
      <c r="I33" s="85" t="s">
        <v>38</v>
      </c>
      <c r="J33" s="85" t="s">
        <v>37</v>
      </c>
      <c r="K33" s="88">
        <v>508</v>
      </c>
      <c r="L33" s="89">
        <v>492</v>
      </c>
      <c r="P33" s="22"/>
      <c r="Q33" s="22"/>
      <c r="R33" s="22"/>
      <c r="S33" s="22"/>
    </row>
    <row r="34" spans="3:19" ht="15" customHeight="1" x14ac:dyDescent="0.3">
      <c r="C34" s="84" t="s">
        <v>23</v>
      </c>
      <c r="D34" s="85">
        <v>241113</v>
      </c>
      <c r="E34" s="85">
        <v>11200612924</v>
      </c>
      <c r="F34" s="86">
        <v>38899</v>
      </c>
      <c r="G34" s="86">
        <v>39052</v>
      </c>
      <c r="H34" s="87">
        <f t="shared" si="0"/>
        <v>2006</v>
      </c>
      <c r="I34" s="85" t="s">
        <v>38</v>
      </c>
      <c r="J34" s="85" t="s">
        <v>37</v>
      </c>
      <c r="K34" s="88">
        <v>0</v>
      </c>
      <c r="L34" s="89">
        <v>-492</v>
      </c>
      <c r="P34" s="22"/>
      <c r="Q34" s="22"/>
      <c r="R34" s="22"/>
      <c r="S34" s="22"/>
    </row>
    <row r="35" spans="3:19" ht="15" customHeight="1" x14ac:dyDescent="0.3">
      <c r="C35" s="84" t="s">
        <v>23</v>
      </c>
      <c r="D35" s="85">
        <v>239703</v>
      </c>
      <c r="E35" s="85">
        <v>11200612925</v>
      </c>
      <c r="F35" s="86">
        <v>38899</v>
      </c>
      <c r="G35" s="86">
        <v>38961</v>
      </c>
      <c r="H35" s="87">
        <f t="shared" si="0"/>
        <v>2006</v>
      </c>
      <c r="I35" s="85" t="s">
        <v>38</v>
      </c>
      <c r="J35" s="85" t="s">
        <v>37</v>
      </c>
      <c r="K35" s="88">
        <v>3476</v>
      </c>
      <c r="L35" s="89">
        <v>0</v>
      </c>
      <c r="P35" s="22"/>
      <c r="Q35" s="22"/>
      <c r="R35" s="22"/>
      <c r="S35" s="22"/>
    </row>
    <row r="36" spans="3:19" ht="15" customHeight="1" x14ac:dyDescent="0.3">
      <c r="C36" s="84" t="s">
        <v>23</v>
      </c>
      <c r="D36" s="85">
        <v>241642</v>
      </c>
      <c r="E36" s="85">
        <v>11200612927</v>
      </c>
      <c r="F36" s="86">
        <v>38899</v>
      </c>
      <c r="G36" s="86">
        <v>38961</v>
      </c>
      <c r="H36" s="87">
        <f t="shared" si="0"/>
        <v>2006</v>
      </c>
      <c r="I36" s="85" t="s">
        <v>38</v>
      </c>
      <c r="J36" s="85" t="s">
        <v>37</v>
      </c>
      <c r="K36" s="88">
        <v>1840</v>
      </c>
      <c r="L36" s="89">
        <v>0</v>
      </c>
      <c r="P36" s="22"/>
      <c r="Q36" s="22"/>
      <c r="R36" s="22"/>
      <c r="S36" s="22"/>
    </row>
    <row r="37" spans="3:19" ht="15" customHeight="1" x14ac:dyDescent="0.3">
      <c r="C37" s="84" t="s">
        <v>23</v>
      </c>
      <c r="D37" s="85">
        <v>239628</v>
      </c>
      <c r="E37" s="85">
        <v>11200612940</v>
      </c>
      <c r="F37" s="86">
        <v>38899</v>
      </c>
      <c r="G37" s="86">
        <v>38961</v>
      </c>
      <c r="H37" s="87">
        <f t="shared" si="0"/>
        <v>2006</v>
      </c>
      <c r="I37" s="85" t="s">
        <v>38</v>
      </c>
      <c r="J37" s="85" t="s">
        <v>37</v>
      </c>
      <c r="K37" s="88">
        <v>0</v>
      </c>
      <c r="L37" s="89">
        <v>500</v>
      </c>
      <c r="P37" s="22"/>
      <c r="Q37" s="22"/>
      <c r="R37" s="22"/>
      <c r="S37" s="22"/>
    </row>
    <row r="38" spans="3:19" ht="15" customHeight="1" x14ac:dyDescent="0.3">
      <c r="C38" s="84" t="s">
        <v>23</v>
      </c>
      <c r="D38" s="85">
        <v>239628</v>
      </c>
      <c r="E38" s="85">
        <v>11200612940</v>
      </c>
      <c r="F38" s="86">
        <v>38899</v>
      </c>
      <c r="G38" s="86">
        <v>39142</v>
      </c>
      <c r="H38" s="87">
        <f t="shared" si="0"/>
        <v>2007</v>
      </c>
      <c r="I38" s="85" t="s">
        <v>38</v>
      </c>
      <c r="J38" s="85" t="s">
        <v>37</v>
      </c>
      <c r="K38" s="88">
        <v>0</v>
      </c>
      <c r="L38" s="89">
        <v>-500</v>
      </c>
      <c r="P38" s="22"/>
      <c r="Q38" s="22"/>
      <c r="R38" s="22"/>
      <c r="S38" s="22"/>
    </row>
    <row r="39" spans="3:19" ht="15" customHeight="1" x14ac:dyDescent="0.3">
      <c r="C39" s="84" t="s">
        <v>23</v>
      </c>
      <c r="D39" s="85">
        <v>240725</v>
      </c>
      <c r="E39" s="85">
        <v>11200612954</v>
      </c>
      <c r="F39" s="86">
        <v>38899</v>
      </c>
      <c r="G39" s="86">
        <v>38961</v>
      </c>
      <c r="H39" s="87">
        <f t="shared" si="0"/>
        <v>2006</v>
      </c>
      <c r="I39" s="85" t="s">
        <v>38</v>
      </c>
      <c r="J39" s="85" t="s">
        <v>37</v>
      </c>
      <c r="K39" s="88">
        <v>1150</v>
      </c>
      <c r="L39" s="89">
        <v>0</v>
      </c>
      <c r="P39" s="22"/>
      <c r="Q39" s="22"/>
      <c r="R39" s="22"/>
      <c r="S39" s="22"/>
    </row>
    <row r="40" spans="3:19" ht="15" customHeight="1" x14ac:dyDescent="0.3">
      <c r="C40" s="84" t="s">
        <v>23</v>
      </c>
      <c r="D40" s="85">
        <v>242501</v>
      </c>
      <c r="E40" s="85">
        <v>11200612958</v>
      </c>
      <c r="F40" s="86">
        <v>38899</v>
      </c>
      <c r="G40" s="86">
        <v>38961</v>
      </c>
      <c r="H40" s="87">
        <f t="shared" si="0"/>
        <v>2006</v>
      </c>
      <c r="I40" s="85" t="s">
        <v>38</v>
      </c>
      <c r="J40" s="85" t="s">
        <v>37</v>
      </c>
      <c r="K40" s="88">
        <v>1192.8</v>
      </c>
      <c r="L40" s="89">
        <v>0</v>
      </c>
      <c r="P40" s="22"/>
      <c r="Q40" s="22"/>
      <c r="R40" s="22"/>
      <c r="S40" s="22"/>
    </row>
    <row r="41" spans="3:19" ht="15" customHeight="1" x14ac:dyDescent="0.3">
      <c r="C41" s="84" t="s">
        <v>23</v>
      </c>
      <c r="D41" s="85">
        <v>242501</v>
      </c>
      <c r="E41" s="85">
        <v>11200612958</v>
      </c>
      <c r="F41" s="86">
        <v>38899</v>
      </c>
      <c r="G41" s="86">
        <v>39965</v>
      </c>
      <c r="H41" s="87">
        <f t="shared" si="0"/>
        <v>2009</v>
      </c>
      <c r="I41" s="85" t="s">
        <v>38</v>
      </c>
      <c r="J41" s="85" t="s">
        <v>37</v>
      </c>
      <c r="K41" s="88">
        <v>0</v>
      </c>
      <c r="L41" s="89">
        <v>0</v>
      </c>
      <c r="P41" s="22"/>
      <c r="Q41" s="22"/>
      <c r="R41" s="22"/>
      <c r="S41" s="22"/>
    </row>
    <row r="42" spans="3:19" ht="15" customHeight="1" x14ac:dyDescent="0.3">
      <c r="C42" s="84" t="s">
        <v>23</v>
      </c>
      <c r="D42" s="85">
        <v>242772</v>
      </c>
      <c r="E42" s="85">
        <v>11200612967</v>
      </c>
      <c r="F42" s="86">
        <v>38899</v>
      </c>
      <c r="G42" s="86">
        <v>38961</v>
      </c>
      <c r="H42" s="87">
        <f t="shared" si="0"/>
        <v>2006</v>
      </c>
      <c r="I42" s="85" t="s">
        <v>38</v>
      </c>
      <c r="J42" s="85" t="s">
        <v>37</v>
      </c>
      <c r="K42" s="88">
        <v>2083.35</v>
      </c>
      <c r="L42" s="89">
        <v>0</v>
      </c>
      <c r="P42" s="22"/>
      <c r="Q42" s="22"/>
      <c r="R42" s="22"/>
      <c r="S42" s="22"/>
    </row>
    <row r="43" spans="3:19" ht="15" customHeight="1" x14ac:dyDescent="0.3">
      <c r="C43" s="84" t="s">
        <v>23</v>
      </c>
      <c r="D43" s="85">
        <v>242772</v>
      </c>
      <c r="E43" s="85">
        <v>11200612967</v>
      </c>
      <c r="F43" s="86">
        <v>38899</v>
      </c>
      <c r="G43" s="86">
        <v>39052</v>
      </c>
      <c r="H43" s="87">
        <f t="shared" si="0"/>
        <v>2006</v>
      </c>
      <c r="I43" s="85" t="s">
        <v>38</v>
      </c>
      <c r="J43" s="85" t="s">
        <v>37</v>
      </c>
      <c r="K43" s="88">
        <v>263.60000000000002</v>
      </c>
      <c r="L43" s="89">
        <v>0</v>
      </c>
      <c r="P43" s="22"/>
      <c r="Q43" s="22"/>
      <c r="R43" s="22"/>
      <c r="S43" s="22"/>
    </row>
    <row r="44" spans="3:19" ht="15" customHeight="1" x14ac:dyDescent="0.3">
      <c r="C44" s="84" t="s">
        <v>23</v>
      </c>
      <c r="D44" s="85">
        <v>242772</v>
      </c>
      <c r="E44" s="85">
        <v>11200612967</v>
      </c>
      <c r="F44" s="86">
        <v>38899</v>
      </c>
      <c r="G44" s="86">
        <v>39965</v>
      </c>
      <c r="H44" s="87">
        <f t="shared" si="0"/>
        <v>2009</v>
      </c>
      <c r="I44" s="85" t="s">
        <v>38</v>
      </c>
      <c r="J44" s="85" t="s">
        <v>37</v>
      </c>
      <c r="K44" s="88">
        <v>0</v>
      </c>
      <c r="L44" s="89">
        <v>0</v>
      </c>
      <c r="P44" s="22"/>
      <c r="Q44" s="22"/>
      <c r="R44" s="22"/>
      <c r="S44" s="22"/>
    </row>
    <row r="45" spans="3:19" ht="15" customHeight="1" x14ac:dyDescent="0.3">
      <c r="C45" s="84" t="s">
        <v>23</v>
      </c>
      <c r="D45" s="85">
        <v>241611</v>
      </c>
      <c r="E45" s="85">
        <v>11200612991</v>
      </c>
      <c r="F45" s="86">
        <v>38899</v>
      </c>
      <c r="G45" s="86">
        <v>38961</v>
      </c>
      <c r="H45" s="87">
        <f t="shared" si="0"/>
        <v>2006</v>
      </c>
      <c r="I45" s="85" t="s">
        <v>38</v>
      </c>
      <c r="J45" s="85" t="s">
        <v>37</v>
      </c>
      <c r="K45" s="88">
        <v>1471.75</v>
      </c>
      <c r="L45" s="89">
        <v>0</v>
      </c>
      <c r="P45" s="22"/>
      <c r="Q45" s="22"/>
      <c r="R45" s="22"/>
      <c r="S45" s="22"/>
    </row>
    <row r="46" spans="3:19" ht="15" customHeight="1" x14ac:dyDescent="0.3">
      <c r="C46" s="84" t="s">
        <v>23</v>
      </c>
      <c r="D46" s="85">
        <v>242017</v>
      </c>
      <c r="E46" s="85">
        <v>11200612996</v>
      </c>
      <c r="F46" s="86">
        <v>38899</v>
      </c>
      <c r="G46" s="86">
        <v>38961</v>
      </c>
      <c r="H46" s="87">
        <f t="shared" si="0"/>
        <v>2006</v>
      </c>
      <c r="I46" s="85" t="s">
        <v>38</v>
      </c>
      <c r="J46" s="85" t="s">
        <v>37</v>
      </c>
      <c r="K46" s="88">
        <v>78</v>
      </c>
      <c r="L46" s="89">
        <v>0</v>
      </c>
      <c r="P46" s="22"/>
      <c r="Q46" s="22"/>
      <c r="R46" s="22"/>
      <c r="S46" s="22"/>
    </row>
    <row r="47" spans="3:19" ht="15" customHeight="1" x14ac:dyDescent="0.3">
      <c r="C47" s="84" t="s">
        <v>23</v>
      </c>
      <c r="D47" s="85">
        <v>242017</v>
      </c>
      <c r="E47" s="85">
        <v>11200612996</v>
      </c>
      <c r="F47" s="86">
        <v>38899</v>
      </c>
      <c r="G47" s="86">
        <v>39965</v>
      </c>
      <c r="H47" s="87">
        <f t="shared" si="0"/>
        <v>2009</v>
      </c>
      <c r="I47" s="85" t="s">
        <v>38</v>
      </c>
      <c r="J47" s="85" t="s">
        <v>37</v>
      </c>
      <c r="K47" s="88">
        <v>0</v>
      </c>
      <c r="L47" s="89">
        <v>0</v>
      </c>
      <c r="P47" s="22"/>
      <c r="Q47" s="22"/>
      <c r="R47" s="22"/>
      <c r="S47" s="22"/>
    </row>
    <row r="48" spans="3:19" ht="15" customHeight="1" x14ac:dyDescent="0.3">
      <c r="C48" s="84" t="s">
        <v>23</v>
      </c>
      <c r="D48" s="85">
        <v>239796</v>
      </c>
      <c r="E48" s="85">
        <v>11200612997</v>
      </c>
      <c r="F48" s="86">
        <v>38899</v>
      </c>
      <c r="G48" s="86">
        <v>38961</v>
      </c>
      <c r="H48" s="87">
        <f t="shared" si="0"/>
        <v>2006</v>
      </c>
      <c r="I48" s="85" t="s">
        <v>38</v>
      </c>
      <c r="J48" s="85" t="s">
        <v>37</v>
      </c>
      <c r="K48" s="88">
        <v>1945</v>
      </c>
      <c r="L48" s="89">
        <v>0</v>
      </c>
      <c r="P48" s="22"/>
      <c r="Q48" s="22"/>
      <c r="R48" s="22"/>
      <c r="S48" s="22"/>
    </row>
    <row r="49" spans="3:19" ht="15" customHeight="1" x14ac:dyDescent="0.3">
      <c r="C49" s="84" t="s">
        <v>23</v>
      </c>
      <c r="D49" s="85">
        <v>239796</v>
      </c>
      <c r="E49" s="85">
        <v>11200612997</v>
      </c>
      <c r="F49" s="86">
        <v>38899</v>
      </c>
      <c r="G49" s="86">
        <v>39965</v>
      </c>
      <c r="H49" s="87">
        <f t="shared" si="0"/>
        <v>2009</v>
      </c>
      <c r="I49" s="85" t="s">
        <v>38</v>
      </c>
      <c r="J49" s="85" t="s">
        <v>37</v>
      </c>
      <c r="K49" s="88">
        <v>0</v>
      </c>
      <c r="L49" s="89">
        <v>0</v>
      </c>
      <c r="P49" s="22"/>
      <c r="Q49" s="22"/>
      <c r="R49" s="22"/>
      <c r="S49" s="22"/>
    </row>
    <row r="50" spans="3:19" ht="15" customHeight="1" x14ac:dyDescent="0.3">
      <c r="C50" s="84" t="s">
        <v>23</v>
      </c>
      <c r="D50" s="85">
        <v>240695</v>
      </c>
      <c r="E50" s="85">
        <v>11200613037</v>
      </c>
      <c r="F50" s="86">
        <v>38899</v>
      </c>
      <c r="G50" s="86">
        <v>38961</v>
      </c>
      <c r="H50" s="87">
        <f t="shared" si="0"/>
        <v>2006</v>
      </c>
      <c r="I50" s="85" t="s">
        <v>38</v>
      </c>
      <c r="J50" s="85" t="s">
        <v>37</v>
      </c>
      <c r="K50" s="88">
        <v>535</v>
      </c>
      <c r="L50" s="89">
        <v>0</v>
      </c>
      <c r="P50" s="22"/>
      <c r="Q50" s="22"/>
      <c r="R50" s="22"/>
      <c r="S50" s="22"/>
    </row>
    <row r="51" spans="3:19" ht="15" customHeight="1" x14ac:dyDescent="0.3">
      <c r="C51" s="84" t="s">
        <v>23</v>
      </c>
      <c r="D51" s="85">
        <v>240695</v>
      </c>
      <c r="E51" s="85">
        <v>11200613037</v>
      </c>
      <c r="F51" s="86">
        <v>38899</v>
      </c>
      <c r="G51" s="86">
        <v>39052</v>
      </c>
      <c r="H51" s="87">
        <f t="shared" si="0"/>
        <v>2006</v>
      </c>
      <c r="I51" s="85" t="s">
        <v>38</v>
      </c>
      <c r="J51" s="85" t="s">
        <v>37</v>
      </c>
      <c r="K51" s="88">
        <v>9678.15</v>
      </c>
      <c r="L51" s="89">
        <v>0</v>
      </c>
      <c r="P51" s="22"/>
      <c r="Q51" s="22"/>
      <c r="R51" s="22"/>
      <c r="S51" s="22"/>
    </row>
    <row r="52" spans="3:19" ht="15" customHeight="1" x14ac:dyDescent="0.3">
      <c r="C52" s="84" t="s">
        <v>23</v>
      </c>
      <c r="D52" s="85">
        <v>240695</v>
      </c>
      <c r="E52" s="85">
        <v>11200613037</v>
      </c>
      <c r="F52" s="86">
        <v>38899</v>
      </c>
      <c r="G52" s="86">
        <v>39965</v>
      </c>
      <c r="H52" s="87">
        <f t="shared" si="0"/>
        <v>2009</v>
      </c>
      <c r="I52" s="85" t="s">
        <v>38</v>
      </c>
      <c r="J52" s="85" t="s">
        <v>37</v>
      </c>
      <c r="K52" s="88">
        <v>0</v>
      </c>
      <c r="L52" s="89">
        <v>0</v>
      </c>
      <c r="P52" s="22"/>
      <c r="Q52" s="22"/>
      <c r="R52" s="22"/>
      <c r="S52" s="22"/>
    </row>
    <row r="53" spans="3:19" ht="15" customHeight="1" x14ac:dyDescent="0.3">
      <c r="C53" s="84" t="s">
        <v>23</v>
      </c>
      <c r="D53" s="85">
        <v>240779</v>
      </c>
      <c r="E53" s="85">
        <v>11200613072</v>
      </c>
      <c r="F53" s="86">
        <v>38899</v>
      </c>
      <c r="G53" s="86">
        <v>38961</v>
      </c>
      <c r="H53" s="87">
        <f t="shared" si="0"/>
        <v>2006</v>
      </c>
      <c r="I53" s="85" t="s">
        <v>38</v>
      </c>
      <c r="J53" s="85" t="s">
        <v>37</v>
      </c>
      <c r="K53" s="88">
        <v>0</v>
      </c>
      <c r="L53" s="89">
        <v>6400</v>
      </c>
      <c r="P53" s="22"/>
      <c r="Q53" s="22"/>
      <c r="R53" s="22"/>
      <c r="S53" s="22"/>
    </row>
    <row r="54" spans="3:19" ht="15" customHeight="1" x14ac:dyDescent="0.3">
      <c r="C54" s="84" t="s">
        <v>23</v>
      </c>
      <c r="D54" s="85">
        <v>240779</v>
      </c>
      <c r="E54" s="85">
        <v>11200613072</v>
      </c>
      <c r="F54" s="86">
        <v>38899</v>
      </c>
      <c r="G54" s="86">
        <v>39052</v>
      </c>
      <c r="H54" s="87">
        <f t="shared" si="0"/>
        <v>2006</v>
      </c>
      <c r="I54" s="85" t="s">
        <v>38</v>
      </c>
      <c r="J54" s="85" t="s">
        <v>37</v>
      </c>
      <c r="K54" s="88">
        <v>1283.6500000000001</v>
      </c>
      <c r="L54" s="89">
        <v>-3700</v>
      </c>
      <c r="P54" s="22"/>
      <c r="Q54" s="22"/>
      <c r="R54" s="22"/>
      <c r="S54" s="22"/>
    </row>
    <row r="55" spans="3:19" ht="15" customHeight="1" x14ac:dyDescent="0.3">
      <c r="C55" s="84" t="s">
        <v>23</v>
      </c>
      <c r="D55" s="85">
        <v>240779</v>
      </c>
      <c r="E55" s="85">
        <v>11200613072</v>
      </c>
      <c r="F55" s="86">
        <v>38899</v>
      </c>
      <c r="G55" s="86">
        <v>39142</v>
      </c>
      <c r="H55" s="87">
        <f t="shared" si="0"/>
        <v>2007</v>
      </c>
      <c r="I55" s="85" t="s">
        <v>38</v>
      </c>
      <c r="J55" s="85" t="s">
        <v>37</v>
      </c>
      <c r="K55" s="88">
        <v>0</v>
      </c>
      <c r="L55" s="89">
        <v>-2700</v>
      </c>
      <c r="P55" s="22"/>
      <c r="Q55" s="22"/>
      <c r="R55" s="22"/>
      <c r="S55" s="22"/>
    </row>
    <row r="56" spans="3:19" ht="15" customHeight="1" x14ac:dyDescent="0.3">
      <c r="C56" s="84" t="s">
        <v>23</v>
      </c>
      <c r="D56" s="85">
        <v>240779</v>
      </c>
      <c r="E56" s="85">
        <v>11200613072</v>
      </c>
      <c r="F56" s="86">
        <v>38899</v>
      </c>
      <c r="G56" s="86">
        <v>39965</v>
      </c>
      <c r="H56" s="87">
        <f t="shared" si="0"/>
        <v>2009</v>
      </c>
      <c r="I56" s="85" t="s">
        <v>38</v>
      </c>
      <c r="J56" s="85" t="s">
        <v>37</v>
      </c>
      <c r="K56" s="88">
        <v>0</v>
      </c>
      <c r="L56" s="89">
        <v>0</v>
      </c>
      <c r="P56" s="22"/>
      <c r="Q56" s="22"/>
      <c r="R56" s="22"/>
      <c r="S56" s="22"/>
    </row>
    <row r="57" spans="3:19" ht="15" customHeight="1" x14ac:dyDescent="0.3">
      <c r="C57" s="84" t="s">
        <v>23</v>
      </c>
      <c r="D57" s="85">
        <v>241655</v>
      </c>
      <c r="E57" s="85">
        <v>11200613081</v>
      </c>
      <c r="F57" s="86">
        <v>38899</v>
      </c>
      <c r="G57" s="86">
        <v>38961</v>
      </c>
      <c r="H57" s="87">
        <f t="shared" si="0"/>
        <v>2006</v>
      </c>
      <c r="I57" s="85" t="s">
        <v>38</v>
      </c>
      <c r="J57" s="85" t="s">
        <v>37</v>
      </c>
      <c r="K57" s="88">
        <v>195</v>
      </c>
      <c r="L57" s="89">
        <v>0</v>
      </c>
      <c r="P57" s="22"/>
      <c r="Q57" s="22"/>
      <c r="R57" s="22"/>
      <c r="S57" s="22"/>
    </row>
    <row r="58" spans="3:19" ht="15" customHeight="1" x14ac:dyDescent="0.3">
      <c r="C58" s="84" t="s">
        <v>23</v>
      </c>
      <c r="D58" s="85">
        <v>241655</v>
      </c>
      <c r="E58" s="85">
        <v>11200613081</v>
      </c>
      <c r="F58" s="86">
        <v>38899</v>
      </c>
      <c r="G58" s="86">
        <v>39965</v>
      </c>
      <c r="H58" s="87">
        <f t="shared" si="0"/>
        <v>2009</v>
      </c>
      <c r="I58" s="85" t="s">
        <v>38</v>
      </c>
      <c r="J58" s="85" t="s">
        <v>37</v>
      </c>
      <c r="K58" s="88">
        <v>0</v>
      </c>
      <c r="L58" s="89">
        <v>0</v>
      </c>
      <c r="P58" s="22"/>
      <c r="Q58" s="22"/>
      <c r="R58" s="22"/>
      <c r="S58" s="22"/>
    </row>
    <row r="59" spans="3:19" ht="15" customHeight="1" x14ac:dyDescent="0.3">
      <c r="C59" s="84" t="s">
        <v>23</v>
      </c>
      <c r="D59" s="85">
        <v>240693</v>
      </c>
      <c r="E59" s="85">
        <v>11200613121</v>
      </c>
      <c r="F59" s="86">
        <v>38899</v>
      </c>
      <c r="G59" s="86">
        <v>38961</v>
      </c>
      <c r="H59" s="87">
        <f t="shared" si="0"/>
        <v>2006</v>
      </c>
      <c r="I59" s="85" t="s">
        <v>38</v>
      </c>
      <c r="J59" s="85" t="s">
        <v>37</v>
      </c>
      <c r="K59" s="88">
        <v>0</v>
      </c>
      <c r="L59" s="89">
        <v>1000</v>
      </c>
      <c r="P59" s="22"/>
      <c r="Q59" s="22"/>
      <c r="R59" s="22"/>
      <c r="S59" s="22"/>
    </row>
    <row r="60" spans="3:19" ht="15" customHeight="1" x14ac:dyDescent="0.3">
      <c r="C60" s="84" t="s">
        <v>23</v>
      </c>
      <c r="D60" s="85">
        <v>240693</v>
      </c>
      <c r="E60" s="85">
        <v>11200613121</v>
      </c>
      <c r="F60" s="86">
        <v>38899</v>
      </c>
      <c r="G60" s="86">
        <v>39234</v>
      </c>
      <c r="H60" s="87">
        <f t="shared" si="0"/>
        <v>2007</v>
      </c>
      <c r="I60" s="85" t="s">
        <v>38</v>
      </c>
      <c r="J60" s="85" t="s">
        <v>37</v>
      </c>
      <c r="K60" s="88">
        <v>0</v>
      </c>
      <c r="L60" s="89">
        <v>-1000</v>
      </c>
      <c r="P60" s="22"/>
      <c r="Q60" s="22"/>
      <c r="R60" s="22"/>
      <c r="S60" s="22"/>
    </row>
    <row r="61" spans="3:19" ht="15" customHeight="1" x14ac:dyDescent="0.3">
      <c r="C61" s="84" t="s">
        <v>23</v>
      </c>
      <c r="D61" s="85">
        <v>239960</v>
      </c>
      <c r="E61" s="85">
        <v>11200613123</v>
      </c>
      <c r="F61" s="86">
        <v>38899</v>
      </c>
      <c r="G61" s="86">
        <v>38961</v>
      </c>
      <c r="H61" s="87">
        <f t="shared" si="0"/>
        <v>2006</v>
      </c>
      <c r="I61" s="85" t="s">
        <v>38</v>
      </c>
      <c r="J61" s="85" t="s">
        <v>37</v>
      </c>
      <c r="K61" s="88">
        <v>0</v>
      </c>
      <c r="L61" s="89">
        <v>1000</v>
      </c>
      <c r="P61" s="22"/>
      <c r="Q61" s="22"/>
      <c r="R61" s="22"/>
      <c r="S61" s="22"/>
    </row>
    <row r="62" spans="3:19" ht="15" customHeight="1" x14ac:dyDescent="0.3">
      <c r="C62" s="84" t="s">
        <v>23</v>
      </c>
      <c r="D62" s="85">
        <v>239960</v>
      </c>
      <c r="E62" s="85">
        <v>11200613123</v>
      </c>
      <c r="F62" s="86">
        <v>38899</v>
      </c>
      <c r="G62" s="86">
        <v>39052</v>
      </c>
      <c r="H62" s="87">
        <f t="shared" si="0"/>
        <v>2006</v>
      </c>
      <c r="I62" s="85" t="s">
        <v>38</v>
      </c>
      <c r="J62" s="85" t="s">
        <v>37</v>
      </c>
      <c r="K62" s="88">
        <v>3880</v>
      </c>
      <c r="L62" s="89">
        <v>-1000</v>
      </c>
      <c r="P62" s="22"/>
      <c r="Q62" s="22"/>
      <c r="R62" s="22"/>
      <c r="S62" s="22"/>
    </row>
    <row r="63" spans="3:19" ht="15" customHeight="1" x14ac:dyDescent="0.3">
      <c r="C63" s="84" t="s">
        <v>23</v>
      </c>
      <c r="D63" s="85">
        <v>239960</v>
      </c>
      <c r="E63" s="85">
        <v>11200613123</v>
      </c>
      <c r="F63" s="86">
        <v>38899</v>
      </c>
      <c r="G63" s="86">
        <v>39965</v>
      </c>
      <c r="H63" s="87">
        <f t="shared" si="0"/>
        <v>2009</v>
      </c>
      <c r="I63" s="85" t="s">
        <v>38</v>
      </c>
      <c r="J63" s="85" t="s">
        <v>37</v>
      </c>
      <c r="K63" s="88">
        <v>0</v>
      </c>
      <c r="L63" s="89">
        <v>0</v>
      </c>
      <c r="P63" s="22"/>
      <c r="Q63" s="22"/>
      <c r="R63" s="22"/>
      <c r="S63" s="22"/>
    </row>
    <row r="64" spans="3:19" ht="15" customHeight="1" x14ac:dyDescent="0.3">
      <c r="C64" s="84" t="s">
        <v>23</v>
      </c>
      <c r="D64" s="85">
        <v>240266</v>
      </c>
      <c r="E64" s="85">
        <v>11200613135</v>
      </c>
      <c r="F64" s="86">
        <v>38899</v>
      </c>
      <c r="G64" s="86">
        <v>38961</v>
      </c>
      <c r="H64" s="87">
        <f t="shared" si="0"/>
        <v>2006</v>
      </c>
      <c r="I64" s="85" t="s">
        <v>38</v>
      </c>
      <c r="J64" s="85" t="s">
        <v>37</v>
      </c>
      <c r="K64" s="88">
        <v>90</v>
      </c>
      <c r="L64" s="89">
        <v>0</v>
      </c>
      <c r="P64" s="22"/>
      <c r="Q64" s="22"/>
      <c r="R64" s="22"/>
      <c r="S64" s="22"/>
    </row>
    <row r="65" spans="3:19" ht="15" customHeight="1" x14ac:dyDescent="0.3">
      <c r="C65" s="84" t="s">
        <v>23</v>
      </c>
      <c r="D65" s="85">
        <v>240266</v>
      </c>
      <c r="E65" s="85">
        <v>11200613135</v>
      </c>
      <c r="F65" s="86">
        <v>38899</v>
      </c>
      <c r="G65" s="86">
        <v>39965</v>
      </c>
      <c r="H65" s="87">
        <f t="shared" si="0"/>
        <v>2009</v>
      </c>
      <c r="I65" s="85" t="s">
        <v>38</v>
      </c>
      <c r="J65" s="85" t="s">
        <v>37</v>
      </c>
      <c r="K65" s="88">
        <v>0</v>
      </c>
      <c r="L65" s="89">
        <v>0</v>
      </c>
      <c r="P65" s="22"/>
      <c r="Q65" s="22"/>
      <c r="R65" s="22"/>
      <c r="S65" s="22"/>
    </row>
    <row r="66" spans="3:19" ht="15" customHeight="1" x14ac:dyDescent="0.3">
      <c r="C66" s="84" t="s">
        <v>23</v>
      </c>
      <c r="D66" s="85">
        <v>242029</v>
      </c>
      <c r="E66" s="85">
        <v>11200613149</v>
      </c>
      <c r="F66" s="86">
        <v>38899</v>
      </c>
      <c r="G66" s="86">
        <v>38961</v>
      </c>
      <c r="H66" s="87">
        <f t="shared" si="0"/>
        <v>2006</v>
      </c>
      <c r="I66" s="85" t="s">
        <v>38</v>
      </c>
      <c r="J66" s="85" t="s">
        <v>37</v>
      </c>
      <c r="K66" s="88">
        <v>1273</v>
      </c>
      <c r="L66" s="89">
        <v>0</v>
      </c>
      <c r="P66" s="22"/>
      <c r="Q66" s="22"/>
      <c r="R66" s="22"/>
      <c r="S66" s="22"/>
    </row>
    <row r="67" spans="3:19" ht="15" customHeight="1" x14ac:dyDescent="0.3">
      <c r="C67" s="84" t="s">
        <v>23</v>
      </c>
      <c r="D67" s="85">
        <v>242029</v>
      </c>
      <c r="E67" s="85">
        <v>11200613149</v>
      </c>
      <c r="F67" s="86">
        <v>38899</v>
      </c>
      <c r="G67" s="86">
        <v>39142</v>
      </c>
      <c r="H67" s="87">
        <f t="shared" si="0"/>
        <v>2007</v>
      </c>
      <c r="I67" s="85" t="s">
        <v>38</v>
      </c>
      <c r="J67" s="85" t="s">
        <v>37</v>
      </c>
      <c r="K67" s="88">
        <v>53.33</v>
      </c>
      <c r="L67" s="89">
        <v>0</v>
      </c>
      <c r="P67" s="22"/>
      <c r="Q67" s="22"/>
      <c r="R67" s="22"/>
      <c r="S67" s="22"/>
    </row>
    <row r="68" spans="3:19" ht="15" customHeight="1" x14ac:dyDescent="0.3">
      <c r="C68" s="84" t="s">
        <v>23</v>
      </c>
      <c r="D68" s="85">
        <v>240635</v>
      </c>
      <c r="E68" s="85">
        <v>11200613150</v>
      </c>
      <c r="F68" s="86">
        <v>38899</v>
      </c>
      <c r="G68" s="86">
        <v>38961</v>
      </c>
      <c r="H68" s="87">
        <f t="shared" si="0"/>
        <v>2006</v>
      </c>
      <c r="I68" s="85" t="s">
        <v>38</v>
      </c>
      <c r="J68" s="85" t="s">
        <v>37</v>
      </c>
      <c r="K68" s="88">
        <v>4318.18</v>
      </c>
      <c r="L68" s="89">
        <v>0</v>
      </c>
      <c r="P68" s="22"/>
      <c r="Q68" s="22"/>
      <c r="R68" s="22"/>
      <c r="S68" s="22"/>
    </row>
    <row r="69" spans="3:19" ht="15" customHeight="1" x14ac:dyDescent="0.3">
      <c r="C69" s="84" t="s">
        <v>23</v>
      </c>
      <c r="D69" s="85">
        <v>240635</v>
      </c>
      <c r="E69" s="85">
        <v>11200613150</v>
      </c>
      <c r="F69" s="86">
        <v>38899</v>
      </c>
      <c r="G69" s="86">
        <v>39965</v>
      </c>
      <c r="H69" s="87">
        <f t="shared" si="0"/>
        <v>2009</v>
      </c>
      <c r="I69" s="85" t="s">
        <v>38</v>
      </c>
      <c r="J69" s="85" t="s">
        <v>37</v>
      </c>
      <c r="K69" s="88">
        <v>0</v>
      </c>
      <c r="L69" s="89">
        <v>0</v>
      </c>
      <c r="P69" s="22"/>
      <c r="Q69" s="22"/>
      <c r="R69" s="22"/>
      <c r="S69" s="22"/>
    </row>
    <row r="70" spans="3:19" ht="15" customHeight="1" x14ac:dyDescent="0.3">
      <c r="C70" s="84" t="s">
        <v>23</v>
      </c>
      <c r="D70" s="85">
        <v>242856</v>
      </c>
      <c r="E70" s="85">
        <v>11200613172</v>
      </c>
      <c r="F70" s="86">
        <v>38899</v>
      </c>
      <c r="G70" s="86">
        <v>38961</v>
      </c>
      <c r="H70" s="87">
        <f t="shared" ref="H70:H86" si="1">YEAR(G70)</f>
        <v>2006</v>
      </c>
      <c r="I70" s="85" t="s">
        <v>38</v>
      </c>
      <c r="J70" s="85" t="s">
        <v>37</v>
      </c>
      <c r="K70" s="88">
        <v>0</v>
      </c>
      <c r="L70" s="89">
        <v>2000</v>
      </c>
      <c r="P70" s="22"/>
      <c r="Q70" s="22"/>
      <c r="R70" s="22"/>
      <c r="S70" s="22"/>
    </row>
    <row r="71" spans="3:19" ht="15" customHeight="1" x14ac:dyDescent="0.3">
      <c r="C71" s="84" t="s">
        <v>23</v>
      </c>
      <c r="D71" s="85">
        <v>242856</v>
      </c>
      <c r="E71" s="85">
        <v>11200613172</v>
      </c>
      <c r="F71" s="86">
        <v>38899</v>
      </c>
      <c r="G71" s="86">
        <v>39052</v>
      </c>
      <c r="H71" s="87">
        <f t="shared" si="1"/>
        <v>2006</v>
      </c>
      <c r="I71" s="85" t="s">
        <v>38</v>
      </c>
      <c r="J71" s="85" t="s">
        <v>37</v>
      </c>
      <c r="K71" s="88">
        <v>1683.5</v>
      </c>
      <c r="L71" s="89">
        <v>-2000</v>
      </c>
      <c r="P71" s="22"/>
      <c r="Q71" s="22"/>
      <c r="R71" s="22"/>
      <c r="S71" s="22"/>
    </row>
    <row r="72" spans="3:19" ht="15" customHeight="1" x14ac:dyDescent="0.3">
      <c r="C72" s="84" t="s">
        <v>23</v>
      </c>
      <c r="D72" s="85">
        <v>242856</v>
      </c>
      <c r="E72" s="85">
        <v>11200613172</v>
      </c>
      <c r="F72" s="86">
        <v>38899</v>
      </c>
      <c r="G72" s="86">
        <v>39965</v>
      </c>
      <c r="H72" s="87">
        <f t="shared" si="1"/>
        <v>2009</v>
      </c>
      <c r="I72" s="85" t="s">
        <v>38</v>
      </c>
      <c r="J72" s="85" t="s">
        <v>37</v>
      </c>
      <c r="K72" s="88">
        <v>0</v>
      </c>
      <c r="L72" s="89">
        <v>0</v>
      </c>
      <c r="P72" s="22"/>
      <c r="Q72" s="22"/>
      <c r="R72" s="22"/>
      <c r="S72" s="22"/>
    </row>
    <row r="73" spans="3:19" ht="15" customHeight="1" x14ac:dyDescent="0.3">
      <c r="C73" s="84" t="s">
        <v>23</v>
      </c>
      <c r="D73" s="85">
        <v>242218</v>
      </c>
      <c r="E73" s="85">
        <v>11200613176</v>
      </c>
      <c r="F73" s="86">
        <v>38899</v>
      </c>
      <c r="G73" s="86">
        <v>38961</v>
      </c>
      <c r="H73" s="87">
        <f t="shared" si="1"/>
        <v>2006</v>
      </c>
      <c r="I73" s="85" t="s">
        <v>38</v>
      </c>
      <c r="J73" s="85" t="s">
        <v>37</v>
      </c>
      <c r="K73" s="88">
        <v>0</v>
      </c>
      <c r="L73" s="89">
        <v>526</v>
      </c>
      <c r="P73" s="22"/>
      <c r="Q73" s="22"/>
      <c r="R73" s="22"/>
      <c r="S73" s="22"/>
    </row>
    <row r="74" spans="3:19" ht="15" customHeight="1" x14ac:dyDescent="0.3">
      <c r="C74" s="84" t="s">
        <v>23</v>
      </c>
      <c r="D74" s="85">
        <v>242218</v>
      </c>
      <c r="E74" s="85">
        <v>11200613176</v>
      </c>
      <c r="F74" s="86">
        <v>38899</v>
      </c>
      <c r="G74" s="86">
        <v>39142</v>
      </c>
      <c r="H74" s="87">
        <f t="shared" si="1"/>
        <v>2007</v>
      </c>
      <c r="I74" s="85" t="s">
        <v>38</v>
      </c>
      <c r="J74" s="85" t="s">
        <v>37</v>
      </c>
      <c r="K74" s="88">
        <v>1640</v>
      </c>
      <c r="L74" s="89">
        <v>-526</v>
      </c>
      <c r="P74" s="22"/>
      <c r="Q74" s="22"/>
      <c r="R74" s="22"/>
      <c r="S74" s="22"/>
    </row>
    <row r="75" spans="3:19" ht="15" customHeight="1" x14ac:dyDescent="0.3">
      <c r="C75" s="84" t="s">
        <v>23</v>
      </c>
      <c r="D75" s="85">
        <v>240881</v>
      </c>
      <c r="E75" s="85">
        <v>11200613187</v>
      </c>
      <c r="F75" s="86">
        <v>38899</v>
      </c>
      <c r="G75" s="86">
        <v>38961</v>
      </c>
      <c r="H75" s="87">
        <f t="shared" si="1"/>
        <v>2006</v>
      </c>
      <c r="I75" s="85" t="s">
        <v>38</v>
      </c>
      <c r="J75" s="85" t="s">
        <v>37</v>
      </c>
      <c r="K75" s="88">
        <v>285</v>
      </c>
      <c r="L75" s="89">
        <v>0</v>
      </c>
      <c r="P75" s="22"/>
      <c r="Q75" s="22"/>
      <c r="R75" s="22"/>
      <c r="S75" s="22"/>
    </row>
    <row r="76" spans="3:19" ht="15" customHeight="1" x14ac:dyDescent="0.3">
      <c r="C76" s="84" t="s">
        <v>23</v>
      </c>
      <c r="D76" s="85">
        <v>240881</v>
      </c>
      <c r="E76" s="85">
        <v>11200613187</v>
      </c>
      <c r="F76" s="86">
        <v>38899</v>
      </c>
      <c r="G76" s="86">
        <v>39052</v>
      </c>
      <c r="H76" s="87">
        <f t="shared" si="1"/>
        <v>2006</v>
      </c>
      <c r="I76" s="85" t="s">
        <v>38</v>
      </c>
      <c r="J76" s="85" t="s">
        <v>37</v>
      </c>
      <c r="K76" s="88">
        <v>1094</v>
      </c>
      <c r="L76" s="89">
        <v>0</v>
      </c>
      <c r="P76" s="22"/>
      <c r="Q76" s="22"/>
      <c r="R76" s="22"/>
      <c r="S76" s="22"/>
    </row>
    <row r="77" spans="3:19" ht="15" customHeight="1" x14ac:dyDescent="0.3">
      <c r="C77" s="84" t="s">
        <v>23</v>
      </c>
      <c r="D77" s="85">
        <v>240881</v>
      </c>
      <c r="E77" s="85">
        <v>11200613187</v>
      </c>
      <c r="F77" s="86">
        <v>38899</v>
      </c>
      <c r="G77" s="86">
        <v>39965</v>
      </c>
      <c r="H77" s="87">
        <f t="shared" si="1"/>
        <v>2009</v>
      </c>
      <c r="I77" s="85" t="s">
        <v>38</v>
      </c>
      <c r="J77" s="85" t="s">
        <v>37</v>
      </c>
      <c r="K77" s="88">
        <v>0</v>
      </c>
      <c r="L77" s="89">
        <v>0</v>
      </c>
      <c r="P77" s="22"/>
      <c r="Q77" s="22"/>
      <c r="R77" s="22"/>
      <c r="S77" s="22"/>
    </row>
    <row r="78" spans="3:19" ht="15" customHeight="1" x14ac:dyDescent="0.3">
      <c r="C78" s="84" t="s">
        <v>23</v>
      </c>
      <c r="D78" s="85">
        <v>241111</v>
      </c>
      <c r="E78" s="85">
        <v>11200613229</v>
      </c>
      <c r="F78" s="86">
        <v>38899</v>
      </c>
      <c r="G78" s="86">
        <v>38961</v>
      </c>
      <c r="H78" s="87">
        <f t="shared" si="1"/>
        <v>2006</v>
      </c>
      <c r="I78" s="85" t="s">
        <v>38</v>
      </c>
      <c r="J78" s="85" t="s">
        <v>37</v>
      </c>
      <c r="K78" s="88">
        <v>810</v>
      </c>
      <c r="L78" s="89">
        <v>0</v>
      </c>
      <c r="P78" s="22"/>
      <c r="Q78" s="22"/>
      <c r="R78" s="22"/>
      <c r="S78" s="22"/>
    </row>
    <row r="79" spans="3:19" ht="15" customHeight="1" x14ac:dyDescent="0.3">
      <c r="C79" s="84" t="s">
        <v>23</v>
      </c>
      <c r="D79" s="85">
        <v>241111</v>
      </c>
      <c r="E79" s="85">
        <v>11200613229</v>
      </c>
      <c r="F79" s="86">
        <v>38899</v>
      </c>
      <c r="G79" s="86">
        <v>39965</v>
      </c>
      <c r="H79" s="87">
        <f t="shared" si="1"/>
        <v>2009</v>
      </c>
      <c r="I79" s="85" t="s">
        <v>38</v>
      </c>
      <c r="J79" s="85" t="s">
        <v>37</v>
      </c>
      <c r="K79" s="88">
        <v>0</v>
      </c>
      <c r="L79" s="89">
        <v>0</v>
      </c>
      <c r="P79" s="22"/>
      <c r="Q79" s="22"/>
      <c r="R79" s="22"/>
      <c r="S79" s="22"/>
    </row>
    <row r="80" spans="3:19" ht="15" customHeight="1" x14ac:dyDescent="0.3">
      <c r="C80" s="84" t="s">
        <v>23</v>
      </c>
      <c r="D80" s="85">
        <v>241415</v>
      </c>
      <c r="E80" s="85">
        <v>11200613241</v>
      </c>
      <c r="F80" s="86">
        <v>38899</v>
      </c>
      <c r="G80" s="86">
        <v>38961</v>
      </c>
      <c r="H80" s="87">
        <f t="shared" si="1"/>
        <v>2006</v>
      </c>
      <c r="I80" s="85" t="s">
        <v>38</v>
      </c>
      <c r="J80" s="85" t="s">
        <v>37</v>
      </c>
      <c r="K80" s="88">
        <v>803</v>
      </c>
      <c r="L80" s="89">
        <v>0</v>
      </c>
      <c r="P80" s="22"/>
      <c r="Q80" s="22"/>
      <c r="R80" s="22"/>
      <c r="S80" s="22"/>
    </row>
    <row r="81" spans="3:19" ht="15" customHeight="1" x14ac:dyDescent="0.3">
      <c r="C81" s="84" t="s">
        <v>23</v>
      </c>
      <c r="D81" s="85">
        <v>240777</v>
      </c>
      <c r="E81" s="85">
        <v>11200613313</v>
      </c>
      <c r="F81" s="86">
        <v>38899</v>
      </c>
      <c r="G81" s="86">
        <v>38961</v>
      </c>
      <c r="H81" s="87">
        <f t="shared" si="1"/>
        <v>2006</v>
      </c>
      <c r="I81" s="85" t="s">
        <v>38</v>
      </c>
      <c r="J81" s="85" t="s">
        <v>37</v>
      </c>
      <c r="K81" s="88">
        <v>2190</v>
      </c>
      <c r="L81" s="89">
        <v>0</v>
      </c>
      <c r="P81" s="22"/>
      <c r="Q81" s="22"/>
      <c r="R81" s="22"/>
      <c r="S81" s="22"/>
    </row>
    <row r="82" spans="3:19" ht="15" customHeight="1" x14ac:dyDescent="0.3">
      <c r="C82" s="84" t="s">
        <v>23</v>
      </c>
      <c r="D82" s="85">
        <v>240811</v>
      </c>
      <c r="E82" s="85">
        <v>11200613364</v>
      </c>
      <c r="F82" s="86">
        <v>38899</v>
      </c>
      <c r="G82" s="86">
        <v>38961</v>
      </c>
      <c r="H82" s="87">
        <f t="shared" si="1"/>
        <v>2006</v>
      </c>
      <c r="I82" s="85" t="s">
        <v>38</v>
      </c>
      <c r="J82" s="85" t="s">
        <v>37</v>
      </c>
      <c r="K82" s="88">
        <v>50</v>
      </c>
      <c r="L82" s="89">
        <v>0</v>
      </c>
      <c r="P82" s="22"/>
      <c r="Q82" s="22"/>
      <c r="R82" s="22"/>
      <c r="S82" s="22"/>
    </row>
    <row r="83" spans="3:19" ht="15" customHeight="1" x14ac:dyDescent="0.3">
      <c r="C83" s="84" t="s">
        <v>23</v>
      </c>
      <c r="D83" s="85">
        <v>240504</v>
      </c>
      <c r="E83" s="85">
        <v>11200613376</v>
      </c>
      <c r="F83" s="86">
        <v>38899</v>
      </c>
      <c r="G83" s="86">
        <v>38961</v>
      </c>
      <c r="H83" s="87">
        <f t="shared" si="1"/>
        <v>2006</v>
      </c>
      <c r="I83" s="85" t="s">
        <v>38</v>
      </c>
      <c r="J83" s="85" t="s">
        <v>37</v>
      </c>
      <c r="K83" s="88">
        <v>2178.5100000000002</v>
      </c>
      <c r="L83" s="89">
        <v>0</v>
      </c>
      <c r="P83" s="22"/>
      <c r="Q83" s="22"/>
      <c r="R83" s="22"/>
      <c r="S83" s="22"/>
    </row>
    <row r="84" spans="3:19" ht="15" customHeight="1" x14ac:dyDescent="0.3">
      <c r="C84" s="84" t="s">
        <v>23</v>
      </c>
      <c r="D84" s="85">
        <v>240504</v>
      </c>
      <c r="E84" s="85">
        <v>11200613376</v>
      </c>
      <c r="F84" s="86">
        <v>38899</v>
      </c>
      <c r="G84" s="86">
        <v>39965</v>
      </c>
      <c r="H84" s="87">
        <f t="shared" si="1"/>
        <v>2009</v>
      </c>
      <c r="I84" s="85" t="s">
        <v>38</v>
      </c>
      <c r="J84" s="85" t="s">
        <v>37</v>
      </c>
      <c r="K84" s="88">
        <v>0</v>
      </c>
      <c r="L84" s="89">
        <v>0</v>
      </c>
      <c r="P84" s="22"/>
      <c r="Q84" s="22"/>
      <c r="R84" s="22"/>
      <c r="S84" s="22"/>
    </row>
    <row r="85" spans="3:19" ht="15" customHeight="1" x14ac:dyDescent="0.3">
      <c r="C85" s="84" t="s">
        <v>23</v>
      </c>
      <c r="D85" s="85">
        <v>240218</v>
      </c>
      <c r="E85" s="85">
        <v>11200613409</v>
      </c>
      <c r="F85" s="86">
        <v>38899</v>
      </c>
      <c r="G85" s="86">
        <v>38961</v>
      </c>
      <c r="H85" s="87">
        <f t="shared" si="1"/>
        <v>2006</v>
      </c>
      <c r="I85" s="85" t="s">
        <v>38</v>
      </c>
      <c r="J85" s="85" t="s">
        <v>37</v>
      </c>
      <c r="K85" s="88">
        <v>450</v>
      </c>
      <c r="L85" s="89">
        <v>0</v>
      </c>
      <c r="P85" s="22"/>
      <c r="Q85" s="22"/>
      <c r="R85" s="22"/>
      <c r="S85" s="22"/>
    </row>
    <row r="86" spans="3:19" ht="15" customHeight="1" thickBot="1" x14ac:dyDescent="0.35">
      <c r="C86" s="90" t="s">
        <v>23</v>
      </c>
      <c r="D86" s="91">
        <v>240218</v>
      </c>
      <c r="E86" s="91">
        <v>11200613409</v>
      </c>
      <c r="F86" s="92">
        <v>38899</v>
      </c>
      <c r="G86" s="92">
        <v>39965</v>
      </c>
      <c r="H86" s="93">
        <f t="shared" si="1"/>
        <v>2009</v>
      </c>
      <c r="I86" s="91" t="s">
        <v>38</v>
      </c>
      <c r="J86" s="91" t="s">
        <v>37</v>
      </c>
      <c r="K86" s="94">
        <v>0</v>
      </c>
      <c r="L86" s="95">
        <v>0</v>
      </c>
      <c r="P86" s="22"/>
      <c r="Q86" s="22"/>
      <c r="R86" s="22"/>
      <c r="S86" s="22"/>
    </row>
    <row r="89" spans="3:19" ht="15" customHeight="1" x14ac:dyDescent="0.3">
      <c r="D89" s="23"/>
    </row>
  </sheetData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S90"/>
  <sheetViews>
    <sheetView showGridLines="0" workbookViewId="0">
      <selection activeCell="C6" sqref="C6"/>
    </sheetView>
  </sheetViews>
  <sheetFormatPr defaultRowHeight="15" customHeight="1" x14ac:dyDescent="0.25"/>
  <cols>
    <col min="1" max="1" width="4" style="19" customWidth="1"/>
    <col min="2" max="2" width="12" style="19" customWidth="1"/>
    <col min="3" max="3" width="19.33203125" style="23" customWidth="1"/>
    <col min="4" max="10" width="15.6640625" style="23" customWidth="1"/>
    <col min="11" max="12" width="21.109375" style="23" customWidth="1"/>
    <col min="13" max="19" width="21.109375" style="19" customWidth="1"/>
    <col min="20" max="256" width="9.109375" style="19"/>
    <col min="257" max="257" width="4" style="19" customWidth="1"/>
    <col min="258" max="258" width="12" style="19" customWidth="1"/>
    <col min="259" max="259" width="19.33203125" style="19" customWidth="1"/>
    <col min="260" max="266" width="15.6640625" style="19" customWidth="1"/>
    <col min="267" max="275" width="21.109375" style="19" customWidth="1"/>
    <col min="276" max="512" width="9.109375" style="19"/>
    <col min="513" max="513" width="4" style="19" customWidth="1"/>
    <col min="514" max="514" width="12" style="19" customWidth="1"/>
    <col min="515" max="515" width="19.33203125" style="19" customWidth="1"/>
    <col min="516" max="522" width="15.6640625" style="19" customWidth="1"/>
    <col min="523" max="531" width="21.109375" style="19" customWidth="1"/>
    <col min="532" max="768" width="9.109375" style="19"/>
    <col min="769" max="769" width="4" style="19" customWidth="1"/>
    <col min="770" max="770" width="12" style="19" customWidth="1"/>
    <col min="771" max="771" width="19.33203125" style="19" customWidth="1"/>
    <col min="772" max="778" width="15.6640625" style="19" customWidth="1"/>
    <col min="779" max="787" width="21.109375" style="19" customWidth="1"/>
    <col min="788" max="1024" width="9.109375" style="19"/>
    <col min="1025" max="1025" width="4" style="19" customWidth="1"/>
    <col min="1026" max="1026" width="12" style="19" customWidth="1"/>
    <col min="1027" max="1027" width="19.33203125" style="19" customWidth="1"/>
    <col min="1028" max="1034" width="15.6640625" style="19" customWidth="1"/>
    <col min="1035" max="1043" width="21.109375" style="19" customWidth="1"/>
    <col min="1044" max="1280" width="9.109375" style="19"/>
    <col min="1281" max="1281" width="4" style="19" customWidth="1"/>
    <col min="1282" max="1282" width="12" style="19" customWidth="1"/>
    <col min="1283" max="1283" width="19.33203125" style="19" customWidth="1"/>
    <col min="1284" max="1290" width="15.6640625" style="19" customWidth="1"/>
    <col min="1291" max="1299" width="21.109375" style="19" customWidth="1"/>
    <col min="1300" max="1536" width="9.109375" style="19"/>
    <col min="1537" max="1537" width="4" style="19" customWidth="1"/>
    <col min="1538" max="1538" width="12" style="19" customWidth="1"/>
    <col min="1539" max="1539" width="19.33203125" style="19" customWidth="1"/>
    <col min="1540" max="1546" width="15.6640625" style="19" customWidth="1"/>
    <col min="1547" max="1555" width="21.109375" style="19" customWidth="1"/>
    <col min="1556" max="1792" width="9.109375" style="19"/>
    <col min="1793" max="1793" width="4" style="19" customWidth="1"/>
    <col min="1794" max="1794" width="12" style="19" customWidth="1"/>
    <col min="1795" max="1795" width="19.33203125" style="19" customWidth="1"/>
    <col min="1796" max="1802" width="15.6640625" style="19" customWidth="1"/>
    <col min="1803" max="1811" width="21.109375" style="19" customWidth="1"/>
    <col min="1812" max="2048" width="9.109375" style="19"/>
    <col min="2049" max="2049" width="4" style="19" customWidth="1"/>
    <col min="2050" max="2050" width="12" style="19" customWidth="1"/>
    <col min="2051" max="2051" width="19.33203125" style="19" customWidth="1"/>
    <col min="2052" max="2058" width="15.6640625" style="19" customWidth="1"/>
    <col min="2059" max="2067" width="21.109375" style="19" customWidth="1"/>
    <col min="2068" max="2304" width="9.109375" style="19"/>
    <col min="2305" max="2305" width="4" style="19" customWidth="1"/>
    <col min="2306" max="2306" width="12" style="19" customWidth="1"/>
    <col min="2307" max="2307" width="19.33203125" style="19" customWidth="1"/>
    <col min="2308" max="2314" width="15.6640625" style="19" customWidth="1"/>
    <col min="2315" max="2323" width="21.109375" style="19" customWidth="1"/>
    <col min="2324" max="2560" width="9.109375" style="19"/>
    <col min="2561" max="2561" width="4" style="19" customWidth="1"/>
    <col min="2562" max="2562" width="12" style="19" customWidth="1"/>
    <col min="2563" max="2563" width="19.33203125" style="19" customWidth="1"/>
    <col min="2564" max="2570" width="15.6640625" style="19" customWidth="1"/>
    <col min="2571" max="2579" width="21.109375" style="19" customWidth="1"/>
    <col min="2580" max="2816" width="9.109375" style="19"/>
    <col min="2817" max="2817" width="4" style="19" customWidth="1"/>
    <col min="2818" max="2818" width="12" style="19" customWidth="1"/>
    <col min="2819" max="2819" width="19.33203125" style="19" customWidth="1"/>
    <col min="2820" max="2826" width="15.6640625" style="19" customWidth="1"/>
    <col min="2827" max="2835" width="21.109375" style="19" customWidth="1"/>
    <col min="2836" max="3072" width="9.109375" style="19"/>
    <col min="3073" max="3073" width="4" style="19" customWidth="1"/>
    <col min="3074" max="3074" width="12" style="19" customWidth="1"/>
    <col min="3075" max="3075" width="19.33203125" style="19" customWidth="1"/>
    <col min="3076" max="3082" width="15.6640625" style="19" customWidth="1"/>
    <col min="3083" max="3091" width="21.109375" style="19" customWidth="1"/>
    <col min="3092" max="3328" width="9.109375" style="19"/>
    <col min="3329" max="3329" width="4" style="19" customWidth="1"/>
    <col min="3330" max="3330" width="12" style="19" customWidth="1"/>
    <col min="3331" max="3331" width="19.33203125" style="19" customWidth="1"/>
    <col min="3332" max="3338" width="15.6640625" style="19" customWidth="1"/>
    <col min="3339" max="3347" width="21.109375" style="19" customWidth="1"/>
    <col min="3348" max="3584" width="9.109375" style="19"/>
    <col min="3585" max="3585" width="4" style="19" customWidth="1"/>
    <col min="3586" max="3586" width="12" style="19" customWidth="1"/>
    <col min="3587" max="3587" width="19.33203125" style="19" customWidth="1"/>
    <col min="3588" max="3594" width="15.6640625" style="19" customWidth="1"/>
    <col min="3595" max="3603" width="21.109375" style="19" customWidth="1"/>
    <col min="3604" max="3840" width="9.109375" style="19"/>
    <col min="3841" max="3841" width="4" style="19" customWidth="1"/>
    <col min="3842" max="3842" width="12" style="19" customWidth="1"/>
    <col min="3843" max="3843" width="19.33203125" style="19" customWidth="1"/>
    <col min="3844" max="3850" width="15.6640625" style="19" customWidth="1"/>
    <col min="3851" max="3859" width="21.109375" style="19" customWidth="1"/>
    <col min="3860" max="4096" width="9.109375" style="19"/>
    <col min="4097" max="4097" width="4" style="19" customWidth="1"/>
    <col min="4098" max="4098" width="12" style="19" customWidth="1"/>
    <col min="4099" max="4099" width="19.33203125" style="19" customWidth="1"/>
    <col min="4100" max="4106" width="15.6640625" style="19" customWidth="1"/>
    <col min="4107" max="4115" width="21.109375" style="19" customWidth="1"/>
    <col min="4116" max="4352" width="9.109375" style="19"/>
    <col min="4353" max="4353" width="4" style="19" customWidth="1"/>
    <col min="4354" max="4354" width="12" style="19" customWidth="1"/>
    <col min="4355" max="4355" width="19.33203125" style="19" customWidth="1"/>
    <col min="4356" max="4362" width="15.6640625" style="19" customWidth="1"/>
    <col min="4363" max="4371" width="21.109375" style="19" customWidth="1"/>
    <col min="4372" max="4608" width="9.109375" style="19"/>
    <col min="4609" max="4609" width="4" style="19" customWidth="1"/>
    <col min="4610" max="4610" width="12" style="19" customWidth="1"/>
    <col min="4611" max="4611" width="19.33203125" style="19" customWidth="1"/>
    <col min="4612" max="4618" width="15.6640625" style="19" customWidth="1"/>
    <col min="4619" max="4627" width="21.109375" style="19" customWidth="1"/>
    <col min="4628" max="4864" width="9.109375" style="19"/>
    <col min="4865" max="4865" width="4" style="19" customWidth="1"/>
    <col min="4866" max="4866" width="12" style="19" customWidth="1"/>
    <col min="4867" max="4867" width="19.33203125" style="19" customWidth="1"/>
    <col min="4868" max="4874" width="15.6640625" style="19" customWidth="1"/>
    <col min="4875" max="4883" width="21.109375" style="19" customWidth="1"/>
    <col min="4884" max="5120" width="9.109375" style="19"/>
    <col min="5121" max="5121" width="4" style="19" customWidth="1"/>
    <col min="5122" max="5122" width="12" style="19" customWidth="1"/>
    <col min="5123" max="5123" width="19.33203125" style="19" customWidth="1"/>
    <col min="5124" max="5130" width="15.6640625" style="19" customWidth="1"/>
    <col min="5131" max="5139" width="21.109375" style="19" customWidth="1"/>
    <col min="5140" max="5376" width="9.109375" style="19"/>
    <col min="5377" max="5377" width="4" style="19" customWidth="1"/>
    <col min="5378" max="5378" width="12" style="19" customWidth="1"/>
    <col min="5379" max="5379" width="19.33203125" style="19" customWidth="1"/>
    <col min="5380" max="5386" width="15.6640625" style="19" customWidth="1"/>
    <col min="5387" max="5395" width="21.109375" style="19" customWidth="1"/>
    <col min="5396" max="5632" width="9.109375" style="19"/>
    <col min="5633" max="5633" width="4" style="19" customWidth="1"/>
    <col min="5634" max="5634" width="12" style="19" customWidth="1"/>
    <col min="5635" max="5635" width="19.33203125" style="19" customWidth="1"/>
    <col min="5636" max="5642" width="15.6640625" style="19" customWidth="1"/>
    <col min="5643" max="5651" width="21.109375" style="19" customWidth="1"/>
    <col min="5652" max="5888" width="9.109375" style="19"/>
    <col min="5889" max="5889" width="4" style="19" customWidth="1"/>
    <col min="5890" max="5890" width="12" style="19" customWidth="1"/>
    <col min="5891" max="5891" width="19.33203125" style="19" customWidth="1"/>
    <col min="5892" max="5898" width="15.6640625" style="19" customWidth="1"/>
    <col min="5899" max="5907" width="21.109375" style="19" customWidth="1"/>
    <col min="5908" max="6144" width="9.109375" style="19"/>
    <col min="6145" max="6145" width="4" style="19" customWidth="1"/>
    <col min="6146" max="6146" width="12" style="19" customWidth="1"/>
    <col min="6147" max="6147" width="19.33203125" style="19" customWidth="1"/>
    <col min="6148" max="6154" width="15.6640625" style="19" customWidth="1"/>
    <col min="6155" max="6163" width="21.109375" style="19" customWidth="1"/>
    <col min="6164" max="6400" width="9.109375" style="19"/>
    <col min="6401" max="6401" width="4" style="19" customWidth="1"/>
    <col min="6402" max="6402" width="12" style="19" customWidth="1"/>
    <col min="6403" max="6403" width="19.33203125" style="19" customWidth="1"/>
    <col min="6404" max="6410" width="15.6640625" style="19" customWidth="1"/>
    <col min="6411" max="6419" width="21.109375" style="19" customWidth="1"/>
    <col min="6420" max="6656" width="9.109375" style="19"/>
    <col min="6657" max="6657" width="4" style="19" customWidth="1"/>
    <col min="6658" max="6658" width="12" style="19" customWidth="1"/>
    <col min="6659" max="6659" width="19.33203125" style="19" customWidth="1"/>
    <col min="6660" max="6666" width="15.6640625" style="19" customWidth="1"/>
    <col min="6667" max="6675" width="21.109375" style="19" customWidth="1"/>
    <col min="6676" max="6912" width="9.109375" style="19"/>
    <col min="6913" max="6913" width="4" style="19" customWidth="1"/>
    <col min="6914" max="6914" width="12" style="19" customWidth="1"/>
    <col min="6915" max="6915" width="19.33203125" style="19" customWidth="1"/>
    <col min="6916" max="6922" width="15.6640625" style="19" customWidth="1"/>
    <col min="6923" max="6931" width="21.109375" style="19" customWidth="1"/>
    <col min="6932" max="7168" width="9.109375" style="19"/>
    <col min="7169" max="7169" width="4" style="19" customWidth="1"/>
    <col min="7170" max="7170" width="12" style="19" customWidth="1"/>
    <col min="7171" max="7171" width="19.33203125" style="19" customWidth="1"/>
    <col min="7172" max="7178" width="15.6640625" style="19" customWidth="1"/>
    <col min="7179" max="7187" width="21.109375" style="19" customWidth="1"/>
    <col min="7188" max="7424" width="9.109375" style="19"/>
    <col min="7425" max="7425" width="4" style="19" customWidth="1"/>
    <col min="7426" max="7426" width="12" style="19" customWidth="1"/>
    <col min="7427" max="7427" width="19.33203125" style="19" customWidth="1"/>
    <col min="7428" max="7434" width="15.6640625" style="19" customWidth="1"/>
    <col min="7435" max="7443" width="21.109375" style="19" customWidth="1"/>
    <col min="7444" max="7680" width="9.109375" style="19"/>
    <col min="7681" max="7681" width="4" style="19" customWidth="1"/>
    <col min="7682" max="7682" width="12" style="19" customWidth="1"/>
    <col min="7683" max="7683" width="19.33203125" style="19" customWidth="1"/>
    <col min="7684" max="7690" width="15.6640625" style="19" customWidth="1"/>
    <col min="7691" max="7699" width="21.109375" style="19" customWidth="1"/>
    <col min="7700" max="7936" width="9.109375" style="19"/>
    <col min="7937" max="7937" width="4" style="19" customWidth="1"/>
    <col min="7938" max="7938" width="12" style="19" customWidth="1"/>
    <col min="7939" max="7939" width="19.33203125" style="19" customWidth="1"/>
    <col min="7940" max="7946" width="15.6640625" style="19" customWidth="1"/>
    <col min="7947" max="7955" width="21.109375" style="19" customWidth="1"/>
    <col min="7956" max="8192" width="9.109375" style="19"/>
    <col min="8193" max="8193" width="4" style="19" customWidth="1"/>
    <col min="8194" max="8194" width="12" style="19" customWidth="1"/>
    <col min="8195" max="8195" width="19.33203125" style="19" customWidth="1"/>
    <col min="8196" max="8202" width="15.6640625" style="19" customWidth="1"/>
    <col min="8203" max="8211" width="21.109375" style="19" customWidth="1"/>
    <col min="8212" max="8448" width="9.109375" style="19"/>
    <col min="8449" max="8449" width="4" style="19" customWidth="1"/>
    <col min="8450" max="8450" width="12" style="19" customWidth="1"/>
    <col min="8451" max="8451" width="19.33203125" style="19" customWidth="1"/>
    <col min="8452" max="8458" width="15.6640625" style="19" customWidth="1"/>
    <col min="8459" max="8467" width="21.109375" style="19" customWidth="1"/>
    <col min="8468" max="8704" width="9.109375" style="19"/>
    <col min="8705" max="8705" width="4" style="19" customWidth="1"/>
    <col min="8706" max="8706" width="12" style="19" customWidth="1"/>
    <col min="8707" max="8707" width="19.33203125" style="19" customWidth="1"/>
    <col min="8708" max="8714" width="15.6640625" style="19" customWidth="1"/>
    <col min="8715" max="8723" width="21.109375" style="19" customWidth="1"/>
    <col min="8724" max="8960" width="9.109375" style="19"/>
    <col min="8961" max="8961" width="4" style="19" customWidth="1"/>
    <col min="8962" max="8962" width="12" style="19" customWidth="1"/>
    <col min="8963" max="8963" width="19.33203125" style="19" customWidth="1"/>
    <col min="8964" max="8970" width="15.6640625" style="19" customWidth="1"/>
    <col min="8971" max="8979" width="21.109375" style="19" customWidth="1"/>
    <col min="8980" max="9216" width="9.109375" style="19"/>
    <col min="9217" max="9217" width="4" style="19" customWidth="1"/>
    <col min="9218" max="9218" width="12" style="19" customWidth="1"/>
    <col min="9219" max="9219" width="19.33203125" style="19" customWidth="1"/>
    <col min="9220" max="9226" width="15.6640625" style="19" customWidth="1"/>
    <col min="9227" max="9235" width="21.109375" style="19" customWidth="1"/>
    <col min="9236" max="9472" width="9.109375" style="19"/>
    <col min="9473" max="9473" width="4" style="19" customWidth="1"/>
    <col min="9474" max="9474" width="12" style="19" customWidth="1"/>
    <col min="9475" max="9475" width="19.33203125" style="19" customWidth="1"/>
    <col min="9476" max="9482" width="15.6640625" style="19" customWidth="1"/>
    <col min="9483" max="9491" width="21.109375" style="19" customWidth="1"/>
    <col min="9492" max="9728" width="9.109375" style="19"/>
    <col min="9729" max="9729" width="4" style="19" customWidth="1"/>
    <col min="9730" max="9730" width="12" style="19" customWidth="1"/>
    <col min="9731" max="9731" width="19.33203125" style="19" customWidth="1"/>
    <col min="9732" max="9738" width="15.6640625" style="19" customWidth="1"/>
    <col min="9739" max="9747" width="21.109375" style="19" customWidth="1"/>
    <col min="9748" max="9984" width="9.109375" style="19"/>
    <col min="9985" max="9985" width="4" style="19" customWidth="1"/>
    <col min="9986" max="9986" width="12" style="19" customWidth="1"/>
    <col min="9987" max="9987" width="19.33203125" style="19" customWidth="1"/>
    <col min="9988" max="9994" width="15.6640625" style="19" customWidth="1"/>
    <col min="9995" max="10003" width="21.109375" style="19" customWidth="1"/>
    <col min="10004" max="10240" width="9.109375" style="19"/>
    <col min="10241" max="10241" width="4" style="19" customWidth="1"/>
    <col min="10242" max="10242" width="12" style="19" customWidth="1"/>
    <col min="10243" max="10243" width="19.33203125" style="19" customWidth="1"/>
    <col min="10244" max="10250" width="15.6640625" style="19" customWidth="1"/>
    <col min="10251" max="10259" width="21.109375" style="19" customWidth="1"/>
    <col min="10260" max="10496" width="9.109375" style="19"/>
    <col min="10497" max="10497" width="4" style="19" customWidth="1"/>
    <col min="10498" max="10498" width="12" style="19" customWidth="1"/>
    <col min="10499" max="10499" width="19.33203125" style="19" customWidth="1"/>
    <col min="10500" max="10506" width="15.6640625" style="19" customWidth="1"/>
    <col min="10507" max="10515" width="21.109375" style="19" customWidth="1"/>
    <col min="10516" max="10752" width="9.109375" style="19"/>
    <col min="10753" max="10753" width="4" style="19" customWidth="1"/>
    <col min="10754" max="10754" width="12" style="19" customWidth="1"/>
    <col min="10755" max="10755" width="19.33203125" style="19" customWidth="1"/>
    <col min="10756" max="10762" width="15.6640625" style="19" customWidth="1"/>
    <col min="10763" max="10771" width="21.109375" style="19" customWidth="1"/>
    <col min="10772" max="11008" width="9.109375" style="19"/>
    <col min="11009" max="11009" width="4" style="19" customWidth="1"/>
    <col min="11010" max="11010" width="12" style="19" customWidth="1"/>
    <col min="11011" max="11011" width="19.33203125" style="19" customWidth="1"/>
    <col min="11012" max="11018" width="15.6640625" style="19" customWidth="1"/>
    <col min="11019" max="11027" width="21.109375" style="19" customWidth="1"/>
    <col min="11028" max="11264" width="9.109375" style="19"/>
    <col min="11265" max="11265" width="4" style="19" customWidth="1"/>
    <col min="11266" max="11266" width="12" style="19" customWidth="1"/>
    <col min="11267" max="11267" width="19.33203125" style="19" customWidth="1"/>
    <col min="11268" max="11274" width="15.6640625" style="19" customWidth="1"/>
    <col min="11275" max="11283" width="21.109375" style="19" customWidth="1"/>
    <col min="11284" max="11520" width="9.109375" style="19"/>
    <col min="11521" max="11521" width="4" style="19" customWidth="1"/>
    <col min="11522" max="11522" width="12" style="19" customWidth="1"/>
    <col min="11523" max="11523" width="19.33203125" style="19" customWidth="1"/>
    <col min="11524" max="11530" width="15.6640625" style="19" customWidth="1"/>
    <col min="11531" max="11539" width="21.109375" style="19" customWidth="1"/>
    <col min="11540" max="11776" width="9.109375" style="19"/>
    <col min="11777" max="11777" width="4" style="19" customWidth="1"/>
    <col min="11778" max="11778" width="12" style="19" customWidth="1"/>
    <col min="11779" max="11779" width="19.33203125" style="19" customWidth="1"/>
    <col min="11780" max="11786" width="15.6640625" style="19" customWidth="1"/>
    <col min="11787" max="11795" width="21.109375" style="19" customWidth="1"/>
    <col min="11796" max="12032" width="9.109375" style="19"/>
    <col min="12033" max="12033" width="4" style="19" customWidth="1"/>
    <col min="12034" max="12034" width="12" style="19" customWidth="1"/>
    <col min="12035" max="12035" width="19.33203125" style="19" customWidth="1"/>
    <col min="12036" max="12042" width="15.6640625" style="19" customWidth="1"/>
    <col min="12043" max="12051" width="21.109375" style="19" customWidth="1"/>
    <col min="12052" max="12288" width="9.109375" style="19"/>
    <col min="12289" max="12289" width="4" style="19" customWidth="1"/>
    <col min="12290" max="12290" width="12" style="19" customWidth="1"/>
    <col min="12291" max="12291" width="19.33203125" style="19" customWidth="1"/>
    <col min="12292" max="12298" width="15.6640625" style="19" customWidth="1"/>
    <col min="12299" max="12307" width="21.109375" style="19" customWidth="1"/>
    <col min="12308" max="12544" width="9.109375" style="19"/>
    <col min="12545" max="12545" width="4" style="19" customWidth="1"/>
    <col min="12546" max="12546" width="12" style="19" customWidth="1"/>
    <col min="12547" max="12547" width="19.33203125" style="19" customWidth="1"/>
    <col min="12548" max="12554" width="15.6640625" style="19" customWidth="1"/>
    <col min="12555" max="12563" width="21.109375" style="19" customWidth="1"/>
    <col min="12564" max="12800" width="9.109375" style="19"/>
    <col min="12801" max="12801" width="4" style="19" customWidth="1"/>
    <col min="12802" max="12802" width="12" style="19" customWidth="1"/>
    <col min="12803" max="12803" width="19.33203125" style="19" customWidth="1"/>
    <col min="12804" max="12810" width="15.6640625" style="19" customWidth="1"/>
    <col min="12811" max="12819" width="21.109375" style="19" customWidth="1"/>
    <col min="12820" max="13056" width="9.109375" style="19"/>
    <col min="13057" max="13057" width="4" style="19" customWidth="1"/>
    <col min="13058" max="13058" width="12" style="19" customWidth="1"/>
    <col min="13059" max="13059" width="19.33203125" style="19" customWidth="1"/>
    <col min="13060" max="13066" width="15.6640625" style="19" customWidth="1"/>
    <col min="13067" max="13075" width="21.109375" style="19" customWidth="1"/>
    <col min="13076" max="13312" width="9.109375" style="19"/>
    <col min="13313" max="13313" width="4" style="19" customWidth="1"/>
    <col min="13314" max="13314" width="12" style="19" customWidth="1"/>
    <col min="13315" max="13315" width="19.33203125" style="19" customWidth="1"/>
    <col min="13316" max="13322" width="15.6640625" style="19" customWidth="1"/>
    <col min="13323" max="13331" width="21.109375" style="19" customWidth="1"/>
    <col min="13332" max="13568" width="9.109375" style="19"/>
    <col min="13569" max="13569" width="4" style="19" customWidth="1"/>
    <col min="13570" max="13570" width="12" style="19" customWidth="1"/>
    <col min="13571" max="13571" width="19.33203125" style="19" customWidth="1"/>
    <col min="13572" max="13578" width="15.6640625" style="19" customWidth="1"/>
    <col min="13579" max="13587" width="21.109375" style="19" customWidth="1"/>
    <col min="13588" max="13824" width="9.109375" style="19"/>
    <col min="13825" max="13825" width="4" style="19" customWidth="1"/>
    <col min="13826" max="13826" width="12" style="19" customWidth="1"/>
    <col min="13827" max="13827" width="19.33203125" style="19" customWidth="1"/>
    <col min="13828" max="13834" width="15.6640625" style="19" customWidth="1"/>
    <col min="13835" max="13843" width="21.109375" style="19" customWidth="1"/>
    <col min="13844" max="14080" width="9.109375" style="19"/>
    <col min="14081" max="14081" width="4" style="19" customWidth="1"/>
    <col min="14082" max="14082" width="12" style="19" customWidth="1"/>
    <col min="14083" max="14083" width="19.33203125" style="19" customWidth="1"/>
    <col min="14084" max="14090" width="15.6640625" style="19" customWidth="1"/>
    <col min="14091" max="14099" width="21.109375" style="19" customWidth="1"/>
    <col min="14100" max="14336" width="9.109375" style="19"/>
    <col min="14337" max="14337" width="4" style="19" customWidth="1"/>
    <col min="14338" max="14338" width="12" style="19" customWidth="1"/>
    <col min="14339" max="14339" width="19.33203125" style="19" customWidth="1"/>
    <col min="14340" max="14346" width="15.6640625" style="19" customWidth="1"/>
    <col min="14347" max="14355" width="21.109375" style="19" customWidth="1"/>
    <col min="14356" max="14592" width="9.109375" style="19"/>
    <col min="14593" max="14593" width="4" style="19" customWidth="1"/>
    <col min="14594" max="14594" width="12" style="19" customWidth="1"/>
    <col min="14595" max="14595" width="19.33203125" style="19" customWidth="1"/>
    <col min="14596" max="14602" width="15.6640625" style="19" customWidth="1"/>
    <col min="14603" max="14611" width="21.109375" style="19" customWidth="1"/>
    <col min="14612" max="14848" width="9.109375" style="19"/>
    <col min="14849" max="14849" width="4" style="19" customWidth="1"/>
    <col min="14850" max="14850" width="12" style="19" customWidth="1"/>
    <col min="14851" max="14851" width="19.33203125" style="19" customWidth="1"/>
    <col min="14852" max="14858" width="15.6640625" style="19" customWidth="1"/>
    <col min="14859" max="14867" width="21.109375" style="19" customWidth="1"/>
    <col min="14868" max="15104" width="9.109375" style="19"/>
    <col min="15105" max="15105" width="4" style="19" customWidth="1"/>
    <col min="15106" max="15106" width="12" style="19" customWidth="1"/>
    <col min="15107" max="15107" width="19.33203125" style="19" customWidth="1"/>
    <col min="15108" max="15114" width="15.6640625" style="19" customWidth="1"/>
    <col min="15115" max="15123" width="21.109375" style="19" customWidth="1"/>
    <col min="15124" max="15360" width="9.109375" style="19"/>
    <col min="15361" max="15361" width="4" style="19" customWidth="1"/>
    <col min="15362" max="15362" width="12" style="19" customWidth="1"/>
    <col min="15363" max="15363" width="19.33203125" style="19" customWidth="1"/>
    <col min="15364" max="15370" width="15.6640625" style="19" customWidth="1"/>
    <col min="15371" max="15379" width="21.109375" style="19" customWidth="1"/>
    <col min="15380" max="15616" width="9.109375" style="19"/>
    <col min="15617" max="15617" width="4" style="19" customWidth="1"/>
    <col min="15618" max="15618" width="12" style="19" customWidth="1"/>
    <col min="15619" max="15619" width="19.33203125" style="19" customWidth="1"/>
    <col min="15620" max="15626" width="15.6640625" style="19" customWidth="1"/>
    <col min="15627" max="15635" width="21.109375" style="19" customWidth="1"/>
    <col min="15636" max="15872" width="9.109375" style="19"/>
    <col min="15873" max="15873" width="4" style="19" customWidth="1"/>
    <col min="15874" max="15874" width="12" style="19" customWidth="1"/>
    <col min="15875" max="15875" width="19.33203125" style="19" customWidth="1"/>
    <col min="15876" max="15882" width="15.6640625" style="19" customWidth="1"/>
    <col min="15883" max="15891" width="21.109375" style="19" customWidth="1"/>
    <col min="15892" max="16128" width="9.109375" style="19"/>
    <col min="16129" max="16129" width="4" style="19" customWidth="1"/>
    <col min="16130" max="16130" width="12" style="19" customWidth="1"/>
    <col min="16131" max="16131" width="19.33203125" style="19" customWidth="1"/>
    <col min="16132" max="16138" width="15.6640625" style="19" customWidth="1"/>
    <col min="16139" max="16147" width="21.109375" style="19" customWidth="1"/>
    <col min="16148" max="16384" width="9.109375" style="19"/>
  </cols>
  <sheetData>
    <row r="1" spans="3:19" ht="15" customHeight="1" x14ac:dyDescent="0.3">
      <c r="C1" s="41"/>
      <c r="D1" s="41"/>
      <c r="E1" s="42"/>
      <c r="F1" s="41"/>
      <c r="G1" s="41"/>
      <c r="H1" s="41"/>
      <c r="I1" s="41"/>
      <c r="J1" s="41"/>
      <c r="K1" s="41"/>
      <c r="L1" s="41"/>
      <c r="M1" s="20"/>
      <c r="N1" s="20"/>
      <c r="O1" s="20"/>
      <c r="P1" s="20"/>
      <c r="Q1" s="20"/>
      <c r="R1" s="20"/>
      <c r="S1" s="20"/>
    </row>
    <row r="2" spans="3:19" customFormat="1" ht="22.5" customHeight="1" x14ac:dyDescent="0.3"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3:19" ht="15" customHeight="1" thickBot="1" x14ac:dyDescent="0.35">
      <c r="C3" s="41"/>
      <c r="D3" s="41"/>
      <c r="E3" s="41"/>
      <c r="F3" s="41"/>
      <c r="G3" s="41"/>
      <c r="H3" s="41"/>
      <c r="I3" s="41"/>
      <c r="J3" s="41"/>
      <c r="K3" s="41"/>
      <c r="L3" s="41"/>
      <c r="M3" s="20"/>
      <c r="N3" s="20"/>
      <c r="O3" s="20"/>
      <c r="P3" s="20"/>
      <c r="Q3" s="20"/>
      <c r="R3" s="20"/>
      <c r="S3" s="20"/>
    </row>
    <row r="4" spans="3:19" ht="29.4" thickBot="1" x14ac:dyDescent="0.3">
      <c r="C4" s="37" t="s">
        <v>27</v>
      </c>
      <c r="D4" s="38" t="s">
        <v>28</v>
      </c>
      <c r="E4" s="38" t="s">
        <v>29</v>
      </c>
      <c r="F4" s="38" t="s">
        <v>30</v>
      </c>
      <c r="G4" s="38" t="s">
        <v>31</v>
      </c>
      <c r="H4" s="38" t="s">
        <v>39</v>
      </c>
      <c r="I4" s="38" t="s">
        <v>32</v>
      </c>
      <c r="J4" s="38" t="s">
        <v>33</v>
      </c>
      <c r="K4" s="38" t="s">
        <v>34</v>
      </c>
      <c r="L4" s="40" t="s">
        <v>35</v>
      </c>
    </row>
    <row r="5" spans="3:19" ht="15" customHeight="1" x14ac:dyDescent="0.3">
      <c r="C5" s="43" t="s">
        <v>24</v>
      </c>
      <c r="D5" s="44">
        <v>95898</v>
      </c>
      <c r="E5" s="44">
        <v>2200521716</v>
      </c>
      <c r="F5" s="45">
        <v>38718</v>
      </c>
      <c r="G5" s="45">
        <v>38777</v>
      </c>
      <c r="H5" s="44">
        <f>YEAR(G5)</f>
        <v>2006</v>
      </c>
      <c r="I5" s="44" t="s">
        <v>36</v>
      </c>
      <c r="J5" s="44" t="s">
        <v>37</v>
      </c>
      <c r="K5" s="46">
        <v>0</v>
      </c>
      <c r="L5" s="47">
        <v>156000</v>
      </c>
      <c r="M5" s="24"/>
      <c r="N5" s="24"/>
      <c r="O5" s="24"/>
      <c r="P5" s="24"/>
      <c r="Q5" s="24"/>
      <c r="R5" s="24"/>
      <c r="S5" s="24"/>
    </row>
    <row r="6" spans="3:19" ht="15" customHeight="1" x14ac:dyDescent="0.3">
      <c r="C6" s="48" t="s">
        <v>24</v>
      </c>
      <c r="D6" s="49">
        <v>95898</v>
      </c>
      <c r="E6" s="49">
        <v>2200521716</v>
      </c>
      <c r="F6" s="50">
        <v>38718</v>
      </c>
      <c r="G6" s="50">
        <v>38869</v>
      </c>
      <c r="H6" s="49">
        <f t="shared" ref="H6:H69" si="0">YEAR(G6)</f>
        <v>2006</v>
      </c>
      <c r="I6" s="49" t="s">
        <v>36</v>
      </c>
      <c r="J6" s="49" t="s">
        <v>37</v>
      </c>
      <c r="K6" s="51">
        <v>145240.21</v>
      </c>
      <c r="L6" s="52">
        <v>-156000</v>
      </c>
      <c r="M6" s="24"/>
      <c r="N6" s="24"/>
      <c r="O6" s="24"/>
      <c r="P6" s="24"/>
      <c r="Q6" s="24"/>
      <c r="R6" s="24"/>
      <c r="S6" s="24"/>
    </row>
    <row r="7" spans="3:19" ht="15" customHeight="1" x14ac:dyDescent="0.3">
      <c r="C7" s="48" t="s">
        <v>24</v>
      </c>
      <c r="D7" s="49">
        <v>96344</v>
      </c>
      <c r="E7" s="49">
        <v>2200521838</v>
      </c>
      <c r="F7" s="50">
        <v>38808</v>
      </c>
      <c r="G7" s="50">
        <v>38869</v>
      </c>
      <c r="H7" s="49">
        <f t="shared" si="0"/>
        <v>2006</v>
      </c>
      <c r="I7" s="49" t="s">
        <v>36</v>
      </c>
      <c r="J7" s="49" t="s">
        <v>37</v>
      </c>
      <c r="K7" s="51">
        <v>0</v>
      </c>
      <c r="L7" s="52">
        <v>139800</v>
      </c>
      <c r="M7" s="24"/>
      <c r="N7" s="24"/>
      <c r="O7" s="24"/>
      <c r="P7" s="24"/>
      <c r="Q7" s="24"/>
      <c r="R7" s="24"/>
      <c r="S7" s="24"/>
    </row>
    <row r="8" spans="3:19" ht="15" customHeight="1" x14ac:dyDescent="0.3">
      <c r="C8" s="48" t="s">
        <v>24</v>
      </c>
      <c r="D8" s="49">
        <v>96344</v>
      </c>
      <c r="E8" s="49">
        <v>2200521838</v>
      </c>
      <c r="F8" s="50">
        <v>38808</v>
      </c>
      <c r="G8" s="50">
        <v>38961</v>
      </c>
      <c r="H8" s="49">
        <f t="shared" si="0"/>
        <v>2006</v>
      </c>
      <c r="I8" s="49" t="s">
        <v>36</v>
      </c>
      <c r="J8" s="49" t="s">
        <v>37</v>
      </c>
      <c r="K8" s="51">
        <v>154400.53</v>
      </c>
      <c r="L8" s="52">
        <v>-139800</v>
      </c>
      <c r="M8" s="24"/>
      <c r="N8" s="24"/>
      <c r="O8" s="24"/>
      <c r="P8" s="24"/>
      <c r="Q8" s="24"/>
      <c r="R8" s="24"/>
      <c r="S8" s="24"/>
    </row>
    <row r="9" spans="3:19" ht="15" customHeight="1" x14ac:dyDescent="0.3">
      <c r="C9" s="48" t="s">
        <v>24</v>
      </c>
      <c r="D9" s="49">
        <v>96494</v>
      </c>
      <c r="E9" s="49">
        <v>2200622013</v>
      </c>
      <c r="F9" s="50">
        <v>38961</v>
      </c>
      <c r="G9" s="50">
        <v>38961</v>
      </c>
      <c r="H9" s="49">
        <f t="shared" si="0"/>
        <v>2006</v>
      </c>
      <c r="I9" s="49" t="s">
        <v>36</v>
      </c>
      <c r="J9" s="49" t="s">
        <v>37</v>
      </c>
      <c r="K9" s="51">
        <v>0</v>
      </c>
      <c r="L9" s="52">
        <v>266944</v>
      </c>
      <c r="M9" s="24"/>
      <c r="N9" s="24"/>
      <c r="O9" s="24"/>
      <c r="P9" s="24"/>
      <c r="Q9" s="24"/>
      <c r="R9" s="24"/>
      <c r="S9" s="24"/>
    </row>
    <row r="10" spans="3:19" ht="15" customHeight="1" x14ac:dyDescent="0.3">
      <c r="C10" s="48" t="s">
        <v>24</v>
      </c>
      <c r="D10" s="49">
        <v>96494</v>
      </c>
      <c r="E10" s="49">
        <v>2200622013</v>
      </c>
      <c r="F10" s="50">
        <v>38961</v>
      </c>
      <c r="G10" s="50">
        <v>39052</v>
      </c>
      <c r="H10" s="49">
        <f t="shared" si="0"/>
        <v>2006</v>
      </c>
      <c r="I10" s="49" t="s">
        <v>36</v>
      </c>
      <c r="J10" s="49" t="s">
        <v>37</v>
      </c>
      <c r="K10" s="51">
        <v>290327.09000000003</v>
      </c>
      <c r="L10" s="52">
        <v>-266944</v>
      </c>
      <c r="M10" s="24"/>
      <c r="N10" s="24"/>
      <c r="O10" s="24"/>
      <c r="P10" s="24"/>
      <c r="Q10" s="24"/>
      <c r="R10" s="24"/>
      <c r="S10" s="24"/>
    </row>
    <row r="11" spans="3:19" ht="15" customHeight="1" x14ac:dyDescent="0.3">
      <c r="C11" s="48" t="s">
        <v>24</v>
      </c>
      <c r="D11" s="49">
        <v>96494</v>
      </c>
      <c r="E11" s="49">
        <v>2200622013</v>
      </c>
      <c r="F11" s="50">
        <v>38961</v>
      </c>
      <c r="G11" s="50">
        <v>39965</v>
      </c>
      <c r="H11" s="49">
        <f t="shared" si="0"/>
        <v>2009</v>
      </c>
      <c r="I11" s="49" t="s">
        <v>36</v>
      </c>
      <c r="J11" s="49" t="s">
        <v>37</v>
      </c>
      <c r="K11" s="51">
        <v>451.72</v>
      </c>
      <c r="L11" s="52">
        <v>0</v>
      </c>
      <c r="M11" s="24"/>
      <c r="N11" s="24"/>
      <c r="O11" s="24"/>
      <c r="P11" s="24"/>
      <c r="Q11" s="24"/>
      <c r="R11" s="24"/>
      <c r="S11" s="24"/>
    </row>
    <row r="12" spans="3:19" ht="15" customHeight="1" x14ac:dyDescent="0.3">
      <c r="C12" s="48" t="s">
        <v>24</v>
      </c>
      <c r="D12" s="49">
        <v>97327</v>
      </c>
      <c r="E12" s="49">
        <v>2200622080</v>
      </c>
      <c r="F12" s="50">
        <v>39022</v>
      </c>
      <c r="G12" s="50">
        <v>39052</v>
      </c>
      <c r="H12" s="49">
        <f t="shared" si="0"/>
        <v>2006</v>
      </c>
      <c r="I12" s="49" t="s">
        <v>36</v>
      </c>
      <c r="J12" s="49" t="s">
        <v>37</v>
      </c>
      <c r="K12" s="51">
        <v>167246.45000000001</v>
      </c>
      <c r="L12" s="52">
        <v>0</v>
      </c>
      <c r="M12" s="24"/>
      <c r="N12" s="24"/>
      <c r="O12" s="24"/>
      <c r="P12" s="24"/>
      <c r="Q12" s="24"/>
      <c r="R12" s="24"/>
      <c r="S12" s="24"/>
    </row>
    <row r="13" spans="3:19" ht="15" customHeight="1" x14ac:dyDescent="0.3">
      <c r="C13" s="48" t="s">
        <v>24</v>
      </c>
      <c r="D13" s="49">
        <v>97445</v>
      </c>
      <c r="E13" s="49">
        <v>2200622281</v>
      </c>
      <c r="F13" s="50">
        <v>39142</v>
      </c>
      <c r="G13" s="50">
        <v>39142</v>
      </c>
      <c r="H13" s="49">
        <f t="shared" si="0"/>
        <v>2007</v>
      </c>
      <c r="I13" s="49" t="s">
        <v>36</v>
      </c>
      <c r="J13" s="49" t="s">
        <v>37</v>
      </c>
      <c r="K13" s="51">
        <v>0</v>
      </c>
      <c r="L13" s="52">
        <v>126000</v>
      </c>
      <c r="M13" s="24"/>
      <c r="N13" s="24"/>
      <c r="O13" s="24"/>
      <c r="P13" s="24"/>
      <c r="Q13" s="24"/>
      <c r="R13" s="24"/>
      <c r="S13" s="24"/>
    </row>
    <row r="14" spans="3:19" ht="15" customHeight="1" x14ac:dyDescent="0.3">
      <c r="C14" s="48" t="s">
        <v>24</v>
      </c>
      <c r="D14" s="49">
        <v>97445</v>
      </c>
      <c r="E14" s="49">
        <v>2200622281</v>
      </c>
      <c r="F14" s="50">
        <v>39142</v>
      </c>
      <c r="G14" s="50">
        <v>39234</v>
      </c>
      <c r="H14" s="49">
        <f t="shared" si="0"/>
        <v>2007</v>
      </c>
      <c r="I14" s="49" t="s">
        <v>36</v>
      </c>
      <c r="J14" s="49" t="s">
        <v>37</v>
      </c>
      <c r="K14" s="51">
        <v>153456.01999999999</v>
      </c>
      <c r="L14" s="52">
        <v>-126000</v>
      </c>
      <c r="M14" s="24"/>
      <c r="N14" s="24"/>
      <c r="O14" s="24"/>
      <c r="P14" s="24"/>
      <c r="Q14" s="24"/>
      <c r="R14" s="24"/>
      <c r="S14" s="24"/>
    </row>
    <row r="15" spans="3:19" ht="15" customHeight="1" x14ac:dyDescent="0.3">
      <c r="C15" s="48" t="s">
        <v>24</v>
      </c>
      <c r="D15" s="49">
        <v>97225</v>
      </c>
      <c r="E15" s="49">
        <v>2200622341</v>
      </c>
      <c r="F15" s="50">
        <v>39173</v>
      </c>
      <c r="G15" s="50">
        <v>39234</v>
      </c>
      <c r="H15" s="49">
        <f t="shared" si="0"/>
        <v>2007</v>
      </c>
      <c r="I15" s="49" t="s">
        <v>36</v>
      </c>
      <c r="J15" s="49" t="s">
        <v>37</v>
      </c>
      <c r="K15" s="51">
        <v>0</v>
      </c>
      <c r="L15" s="52">
        <v>309300</v>
      </c>
      <c r="M15" s="24"/>
      <c r="N15" s="24"/>
      <c r="O15" s="24"/>
      <c r="P15" s="24"/>
      <c r="Q15" s="24"/>
      <c r="R15" s="24"/>
      <c r="S15" s="24"/>
    </row>
    <row r="16" spans="3:19" ht="15" customHeight="1" x14ac:dyDescent="0.3">
      <c r="C16" s="48" t="s">
        <v>24</v>
      </c>
      <c r="D16" s="49">
        <v>97225</v>
      </c>
      <c r="E16" s="49">
        <v>2200622341</v>
      </c>
      <c r="F16" s="50">
        <v>39173</v>
      </c>
      <c r="G16" s="50">
        <v>39326</v>
      </c>
      <c r="H16" s="49">
        <f t="shared" si="0"/>
        <v>2007</v>
      </c>
      <c r="I16" s="49" t="s">
        <v>36</v>
      </c>
      <c r="J16" s="49" t="s">
        <v>37</v>
      </c>
      <c r="K16" s="51">
        <v>0</v>
      </c>
      <c r="L16" s="52">
        <v>5700</v>
      </c>
      <c r="M16" s="24"/>
      <c r="N16" s="24"/>
      <c r="O16" s="24"/>
      <c r="P16" s="24"/>
      <c r="Q16" s="24"/>
      <c r="R16" s="24"/>
      <c r="S16" s="24"/>
    </row>
    <row r="17" spans="2:19" ht="15" customHeight="1" x14ac:dyDescent="0.3">
      <c r="C17" s="48" t="s">
        <v>24</v>
      </c>
      <c r="D17" s="49">
        <v>97225</v>
      </c>
      <c r="E17" s="49">
        <v>2200622341</v>
      </c>
      <c r="F17" s="50">
        <v>39173</v>
      </c>
      <c r="G17" s="50">
        <v>39417</v>
      </c>
      <c r="H17" s="49">
        <f t="shared" si="0"/>
        <v>2007</v>
      </c>
      <c r="I17" s="49" t="s">
        <v>36</v>
      </c>
      <c r="J17" s="49" t="s">
        <v>37</v>
      </c>
      <c r="K17" s="51">
        <v>0</v>
      </c>
      <c r="L17" s="52">
        <v>13195.77</v>
      </c>
      <c r="M17" s="24"/>
      <c r="N17" s="24"/>
      <c r="O17" s="24"/>
      <c r="P17" s="24"/>
      <c r="Q17" s="24"/>
      <c r="R17" s="24"/>
      <c r="S17" s="24"/>
    </row>
    <row r="18" spans="2:19" ht="15" customHeight="1" x14ac:dyDescent="0.3">
      <c r="C18" s="48" t="s">
        <v>24</v>
      </c>
      <c r="D18" s="49">
        <v>97225</v>
      </c>
      <c r="E18" s="49">
        <v>2200622341</v>
      </c>
      <c r="F18" s="50">
        <v>39173</v>
      </c>
      <c r="G18" s="50">
        <v>39508</v>
      </c>
      <c r="H18" s="49">
        <f t="shared" si="0"/>
        <v>2008</v>
      </c>
      <c r="I18" s="49" t="s">
        <v>36</v>
      </c>
      <c r="J18" s="49" t="s">
        <v>37</v>
      </c>
      <c r="K18" s="51">
        <v>4857</v>
      </c>
      <c r="L18" s="52">
        <v>-11195.77</v>
      </c>
      <c r="M18" s="24"/>
      <c r="N18" s="24"/>
      <c r="O18" s="24"/>
      <c r="P18" s="24"/>
      <c r="Q18" s="24"/>
      <c r="R18" s="24"/>
      <c r="S18" s="24"/>
    </row>
    <row r="19" spans="2:19" ht="15" customHeight="1" x14ac:dyDescent="0.3">
      <c r="C19" s="48" t="s">
        <v>24</v>
      </c>
      <c r="D19" s="49">
        <v>97225</v>
      </c>
      <c r="E19" s="49">
        <v>2200622341</v>
      </c>
      <c r="F19" s="50">
        <v>39173</v>
      </c>
      <c r="G19" s="50">
        <v>39600</v>
      </c>
      <c r="H19" s="49">
        <f t="shared" si="0"/>
        <v>2008</v>
      </c>
      <c r="I19" s="49" t="s">
        <v>36</v>
      </c>
      <c r="J19" s="49" t="s">
        <v>37</v>
      </c>
      <c r="K19" s="51">
        <v>195899.11</v>
      </c>
      <c r="L19" s="52">
        <v>-317000</v>
      </c>
      <c r="M19" s="24"/>
      <c r="N19" s="24"/>
      <c r="O19" s="24"/>
      <c r="P19" s="24"/>
      <c r="Q19" s="24"/>
      <c r="R19" s="24"/>
      <c r="S19" s="24"/>
    </row>
    <row r="20" spans="2:19" ht="15" customHeight="1" x14ac:dyDescent="0.3">
      <c r="C20" s="48" t="s">
        <v>24</v>
      </c>
      <c r="D20" s="49">
        <v>97225</v>
      </c>
      <c r="E20" s="49">
        <v>2200622341</v>
      </c>
      <c r="F20" s="50">
        <v>39173</v>
      </c>
      <c r="G20" s="50">
        <v>39692</v>
      </c>
      <c r="H20" s="49">
        <f t="shared" si="0"/>
        <v>2008</v>
      </c>
      <c r="I20" s="49" t="s">
        <v>36</v>
      </c>
      <c r="J20" s="49" t="s">
        <v>37</v>
      </c>
      <c r="K20" s="51">
        <v>1200</v>
      </c>
      <c r="L20" s="52">
        <v>0</v>
      </c>
      <c r="M20" s="24"/>
      <c r="N20" s="24"/>
      <c r="O20" s="24"/>
      <c r="P20" s="24"/>
      <c r="Q20" s="24"/>
      <c r="R20" s="24"/>
      <c r="S20" s="24"/>
    </row>
    <row r="21" spans="2:19" ht="15" customHeight="1" x14ac:dyDescent="0.3">
      <c r="C21" s="48" t="s">
        <v>24</v>
      </c>
      <c r="D21" s="49">
        <v>98423</v>
      </c>
      <c r="E21" s="49">
        <v>2200722457</v>
      </c>
      <c r="F21" s="50">
        <v>39264</v>
      </c>
      <c r="G21" s="50">
        <v>39326</v>
      </c>
      <c r="H21" s="49">
        <f t="shared" si="0"/>
        <v>2007</v>
      </c>
      <c r="I21" s="49" t="s">
        <v>36</v>
      </c>
      <c r="J21" s="49" t="s">
        <v>37</v>
      </c>
      <c r="K21" s="51">
        <v>580304.46</v>
      </c>
      <c r="L21" s="52">
        <v>0</v>
      </c>
      <c r="M21" s="24"/>
      <c r="N21" s="24"/>
      <c r="O21" s="24"/>
      <c r="P21" s="24"/>
      <c r="Q21" s="24"/>
      <c r="R21" s="24"/>
      <c r="S21" s="24"/>
    </row>
    <row r="22" spans="2:19" ht="15" customHeight="1" x14ac:dyDescent="0.3">
      <c r="C22" s="48" t="s">
        <v>24</v>
      </c>
      <c r="D22" s="49">
        <v>98388</v>
      </c>
      <c r="E22" s="49">
        <v>2200722494</v>
      </c>
      <c r="F22" s="50">
        <v>39264</v>
      </c>
      <c r="G22" s="50">
        <v>39326</v>
      </c>
      <c r="H22" s="49">
        <f t="shared" si="0"/>
        <v>2007</v>
      </c>
      <c r="I22" s="49" t="s">
        <v>36</v>
      </c>
      <c r="J22" s="49" t="s">
        <v>37</v>
      </c>
      <c r="K22" s="51">
        <v>0</v>
      </c>
      <c r="L22" s="52">
        <v>318500</v>
      </c>
      <c r="M22" s="24"/>
      <c r="N22" s="24"/>
      <c r="O22" s="24"/>
      <c r="P22" s="24"/>
      <c r="Q22" s="24"/>
      <c r="R22" s="24"/>
      <c r="S22" s="24"/>
    </row>
    <row r="23" spans="2:19" ht="15" customHeight="1" x14ac:dyDescent="0.3">
      <c r="C23" s="48" t="s">
        <v>24</v>
      </c>
      <c r="D23" s="49">
        <v>98388</v>
      </c>
      <c r="E23" s="49">
        <v>2200722494</v>
      </c>
      <c r="F23" s="50">
        <v>39264</v>
      </c>
      <c r="G23" s="50">
        <v>39417</v>
      </c>
      <c r="H23" s="49">
        <f t="shared" si="0"/>
        <v>2007</v>
      </c>
      <c r="I23" s="49" t="s">
        <v>36</v>
      </c>
      <c r="J23" s="49" t="s">
        <v>37</v>
      </c>
      <c r="K23" s="51">
        <v>0</v>
      </c>
      <c r="L23" s="52">
        <v>-100</v>
      </c>
      <c r="M23" s="24"/>
      <c r="N23" s="24"/>
      <c r="O23" s="24"/>
      <c r="P23" s="24"/>
      <c r="Q23" s="24"/>
      <c r="R23" s="24"/>
      <c r="S23" s="24"/>
    </row>
    <row r="24" spans="2:19" ht="15" customHeight="1" x14ac:dyDescent="0.3">
      <c r="C24" s="48" t="s">
        <v>24</v>
      </c>
      <c r="D24" s="49">
        <v>98388</v>
      </c>
      <c r="E24" s="49">
        <v>2200722494</v>
      </c>
      <c r="F24" s="50">
        <v>39264</v>
      </c>
      <c r="G24" s="50">
        <v>39508</v>
      </c>
      <c r="H24" s="49">
        <f t="shared" si="0"/>
        <v>2008</v>
      </c>
      <c r="I24" s="49" t="s">
        <v>36</v>
      </c>
      <c r="J24" s="49" t="s">
        <v>37</v>
      </c>
      <c r="K24" s="51">
        <v>0</v>
      </c>
      <c r="L24" s="52">
        <v>1900</v>
      </c>
      <c r="M24" s="24"/>
      <c r="N24" s="24"/>
      <c r="O24" s="24"/>
      <c r="P24" s="24"/>
      <c r="Q24" s="24"/>
      <c r="R24" s="24"/>
      <c r="S24" s="24"/>
    </row>
    <row r="25" spans="2:19" ht="15" customHeight="1" x14ac:dyDescent="0.3">
      <c r="C25" s="48" t="s">
        <v>24</v>
      </c>
      <c r="D25" s="49">
        <v>98388</v>
      </c>
      <c r="E25" s="49">
        <v>2200722494</v>
      </c>
      <c r="F25" s="50">
        <v>39264</v>
      </c>
      <c r="G25" s="50">
        <v>39600</v>
      </c>
      <c r="H25" s="49">
        <f t="shared" si="0"/>
        <v>2008</v>
      </c>
      <c r="I25" s="49" t="s">
        <v>36</v>
      </c>
      <c r="J25" s="49" t="s">
        <v>37</v>
      </c>
      <c r="K25" s="51">
        <v>296355.7</v>
      </c>
      <c r="L25" s="52">
        <v>-320300</v>
      </c>
      <c r="M25" s="24"/>
      <c r="N25" s="24"/>
      <c r="O25" s="24"/>
      <c r="P25" s="24"/>
      <c r="Q25" s="24"/>
      <c r="R25" s="24"/>
      <c r="S25" s="24"/>
    </row>
    <row r="26" spans="2:19" ht="15" customHeight="1" x14ac:dyDescent="0.3">
      <c r="C26" s="48" t="s">
        <v>24</v>
      </c>
      <c r="D26" s="49">
        <v>98388</v>
      </c>
      <c r="E26" s="49">
        <v>2200722494</v>
      </c>
      <c r="F26" s="50">
        <v>39264</v>
      </c>
      <c r="G26" s="50">
        <v>40057</v>
      </c>
      <c r="H26" s="49">
        <f t="shared" si="0"/>
        <v>2009</v>
      </c>
      <c r="I26" s="49" t="s">
        <v>36</v>
      </c>
      <c r="J26" s="49" t="s">
        <v>37</v>
      </c>
      <c r="K26" s="51">
        <v>3860</v>
      </c>
      <c r="L26" s="52">
        <v>0</v>
      </c>
      <c r="M26" s="24"/>
      <c r="N26" s="24"/>
      <c r="O26" s="24"/>
      <c r="P26" s="24"/>
      <c r="Q26" s="24"/>
      <c r="R26" s="24"/>
      <c r="S26" s="24"/>
    </row>
    <row r="27" spans="2:19" ht="15" customHeight="1" x14ac:dyDescent="0.3">
      <c r="C27" s="48" t="s">
        <v>24</v>
      </c>
      <c r="D27" s="49">
        <v>98274</v>
      </c>
      <c r="E27" s="49">
        <v>2200722816</v>
      </c>
      <c r="F27" s="50">
        <v>39448</v>
      </c>
      <c r="G27" s="50">
        <v>39508</v>
      </c>
      <c r="H27" s="49">
        <f t="shared" si="0"/>
        <v>2008</v>
      </c>
      <c r="I27" s="49" t="s">
        <v>36</v>
      </c>
      <c r="J27" s="49" t="s">
        <v>37</v>
      </c>
      <c r="K27" s="51">
        <v>0</v>
      </c>
      <c r="L27" s="52">
        <v>152187.20000000001</v>
      </c>
      <c r="M27" s="24"/>
      <c r="N27" s="24"/>
      <c r="O27" s="24"/>
      <c r="P27" s="24"/>
      <c r="Q27" s="24"/>
      <c r="R27" s="24"/>
      <c r="S27" s="24"/>
    </row>
    <row r="28" spans="2:19" ht="15" customHeight="1" x14ac:dyDescent="0.3">
      <c r="C28" s="48" t="s">
        <v>24</v>
      </c>
      <c r="D28" s="49">
        <v>98274</v>
      </c>
      <c r="E28" s="49">
        <v>2200722816</v>
      </c>
      <c r="F28" s="50">
        <v>39448</v>
      </c>
      <c r="G28" s="50">
        <v>39600</v>
      </c>
      <c r="H28" s="49">
        <f t="shared" si="0"/>
        <v>2008</v>
      </c>
      <c r="I28" s="49" t="s">
        <v>36</v>
      </c>
      <c r="J28" s="49" t="s">
        <v>37</v>
      </c>
      <c r="K28" s="51">
        <v>202527</v>
      </c>
      <c r="L28" s="52">
        <v>-152187.20000000001</v>
      </c>
      <c r="M28" s="24"/>
      <c r="N28" s="24"/>
      <c r="O28" s="24"/>
      <c r="P28" s="24"/>
      <c r="Q28" s="24"/>
      <c r="R28" s="24"/>
      <c r="S28" s="24"/>
    </row>
    <row r="29" spans="2:19" ht="15" customHeight="1" x14ac:dyDescent="0.3">
      <c r="C29" s="48" t="s">
        <v>24</v>
      </c>
      <c r="D29" s="49">
        <v>98274</v>
      </c>
      <c r="E29" s="49">
        <v>2200722816</v>
      </c>
      <c r="F29" s="50">
        <v>39448</v>
      </c>
      <c r="G29" s="50">
        <v>40422</v>
      </c>
      <c r="H29" s="49">
        <f t="shared" si="0"/>
        <v>2010</v>
      </c>
      <c r="I29" s="49" t="s">
        <v>36</v>
      </c>
      <c r="J29" s="49" t="s">
        <v>37</v>
      </c>
      <c r="K29" s="51">
        <v>8083.49</v>
      </c>
      <c r="L29" s="52">
        <v>0</v>
      </c>
      <c r="M29" s="24"/>
      <c r="N29" s="24"/>
      <c r="O29" s="24"/>
      <c r="P29" s="24"/>
      <c r="Q29" s="24"/>
      <c r="R29" s="24"/>
      <c r="S29" s="24"/>
    </row>
    <row r="30" spans="2:19" ht="15" customHeight="1" x14ac:dyDescent="0.3">
      <c r="C30" s="48" t="s">
        <v>24</v>
      </c>
      <c r="D30" s="49">
        <v>99269</v>
      </c>
      <c r="E30" s="49">
        <v>2200823168</v>
      </c>
      <c r="F30" s="50">
        <v>39661</v>
      </c>
      <c r="G30" s="50">
        <v>39692</v>
      </c>
      <c r="H30" s="49">
        <f t="shared" si="0"/>
        <v>2008</v>
      </c>
      <c r="I30" s="49" t="s">
        <v>36</v>
      </c>
      <c r="J30" s="49" t="s">
        <v>37</v>
      </c>
      <c r="K30" s="51">
        <v>0</v>
      </c>
      <c r="L30" s="52">
        <v>174231.53</v>
      </c>
      <c r="M30" s="24"/>
      <c r="N30" s="24"/>
      <c r="O30" s="24"/>
      <c r="P30" s="24"/>
      <c r="Q30" s="24"/>
      <c r="R30" s="24"/>
      <c r="S30" s="24"/>
    </row>
    <row r="31" spans="2:19" ht="15" customHeight="1" x14ac:dyDescent="0.3">
      <c r="B31" s="19" t="s">
        <v>21</v>
      </c>
      <c r="C31" s="48" t="s">
        <v>24</v>
      </c>
      <c r="D31" s="49">
        <v>99269</v>
      </c>
      <c r="E31" s="49">
        <v>2200823168</v>
      </c>
      <c r="F31" s="50">
        <v>39661</v>
      </c>
      <c r="G31" s="50">
        <v>39783</v>
      </c>
      <c r="H31" s="49">
        <f t="shared" si="0"/>
        <v>2008</v>
      </c>
      <c r="I31" s="49" t="s">
        <v>36</v>
      </c>
      <c r="J31" s="49" t="s">
        <v>37</v>
      </c>
      <c r="K31" s="51">
        <v>175041.9</v>
      </c>
      <c r="L31" s="52">
        <v>-174231.53</v>
      </c>
      <c r="M31" s="24"/>
      <c r="N31" s="24"/>
      <c r="O31" s="24"/>
      <c r="P31" s="24"/>
      <c r="Q31" s="24"/>
      <c r="R31" s="24"/>
      <c r="S31" s="24"/>
    </row>
    <row r="32" spans="2:19" ht="15" customHeight="1" x14ac:dyDescent="0.3">
      <c r="C32" s="48" t="s">
        <v>24</v>
      </c>
      <c r="D32" s="49">
        <v>14863</v>
      </c>
      <c r="E32" s="49">
        <v>22200615282</v>
      </c>
      <c r="F32" s="50">
        <v>38899</v>
      </c>
      <c r="G32" s="50">
        <v>38961</v>
      </c>
      <c r="H32" s="49">
        <f t="shared" si="0"/>
        <v>2006</v>
      </c>
      <c r="I32" s="49" t="s">
        <v>38</v>
      </c>
      <c r="J32" s="49" t="s">
        <v>37</v>
      </c>
      <c r="K32" s="51">
        <v>1188.0999999999999</v>
      </c>
      <c r="L32" s="52">
        <v>0</v>
      </c>
      <c r="M32" s="24"/>
      <c r="N32" s="24"/>
      <c r="O32" s="24"/>
      <c r="P32" s="24"/>
      <c r="Q32" s="24"/>
      <c r="R32" s="24"/>
      <c r="S32" s="24"/>
    </row>
    <row r="33" spans="3:19" ht="15" customHeight="1" x14ac:dyDescent="0.3">
      <c r="C33" s="48" t="s">
        <v>24</v>
      </c>
      <c r="D33" s="49">
        <v>19323</v>
      </c>
      <c r="E33" s="49">
        <v>22200815414</v>
      </c>
      <c r="F33" s="50">
        <v>39661</v>
      </c>
      <c r="G33" s="50">
        <v>39692</v>
      </c>
      <c r="H33" s="49">
        <f t="shared" si="0"/>
        <v>2008</v>
      </c>
      <c r="I33" s="49" t="s">
        <v>36</v>
      </c>
      <c r="J33" s="49" t="s">
        <v>37</v>
      </c>
      <c r="K33" s="51">
        <v>0</v>
      </c>
      <c r="L33" s="52">
        <v>32917.5</v>
      </c>
      <c r="M33" s="24"/>
      <c r="N33" s="24"/>
      <c r="O33" s="24"/>
      <c r="P33" s="24"/>
      <c r="Q33" s="24"/>
      <c r="R33" s="24"/>
      <c r="S33" s="24"/>
    </row>
    <row r="34" spans="3:19" ht="15" customHeight="1" x14ac:dyDescent="0.3">
      <c r="C34" s="48" t="s">
        <v>24</v>
      </c>
      <c r="D34" s="49">
        <v>19323</v>
      </c>
      <c r="E34" s="49">
        <v>22200815414</v>
      </c>
      <c r="F34" s="50">
        <v>39661</v>
      </c>
      <c r="G34" s="50">
        <v>39783</v>
      </c>
      <c r="H34" s="49">
        <f t="shared" si="0"/>
        <v>2008</v>
      </c>
      <c r="I34" s="49" t="s">
        <v>36</v>
      </c>
      <c r="J34" s="49" t="s">
        <v>37</v>
      </c>
      <c r="K34" s="51">
        <v>84414.52</v>
      </c>
      <c r="L34" s="52">
        <v>105082.5</v>
      </c>
      <c r="M34" s="24"/>
      <c r="N34" s="24"/>
      <c r="O34" s="24"/>
      <c r="P34" s="24"/>
      <c r="Q34" s="24"/>
      <c r="R34" s="24"/>
      <c r="S34" s="24"/>
    </row>
    <row r="35" spans="3:19" ht="15" customHeight="1" x14ac:dyDescent="0.3">
      <c r="C35" s="48" t="s">
        <v>24</v>
      </c>
      <c r="D35" s="49">
        <v>19323</v>
      </c>
      <c r="E35" s="49">
        <v>22200815414</v>
      </c>
      <c r="F35" s="50">
        <v>39661</v>
      </c>
      <c r="G35" s="50">
        <v>39873</v>
      </c>
      <c r="H35" s="49">
        <f t="shared" si="0"/>
        <v>2009</v>
      </c>
      <c r="I35" s="49" t="s">
        <v>36</v>
      </c>
      <c r="J35" s="49" t="s">
        <v>37</v>
      </c>
      <c r="K35" s="51">
        <v>66530</v>
      </c>
      <c r="L35" s="52">
        <v>-59880</v>
      </c>
      <c r="M35" s="24"/>
      <c r="N35" s="24"/>
      <c r="O35" s="24"/>
      <c r="P35" s="24"/>
      <c r="Q35" s="24"/>
      <c r="R35" s="24"/>
      <c r="S35" s="24"/>
    </row>
    <row r="36" spans="3:19" ht="15" customHeight="1" x14ac:dyDescent="0.3">
      <c r="C36" s="48" t="s">
        <v>24</v>
      </c>
      <c r="D36" s="49">
        <v>19323</v>
      </c>
      <c r="E36" s="49">
        <v>22200815414</v>
      </c>
      <c r="F36" s="50">
        <v>39661</v>
      </c>
      <c r="G36" s="50">
        <v>39965</v>
      </c>
      <c r="H36" s="49">
        <f t="shared" si="0"/>
        <v>2009</v>
      </c>
      <c r="I36" s="49" t="s">
        <v>36</v>
      </c>
      <c r="J36" s="49" t="s">
        <v>37</v>
      </c>
      <c r="K36" s="51">
        <v>111390.57</v>
      </c>
      <c r="L36" s="52">
        <v>-78120</v>
      </c>
      <c r="M36" s="24"/>
      <c r="N36" s="24"/>
      <c r="O36" s="24"/>
      <c r="P36" s="24"/>
      <c r="Q36" s="24"/>
      <c r="R36" s="24"/>
      <c r="S36" s="24"/>
    </row>
    <row r="37" spans="3:19" ht="15" customHeight="1" x14ac:dyDescent="0.3">
      <c r="C37" s="48" t="s">
        <v>24</v>
      </c>
      <c r="D37" s="49">
        <v>18390</v>
      </c>
      <c r="E37" s="49">
        <v>22200815429</v>
      </c>
      <c r="F37" s="50">
        <v>39722</v>
      </c>
      <c r="G37" s="50">
        <v>39783</v>
      </c>
      <c r="H37" s="49">
        <f t="shared" si="0"/>
        <v>2008</v>
      </c>
      <c r="I37" s="49" t="s">
        <v>36</v>
      </c>
      <c r="J37" s="49" t="s">
        <v>37</v>
      </c>
      <c r="K37" s="51">
        <v>0</v>
      </c>
      <c r="L37" s="52">
        <v>345</v>
      </c>
      <c r="M37" s="24"/>
      <c r="N37" s="24"/>
      <c r="O37" s="24"/>
      <c r="P37" s="24"/>
      <c r="Q37" s="24"/>
      <c r="R37" s="24"/>
      <c r="S37" s="24"/>
    </row>
    <row r="38" spans="3:19" ht="15" customHeight="1" x14ac:dyDescent="0.3">
      <c r="C38" s="48" t="s">
        <v>24</v>
      </c>
      <c r="D38" s="49">
        <v>18390</v>
      </c>
      <c r="E38" s="49">
        <v>22200815429</v>
      </c>
      <c r="F38" s="50">
        <v>39722</v>
      </c>
      <c r="G38" s="50">
        <v>39873</v>
      </c>
      <c r="H38" s="49">
        <f t="shared" si="0"/>
        <v>2009</v>
      </c>
      <c r="I38" s="49" t="s">
        <v>36</v>
      </c>
      <c r="J38" s="49" t="s">
        <v>37</v>
      </c>
      <c r="K38" s="51">
        <v>0</v>
      </c>
      <c r="L38" s="52">
        <v>27</v>
      </c>
      <c r="M38" s="24"/>
      <c r="N38" s="24"/>
      <c r="O38" s="24"/>
      <c r="P38" s="24"/>
      <c r="Q38" s="24"/>
      <c r="R38" s="24"/>
      <c r="S38" s="24"/>
    </row>
    <row r="39" spans="3:19" ht="15" customHeight="1" x14ac:dyDescent="0.3">
      <c r="C39" s="48" t="s">
        <v>24</v>
      </c>
      <c r="D39" s="49">
        <v>18390</v>
      </c>
      <c r="E39" s="49">
        <v>22200815429</v>
      </c>
      <c r="F39" s="50">
        <v>39722</v>
      </c>
      <c r="G39" s="50">
        <v>39965</v>
      </c>
      <c r="H39" s="49">
        <f t="shared" si="0"/>
        <v>2009</v>
      </c>
      <c r="I39" s="49" t="s">
        <v>36</v>
      </c>
      <c r="J39" s="49" t="s">
        <v>37</v>
      </c>
      <c r="K39" s="51">
        <v>0</v>
      </c>
      <c r="L39" s="52">
        <v>303388</v>
      </c>
      <c r="M39" s="24"/>
      <c r="N39" s="24"/>
      <c r="O39" s="24"/>
      <c r="P39" s="24"/>
      <c r="Q39" s="24"/>
      <c r="R39" s="24"/>
      <c r="S39" s="24"/>
    </row>
    <row r="40" spans="3:19" ht="15" customHeight="1" x14ac:dyDescent="0.3">
      <c r="C40" s="48" t="s">
        <v>24</v>
      </c>
      <c r="D40" s="49">
        <v>18390</v>
      </c>
      <c r="E40" s="49">
        <v>22200815429</v>
      </c>
      <c r="F40" s="50">
        <v>39722</v>
      </c>
      <c r="G40" s="50">
        <v>40057</v>
      </c>
      <c r="H40" s="49">
        <f t="shared" si="0"/>
        <v>2009</v>
      </c>
      <c r="I40" s="49" t="s">
        <v>36</v>
      </c>
      <c r="J40" s="49" t="s">
        <v>37</v>
      </c>
      <c r="K40" s="51">
        <v>0</v>
      </c>
      <c r="L40" s="52">
        <v>3680</v>
      </c>
      <c r="M40" s="24"/>
      <c r="N40" s="24"/>
      <c r="O40" s="24"/>
      <c r="P40" s="24"/>
      <c r="Q40" s="24"/>
      <c r="R40" s="24"/>
      <c r="S40" s="24"/>
    </row>
    <row r="41" spans="3:19" ht="15" customHeight="1" x14ac:dyDescent="0.3">
      <c r="C41" s="48" t="s">
        <v>24</v>
      </c>
      <c r="D41" s="49">
        <v>18390</v>
      </c>
      <c r="E41" s="49">
        <v>22200815429</v>
      </c>
      <c r="F41" s="50">
        <v>39722</v>
      </c>
      <c r="G41" s="50">
        <v>40148</v>
      </c>
      <c r="H41" s="49">
        <f t="shared" si="0"/>
        <v>2009</v>
      </c>
      <c r="I41" s="49" t="s">
        <v>36</v>
      </c>
      <c r="J41" s="49" t="s">
        <v>37</v>
      </c>
      <c r="K41" s="51">
        <v>0</v>
      </c>
      <c r="L41" s="52">
        <v>-3440</v>
      </c>
      <c r="M41" s="24"/>
      <c r="N41" s="24"/>
      <c r="O41" s="24"/>
      <c r="P41" s="24"/>
      <c r="Q41" s="24"/>
      <c r="R41" s="24"/>
      <c r="S41" s="24"/>
    </row>
    <row r="42" spans="3:19" ht="15" customHeight="1" x14ac:dyDescent="0.3">
      <c r="C42" s="48" t="s">
        <v>24</v>
      </c>
      <c r="D42" s="49">
        <v>18390</v>
      </c>
      <c r="E42" s="49">
        <v>22200815429</v>
      </c>
      <c r="F42" s="50">
        <v>39722</v>
      </c>
      <c r="G42" s="50">
        <v>40238</v>
      </c>
      <c r="H42" s="49">
        <f t="shared" si="0"/>
        <v>2010</v>
      </c>
      <c r="I42" s="49" t="s">
        <v>36</v>
      </c>
      <c r="J42" s="49" t="s">
        <v>37</v>
      </c>
      <c r="K42" s="51">
        <v>0</v>
      </c>
      <c r="L42" s="52">
        <v>56247.040000000001</v>
      </c>
      <c r="M42" s="24"/>
      <c r="N42" s="24"/>
      <c r="O42" s="24"/>
      <c r="P42" s="24"/>
      <c r="Q42" s="24"/>
      <c r="R42" s="24"/>
      <c r="S42" s="24"/>
    </row>
    <row r="43" spans="3:19" ht="15" customHeight="1" x14ac:dyDescent="0.3">
      <c r="C43" s="48" t="s">
        <v>24</v>
      </c>
      <c r="D43" s="49">
        <v>18390</v>
      </c>
      <c r="E43" s="49">
        <v>22200815429</v>
      </c>
      <c r="F43" s="50">
        <v>39722</v>
      </c>
      <c r="G43" s="50">
        <v>40330</v>
      </c>
      <c r="H43" s="49">
        <f t="shared" si="0"/>
        <v>2010</v>
      </c>
      <c r="I43" s="49" t="s">
        <v>36</v>
      </c>
      <c r="J43" s="49" t="s">
        <v>37</v>
      </c>
      <c r="K43" s="51">
        <v>361327.62</v>
      </c>
      <c r="L43" s="52">
        <v>-360247.03999999998</v>
      </c>
      <c r="M43" s="24"/>
      <c r="N43" s="24"/>
      <c r="O43" s="24"/>
      <c r="P43" s="24"/>
      <c r="Q43" s="24"/>
      <c r="R43" s="24"/>
      <c r="S43" s="24"/>
    </row>
    <row r="44" spans="3:19" ht="15" customHeight="1" x14ac:dyDescent="0.3">
      <c r="C44" s="48" t="s">
        <v>24</v>
      </c>
      <c r="D44" s="49">
        <v>18567</v>
      </c>
      <c r="E44" s="49">
        <v>22200815437</v>
      </c>
      <c r="F44" s="50">
        <v>39448</v>
      </c>
      <c r="G44" s="50">
        <v>39783</v>
      </c>
      <c r="H44" s="49">
        <f t="shared" si="0"/>
        <v>2008</v>
      </c>
      <c r="I44" s="49" t="s">
        <v>36</v>
      </c>
      <c r="J44" s="49" t="s">
        <v>37</v>
      </c>
      <c r="K44" s="51">
        <v>0</v>
      </c>
      <c r="L44" s="52">
        <v>1207500</v>
      </c>
      <c r="M44" s="24"/>
      <c r="N44" s="24"/>
      <c r="O44" s="24"/>
      <c r="P44" s="24"/>
      <c r="Q44" s="24"/>
      <c r="R44" s="24"/>
      <c r="S44" s="24"/>
    </row>
    <row r="45" spans="3:19" ht="15" customHeight="1" x14ac:dyDescent="0.3">
      <c r="C45" s="48" t="s">
        <v>24</v>
      </c>
      <c r="D45" s="49">
        <v>18567</v>
      </c>
      <c r="E45" s="49">
        <v>22200815437</v>
      </c>
      <c r="F45" s="50">
        <v>39448</v>
      </c>
      <c r="G45" s="50">
        <v>39873</v>
      </c>
      <c r="H45" s="49">
        <f t="shared" si="0"/>
        <v>2009</v>
      </c>
      <c r="I45" s="49" t="s">
        <v>36</v>
      </c>
      <c r="J45" s="49" t="s">
        <v>37</v>
      </c>
      <c r="K45" s="51">
        <v>0</v>
      </c>
      <c r="L45" s="52">
        <v>407231.4</v>
      </c>
      <c r="M45" s="24"/>
      <c r="N45" s="24"/>
      <c r="O45" s="24"/>
      <c r="P45" s="24"/>
      <c r="Q45" s="24"/>
      <c r="R45" s="24"/>
      <c r="S45" s="24"/>
    </row>
    <row r="46" spans="3:19" ht="15" customHeight="1" x14ac:dyDescent="0.3">
      <c r="C46" s="48" t="s">
        <v>24</v>
      </c>
      <c r="D46" s="49">
        <v>18567</v>
      </c>
      <c r="E46" s="49">
        <v>22200815437</v>
      </c>
      <c r="F46" s="50">
        <v>39448</v>
      </c>
      <c r="G46" s="50">
        <v>39965</v>
      </c>
      <c r="H46" s="49">
        <f t="shared" si="0"/>
        <v>2009</v>
      </c>
      <c r="I46" s="49" t="s">
        <v>36</v>
      </c>
      <c r="J46" s="49" t="s">
        <v>37</v>
      </c>
      <c r="K46" s="51">
        <v>1615756.52</v>
      </c>
      <c r="L46" s="52">
        <v>-1614731.4</v>
      </c>
      <c r="M46" s="24"/>
      <c r="N46" s="24"/>
      <c r="O46" s="24"/>
      <c r="P46" s="24"/>
      <c r="Q46" s="24"/>
      <c r="R46" s="24"/>
      <c r="S46" s="24"/>
    </row>
    <row r="47" spans="3:19" ht="15" customHeight="1" x14ac:dyDescent="0.3">
      <c r="C47" s="48" t="s">
        <v>24</v>
      </c>
      <c r="D47" s="49">
        <v>18390</v>
      </c>
      <c r="E47" s="49">
        <v>22200815446</v>
      </c>
      <c r="F47" s="50">
        <v>39783</v>
      </c>
      <c r="G47" s="50">
        <v>39783</v>
      </c>
      <c r="H47" s="49">
        <f t="shared" si="0"/>
        <v>2008</v>
      </c>
      <c r="I47" s="49" t="s">
        <v>36</v>
      </c>
      <c r="J47" s="49" t="s">
        <v>37</v>
      </c>
      <c r="K47" s="51">
        <v>0</v>
      </c>
      <c r="L47" s="52">
        <v>345</v>
      </c>
      <c r="M47" s="24"/>
      <c r="N47" s="24"/>
      <c r="O47" s="24"/>
      <c r="P47" s="24"/>
      <c r="Q47" s="24"/>
      <c r="R47" s="24"/>
      <c r="S47" s="24"/>
    </row>
    <row r="48" spans="3:19" ht="15" customHeight="1" x14ac:dyDescent="0.3">
      <c r="C48" s="48" t="s">
        <v>24</v>
      </c>
      <c r="D48" s="49">
        <v>18390</v>
      </c>
      <c r="E48" s="49">
        <v>22200815446</v>
      </c>
      <c r="F48" s="50">
        <v>39783</v>
      </c>
      <c r="G48" s="50">
        <v>39873</v>
      </c>
      <c r="H48" s="49">
        <f t="shared" si="0"/>
        <v>2009</v>
      </c>
      <c r="I48" s="49" t="s">
        <v>36</v>
      </c>
      <c r="J48" s="49" t="s">
        <v>37</v>
      </c>
      <c r="K48" s="51">
        <v>0</v>
      </c>
      <c r="L48" s="52">
        <v>27</v>
      </c>
      <c r="M48" s="24"/>
      <c r="N48" s="24"/>
      <c r="O48" s="24"/>
      <c r="P48" s="24"/>
      <c r="Q48" s="24"/>
      <c r="R48" s="24"/>
      <c r="S48" s="24"/>
    </row>
    <row r="49" spans="3:19" ht="15" customHeight="1" x14ac:dyDescent="0.3">
      <c r="C49" s="48" t="s">
        <v>24</v>
      </c>
      <c r="D49" s="49">
        <v>18390</v>
      </c>
      <c r="E49" s="49">
        <v>22200815446</v>
      </c>
      <c r="F49" s="50">
        <v>39783</v>
      </c>
      <c r="G49" s="50">
        <v>39965</v>
      </c>
      <c r="H49" s="49">
        <f t="shared" si="0"/>
        <v>2009</v>
      </c>
      <c r="I49" s="49" t="s">
        <v>36</v>
      </c>
      <c r="J49" s="49" t="s">
        <v>37</v>
      </c>
      <c r="K49" s="51">
        <v>0</v>
      </c>
      <c r="L49" s="52">
        <v>7.7</v>
      </c>
      <c r="M49" s="24"/>
      <c r="N49" s="24"/>
      <c r="O49" s="24"/>
      <c r="P49" s="24"/>
      <c r="Q49" s="24"/>
      <c r="R49" s="24"/>
      <c r="S49" s="24"/>
    </row>
    <row r="50" spans="3:19" ht="15" customHeight="1" x14ac:dyDescent="0.3">
      <c r="C50" s="48" t="s">
        <v>24</v>
      </c>
      <c r="D50" s="49">
        <v>18390</v>
      </c>
      <c r="E50" s="49">
        <v>22200815446</v>
      </c>
      <c r="F50" s="50">
        <v>39783</v>
      </c>
      <c r="G50" s="50">
        <v>40057</v>
      </c>
      <c r="H50" s="49">
        <f t="shared" si="0"/>
        <v>2009</v>
      </c>
      <c r="I50" s="49" t="s">
        <v>36</v>
      </c>
      <c r="J50" s="49" t="s">
        <v>37</v>
      </c>
      <c r="K50" s="51">
        <v>0</v>
      </c>
      <c r="L50" s="52">
        <v>4.5999999999999996</v>
      </c>
      <c r="M50" s="24"/>
      <c r="N50" s="24"/>
      <c r="O50" s="24"/>
      <c r="P50" s="24"/>
      <c r="Q50" s="24"/>
      <c r="R50" s="24"/>
      <c r="S50" s="24"/>
    </row>
    <row r="51" spans="3:19" ht="15" customHeight="1" x14ac:dyDescent="0.3">
      <c r="C51" s="48" t="s">
        <v>24</v>
      </c>
      <c r="D51" s="49">
        <v>18390</v>
      </c>
      <c r="E51" s="49">
        <v>22200815446</v>
      </c>
      <c r="F51" s="50">
        <v>39783</v>
      </c>
      <c r="G51" s="50">
        <v>40148</v>
      </c>
      <c r="H51" s="49">
        <f t="shared" si="0"/>
        <v>2009</v>
      </c>
      <c r="I51" s="49" t="s">
        <v>36</v>
      </c>
      <c r="J51" s="49" t="s">
        <v>37</v>
      </c>
      <c r="K51" s="51">
        <v>0</v>
      </c>
      <c r="L51" s="52">
        <v>-4.3</v>
      </c>
      <c r="M51" s="24"/>
      <c r="N51" s="24"/>
      <c r="O51" s="24"/>
      <c r="P51" s="24"/>
      <c r="Q51" s="24"/>
      <c r="R51" s="24"/>
      <c r="S51" s="24"/>
    </row>
    <row r="52" spans="3:19" ht="15" customHeight="1" x14ac:dyDescent="0.3">
      <c r="C52" s="48" t="s">
        <v>24</v>
      </c>
      <c r="D52" s="49">
        <v>18390</v>
      </c>
      <c r="E52" s="49">
        <v>22200815446</v>
      </c>
      <c r="F52" s="50">
        <v>39783</v>
      </c>
      <c r="G52" s="50">
        <v>40238</v>
      </c>
      <c r="H52" s="49">
        <f t="shared" si="0"/>
        <v>2010</v>
      </c>
      <c r="I52" s="49" t="s">
        <v>36</v>
      </c>
      <c r="J52" s="49" t="s">
        <v>37</v>
      </c>
      <c r="K52" s="51">
        <v>0</v>
      </c>
      <c r="L52" s="52">
        <v>1434480</v>
      </c>
      <c r="M52" s="24"/>
      <c r="N52" s="24"/>
      <c r="O52" s="24"/>
      <c r="P52" s="24"/>
      <c r="Q52" s="24"/>
      <c r="R52" s="24"/>
      <c r="S52" s="24"/>
    </row>
    <row r="53" spans="3:19" ht="15" customHeight="1" x14ac:dyDescent="0.3">
      <c r="C53" s="48" t="s">
        <v>24</v>
      </c>
      <c r="D53" s="49">
        <v>18390</v>
      </c>
      <c r="E53" s="49">
        <v>22200815446</v>
      </c>
      <c r="F53" s="50">
        <v>39783</v>
      </c>
      <c r="G53" s="50">
        <v>40330</v>
      </c>
      <c r="H53" s="49">
        <f t="shared" si="0"/>
        <v>2010</v>
      </c>
      <c r="I53" s="49" t="s">
        <v>36</v>
      </c>
      <c r="J53" s="49" t="s">
        <v>37</v>
      </c>
      <c r="K53" s="51">
        <v>0</v>
      </c>
      <c r="L53" s="52">
        <v>19610</v>
      </c>
      <c r="M53" s="24"/>
      <c r="N53" s="24"/>
      <c r="O53" s="24"/>
      <c r="P53" s="24"/>
      <c r="Q53" s="24"/>
      <c r="R53" s="24"/>
      <c r="S53" s="24"/>
    </row>
    <row r="54" spans="3:19" ht="15" customHeight="1" x14ac:dyDescent="0.3">
      <c r="C54" s="48" t="s">
        <v>24</v>
      </c>
      <c r="D54" s="49">
        <v>18390</v>
      </c>
      <c r="E54" s="49">
        <v>22200815446</v>
      </c>
      <c r="F54" s="50">
        <v>39783</v>
      </c>
      <c r="G54" s="50">
        <v>40422</v>
      </c>
      <c r="H54" s="49">
        <f t="shared" si="0"/>
        <v>2010</v>
      </c>
      <c r="I54" s="49" t="s">
        <v>36</v>
      </c>
      <c r="J54" s="49" t="s">
        <v>37</v>
      </c>
      <c r="K54" s="51">
        <v>0</v>
      </c>
      <c r="L54" s="52">
        <v>525530</v>
      </c>
      <c r="M54" s="24"/>
      <c r="N54" s="24"/>
      <c r="O54" s="24"/>
      <c r="P54" s="24"/>
      <c r="Q54" s="24"/>
      <c r="R54" s="24"/>
      <c r="S54" s="24"/>
    </row>
    <row r="55" spans="3:19" ht="15" customHeight="1" x14ac:dyDescent="0.3">
      <c r="C55" s="48" t="s">
        <v>24</v>
      </c>
      <c r="D55" s="49">
        <v>18390</v>
      </c>
      <c r="E55" s="49">
        <v>22200815446</v>
      </c>
      <c r="F55" s="50">
        <v>39783</v>
      </c>
      <c r="G55" s="50">
        <v>40513</v>
      </c>
      <c r="H55" s="49">
        <f t="shared" si="0"/>
        <v>2010</v>
      </c>
      <c r="I55" s="49" t="s">
        <v>36</v>
      </c>
      <c r="J55" s="49" t="s">
        <v>37</v>
      </c>
      <c r="K55" s="51">
        <v>80051.08</v>
      </c>
      <c r="L55" s="52">
        <v>8000</v>
      </c>
      <c r="M55" s="24"/>
      <c r="N55" s="24"/>
      <c r="O55" s="24"/>
      <c r="P55" s="24"/>
      <c r="Q55" s="24"/>
      <c r="R55" s="24"/>
      <c r="S55" s="24"/>
    </row>
    <row r="56" spans="3:19" ht="15" customHeight="1" x14ac:dyDescent="0.3">
      <c r="C56" s="48" t="s">
        <v>24</v>
      </c>
      <c r="D56" s="49">
        <v>18390</v>
      </c>
      <c r="E56" s="49">
        <v>22200815446</v>
      </c>
      <c r="F56" s="50">
        <v>39783</v>
      </c>
      <c r="G56" s="50">
        <v>40603</v>
      </c>
      <c r="H56" s="49">
        <f t="shared" si="0"/>
        <v>2011</v>
      </c>
      <c r="I56" s="49" t="s">
        <v>36</v>
      </c>
      <c r="J56" s="49" t="s">
        <v>37</v>
      </c>
      <c r="K56" s="51">
        <v>0</v>
      </c>
      <c r="L56" s="52">
        <v>39000</v>
      </c>
      <c r="M56" s="24"/>
      <c r="N56" s="24"/>
      <c r="O56" s="24"/>
      <c r="P56" s="24"/>
      <c r="Q56" s="24"/>
      <c r="R56" s="24"/>
      <c r="S56" s="24"/>
    </row>
    <row r="57" spans="3:19" ht="15" customHeight="1" x14ac:dyDescent="0.3">
      <c r="C57" s="48" t="s">
        <v>24</v>
      </c>
      <c r="D57" s="49">
        <v>18390</v>
      </c>
      <c r="E57" s="49">
        <v>22200815446</v>
      </c>
      <c r="F57" s="50">
        <v>39783</v>
      </c>
      <c r="G57" s="50">
        <v>40695</v>
      </c>
      <c r="H57" s="49">
        <f t="shared" si="0"/>
        <v>2011</v>
      </c>
      <c r="I57" s="49" t="s">
        <v>36</v>
      </c>
      <c r="J57" s="49" t="s">
        <v>37</v>
      </c>
      <c r="K57" s="51">
        <v>3071878.99</v>
      </c>
      <c r="L57" s="52">
        <v>-2027000</v>
      </c>
      <c r="M57" s="24"/>
      <c r="N57" s="24"/>
      <c r="O57" s="24"/>
      <c r="P57" s="24"/>
      <c r="Q57" s="24"/>
      <c r="R57" s="24"/>
      <c r="S57" s="24"/>
    </row>
    <row r="58" spans="3:19" ht="15" customHeight="1" x14ac:dyDescent="0.3">
      <c r="C58" s="48" t="s">
        <v>24</v>
      </c>
      <c r="D58" s="49">
        <v>21860</v>
      </c>
      <c r="E58" s="49">
        <v>22200915521</v>
      </c>
      <c r="F58" s="50">
        <v>40148</v>
      </c>
      <c r="G58" s="50">
        <v>40238</v>
      </c>
      <c r="H58" s="49">
        <f t="shared" si="0"/>
        <v>2010</v>
      </c>
      <c r="I58" s="49" t="s">
        <v>36</v>
      </c>
      <c r="J58" s="49" t="s">
        <v>41</v>
      </c>
      <c r="K58" s="51">
        <v>0</v>
      </c>
      <c r="L58" s="52">
        <v>209412</v>
      </c>
      <c r="M58" s="24"/>
      <c r="N58" s="24"/>
      <c r="O58" s="24"/>
      <c r="P58" s="24"/>
      <c r="Q58" s="24"/>
      <c r="R58" s="24"/>
      <c r="S58" s="24"/>
    </row>
    <row r="59" spans="3:19" ht="15" customHeight="1" x14ac:dyDescent="0.3">
      <c r="C59" s="48" t="s">
        <v>24</v>
      </c>
      <c r="D59" s="49">
        <v>21860</v>
      </c>
      <c r="E59" s="49">
        <v>22200915521</v>
      </c>
      <c r="F59" s="50">
        <v>40148</v>
      </c>
      <c r="G59" s="50">
        <v>40330</v>
      </c>
      <c r="H59" s="49">
        <f t="shared" si="0"/>
        <v>2010</v>
      </c>
      <c r="I59" s="49" t="s">
        <v>36</v>
      </c>
      <c r="J59" s="49" t="s">
        <v>41</v>
      </c>
      <c r="K59" s="51">
        <v>97201.84</v>
      </c>
      <c r="L59" s="52">
        <v>-44310</v>
      </c>
      <c r="M59" s="24"/>
      <c r="N59" s="24"/>
      <c r="O59" s="24"/>
      <c r="P59" s="24"/>
      <c r="Q59" s="24"/>
      <c r="R59" s="24"/>
      <c r="S59" s="24"/>
    </row>
    <row r="60" spans="3:19" ht="15" customHeight="1" x14ac:dyDescent="0.3">
      <c r="C60" s="48" t="s">
        <v>24</v>
      </c>
      <c r="D60" s="49">
        <v>21860</v>
      </c>
      <c r="E60" s="49">
        <v>22200915521</v>
      </c>
      <c r="F60" s="50">
        <v>40148</v>
      </c>
      <c r="G60" s="50">
        <v>40422</v>
      </c>
      <c r="H60" s="49">
        <f t="shared" si="0"/>
        <v>2010</v>
      </c>
      <c r="I60" s="49" t="s">
        <v>36</v>
      </c>
      <c r="J60" s="49" t="s">
        <v>41</v>
      </c>
      <c r="K60" s="51">
        <v>0</v>
      </c>
      <c r="L60" s="52">
        <v>1218</v>
      </c>
      <c r="M60" s="24"/>
      <c r="N60" s="24"/>
      <c r="O60" s="24"/>
      <c r="P60" s="24"/>
      <c r="Q60" s="24"/>
      <c r="R60" s="24"/>
      <c r="S60" s="24"/>
    </row>
    <row r="61" spans="3:19" ht="15" customHeight="1" x14ac:dyDescent="0.3">
      <c r="C61" s="48" t="s">
        <v>24</v>
      </c>
      <c r="D61" s="49">
        <v>21860</v>
      </c>
      <c r="E61" s="49">
        <v>22200915521</v>
      </c>
      <c r="F61" s="50">
        <v>40148</v>
      </c>
      <c r="G61" s="50">
        <v>40513</v>
      </c>
      <c r="H61" s="49">
        <f t="shared" si="0"/>
        <v>2010</v>
      </c>
      <c r="I61" s="49" t="s">
        <v>36</v>
      </c>
      <c r="J61" s="49" t="s">
        <v>41</v>
      </c>
      <c r="K61" s="51">
        <v>0</v>
      </c>
      <c r="L61" s="52">
        <v>672</v>
      </c>
      <c r="M61" s="24"/>
      <c r="N61" s="24"/>
      <c r="O61" s="24"/>
      <c r="P61" s="24"/>
      <c r="Q61" s="24"/>
      <c r="R61" s="24"/>
      <c r="S61" s="24"/>
    </row>
    <row r="62" spans="3:19" ht="15" customHeight="1" x14ac:dyDescent="0.3">
      <c r="C62" s="48" t="s">
        <v>24</v>
      </c>
      <c r="D62" s="49">
        <v>21860</v>
      </c>
      <c r="E62" s="49">
        <v>22200915521</v>
      </c>
      <c r="F62" s="50">
        <v>40148</v>
      </c>
      <c r="G62" s="50">
        <v>40603</v>
      </c>
      <c r="H62" s="49">
        <f t="shared" si="0"/>
        <v>2011</v>
      </c>
      <c r="I62" s="49" t="s">
        <v>36</v>
      </c>
      <c r="J62" s="49" t="s">
        <v>41</v>
      </c>
      <c r="K62" s="51">
        <v>0</v>
      </c>
      <c r="L62" s="52">
        <v>3276</v>
      </c>
      <c r="M62" s="24"/>
      <c r="N62" s="24"/>
      <c r="O62" s="24"/>
      <c r="P62" s="24"/>
      <c r="Q62" s="24"/>
      <c r="R62" s="24"/>
      <c r="S62" s="24"/>
    </row>
    <row r="63" spans="3:19" ht="15" customHeight="1" x14ac:dyDescent="0.3">
      <c r="C63" s="48" t="s">
        <v>24</v>
      </c>
      <c r="D63" s="49">
        <v>21860</v>
      </c>
      <c r="E63" s="49">
        <v>22200915521</v>
      </c>
      <c r="F63" s="50">
        <v>40148</v>
      </c>
      <c r="G63" s="50">
        <v>40695</v>
      </c>
      <c r="H63" s="49">
        <f t="shared" si="0"/>
        <v>2011</v>
      </c>
      <c r="I63" s="49" t="s">
        <v>36</v>
      </c>
      <c r="J63" s="49" t="s">
        <v>41</v>
      </c>
      <c r="K63" s="51">
        <v>0</v>
      </c>
      <c r="L63" s="52">
        <v>2352</v>
      </c>
      <c r="M63" s="24"/>
      <c r="N63" s="24"/>
      <c r="O63" s="24"/>
      <c r="P63" s="24"/>
      <c r="Q63" s="24"/>
      <c r="R63" s="24"/>
      <c r="S63" s="24"/>
    </row>
    <row r="64" spans="3:19" ht="15" customHeight="1" x14ac:dyDescent="0.3">
      <c r="C64" s="48" t="s">
        <v>24</v>
      </c>
      <c r="D64" s="49">
        <v>21860</v>
      </c>
      <c r="E64" s="49">
        <v>22200915521</v>
      </c>
      <c r="F64" s="50">
        <v>40148</v>
      </c>
      <c r="G64" s="50">
        <v>40787</v>
      </c>
      <c r="H64" s="49">
        <f t="shared" si="0"/>
        <v>2011</v>
      </c>
      <c r="I64" s="49" t="s">
        <v>36</v>
      </c>
      <c r="J64" s="49" t="s">
        <v>41</v>
      </c>
      <c r="K64" s="51">
        <v>0</v>
      </c>
      <c r="L64" s="52">
        <v>3990</v>
      </c>
      <c r="M64" s="24"/>
      <c r="N64" s="24"/>
      <c r="O64" s="24"/>
      <c r="P64" s="24"/>
      <c r="Q64" s="24"/>
      <c r="R64" s="24"/>
      <c r="S64" s="24"/>
    </row>
    <row r="65" spans="3:19" ht="15" customHeight="1" x14ac:dyDescent="0.3">
      <c r="C65" s="48" t="s">
        <v>24</v>
      </c>
      <c r="D65" s="49">
        <v>21860</v>
      </c>
      <c r="E65" s="49">
        <v>22200915521</v>
      </c>
      <c r="F65" s="50">
        <v>40148</v>
      </c>
      <c r="G65" s="50">
        <v>40878</v>
      </c>
      <c r="H65" s="49">
        <f t="shared" si="0"/>
        <v>2011</v>
      </c>
      <c r="I65" s="49" t="s">
        <v>36</v>
      </c>
      <c r="J65" s="49" t="s">
        <v>41</v>
      </c>
      <c r="K65" s="51">
        <v>-516.21</v>
      </c>
      <c r="L65" s="52">
        <v>4158</v>
      </c>
      <c r="M65" s="24"/>
      <c r="N65" s="24"/>
      <c r="O65" s="24"/>
      <c r="P65" s="24"/>
      <c r="Q65" s="24"/>
      <c r="R65" s="24"/>
      <c r="S65" s="24"/>
    </row>
    <row r="66" spans="3:19" ht="15" customHeight="1" x14ac:dyDescent="0.3">
      <c r="C66" s="48" t="s">
        <v>24</v>
      </c>
      <c r="D66" s="49">
        <v>21860</v>
      </c>
      <c r="E66" s="49">
        <v>22200915521</v>
      </c>
      <c r="F66" s="50">
        <v>40148</v>
      </c>
      <c r="G66" s="50">
        <v>40969</v>
      </c>
      <c r="H66" s="49">
        <f t="shared" si="0"/>
        <v>2012</v>
      </c>
      <c r="I66" s="49" t="s">
        <v>36</v>
      </c>
      <c r="J66" s="49" t="s">
        <v>41</v>
      </c>
      <c r="K66" s="51">
        <v>0</v>
      </c>
      <c r="L66" s="52">
        <v>3150</v>
      </c>
      <c r="M66" s="24"/>
      <c r="N66" s="24"/>
      <c r="O66" s="24"/>
      <c r="P66" s="24"/>
      <c r="Q66" s="24"/>
      <c r="R66" s="24"/>
      <c r="S66" s="24"/>
    </row>
    <row r="67" spans="3:19" ht="15" customHeight="1" x14ac:dyDescent="0.3">
      <c r="C67" s="48" t="s">
        <v>24</v>
      </c>
      <c r="D67" s="49">
        <v>21860</v>
      </c>
      <c r="E67" s="49">
        <v>22200915521</v>
      </c>
      <c r="F67" s="50">
        <v>40148</v>
      </c>
      <c r="G67" s="50">
        <v>41061</v>
      </c>
      <c r="H67" s="49">
        <f t="shared" si="0"/>
        <v>2012</v>
      </c>
      <c r="I67" s="49" t="s">
        <v>36</v>
      </c>
      <c r="J67" s="49" t="s">
        <v>41</v>
      </c>
      <c r="K67" s="51">
        <v>0</v>
      </c>
      <c r="L67" s="52">
        <v>6216</v>
      </c>
      <c r="M67" s="24"/>
      <c r="N67" s="24"/>
      <c r="O67" s="24"/>
      <c r="P67" s="24"/>
      <c r="Q67" s="24"/>
      <c r="R67" s="24"/>
      <c r="S67" s="24"/>
    </row>
    <row r="68" spans="3:19" ht="15" customHeight="1" x14ac:dyDescent="0.3">
      <c r="C68" s="48" t="s">
        <v>24</v>
      </c>
      <c r="D68" s="49">
        <v>21860</v>
      </c>
      <c r="E68" s="49">
        <v>22200915521</v>
      </c>
      <c r="F68" s="50">
        <v>40148</v>
      </c>
      <c r="G68" s="50">
        <v>41153</v>
      </c>
      <c r="H68" s="49">
        <f t="shared" si="0"/>
        <v>2012</v>
      </c>
      <c r="I68" s="49" t="s">
        <v>36</v>
      </c>
      <c r="J68" s="49" t="s">
        <v>41</v>
      </c>
      <c r="K68" s="51">
        <v>0</v>
      </c>
      <c r="L68" s="52">
        <v>7140</v>
      </c>
      <c r="M68" s="24"/>
      <c r="N68" s="24"/>
      <c r="O68" s="24"/>
      <c r="P68" s="24"/>
      <c r="Q68" s="24"/>
      <c r="R68" s="24"/>
      <c r="S68" s="24"/>
    </row>
    <row r="69" spans="3:19" ht="15" customHeight="1" x14ac:dyDescent="0.3">
      <c r="C69" s="48" t="s">
        <v>24</v>
      </c>
      <c r="D69" s="49">
        <v>21860</v>
      </c>
      <c r="E69" s="49">
        <v>22200915521</v>
      </c>
      <c r="F69" s="50">
        <v>40148</v>
      </c>
      <c r="G69" s="50">
        <v>41244</v>
      </c>
      <c r="H69" s="49">
        <f t="shared" si="0"/>
        <v>2012</v>
      </c>
      <c r="I69" s="49" t="s">
        <v>36</v>
      </c>
      <c r="J69" s="49" t="s">
        <v>41</v>
      </c>
      <c r="K69" s="51">
        <v>0</v>
      </c>
      <c r="L69" s="52">
        <v>9114</v>
      </c>
      <c r="M69" s="24"/>
      <c r="N69" s="24"/>
      <c r="O69" s="24"/>
      <c r="P69" s="24"/>
      <c r="Q69" s="24"/>
      <c r="R69" s="24"/>
      <c r="S69" s="24"/>
    </row>
    <row r="70" spans="3:19" ht="15" customHeight="1" x14ac:dyDescent="0.3">
      <c r="C70" s="48" t="s">
        <v>24</v>
      </c>
      <c r="D70" s="49">
        <v>21860</v>
      </c>
      <c r="E70" s="49">
        <v>22200915521</v>
      </c>
      <c r="F70" s="50">
        <v>40148</v>
      </c>
      <c r="G70" s="50">
        <v>41334</v>
      </c>
      <c r="H70" s="49">
        <f t="shared" ref="H70:H90" si="1">YEAR(G70)</f>
        <v>2013</v>
      </c>
      <c r="I70" s="49" t="s">
        <v>36</v>
      </c>
      <c r="J70" s="49" t="s">
        <v>41</v>
      </c>
      <c r="K70" s="51">
        <v>0</v>
      </c>
      <c r="L70" s="52">
        <v>8736</v>
      </c>
      <c r="M70" s="24"/>
      <c r="N70" s="24"/>
      <c r="O70" s="24"/>
      <c r="P70" s="24"/>
      <c r="Q70" s="24"/>
      <c r="R70" s="24"/>
      <c r="S70" s="24"/>
    </row>
    <row r="71" spans="3:19" ht="15" customHeight="1" x14ac:dyDescent="0.3">
      <c r="C71" s="48" t="s">
        <v>24</v>
      </c>
      <c r="D71" s="49">
        <v>22381</v>
      </c>
      <c r="E71" s="49">
        <v>22200915552</v>
      </c>
      <c r="F71" s="50">
        <v>40269</v>
      </c>
      <c r="G71" s="50">
        <v>40330</v>
      </c>
      <c r="H71" s="49">
        <f t="shared" si="1"/>
        <v>2010</v>
      </c>
      <c r="I71" s="49" t="s">
        <v>38</v>
      </c>
      <c r="J71" s="49" t="s">
        <v>37</v>
      </c>
      <c r="K71" s="51">
        <v>1320</v>
      </c>
      <c r="L71" s="52">
        <v>0</v>
      </c>
      <c r="M71" s="24"/>
      <c r="N71" s="24"/>
      <c r="O71" s="24"/>
      <c r="P71" s="24"/>
      <c r="Q71" s="24"/>
      <c r="R71" s="24"/>
      <c r="S71" s="24"/>
    </row>
    <row r="72" spans="3:19" ht="15" customHeight="1" x14ac:dyDescent="0.3">
      <c r="C72" s="48" t="s">
        <v>24</v>
      </c>
      <c r="D72" s="49">
        <v>23171</v>
      </c>
      <c r="E72" s="49">
        <v>22201015588</v>
      </c>
      <c r="F72" s="50">
        <v>40483</v>
      </c>
      <c r="G72" s="50">
        <v>40513</v>
      </c>
      <c r="H72" s="49">
        <f t="shared" si="1"/>
        <v>2010</v>
      </c>
      <c r="I72" s="49" t="s">
        <v>36</v>
      </c>
      <c r="J72" s="49" t="s">
        <v>37</v>
      </c>
      <c r="K72" s="51">
        <v>185050.8</v>
      </c>
      <c r="L72" s="52">
        <v>0</v>
      </c>
      <c r="M72" s="24"/>
      <c r="N72" s="24"/>
      <c r="O72" s="24"/>
      <c r="P72" s="24"/>
      <c r="Q72" s="24"/>
      <c r="R72" s="24"/>
      <c r="S72" s="24"/>
    </row>
    <row r="73" spans="3:19" ht="15" customHeight="1" x14ac:dyDescent="0.3">
      <c r="C73" s="48" t="s">
        <v>24</v>
      </c>
      <c r="D73" s="49">
        <v>23171</v>
      </c>
      <c r="E73" s="49">
        <v>22201015588</v>
      </c>
      <c r="F73" s="50">
        <v>40483</v>
      </c>
      <c r="G73" s="50">
        <v>40603</v>
      </c>
      <c r="H73" s="49">
        <f t="shared" si="1"/>
        <v>2011</v>
      </c>
      <c r="I73" s="49" t="s">
        <v>36</v>
      </c>
      <c r="J73" s="49" t="s">
        <v>37</v>
      </c>
      <c r="K73" s="51">
        <v>3240</v>
      </c>
      <c r="L73" s="52">
        <v>0</v>
      </c>
      <c r="M73" s="24"/>
      <c r="N73" s="24"/>
      <c r="O73" s="24"/>
      <c r="P73" s="24"/>
      <c r="Q73" s="24"/>
      <c r="R73" s="24"/>
      <c r="S73" s="24"/>
    </row>
    <row r="74" spans="3:19" ht="15" customHeight="1" x14ac:dyDescent="0.3">
      <c r="C74" s="48" t="s">
        <v>24</v>
      </c>
      <c r="D74" s="49">
        <v>24872</v>
      </c>
      <c r="E74" s="49">
        <v>22201115641</v>
      </c>
      <c r="F74" s="50">
        <v>40787</v>
      </c>
      <c r="G74" s="50">
        <v>40878</v>
      </c>
      <c r="H74" s="49">
        <f t="shared" si="1"/>
        <v>2011</v>
      </c>
      <c r="I74" s="49" t="s">
        <v>36</v>
      </c>
      <c r="J74" s="49" t="s">
        <v>37</v>
      </c>
      <c r="K74" s="51">
        <v>0</v>
      </c>
      <c r="L74" s="52">
        <v>1000</v>
      </c>
      <c r="M74" s="24"/>
      <c r="N74" s="24"/>
      <c r="O74" s="24"/>
      <c r="P74" s="24"/>
      <c r="Q74" s="24"/>
      <c r="R74" s="24"/>
      <c r="S74" s="24"/>
    </row>
    <row r="75" spans="3:19" ht="15" customHeight="1" x14ac:dyDescent="0.3">
      <c r="C75" s="48" t="s">
        <v>24</v>
      </c>
      <c r="D75" s="49">
        <v>24872</v>
      </c>
      <c r="E75" s="49">
        <v>22201115641</v>
      </c>
      <c r="F75" s="50">
        <v>40787</v>
      </c>
      <c r="G75" s="50">
        <v>40969</v>
      </c>
      <c r="H75" s="49">
        <f t="shared" si="1"/>
        <v>2012</v>
      </c>
      <c r="I75" s="49" t="s">
        <v>36</v>
      </c>
      <c r="J75" s="49" t="s">
        <v>37</v>
      </c>
      <c r="K75" s="51">
        <v>0</v>
      </c>
      <c r="L75" s="52">
        <v>450613.93</v>
      </c>
      <c r="M75" s="24"/>
      <c r="N75" s="24"/>
      <c r="O75" s="24"/>
      <c r="P75" s="24"/>
      <c r="Q75" s="24"/>
      <c r="R75" s="24"/>
      <c r="S75" s="24"/>
    </row>
    <row r="76" spans="3:19" ht="15" customHeight="1" x14ac:dyDescent="0.3">
      <c r="C76" s="48" t="s">
        <v>24</v>
      </c>
      <c r="D76" s="49">
        <v>24872</v>
      </c>
      <c r="E76" s="49">
        <v>22201115641</v>
      </c>
      <c r="F76" s="50">
        <v>40787</v>
      </c>
      <c r="G76" s="50">
        <v>41061</v>
      </c>
      <c r="H76" s="49">
        <f t="shared" si="1"/>
        <v>2012</v>
      </c>
      <c r="I76" s="49" t="s">
        <v>36</v>
      </c>
      <c r="J76" s="49" t="s">
        <v>37</v>
      </c>
      <c r="K76" s="51">
        <v>464194</v>
      </c>
      <c r="L76" s="52">
        <v>-451613.93</v>
      </c>
      <c r="M76" s="24"/>
      <c r="N76" s="24"/>
      <c r="O76" s="24"/>
      <c r="P76" s="24"/>
      <c r="Q76" s="24"/>
      <c r="R76" s="24"/>
      <c r="S76" s="24"/>
    </row>
    <row r="77" spans="3:19" ht="15" customHeight="1" x14ac:dyDescent="0.3">
      <c r="C77" s="48" t="s">
        <v>24</v>
      </c>
      <c r="D77" s="49">
        <v>25225</v>
      </c>
      <c r="E77" s="49">
        <v>22201115670</v>
      </c>
      <c r="F77" s="50">
        <v>40848</v>
      </c>
      <c r="G77" s="50">
        <v>40969</v>
      </c>
      <c r="H77" s="49">
        <f t="shared" si="1"/>
        <v>2012</v>
      </c>
      <c r="I77" s="49" t="s">
        <v>36</v>
      </c>
      <c r="J77" s="49" t="s">
        <v>41</v>
      </c>
      <c r="K77" s="51">
        <v>0</v>
      </c>
      <c r="L77" s="52">
        <v>221950</v>
      </c>
      <c r="M77" s="24"/>
      <c r="N77" s="24"/>
      <c r="O77" s="24"/>
      <c r="P77" s="24"/>
      <c r="Q77" s="24"/>
      <c r="R77" s="24"/>
      <c r="S77" s="24"/>
    </row>
    <row r="78" spans="3:19" ht="15" customHeight="1" x14ac:dyDescent="0.3">
      <c r="C78" s="48" t="s">
        <v>24</v>
      </c>
      <c r="D78" s="49">
        <v>25225</v>
      </c>
      <c r="E78" s="49">
        <v>22201115670</v>
      </c>
      <c r="F78" s="50">
        <v>40848</v>
      </c>
      <c r="G78" s="50">
        <v>41061</v>
      </c>
      <c r="H78" s="49">
        <f t="shared" si="1"/>
        <v>2012</v>
      </c>
      <c r="I78" s="49" t="s">
        <v>36</v>
      </c>
      <c r="J78" s="49" t="s">
        <v>41</v>
      </c>
      <c r="K78" s="51">
        <v>0</v>
      </c>
      <c r="L78" s="52">
        <v>7400</v>
      </c>
      <c r="M78" s="24"/>
      <c r="N78" s="24"/>
      <c r="O78" s="24"/>
      <c r="P78" s="24"/>
      <c r="Q78" s="24"/>
      <c r="R78" s="24"/>
      <c r="S78" s="24"/>
    </row>
    <row r="79" spans="3:19" ht="15" customHeight="1" x14ac:dyDescent="0.3">
      <c r="C79" s="48" t="s">
        <v>24</v>
      </c>
      <c r="D79" s="49">
        <v>25225</v>
      </c>
      <c r="E79" s="49">
        <v>22201115670</v>
      </c>
      <c r="F79" s="50">
        <v>40848</v>
      </c>
      <c r="G79" s="50">
        <v>41153</v>
      </c>
      <c r="H79" s="49">
        <f t="shared" si="1"/>
        <v>2012</v>
      </c>
      <c r="I79" s="49" t="s">
        <v>36</v>
      </c>
      <c r="J79" s="49" t="s">
        <v>41</v>
      </c>
      <c r="K79" s="51">
        <v>0</v>
      </c>
      <c r="L79" s="52">
        <v>8500</v>
      </c>
      <c r="M79" s="24"/>
      <c r="N79" s="24"/>
      <c r="O79" s="24"/>
      <c r="P79" s="24"/>
      <c r="Q79" s="24"/>
      <c r="R79" s="24"/>
      <c r="S79" s="24"/>
    </row>
    <row r="80" spans="3:19" ht="15" customHeight="1" x14ac:dyDescent="0.3">
      <c r="C80" s="48" t="s">
        <v>24</v>
      </c>
      <c r="D80" s="49">
        <v>25225</v>
      </c>
      <c r="E80" s="49">
        <v>22201115670</v>
      </c>
      <c r="F80" s="50">
        <v>40848</v>
      </c>
      <c r="G80" s="50">
        <v>41244</v>
      </c>
      <c r="H80" s="49">
        <f t="shared" si="1"/>
        <v>2012</v>
      </c>
      <c r="I80" s="49" t="s">
        <v>36</v>
      </c>
      <c r="J80" s="49" t="s">
        <v>41</v>
      </c>
      <c r="K80" s="51">
        <v>0</v>
      </c>
      <c r="L80" s="52">
        <v>10850</v>
      </c>
      <c r="M80" s="24"/>
      <c r="N80" s="24"/>
      <c r="O80" s="24"/>
      <c r="P80" s="24"/>
      <c r="Q80" s="24"/>
      <c r="R80" s="24"/>
      <c r="S80" s="24"/>
    </row>
    <row r="81" spans="3:19" ht="15" customHeight="1" x14ac:dyDescent="0.3">
      <c r="C81" s="48" t="s">
        <v>24</v>
      </c>
      <c r="D81" s="49">
        <v>25225</v>
      </c>
      <c r="E81" s="49">
        <v>22201115670</v>
      </c>
      <c r="F81" s="50">
        <v>40848</v>
      </c>
      <c r="G81" s="50">
        <v>41334</v>
      </c>
      <c r="H81" s="49">
        <f t="shared" si="1"/>
        <v>2013</v>
      </c>
      <c r="I81" s="49" t="s">
        <v>36</v>
      </c>
      <c r="J81" s="49" t="s">
        <v>41</v>
      </c>
      <c r="K81" s="51">
        <v>0</v>
      </c>
      <c r="L81" s="52">
        <v>10400</v>
      </c>
      <c r="M81" s="24"/>
      <c r="N81" s="24"/>
      <c r="O81" s="24"/>
      <c r="P81" s="24"/>
      <c r="Q81" s="24"/>
      <c r="R81" s="24"/>
      <c r="S81" s="24"/>
    </row>
    <row r="82" spans="3:19" ht="15" customHeight="1" x14ac:dyDescent="0.3">
      <c r="C82" s="48" t="s">
        <v>24</v>
      </c>
      <c r="D82" s="49">
        <v>24962</v>
      </c>
      <c r="E82" s="49">
        <v>22201115678</v>
      </c>
      <c r="F82" s="50">
        <v>40909</v>
      </c>
      <c r="G82" s="50">
        <v>40969</v>
      </c>
      <c r="H82" s="49">
        <f t="shared" si="1"/>
        <v>2012</v>
      </c>
      <c r="I82" s="49" t="s">
        <v>36</v>
      </c>
      <c r="J82" s="49" t="s">
        <v>41</v>
      </c>
      <c r="K82" s="51">
        <v>0</v>
      </c>
      <c r="L82" s="52">
        <v>671279.58</v>
      </c>
      <c r="M82" s="24"/>
      <c r="N82" s="24"/>
      <c r="O82" s="24"/>
      <c r="P82" s="24"/>
      <c r="Q82" s="24"/>
      <c r="R82" s="24"/>
      <c r="S82" s="24"/>
    </row>
    <row r="83" spans="3:19" ht="15" customHeight="1" x14ac:dyDescent="0.3">
      <c r="C83" s="48" t="s">
        <v>24</v>
      </c>
      <c r="D83" s="49">
        <v>24962</v>
      </c>
      <c r="E83" s="49">
        <v>22201115678</v>
      </c>
      <c r="F83" s="50">
        <v>40909</v>
      </c>
      <c r="G83" s="50">
        <v>41061</v>
      </c>
      <c r="H83" s="49">
        <f t="shared" si="1"/>
        <v>2012</v>
      </c>
      <c r="I83" s="49" t="s">
        <v>36</v>
      </c>
      <c r="J83" s="49" t="s">
        <v>41</v>
      </c>
      <c r="K83" s="51">
        <v>0</v>
      </c>
      <c r="L83" s="52">
        <v>22484.9</v>
      </c>
      <c r="M83" s="24"/>
      <c r="N83" s="24"/>
      <c r="O83" s="24"/>
      <c r="P83" s="24"/>
      <c r="Q83" s="24"/>
      <c r="R83" s="24"/>
      <c r="S83" s="24"/>
    </row>
    <row r="84" spans="3:19" ht="15" customHeight="1" x14ac:dyDescent="0.3">
      <c r="C84" s="48" t="s">
        <v>24</v>
      </c>
      <c r="D84" s="49">
        <v>24962</v>
      </c>
      <c r="E84" s="49">
        <v>22201115678</v>
      </c>
      <c r="F84" s="50">
        <v>40909</v>
      </c>
      <c r="G84" s="50">
        <v>41153</v>
      </c>
      <c r="H84" s="49">
        <f t="shared" si="1"/>
        <v>2012</v>
      </c>
      <c r="I84" s="49" t="s">
        <v>36</v>
      </c>
      <c r="J84" s="49" t="s">
        <v>41</v>
      </c>
      <c r="K84" s="51">
        <v>0</v>
      </c>
      <c r="L84" s="52">
        <v>25827.25</v>
      </c>
      <c r="M84" s="24"/>
      <c r="N84" s="24"/>
      <c r="O84" s="24"/>
      <c r="P84" s="24"/>
      <c r="Q84" s="24"/>
      <c r="R84" s="24"/>
      <c r="S84" s="24"/>
    </row>
    <row r="85" spans="3:19" ht="15" customHeight="1" x14ac:dyDescent="0.3">
      <c r="C85" s="48" t="s">
        <v>24</v>
      </c>
      <c r="D85" s="49">
        <v>24962</v>
      </c>
      <c r="E85" s="49">
        <v>22201115678</v>
      </c>
      <c r="F85" s="50">
        <v>40909</v>
      </c>
      <c r="G85" s="50">
        <v>41244</v>
      </c>
      <c r="H85" s="49">
        <f t="shared" si="1"/>
        <v>2012</v>
      </c>
      <c r="I85" s="49" t="s">
        <v>36</v>
      </c>
      <c r="J85" s="49" t="s">
        <v>41</v>
      </c>
      <c r="K85" s="51">
        <v>0</v>
      </c>
      <c r="L85" s="52">
        <v>32967.72</v>
      </c>
      <c r="M85" s="24"/>
      <c r="N85" s="24"/>
      <c r="O85" s="24"/>
      <c r="P85" s="24"/>
      <c r="Q85" s="24"/>
      <c r="R85" s="24"/>
      <c r="S85" s="24"/>
    </row>
    <row r="86" spans="3:19" ht="15" customHeight="1" x14ac:dyDescent="0.3">
      <c r="C86" s="48" t="s">
        <v>24</v>
      </c>
      <c r="D86" s="49">
        <v>24962</v>
      </c>
      <c r="E86" s="49">
        <v>22201115678</v>
      </c>
      <c r="F86" s="50">
        <v>40909</v>
      </c>
      <c r="G86" s="50">
        <v>41334</v>
      </c>
      <c r="H86" s="49">
        <f t="shared" si="1"/>
        <v>2013</v>
      </c>
      <c r="I86" s="49" t="s">
        <v>36</v>
      </c>
      <c r="J86" s="49" t="s">
        <v>41</v>
      </c>
      <c r="K86" s="51">
        <v>0</v>
      </c>
      <c r="L86" s="52">
        <v>31600.400000000001</v>
      </c>
      <c r="M86" s="24"/>
      <c r="N86" s="24"/>
      <c r="O86" s="24"/>
      <c r="P86" s="24"/>
      <c r="Q86" s="24"/>
      <c r="R86" s="24"/>
      <c r="S86" s="24"/>
    </row>
    <row r="87" spans="3:19" ht="15" customHeight="1" x14ac:dyDescent="0.3">
      <c r="C87" s="48" t="s">
        <v>24</v>
      </c>
      <c r="D87" s="49">
        <v>24962</v>
      </c>
      <c r="E87" s="49">
        <v>22201115723</v>
      </c>
      <c r="F87" s="50">
        <v>41061</v>
      </c>
      <c r="G87" s="50">
        <v>41061</v>
      </c>
      <c r="H87" s="49">
        <f t="shared" si="1"/>
        <v>2012</v>
      </c>
      <c r="I87" s="49" t="s">
        <v>36</v>
      </c>
      <c r="J87" s="49" t="s">
        <v>41</v>
      </c>
      <c r="K87" s="51">
        <v>0</v>
      </c>
      <c r="L87" s="52">
        <v>232350</v>
      </c>
      <c r="M87" s="24"/>
      <c r="N87" s="24"/>
      <c r="O87" s="24"/>
      <c r="P87" s="24"/>
      <c r="Q87" s="24"/>
      <c r="R87" s="24"/>
      <c r="S87" s="24"/>
    </row>
    <row r="88" spans="3:19" ht="15" customHeight="1" x14ac:dyDescent="0.3">
      <c r="C88" s="48" t="s">
        <v>24</v>
      </c>
      <c r="D88" s="49">
        <v>24962</v>
      </c>
      <c r="E88" s="49">
        <v>22201115723</v>
      </c>
      <c r="F88" s="50">
        <v>41061</v>
      </c>
      <c r="G88" s="50">
        <v>41153</v>
      </c>
      <c r="H88" s="49">
        <f t="shared" si="1"/>
        <v>2012</v>
      </c>
      <c r="I88" s="49" t="s">
        <v>36</v>
      </c>
      <c r="J88" s="49" t="s">
        <v>41</v>
      </c>
      <c r="K88" s="51">
        <v>0</v>
      </c>
      <c r="L88" s="52">
        <v>621231.19999999995</v>
      </c>
      <c r="M88" s="24"/>
      <c r="N88" s="24"/>
      <c r="O88" s="24"/>
      <c r="P88" s="24"/>
      <c r="Q88" s="24"/>
      <c r="R88" s="24"/>
      <c r="S88" s="24"/>
    </row>
    <row r="89" spans="3:19" ht="15" customHeight="1" x14ac:dyDescent="0.3">
      <c r="C89" s="48" t="s">
        <v>24</v>
      </c>
      <c r="D89" s="49">
        <v>24962</v>
      </c>
      <c r="E89" s="49">
        <v>22201115723</v>
      </c>
      <c r="F89" s="50">
        <v>41061</v>
      </c>
      <c r="G89" s="50">
        <v>41244</v>
      </c>
      <c r="H89" s="49">
        <f t="shared" si="1"/>
        <v>2012</v>
      </c>
      <c r="I89" s="49" t="s">
        <v>36</v>
      </c>
      <c r="J89" s="49" t="s">
        <v>41</v>
      </c>
      <c r="K89" s="51">
        <v>0</v>
      </c>
      <c r="L89" s="52">
        <v>38973.199999999997</v>
      </c>
      <c r="M89" s="24"/>
      <c r="N89" s="24"/>
      <c r="O89" s="24"/>
      <c r="P89" s="24"/>
      <c r="Q89" s="24"/>
      <c r="R89" s="24"/>
      <c r="S89" s="24"/>
    </row>
    <row r="90" spans="3:19" ht="15" customHeight="1" thickBot="1" x14ac:dyDescent="0.35">
      <c r="C90" s="53" t="s">
        <v>24</v>
      </c>
      <c r="D90" s="54">
        <v>24962</v>
      </c>
      <c r="E90" s="54">
        <v>22201115723</v>
      </c>
      <c r="F90" s="55">
        <v>41061</v>
      </c>
      <c r="G90" s="55">
        <v>41334</v>
      </c>
      <c r="H90" s="54">
        <f t="shared" si="1"/>
        <v>2013</v>
      </c>
      <c r="I90" s="54" t="s">
        <v>36</v>
      </c>
      <c r="J90" s="54" t="s">
        <v>41</v>
      </c>
      <c r="K90" s="56">
        <v>0</v>
      </c>
      <c r="L90" s="57">
        <v>37356.800000000003</v>
      </c>
      <c r="M90" s="24"/>
      <c r="N90" s="24"/>
      <c r="O90" s="24"/>
      <c r="P90" s="24"/>
      <c r="Q90" s="24"/>
      <c r="R90" s="24"/>
      <c r="S90" s="24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S107"/>
  <sheetViews>
    <sheetView showGridLines="0" topLeftCell="A83" workbookViewId="0">
      <selection activeCell="F20" sqref="F20"/>
    </sheetView>
  </sheetViews>
  <sheetFormatPr defaultRowHeight="15" customHeight="1" x14ac:dyDescent="0.25"/>
  <cols>
    <col min="1" max="1" width="4" style="19" customWidth="1"/>
    <col min="2" max="2" width="12" style="19" customWidth="1"/>
    <col min="3" max="3" width="19.33203125" style="19" customWidth="1"/>
    <col min="4" max="10" width="15.6640625" style="19" customWidth="1"/>
    <col min="11" max="19" width="21.109375" style="19" customWidth="1"/>
    <col min="20" max="256" width="9.109375" style="19"/>
    <col min="257" max="257" width="4" style="19" customWidth="1"/>
    <col min="258" max="258" width="12" style="19" customWidth="1"/>
    <col min="259" max="259" width="19.33203125" style="19" customWidth="1"/>
    <col min="260" max="266" width="15.6640625" style="19" customWidth="1"/>
    <col min="267" max="275" width="21.109375" style="19" customWidth="1"/>
    <col min="276" max="512" width="9.109375" style="19"/>
    <col min="513" max="513" width="4" style="19" customWidth="1"/>
    <col min="514" max="514" width="12" style="19" customWidth="1"/>
    <col min="515" max="515" width="19.33203125" style="19" customWidth="1"/>
    <col min="516" max="522" width="15.6640625" style="19" customWidth="1"/>
    <col min="523" max="531" width="21.109375" style="19" customWidth="1"/>
    <col min="532" max="768" width="9.109375" style="19"/>
    <col min="769" max="769" width="4" style="19" customWidth="1"/>
    <col min="770" max="770" width="12" style="19" customWidth="1"/>
    <col min="771" max="771" width="19.33203125" style="19" customWidth="1"/>
    <col min="772" max="778" width="15.6640625" style="19" customWidth="1"/>
    <col min="779" max="787" width="21.109375" style="19" customWidth="1"/>
    <col min="788" max="1024" width="9.109375" style="19"/>
    <col min="1025" max="1025" width="4" style="19" customWidth="1"/>
    <col min="1026" max="1026" width="12" style="19" customWidth="1"/>
    <col min="1027" max="1027" width="19.33203125" style="19" customWidth="1"/>
    <col min="1028" max="1034" width="15.6640625" style="19" customWidth="1"/>
    <col min="1035" max="1043" width="21.109375" style="19" customWidth="1"/>
    <col min="1044" max="1280" width="9.109375" style="19"/>
    <col min="1281" max="1281" width="4" style="19" customWidth="1"/>
    <col min="1282" max="1282" width="12" style="19" customWidth="1"/>
    <col min="1283" max="1283" width="19.33203125" style="19" customWidth="1"/>
    <col min="1284" max="1290" width="15.6640625" style="19" customWidth="1"/>
    <col min="1291" max="1299" width="21.109375" style="19" customWidth="1"/>
    <col min="1300" max="1536" width="9.109375" style="19"/>
    <col min="1537" max="1537" width="4" style="19" customWidth="1"/>
    <col min="1538" max="1538" width="12" style="19" customWidth="1"/>
    <col min="1539" max="1539" width="19.33203125" style="19" customWidth="1"/>
    <col min="1540" max="1546" width="15.6640625" style="19" customWidth="1"/>
    <col min="1547" max="1555" width="21.109375" style="19" customWidth="1"/>
    <col min="1556" max="1792" width="9.109375" style="19"/>
    <col min="1793" max="1793" width="4" style="19" customWidth="1"/>
    <col min="1794" max="1794" width="12" style="19" customWidth="1"/>
    <col min="1795" max="1795" width="19.33203125" style="19" customWidth="1"/>
    <col min="1796" max="1802" width="15.6640625" style="19" customWidth="1"/>
    <col min="1803" max="1811" width="21.109375" style="19" customWidth="1"/>
    <col min="1812" max="2048" width="9.109375" style="19"/>
    <col min="2049" max="2049" width="4" style="19" customWidth="1"/>
    <col min="2050" max="2050" width="12" style="19" customWidth="1"/>
    <col min="2051" max="2051" width="19.33203125" style="19" customWidth="1"/>
    <col min="2052" max="2058" width="15.6640625" style="19" customWidth="1"/>
    <col min="2059" max="2067" width="21.109375" style="19" customWidth="1"/>
    <col min="2068" max="2304" width="9.109375" style="19"/>
    <col min="2305" max="2305" width="4" style="19" customWidth="1"/>
    <col min="2306" max="2306" width="12" style="19" customWidth="1"/>
    <col min="2307" max="2307" width="19.33203125" style="19" customWidth="1"/>
    <col min="2308" max="2314" width="15.6640625" style="19" customWidth="1"/>
    <col min="2315" max="2323" width="21.109375" style="19" customWidth="1"/>
    <col min="2324" max="2560" width="9.109375" style="19"/>
    <col min="2561" max="2561" width="4" style="19" customWidth="1"/>
    <col min="2562" max="2562" width="12" style="19" customWidth="1"/>
    <col min="2563" max="2563" width="19.33203125" style="19" customWidth="1"/>
    <col min="2564" max="2570" width="15.6640625" style="19" customWidth="1"/>
    <col min="2571" max="2579" width="21.109375" style="19" customWidth="1"/>
    <col min="2580" max="2816" width="9.109375" style="19"/>
    <col min="2817" max="2817" width="4" style="19" customWidth="1"/>
    <col min="2818" max="2818" width="12" style="19" customWidth="1"/>
    <col min="2819" max="2819" width="19.33203125" style="19" customWidth="1"/>
    <col min="2820" max="2826" width="15.6640625" style="19" customWidth="1"/>
    <col min="2827" max="2835" width="21.109375" style="19" customWidth="1"/>
    <col min="2836" max="3072" width="9.109375" style="19"/>
    <col min="3073" max="3073" width="4" style="19" customWidth="1"/>
    <col min="3074" max="3074" width="12" style="19" customWidth="1"/>
    <col min="3075" max="3075" width="19.33203125" style="19" customWidth="1"/>
    <col min="3076" max="3082" width="15.6640625" style="19" customWidth="1"/>
    <col min="3083" max="3091" width="21.109375" style="19" customWidth="1"/>
    <col min="3092" max="3328" width="9.109375" style="19"/>
    <col min="3329" max="3329" width="4" style="19" customWidth="1"/>
    <col min="3330" max="3330" width="12" style="19" customWidth="1"/>
    <col min="3331" max="3331" width="19.33203125" style="19" customWidth="1"/>
    <col min="3332" max="3338" width="15.6640625" style="19" customWidth="1"/>
    <col min="3339" max="3347" width="21.109375" style="19" customWidth="1"/>
    <col min="3348" max="3584" width="9.109375" style="19"/>
    <col min="3585" max="3585" width="4" style="19" customWidth="1"/>
    <col min="3586" max="3586" width="12" style="19" customWidth="1"/>
    <col min="3587" max="3587" width="19.33203125" style="19" customWidth="1"/>
    <col min="3588" max="3594" width="15.6640625" style="19" customWidth="1"/>
    <col min="3595" max="3603" width="21.109375" style="19" customWidth="1"/>
    <col min="3604" max="3840" width="9.109375" style="19"/>
    <col min="3841" max="3841" width="4" style="19" customWidth="1"/>
    <col min="3842" max="3842" width="12" style="19" customWidth="1"/>
    <col min="3843" max="3843" width="19.33203125" style="19" customWidth="1"/>
    <col min="3844" max="3850" width="15.6640625" style="19" customWidth="1"/>
    <col min="3851" max="3859" width="21.109375" style="19" customWidth="1"/>
    <col min="3860" max="4096" width="9.109375" style="19"/>
    <col min="4097" max="4097" width="4" style="19" customWidth="1"/>
    <col min="4098" max="4098" width="12" style="19" customWidth="1"/>
    <col min="4099" max="4099" width="19.33203125" style="19" customWidth="1"/>
    <col min="4100" max="4106" width="15.6640625" style="19" customWidth="1"/>
    <col min="4107" max="4115" width="21.109375" style="19" customWidth="1"/>
    <col min="4116" max="4352" width="9.109375" style="19"/>
    <col min="4353" max="4353" width="4" style="19" customWidth="1"/>
    <col min="4354" max="4354" width="12" style="19" customWidth="1"/>
    <col min="4355" max="4355" width="19.33203125" style="19" customWidth="1"/>
    <col min="4356" max="4362" width="15.6640625" style="19" customWidth="1"/>
    <col min="4363" max="4371" width="21.109375" style="19" customWidth="1"/>
    <col min="4372" max="4608" width="9.109375" style="19"/>
    <col min="4609" max="4609" width="4" style="19" customWidth="1"/>
    <col min="4610" max="4610" width="12" style="19" customWidth="1"/>
    <col min="4611" max="4611" width="19.33203125" style="19" customWidth="1"/>
    <col min="4612" max="4618" width="15.6640625" style="19" customWidth="1"/>
    <col min="4619" max="4627" width="21.109375" style="19" customWidth="1"/>
    <col min="4628" max="4864" width="9.109375" style="19"/>
    <col min="4865" max="4865" width="4" style="19" customWidth="1"/>
    <col min="4866" max="4866" width="12" style="19" customWidth="1"/>
    <col min="4867" max="4867" width="19.33203125" style="19" customWidth="1"/>
    <col min="4868" max="4874" width="15.6640625" style="19" customWidth="1"/>
    <col min="4875" max="4883" width="21.109375" style="19" customWidth="1"/>
    <col min="4884" max="5120" width="9.109375" style="19"/>
    <col min="5121" max="5121" width="4" style="19" customWidth="1"/>
    <col min="5122" max="5122" width="12" style="19" customWidth="1"/>
    <col min="5123" max="5123" width="19.33203125" style="19" customWidth="1"/>
    <col min="5124" max="5130" width="15.6640625" style="19" customWidth="1"/>
    <col min="5131" max="5139" width="21.109375" style="19" customWidth="1"/>
    <col min="5140" max="5376" width="9.109375" style="19"/>
    <col min="5377" max="5377" width="4" style="19" customWidth="1"/>
    <col min="5378" max="5378" width="12" style="19" customWidth="1"/>
    <col min="5379" max="5379" width="19.33203125" style="19" customWidth="1"/>
    <col min="5380" max="5386" width="15.6640625" style="19" customWidth="1"/>
    <col min="5387" max="5395" width="21.109375" style="19" customWidth="1"/>
    <col min="5396" max="5632" width="9.109375" style="19"/>
    <col min="5633" max="5633" width="4" style="19" customWidth="1"/>
    <col min="5634" max="5634" width="12" style="19" customWidth="1"/>
    <col min="5635" max="5635" width="19.33203125" style="19" customWidth="1"/>
    <col min="5636" max="5642" width="15.6640625" style="19" customWidth="1"/>
    <col min="5643" max="5651" width="21.109375" style="19" customWidth="1"/>
    <col min="5652" max="5888" width="9.109375" style="19"/>
    <col min="5889" max="5889" width="4" style="19" customWidth="1"/>
    <col min="5890" max="5890" width="12" style="19" customWidth="1"/>
    <col min="5891" max="5891" width="19.33203125" style="19" customWidth="1"/>
    <col min="5892" max="5898" width="15.6640625" style="19" customWidth="1"/>
    <col min="5899" max="5907" width="21.109375" style="19" customWidth="1"/>
    <col min="5908" max="6144" width="9.109375" style="19"/>
    <col min="6145" max="6145" width="4" style="19" customWidth="1"/>
    <col min="6146" max="6146" width="12" style="19" customWidth="1"/>
    <col min="6147" max="6147" width="19.33203125" style="19" customWidth="1"/>
    <col min="6148" max="6154" width="15.6640625" style="19" customWidth="1"/>
    <col min="6155" max="6163" width="21.109375" style="19" customWidth="1"/>
    <col min="6164" max="6400" width="9.109375" style="19"/>
    <col min="6401" max="6401" width="4" style="19" customWidth="1"/>
    <col min="6402" max="6402" width="12" style="19" customWidth="1"/>
    <col min="6403" max="6403" width="19.33203125" style="19" customWidth="1"/>
    <col min="6404" max="6410" width="15.6640625" style="19" customWidth="1"/>
    <col min="6411" max="6419" width="21.109375" style="19" customWidth="1"/>
    <col min="6420" max="6656" width="9.109375" style="19"/>
    <col min="6657" max="6657" width="4" style="19" customWidth="1"/>
    <col min="6658" max="6658" width="12" style="19" customWidth="1"/>
    <col min="6659" max="6659" width="19.33203125" style="19" customWidth="1"/>
    <col min="6660" max="6666" width="15.6640625" style="19" customWidth="1"/>
    <col min="6667" max="6675" width="21.109375" style="19" customWidth="1"/>
    <col min="6676" max="6912" width="9.109375" style="19"/>
    <col min="6913" max="6913" width="4" style="19" customWidth="1"/>
    <col min="6914" max="6914" width="12" style="19" customWidth="1"/>
    <col min="6915" max="6915" width="19.33203125" style="19" customWidth="1"/>
    <col min="6916" max="6922" width="15.6640625" style="19" customWidth="1"/>
    <col min="6923" max="6931" width="21.109375" style="19" customWidth="1"/>
    <col min="6932" max="7168" width="9.109375" style="19"/>
    <col min="7169" max="7169" width="4" style="19" customWidth="1"/>
    <col min="7170" max="7170" width="12" style="19" customWidth="1"/>
    <col min="7171" max="7171" width="19.33203125" style="19" customWidth="1"/>
    <col min="7172" max="7178" width="15.6640625" style="19" customWidth="1"/>
    <col min="7179" max="7187" width="21.109375" style="19" customWidth="1"/>
    <col min="7188" max="7424" width="9.109375" style="19"/>
    <col min="7425" max="7425" width="4" style="19" customWidth="1"/>
    <col min="7426" max="7426" width="12" style="19" customWidth="1"/>
    <col min="7427" max="7427" width="19.33203125" style="19" customWidth="1"/>
    <col min="7428" max="7434" width="15.6640625" style="19" customWidth="1"/>
    <col min="7435" max="7443" width="21.109375" style="19" customWidth="1"/>
    <col min="7444" max="7680" width="9.109375" style="19"/>
    <col min="7681" max="7681" width="4" style="19" customWidth="1"/>
    <col min="7682" max="7682" width="12" style="19" customWidth="1"/>
    <col min="7683" max="7683" width="19.33203125" style="19" customWidth="1"/>
    <col min="7684" max="7690" width="15.6640625" style="19" customWidth="1"/>
    <col min="7691" max="7699" width="21.109375" style="19" customWidth="1"/>
    <col min="7700" max="7936" width="9.109375" style="19"/>
    <col min="7937" max="7937" width="4" style="19" customWidth="1"/>
    <col min="7938" max="7938" width="12" style="19" customWidth="1"/>
    <col min="7939" max="7939" width="19.33203125" style="19" customWidth="1"/>
    <col min="7940" max="7946" width="15.6640625" style="19" customWidth="1"/>
    <col min="7947" max="7955" width="21.109375" style="19" customWidth="1"/>
    <col min="7956" max="8192" width="9.109375" style="19"/>
    <col min="8193" max="8193" width="4" style="19" customWidth="1"/>
    <col min="8194" max="8194" width="12" style="19" customWidth="1"/>
    <col min="8195" max="8195" width="19.33203125" style="19" customWidth="1"/>
    <col min="8196" max="8202" width="15.6640625" style="19" customWidth="1"/>
    <col min="8203" max="8211" width="21.109375" style="19" customWidth="1"/>
    <col min="8212" max="8448" width="9.109375" style="19"/>
    <col min="8449" max="8449" width="4" style="19" customWidth="1"/>
    <col min="8450" max="8450" width="12" style="19" customWidth="1"/>
    <col min="8451" max="8451" width="19.33203125" style="19" customWidth="1"/>
    <col min="8452" max="8458" width="15.6640625" style="19" customWidth="1"/>
    <col min="8459" max="8467" width="21.109375" style="19" customWidth="1"/>
    <col min="8468" max="8704" width="9.109375" style="19"/>
    <col min="8705" max="8705" width="4" style="19" customWidth="1"/>
    <col min="8706" max="8706" width="12" style="19" customWidth="1"/>
    <col min="8707" max="8707" width="19.33203125" style="19" customWidth="1"/>
    <col min="8708" max="8714" width="15.6640625" style="19" customWidth="1"/>
    <col min="8715" max="8723" width="21.109375" style="19" customWidth="1"/>
    <col min="8724" max="8960" width="9.109375" style="19"/>
    <col min="8961" max="8961" width="4" style="19" customWidth="1"/>
    <col min="8962" max="8962" width="12" style="19" customWidth="1"/>
    <col min="8963" max="8963" width="19.33203125" style="19" customWidth="1"/>
    <col min="8964" max="8970" width="15.6640625" style="19" customWidth="1"/>
    <col min="8971" max="8979" width="21.109375" style="19" customWidth="1"/>
    <col min="8980" max="9216" width="9.109375" style="19"/>
    <col min="9217" max="9217" width="4" style="19" customWidth="1"/>
    <col min="9218" max="9218" width="12" style="19" customWidth="1"/>
    <col min="9219" max="9219" width="19.33203125" style="19" customWidth="1"/>
    <col min="9220" max="9226" width="15.6640625" style="19" customWidth="1"/>
    <col min="9227" max="9235" width="21.109375" style="19" customWidth="1"/>
    <col min="9236" max="9472" width="9.109375" style="19"/>
    <col min="9473" max="9473" width="4" style="19" customWidth="1"/>
    <col min="9474" max="9474" width="12" style="19" customWidth="1"/>
    <col min="9475" max="9475" width="19.33203125" style="19" customWidth="1"/>
    <col min="9476" max="9482" width="15.6640625" style="19" customWidth="1"/>
    <col min="9483" max="9491" width="21.109375" style="19" customWidth="1"/>
    <col min="9492" max="9728" width="9.109375" style="19"/>
    <col min="9729" max="9729" width="4" style="19" customWidth="1"/>
    <col min="9730" max="9730" width="12" style="19" customWidth="1"/>
    <col min="9731" max="9731" width="19.33203125" style="19" customWidth="1"/>
    <col min="9732" max="9738" width="15.6640625" style="19" customWidth="1"/>
    <col min="9739" max="9747" width="21.109375" style="19" customWidth="1"/>
    <col min="9748" max="9984" width="9.109375" style="19"/>
    <col min="9985" max="9985" width="4" style="19" customWidth="1"/>
    <col min="9986" max="9986" width="12" style="19" customWidth="1"/>
    <col min="9987" max="9987" width="19.33203125" style="19" customWidth="1"/>
    <col min="9988" max="9994" width="15.6640625" style="19" customWidth="1"/>
    <col min="9995" max="10003" width="21.109375" style="19" customWidth="1"/>
    <col min="10004" max="10240" width="9.109375" style="19"/>
    <col min="10241" max="10241" width="4" style="19" customWidth="1"/>
    <col min="10242" max="10242" width="12" style="19" customWidth="1"/>
    <col min="10243" max="10243" width="19.33203125" style="19" customWidth="1"/>
    <col min="10244" max="10250" width="15.6640625" style="19" customWidth="1"/>
    <col min="10251" max="10259" width="21.109375" style="19" customWidth="1"/>
    <col min="10260" max="10496" width="9.109375" style="19"/>
    <col min="10497" max="10497" width="4" style="19" customWidth="1"/>
    <col min="10498" max="10498" width="12" style="19" customWidth="1"/>
    <col min="10499" max="10499" width="19.33203125" style="19" customWidth="1"/>
    <col min="10500" max="10506" width="15.6640625" style="19" customWidth="1"/>
    <col min="10507" max="10515" width="21.109375" style="19" customWidth="1"/>
    <col min="10516" max="10752" width="9.109375" style="19"/>
    <col min="10753" max="10753" width="4" style="19" customWidth="1"/>
    <col min="10754" max="10754" width="12" style="19" customWidth="1"/>
    <col min="10755" max="10755" width="19.33203125" style="19" customWidth="1"/>
    <col min="10756" max="10762" width="15.6640625" style="19" customWidth="1"/>
    <col min="10763" max="10771" width="21.109375" style="19" customWidth="1"/>
    <col min="10772" max="11008" width="9.109375" style="19"/>
    <col min="11009" max="11009" width="4" style="19" customWidth="1"/>
    <col min="11010" max="11010" width="12" style="19" customWidth="1"/>
    <col min="11011" max="11011" width="19.33203125" style="19" customWidth="1"/>
    <col min="11012" max="11018" width="15.6640625" style="19" customWidth="1"/>
    <col min="11019" max="11027" width="21.109375" style="19" customWidth="1"/>
    <col min="11028" max="11264" width="9.109375" style="19"/>
    <col min="11265" max="11265" width="4" style="19" customWidth="1"/>
    <col min="11266" max="11266" width="12" style="19" customWidth="1"/>
    <col min="11267" max="11267" width="19.33203125" style="19" customWidth="1"/>
    <col min="11268" max="11274" width="15.6640625" style="19" customWidth="1"/>
    <col min="11275" max="11283" width="21.109375" style="19" customWidth="1"/>
    <col min="11284" max="11520" width="9.109375" style="19"/>
    <col min="11521" max="11521" width="4" style="19" customWidth="1"/>
    <col min="11522" max="11522" width="12" style="19" customWidth="1"/>
    <col min="11523" max="11523" width="19.33203125" style="19" customWidth="1"/>
    <col min="11524" max="11530" width="15.6640625" style="19" customWidth="1"/>
    <col min="11531" max="11539" width="21.109375" style="19" customWidth="1"/>
    <col min="11540" max="11776" width="9.109375" style="19"/>
    <col min="11777" max="11777" width="4" style="19" customWidth="1"/>
    <col min="11778" max="11778" width="12" style="19" customWidth="1"/>
    <col min="11779" max="11779" width="19.33203125" style="19" customWidth="1"/>
    <col min="11780" max="11786" width="15.6640625" style="19" customWidth="1"/>
    <col min="11787" max="11795" width="21.109375" style="19" customWidth="1"/>
    <col min="11796" max="12032" width="9.109375" style="19"/>
    <col min="12033" max="12033" width="4" style="19" customWidth="1"/>
    <col min="12034" max="12034" width="12" style="19" customWidth="1"/>
    <col min="12035" max="12035" width="19.33203125" style="19" customWidth="1"/>
    <col min="12036" max="12042" width="15.6640625" style="19" customWidth="1"/>
    <col min="12043" max="12051" width="21.109375" style="19" customWidth="1"/>
    <col min="12052" max="12288" width="9.109375" style="19"/>
    <col min="12289" max="12289" width="4" style="19" customWidth="1"/>
    <col min="12290" max="12290" width="12" style="19" customWidth="1"/>
    <col min="12291" max="12291" width="19.33203125" style="19" customWidth="1"/>
    <col min="12292" max="12298" width="15.6640625" style="19" customWidth="1"/>
    <col min="12299" max="12307" width="21.109375" style="19" customWidth="1"/>
    <col min="12308" max="12544" width="9.109375" style="19"/>
    <col min="12545" max="12545" width="4" style="19" customWidth="1"/>
    <col min="12546" max="12546" width="12" style="19" customWidth="1"/>
    <col min="12547" max="12547" width="19.33203125" style="19" customWidth="1"/>
    <col min="12548" max="12554" width="15.6640625" style="19" customWidth="1"/>
    <col min="12555" max="12563" width="21.109375" style="19" customWidth="1"/>
    <col min="12564" max="12800" width="9.109375" style="19"/>
    <col min="12801" max="12801" width="4" style="19" customWidth="1"/>
    <col min="12802" max="12802" width="12" style="19" customWidth="1"/>
    <col min="12803" max="12803" width="19.33203125" style="19" customWidth="1"/>
    <col min="12804" max="12810" width="15.6640625" style="19" customWidth="1"/>
    <col min="12811" max="12819" width="21.109375" style="19" customWidth="1"/>
    <col min="12820" max="13056" width="9.109375" style="19"/>
    <col min="13057" max="13057" width="4" style="19" customWidth="1"/>
    <col min="13058" max="13058" width="12" style="19" customWidth="1"/>
    <col min="13059" max="13059" width="19.33203125" style="19" customWidth="1"/>
    <col min="13060" max="13066" width="15.6640625" style="19" customWidth="1"/>
    <col min="13067" max="13075" width="21.109375" style="19" customWidth="1"/>
    <col min="13076" max="13312" width="9.109375" style="19"/>
    <col min="13313" max="13313" width="4" style="19" customWidth="1"/>
    <col min="13314" max="13314" width="12" style="19" customWidth="1"/>
    <col min="13315" max="13315" width="19.33203125" style="19" customWidth="1"/>
    <col min="13316" max="13322" width="15.6640625" style="19" customWidth="1"/>
    <col min="13323" max="13331" width="21.109375" style="19" customWidth="1"/>
    <col min="13332" max="13568" width="9.109375" style="19"/>
    <col min="13569" max="13569" width="4" style="19" customWidth="1"/>
    <col min="13570" max="13570" width="12" style="19" customWidth="1"/>
    <col min="13571" max="13571" width="19.33203125" style="19" customWidth="1"/>
    <col min="13572" max="13578" width="15.6640625" style="19" customWidth="1"/>
    <col min="13579" max="13587" width="21.109375" style="19" customWidth="1"/>
    <col min="13588" max="13824" width="9.109375" style="19"/>
    <col min="13825" max="13825" width="4" style="19" customWidth="1"/>
    <col min="13826" max="13826" width="12" style="19" customWidth="1"/>
    <col min="13827" max="13827" width="19.33203125" style="19" customWidth="1"/>
    <col min="13828" max="13834" width="15.6640625" style="19" customWidth="1"/>
    <col min="13835" max="13843" width="21.109375" style="19" customWidth="1"/>
    <col min="13844" max="14080" width="9.109375" style="19"/>
    <col min="14081" max="14081" width="4" style="19" customWidth="1"/>
    <col min="14082" max="14082" width="12" style="19" customWidth="1"/>
    <col min="14083" max="14083" width="19.33203125" style="19" customWidth="1"/>
    <col min="14084" max="14090" width="15.6640625" style="19" customWidth="1"/>
    <col min="14091" max="14099" width="21.109375" style="19" customWidth="1"/>
    <col min="14100" max="14336" width="9.109375" style="19"/>
    <col min="14337" max="14337" width="4" style="19" customWidth="1"/>
    <col min="14338" max="14338" width="12" style="19" customWidth="1"/>
    <col min="14339" max="14339" width="19.33203125" style="19" customWidth="1"/>
    <col min="14340" max="14346" width="15.6640625" style="19" customWidth="1"/>
    <col min="14347" max="14355" width="21.109375" style="19" customWidth="1"/>
    <col min="14356" max="14592" width="9.109375" style="19"/>
    <col min="14593" max="14593" width="4" style="19" customWidth="1"/>
    <col min="14594" max="14594" width="12" style="19" customWidth="1"/>
    <col min="14595" max="14595" width="19.33203125" style="19" customWidth="1"/>
    <col min="14596" max="14602" width="15.6640625" style="19" customWidth="1"/>
    <col min="14603" max="14611" width="21.109375" style="19" customWidth="1"/>
    <col min="14612" max="14848" width="9.109375" style="19"/>
    <col min="14849" max="14849" width="4" style="19" customWidth="1"/>
    <col min="14850" max="14850" width="12" style="19" customWidth="1"/>
    <col min="14851" max="14851" width="19.33203125" style="19" customWidth="1"/>
    <col min="14852" max="14858" width="15.6640625" style="19" customWidth="1"/>
    <col min="14859" max="14867" width="21.109375" style="19" customWidth="1"/>
    <col min="14868" max="15104" width="9.109375" style="19"/>
    <col min="15105" max="15105" width="4" style="19" customWidth="1"/>
    <col min="15106" max="15106" width="12" style="19" customWidth="1"/>
    <col min="15107" max="15107" width="19.33203125" style="19" customWidth="1"/>
    <col min="15108" max="15114" width="15.6640625" style="19" customWidth="1"/>
    <col min="15115" max="15123" width="21.109375" style="19" customWidth="1"/>
    <col min="15124" max="15360" width="9.109375" style="19"/>
    <col min="15361" max="15361" width="4" style="19" customWidth="1"/>
    <col min="15362" max="15362" width="12" style="19" customWidth="1"/>
    <col min="15363" max="15363" width="19.33203125" style="19" customWidth="1"/>
    <col min="15364" max="15370" width="15.6640625" style="19" customWidth="1"/>
    <col min="15371" max="15379" width="21.109375" style="19" customWidth="1"/>
    <col min="15380" max="15616" width="9.109375" style="19"/>
    <col min="15617" max="15617" width="4" style="19" customWidth="1"/>
    <col min="15618" max="15618" width="12" style="19" customWidth="1"/>
    <col min="15619" max="15619" width="19.33203125" style="19" customWidth="1"/>
    <col min="15620" max="15626" width="15.6640625" style="19" customWidth="1"/>
    <col min="15627" max="15635" width="21.109375" style="19" customWidth="1"/>
    <col min="15636" max="15872" width="9.109375" style="19"/>
    <col min="15873" max="15873" width="4" style="19" customWidth="1"/>
    <col min="15874" max="15874" width="12" style="19" customWidth="1"/>
    <col min="15875" max="15875" width="19.33203125" style="19" customWidth="1"/>
    <col min="15876" max="15882" width="15.6640625" style="19" customWidth="1"/>
    <col min="15883" max="15891" width="21.109375" style="19" customWidth="1"/>
    <col min="15892" max="16128" width="9.109375" style="19"/>
    <col min="16129" max="16129" width="4" style="19" customWidth="1"/>
    <col min="16130" max="16130" width="12" style="19" customWidth="1"/>
    <col min="16131" max="16131" width="19.33203125" style="19" customWidth="1"/>
    <col min="16132" max="16138" width="15.6640625" style="19" customWidth="1"/>
    <col min="16139" max="16147" width="21.109375" style="19" customWidth="1"/>
    <col min="16148" max="16384" width="9.109375" style="19"/>
  </cols>
  <sheetData>
    <row r="1" spans="3:19" ht="15" customHeight="1" x14ac:dyDescent="0.3">
      <c r="C1" s="20"/>
      <c r="D1" s="20"/>
      <c r="E1" s="21"/>
      <c r="F1" s="20"/>
      <c r="G1" s="20"/>
      <c r="H1" s="20"/>
      <c r="I1" s="20"/>
      <c r="J1" s="20"/>
      <c r="K1" s="20"/>
      <c r="L1" s="20" t="s">
        <v>40</v>
      </c>
      <c r="M1" s="20"/>
      <c r="N1" s="20"/>
      <c r="O1" s="20"/>
      <c r="P1" s="20"/>
      <c r="Q1" s="20"/>
      <c r="R1" s="20"/>
      <c r="S1" s="20"/>
    </row>
    <row r="2" spans="3:19" customFormat="1" ht="22.5" customHeight="1" x14ac:dyDescent="0.3"/>
    <row r="3" spans="3:19" ht="15" customHeight="1" thickBot="1" x14ac:dyDescent="0.35"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 spans="3:19" ht="29.4" thickBot="1" x14ac:dyDescent="0.3">
      <c r="C4" s="37" t="s">
        <v>27</v>
      </c>
      <c r="D4" s="38" t="s">
        <v>28</v>
      </c>
      <c r="E4" s="38" t="s">
        <v>29</v>
      </c>
      <c r="F4" s="38" t="s">
        <v>30</v>
      </c>
      <c r="G4" s="38" t="s">
        <v>31</v>
      </c>
      <c r="H4" s="38" t="s">
        <v>39</v>
      </c>
      <c r="I4" s="38" t="s">
        <v>32</v>
      </c>
      <c r="J4" s="38" t="s">
        <v>33</v>
      </c>
      <c r="K4" s="38" t="s">
        <v>34</v>
      </c>
      <c r="L4" s="40" t="s">
        <v>35</v>
      </c>
    </row>
    <row r="5" spans="3:19" ht="15" customHeight="1" x14ac:dyDescent="0.3">
      <c r="C5" s="43" t="s">
        <v>22</v>
      </c>
      <c r="D5" s="44">
        <v>1372702</v>
      </c>
      <c r="E5" s="44">
        <v>42005150392</v>
      </c>
      <c r="F5" s="45">
        <v>38718</v>
      </c>
      <c r="G5" s="45">
        <v>38777</v>
      </c>
      <c r="H5" s="44">
        <f>YEAR(G5)</f>
        <v>2006</v>
      </c>
      <c r="I5" s="44" t="s">
        <v>36</v>
      </c>
      <c r="J5" s="44" t="s">
        <v>37</v>
      </c>
      <c r="K5" s="58">
        <v>296</v>
      </c>
      <c r="L5" s="59">
        <v>250000</v>
      </c>
      <c r="M5" s="25"/>
      <c r="N5" s="25"/>
      <c r="O5" s="25"/>
      <c r="P5" s="25"/>
      <c r="Q5" s="25"/>
      <c r="R5" s="25"/>
      <c r="S5" s="25"/>
    </row>
    <row r="6" spans="3:19" ht="15" customHeight="1" x14ac:dyDescent="0.3">
      <c r="C6" s="48" t="s">
        <v>22</v>
      </c>
      <c r="D6" s="49">
        <v>1372702</v>
      </c>
      <c r="E6" s="49">
        <v>42005150392</v>
      </c>
      <c r="F6" s="50">
        <v>38718</v>
      </c>
      <c r="G6" s="50">
        <v>39052</v>
      </c>
      <c r="H6" s="49">
        <f t="shared" ref="H6:H69" si="0">YEAR(G6)</f>
        <v>2006</v>
      </c>
      <c r="I6" s="49" t="s">
        <v>36</v>
      </c>
      <c r="J6" s="49" t="s">
        <v>37</v>
      </c>
      <c r="K6" s="60">
        <v>726</v>
      </c>
      <c r="L6" s="61">
        <v>-726</v>
      </c>
      <c r="M6" s="25"/>
      <c r="N6" s="25"/>
      <c r="O6" s="25"/>
      <c r="P6" s="25"/>
      <c r="Q6" s="25"/>
      <c r="R6" s="25"/>
      <c r="S6" s="25"/>
    </row>
    <row r="7" spans="3:19" ht="15" customHeight="1" x14ac:dyDescent="0.3">
      <c r="C7" s="48" t="s">
        <v>22</v>
      </c>
      <c r="D7" s="49">
        <v>1372702</v>
      </c>
      <c r="E7" s="49">
        <v>42005150392</v>
      </c>
      <c r="F7" s="50">
        <v>38718</v>
      </c>
      <c r="G7" s="50">
        <v>38869</v>
      </c>
      <c r="H7" s="49">
        <f t="shared" si="0"/>
        <v>2006</v>
      </c>
      <c r="I7" s="49" t="s">
        <v>36</v>
      </c>
      <c r="J7" s="49" t="s">
        <v>37</v>
      </c>
      <c r="K7" s="60">
        <v>0</v>
      </c>
      <c r="L7" s="61">
        <v>-200000</v>
      </c>
      <c r="M7" s="25"/>
      <c r="N7" s="25"/>
      <c r="O7" s="25"/>
      <c r="P7" s="25"/>
      <c r="Q7" s="25"/>
      <c r="R7" s="25"/>
      <c r="S7" s="25"/>
    </row>
    <row r="8" spans="3:19" ht="16.5" customHeight="1" x14ac:dyDescent="0.3">
      <c r="C8" s="48" t="s">
        <v>22</v>
      </c>
      <c r="D8" s="49">
        <v>1373715</v>
      </c>
      <c r="E8" s="49">
        <v>42005150695</v>
      </c>
      <c r="F8" s="50">
        <v>38718</v>
      </c>
      <c r="G8" s="50">
        <v>38777</v>
      </c>
      <c r="H8" s="49">
        <f t="shared" si="0"/>
        <v>2006</v>
      </c>
      <c r="I8" s="49" t="s">
        <v>36</v>
      </c>
      <c r="J8" s="49" t="s">
        <v>41</v>
      </c>
      <c r="K8" s="60">
        <v>0</v>
      </c>
      <c r="L8" s="61">
        <v>614800</v>
      </c>
      <c r="M8" s="25"/>
      <c r="N8" s="25"/>
      <c r="O8" s="25"/>
      <c r="P8" s="25"/>
      <c r="Q8" s="25"/>
      <c r="R8" s="25"/>
      <c r="S8" s="25"/>
    </row>
    <row r="9" spans="3:19" ht="15" customHeight="1" x14ac:dyDescent="0.3">
      <c r="C9" s="48" t="s">
        <v>22</v>
      </c>
      <c r="D9" s="49">
        <v>1373715</v>
      </c>
      <c r="E9" s="49">
        <v>42005150695</v>
      </c>
      <c r="F9" s="50">
        <v>38718</v>
      </c>
      <c r="G9" s="50">
        <v>39417</v>
      </c>
      <c r="H9" s="49">
        <f t="shared" si="0"/>
        <v>2007</v>
      </c>
      <c r="I9" s="49" t="s">
        <v>36</v>
      </c>
      <c r="J9" s="49" t="s">
        <v>41</v>
      </c>
      <c r="K9" s="60">
        <v>8000</v>
      </c>
      <c r="L9" s="61">
        <v>7060</v>
      </c>
      <c r="M9" s="25"/>
      <c r="N9" s="25"/>
      <c r="O9" s="25"/>
      <c r="P9" s="25"/>
      <c r="Q9" s="25"/>
      <c r="R9" s="25"/>
      <c r="S9" s="25"/>
    </row>
    <row r="10" spans="3:19" ht="15" customHeight="1" x14ac:dyDescent="0.3">
      <c r="C10" s="48" t="s">
        <v>22</v>
      </c>
      <c r="D10" s="49">
        <v>1387909</v>
      </c>
      <c r="E10" s="49">
        <v>42005154788</v>
      </c>
      <c r="F10" s="50">
        <v>38808</v>
      </c>
      <c r="G10" s="50">
        <v>38961</v>
      </c>
      <c r="H10" s="49">
        <f t="shared" si="0"/>
        <v>2006</v>
      </c>
      <c r="I10" s="49" t="s">
        <v>36</v>
      </c>
      <c r="J10" s="49" t="s">
        <v>37</v>
      </c>
      <c r="K10" s="60">
        <v>2168</v>
      </c>
      <c r="L10" s="61">
        <v>-35580.959999999999</v>
      </c>
      <c r="M10" s="25"/>
      <c r="N10" s="25"/>
      <c r="O10" s="25"/>
      <c r="P10" s="25"/>
      <c r="Q10" s="25"/>
      <c r="R10" s="25"/>
      <c r="S10" s="25"/>
    </row>
    <row r="11" spans="3:19" ht="15" customHeight="1" x14ac:dyDescent="0.3">
      <c r="C11" s="48" t="s">
        <v>22</v>
      </c>
      <c r="D11" s="49">
        <v>1387909</v>
      </c>
      <c r="E11" s="49">
        <v>42005154788</v>
      </c>
      <c r="F11" s="50">
        <v>38808</v>
      </c>
      <c r="G11" s="50">
        <v>39234</v>
      </c>
      <c r="H11" s="49">
        <f t="shared" si="0"/>
        <v>2007</v>
      </c>
      <c r="I11" s="49" t="s">
        <v>36</v>
      </c>
      <c r="J11" s="49" t="s">
        <v>37</v>
      </c>
      <c r="K11" s="60">
        <v>350</v>
      </c>
      <c r="L11" s="61">
        <v>40789.5</v>
      </c>
      <c r="M11" s="25"/>
      <c r="N11" s="25"/>
      <c r="O11" s="25"/>
      <c r="P11" s="25"/>
      <c r="Q11" s="25"/>
      <c r="R11" s="25"/>
      <c r="S11" s="25"/>
    </row>
    <row r="12" spans="3:19" ht="15" customHeight="1" x14ac:dyDescent="0.3">
      <c r="C12" s="48" t="s">
        <v>22</v>
      </c>
      <c r="D12" s="49">
        <v>1387909</v>
      </c>
      <c r="E12" s="49">
        <v>42005154788</v>
      </c>
      <c r="F12" s="50">
        <v>38808</v>
      </c>
      <c r="G12" s="50">
        <v>39965</v>
      </c>
      <c r="H12" s="49">
        <f t="shared" si="0"/>
        <v>2009</v>
      </c>
      <c r="I12" s="49" t="s">
        <v>36</v>
      </c>
      <c r="J12" s="49" t="s">
        <v>37</v>
      </c>
      <c r="K12" s="60">
        <v>0</v>
      </c>
      <c r="L12" s="61">
        <v>5000</v>
      </c>
      <c r="M12" s="25"/>
      <c r="N12" s="25"/>
      <c r="O12" s="25"/>
      <c r="P12" s="25"/>
      <c r="Q12" s="25"/>
      <c r="R12" s="25"/>
      <c r="S12" s="25"/>
    </row>
    <row r="13" spans="3:19" ht="15" customHeight="1" x14ac:dyDescent="0.3">
      <c r="C13" s="48" t="s">
        <v>22</v>
      </c>
      <c r="D13" s="49">
        <v>1392121</v>
      </c>
      <c r="E13" s="49">
        <v>42005155384</v>
      </c>
      <c r="F13" s="50">
        <v>38838</v>
      </c>
      <c r="G13" s="50">
        <v>39234</v>
      </c>
      <c r="H13" s="49">
        <f t="shared" si="0"/>
        <v>2007</v>
      </c>
      <c r="I13" s="49" t="s">
        <v>36</v>
      </c>
      <c r="J13" s="49" t="s">
        <v>37</v>
      </c>
      <c r="K13" s="60">
        <v>158829.04</v>
      </c>
      <c r="L13" s="61">
        <v>-155450.92000000001</v>
      </c>
      <c r="M13" s="25"/>
      <c r="N13" s="25"/>
      <c r="O13" s="25"/>
      <c r="P13" s="25"/>
      <c r="Q13" s="25"/>
      <c r="R13" s="25"/>
      <c r="S13" s="25"/>
    </row>
    <row r="14" spans="3:19" ht="15" customHeight="1" x14ac:dyDescent="0.3">
      <c r="C14" s="48" t="s">
        <v>22</v>
      </c>
      <c r="D14" s="49">
        <v>1368511</v>
      </c>
      <c r="E14" s="49">
        <v>42005149309</v>
      </c>
      <c r="F14" s="50">
        <v>38718</v>
      </c>
      <c r="G14" s="50">
        <v>38869</v>
      </c>
      <c r="H14" s="49">
        <f t="shared" si="0"/>
        <v>2006</v>
      </c>
      <c r="I14" s="49" t="s">
        <v>36</v>
      </c>
      <c r="J14" s="49" t="s">
        <v>37</v>
      </c>
      <c r="K14" s="60">
        <v>148700</v>
      </c>
      <c r="L14" s="61">
        <v>-175000</v>
      </c>
      <c r="M14" s="25"/>
      <c r="N14" s="25"/>
      <c r="O14" s="25"/>
      <c r="P14" s="25"/>
      <c r="Q14" s="25"/>
      <c r="R14" s="25"/>
      <c r="S14" s="25"/>
    </row>
    <row r="15" spans="3:19" ht="15" customHeight="1" x14ac:dyDescent="0.3">
      <c r="C15" s="48" t="s">
        <v>22</v>
      </c>
      <c r="D15" s="49">
        <v>1373715</v>
      </c>
      <c r="E15" s="49">
        <v>42005150695</v>
      </c>
      <c r="F15" s="50">
        <v>38718</v>
      </c>
      <c r="G15" s="50">
        <v>41244</v>
      </c>
      <c r="H15" s="49">
        <f t="shared" si="0"/>
        <v>2012</v>
      </c>
      <c r="I15" s="49" t="s">
        <v>36</v>
      </c>
      <c r="J15" s="49" t="s">
        <v>41</v>
      </c>
      <c r="K15" s="60">
        <v>0</v>
      </c>
      <c r="L15" s="61">
        <v>1439</v>
      </c>
      <c r="M15" s="25"/>
      <c r="N15" s="25"/>
      <c r="O15" s="25"/>
      <c r="P15" s="25"/>
      <c r="Q15" s="25"/>
      <c r="R15" s="25"/>
      <c r="S15" s="25"/>
    </row>
    <row r="16" spans="3:19" ht="15" customHeight="1" x14ac:dyDescent="0.3">
      <c r="C16" s="48" t="s">
        <v>22</v>
      </c>
      <c r="D16" s="49">
        <v>1373715</v>
      </c>
      <c r="E16" s="49">
        <v>42005150695</v>
      </c>
      <c r="F16" s="50">
        <v>38718</v>
      </c>
      <c r="G16" s="50">
        <v>40878</v>
      </c>
      <c r="H16" s="49">
        <f t="shared" si="0"/>
        <v>2011</v>
      </c>
      <c r="I16" s="49" t="s">
        <v>36</v>
      </c>
      <c r="J16" s="49" t="s">
        <v>41</v>
      </c>
      <c r="K16" s="60">
        <v>216730</v>
      </c>
      <c r="L16" s="61">
        <v>-9000</v>
      </c>
      <c r="M16" s="25"/>
      <c r="N16" s="25"/>
      <c r="O16" s="25"/>
      <c r="P16" s="25"/>
      <c r="Q16" s="25"/>
      <c r="R16" s="25"/>
      <c r="S16" s="25"/>
    </row>
    <row r="17" spans="2:19" ht="15" customHeight="1" x14ac:dyDescent="0.3">
      <c r="C17" s="48" t="s">
        <v>22</v>
      </c>
      <c r="D17" s="49">
        <v>1368511</v>
      </c>
      <c r="E17" s="49">
        <v>42005149309</v>
      </c>
      <c r="F17" s="50">
        <v>38718</v>
      </c>
      <c r="G17" s="50">
        <v>38777</v>
      </c>
      <c r="H17" s="49">
        <f t="shared" si="0"/>
        <v>2006</v>
      </c>
      <c r="I17" s="49" t="s">
        <v>36</v>
      </c>
      <c r="J17" s="49" t="s">
        <v>37</v>
      </c>
      <c r="K17" s="60">
        <v>0</v>
      </c>
      <c r="L17" s="61">
        <v>175000</v>
      </c>
      <c r="M17" s="25"/>
      <c r="N17" s="25"/>
      <c r="O17" s="25"/>
      <c r="P17" s="25"/>
      <c r="Q17" s="25"/>
      <c r="R17" s="25"/>
      <c r="S17" s="25"/>
    </row>
    <row r="18" spans="2:19" ht="15" customHeight="1" x14ac:dyDescent="0.3">
      <c r="C18" s="48" t="s">
        <v>22</v>
      </c>
      <c r="D18" s="49">
        <v>1373715</v>
      </c>
      <c r="E18" s="49">
        <v>42005150695</v>
      </c>
      <c r="F18" s="50">
        <v>38718</v>
      </c>
      <c r="G18" s="50">
        <v>40787</v>
      </c>
      <c r="H18" s="49">
        <f t="shared" si="0"/>
        <v>2011</v>
      </c>
      <c r="I18" s="49" t="s">
        <v>36</v>
      </c>
      <c r="J18" s="49" t="s">
        <v>41</v>
      </c>
      <c r="K18" s="60">
        <v>1350</v>
      </c>
      <c r="L18" s="61">
        <v>120</v>
      </c>
      <c r="M18" s="25"/>
      <c r="N18" s="25"/>
      <c r="O18" s="25"/>
      <c r="P18" s="25"/>
      <c r="Q18" s="25"/>
      <c r="R18" s="25"/>
      <c r="S18" s="25"/>
    </row>
    <row r="19" spans="2:19" ht="15" customHeight="1" x14ac:dyDescent="0.3">
      <c r="C19" s="48" t="s">
        <v>22</v>
      </c>
      <c r="D19" s="49">
        <v>1372702</v>
      </c>
      <c r="E19" s="49">
        <v>42005150392</v>
      </c>
      <c r="F19" s="50">
        <v>38718</v>
      </c>
      <c r="G19" s="50">
        <v>40057</v>
      </c>
      <c r="H19" s="49">
        <f t="shared" si="0"/>
        <v>2009</v>
      </c>
      <c r="I19" s="49" t="s">
        <v>36</v>
      </c>
      <c r="J19" s="49" t="s">
        <v>37</v>
      </c>
      <c r="K19" s="60">
        <v>1150</v>
      </c>
      <c r="L19" s="61">
        <v>5000</v>
      </c>
      <c r="M19" s="25"/>
      <c r="N19" s="25"/>
      <c r="O19" s="25"/>
      <c r="P19" s="25"/>
      <c r="Q19" s="25"/>
      <c r="R19" s="25"/>
      <c r="S19" s="25"/>
    </row>
    <row r="20" spans="2:19" ht="15" customHeight="1" x14ac:dyDescent="0.3">
      <c r="C20" s="48" t="s">
        <v>22</v>
      </c>
      <c r="D20" s="49">
        <v>1372702</v>
      </c>
      <c r="E20" s="49">
        <v>42005150392</v>
      </c>
      <c r="F20" s="50">
        <v>38718</v>
      </c>
      <c r="G20" s="50">
        <v>40238</v>
      </c>
      <c r="H20" s="49">
        <f t="shared" si="0"/>
        <v>2010</v>
      </c>
      <c r="I20" s="49" t="s">
        <v>36</v>
      </c>
      <c r="J20" s="49" t="s">
        <v>37</v>
      </c>
      <c r="K20" s="60">
        <v>10006.379999999999</v>
      </c>
      <c r="L20" s="61">
        <v>-5000</v>
      </c>
      <c r="M20" s="25"/>
      <c r="N20" s="25"/>
      <c r="O20" s="25"/>
      <c r="P20" s="25"/>
      <c r="Q20" s="25"/>
      <c r="R20" s="25"/>
      <c r="S20" s="25"/>
    </row>
    <row r="21" spans="2:19" ht="15" customHeight="1" x14ac:dyDescent="0.3">
      <c r="C21" s="48" t="s">
        <v>22</v>
      </c>
      <c r="D21" s="49">
        <v>1373715</v>
      </c>
      <c r="E21" s="49">
        <v>42005150695</v>
      </c>
      <c r="F21" s="50">
        <v>38718</v>
      </c>
      <c r="G21" s="50">
        <v>39052</v>
      </c>
      <c r="H21" s="49">
        <f t="shared" si="0"/>
        <v>2006</v>
      </c>
      <c r="I21" s="49" t="s">
        <v>36</v>
      </c>
      <c r="J21" s="49" t="s">
        <v>41</v>
      </c>
      <c r="K21" s="60">
        <v>0</v>
      </c>
      <c r="L21" s="61">
        <v>-25360</v>
      </c>
      <c r="M21" s="25"/>
      <c r="N21" s="25"/>
      <c r="O21" s="25"/>
      <c r="P21" s="25"/>
      <c r="Q21" s="25"/>
      <c r="R21" s="25"/>
      <c r="S21" s="25"/>
    </row>
    <row r="22" spans="2:19" ht="15" customHeight="1" x14ac:dyDescent="0.3">
      <c r="C22" s="48" t="s">
        <v>22</v>
      </c>
      <c r="D22" s="49">
        <v>1373715</v>
      </c>
      <c r="E22" s="49">
        <v>42005150695</v>
      </c>
      <c r="F22" s="50">
        <v>38718</v>
      </c>
      <c r="G22" s="50">
        <v>39692</v>
      </c>
      <c r="H22" s="49">
        <f t="shared" si="0"/>
        <v>2008</v>
      </c>
      <c r="I22" s="49" t="s">
        <v>36</v>
      </c>
      <c r="J22" s="49" t="s">
        <v>41</v>
      </c>
      <c r="K22" s="60">
        <v>280</v>
      </c>
      <c r="L22" s="61">
        <v>129720</v>
      </c>
      <c r="M22" s="25"/>
      <c r="N22" s="25"/>
      <c r="O22" s="25"/>
      <c r="P22" s="25"/>
      <c r="Q22" s="25"/>
      <c r="R22" s="25"/>
      <c r="S22" s="25"/>
    </row>
    <row r="23" spans="2:19" ht="15" customHeight="1" x14ac:dyDescent="0.3">
      <c r="C23" s="48" t="s">
        <v>22</v>
      </c>
      <c r="D23" s="49">
        <v>1373715</v>
      </c>
      <c r="E23" s="49">
        <v>42005150695</v>
      </c>
      <c r="F23" s="50">
        <v>38718</v>
      </c>
      <c r="G23" s="50">
        <v>39873</v>
      </c>
      <c r="H23" s="49">
        <f t="shared" si="0"/>
        <v>2009</v>
      </c>
      <c r="I23" s="49" t="s">
        <v>36</v>
      </c>
      <c r="J23" s="49" t="s">
        <v>41</v>
      </c>
      <c r="K23" s="60">
        <v>0</v>
      </c>
      <c r="L23" s="61">
        <v>-10946.41</v>
      </c>
      <c r="M23" s="25"/>
      <c r="N23" s="25"/>
      <c r="O23" s="25"/>
      <c r="P23" s="25"/>
      <c r="Q23" s="25"/>
      <c r="R23" s="25"/>
      <c r="S23" s="25"/>
    </row>
    <row r="24" spans="2:19" ht="15" customHeight="1" x14ac:dyDescent="0.3">
      <c r="C24" s="48" t="s">
        <v>22</v>
      </c>
      <c r="D24" s="49">
        <v>1387909</v>
      </c>
      <c r="E24" s="49">
        <v>42005154788</v>
      </c>
      <c r="F24" s="50">
        <v>38808</v>
      </c>
      <c r="G24" s="50">
        <v>39508</v>
      </c>
      <c r="H24" s="49">
        <f t="shared" si="0"/>
        <v>2008</v>
      </c>
      <c r="I24" s="49" t="s">
        <v>36</v>
      </c>
      <c r="J24" s="49" t="s">
        <v>37</v>
      </c>
      <c r="K24" s="60">
        <v>10140</v>
      </c>
      <c r="L24" s="61">
        <v>-10000</v>
      </c>
      <c r="M24" s="25"/>
      <c r="N24" s="25"/>
      <c r="O24" s="25"/>
      <c r="P24" s="25"/>
      <c r="Q24" s="25"/>
      <c r="R24" s="25"/>
      <c r="S24" s="25"/>
    </row>
    <row r="25" spans="2:19" ht="15" customHeight="1" x14ac:dyDescent="0.3">
      <c r="C25" s="48" t="s">
        <v>22</v>
      </c>
      <c r="D25" s="49">
        <v>1387909</v>
      </c>
      <c r="E25" s="49">
        <v>42005154788</v>
      </c>
      <c r="F25" s="50">
        <v>38808</v>
      </c>
      <c r="G25" s="50">
        <v>40513</v>
      </c>
      <c r="H25" s="49">
        <f t="shared" si="0"/>
        <v>2010</v>
      </c>
      <c r="I25" s="49" t="s">
        <v>36</v>
      </c>
      <c r="J25" s="49" t="s">
        <v>37</v>
      </c>
      <c r="K25" s="60">
        <v>4200</v>
      </c>
      <c r="L25" s="61">
        <v>0</v>
      </c>
      <c r="M25" s="25"/>
      <c r="N25" s="25"/>
      <c r="O25" s="25"/>
      <c r="P25" s="25"/>
      <c r="Q25" s="25"/>
      <c r="R25" s="25"/>
      <c r="S25" s="25"/>
    </row>
    <row r="26" spans="2:19" ht="15" customHeight="1" x14ac:dyDescent="0.3">
      <c r="C26" s="48" t="s">
        <v>22</v>
      </c>
      <c r="D26" s="49">
        <v>1392121</v>
      </c>
      <c r="E26" s="49">
        <v>42005155384</v>
      </c>
      <c r="F26" s="50">
        <v>38838</v>
      </c>
      <c r="G26" s="50">
        <v>38961</v>
      </c>
      <c r="H26" s="49">
        <f t="shared" si="0"/>
        <v>2006</v>
      </c>
      <c r="I26" s="49" t="s">
        <v>36</v>
      </c>
      <c r="J26" s="49" t="s">
        <v>37</v>
      </c>
      <c r="K26" s="60">
        <v>149.08000000000001</v>
      </c>
      <c r="L26" s="61">
        <v>72908</v>
      </c>
      <c r="M26" s="25"/>
      <c r="N26" s="25"/>
      <c r="O26" s="25"/>
      <c r="P26" s="25"/>
      <c r="Q26" s="25"/>
      <c r="R26" s="25"/>
      <c r="S26" s="25"/>
    </row>
    <row r="27" spans="2:19" ht="15" customHeight="1" x14ac:dyDescent="0.3">
      <c r="C27" s="48" t="s">
        <v>22</v>
      </c>
      <c r="D27" s="49">
        <v>1392121</v>
      </c>
      <c r="E27" s="49">
        <v>42005155384</v>
      </c>
      <c r="F27" s="50">
        <v>38838</v>
      </c>
      <c r="G27" s="50">
        <v>39142</v>
      </c>
      <c r="H27" s="49">
        <f t="shared" si="0"/>
        <v>2007</v>
      </c>
      <c r="I27" s="49" t="s">
        <v>36</v>
      </c>
      <c r="J27" s="49" t="s">
        <v>37</v>
      </c>
      <c r="K27" s="60">
        <v>83172.800000000003</v>
      </c>
      <c r="L27" s="61">
        <v>99719.92</v>
      </c>
      <c r="M27" s="25"/>
      <c r="N27" s="25"/>
      <c r="O27" s="25"/>
      <c r="P27" s="25"/>
      <c r="Q27" s="25"/>
      <c r="R27" s="25"/>
      <c r="S27" s="25"/>
    </row>
    <row r="28" spans="2:19" ht="15" customHeight="1" x14ac:dyDescent="0.3">
      <c r="C28" s="48" t="s">
        <v>22</v>
      </c>
      <c r="D28" s="49">
        <v>1392121</v>
      </c>
      <c r="E28" s="49">
        <v>42005155384</v>
      </c>
      <c r="F28" s="50">
        <v>38838</v>
      </c>
      <c r="G28" s="50">
        <v>39692</v>
      </c>
      <c r="H28" s="49">
        <f t="shared" si="0"/>
        <v>2008</v>
      </c>
      <c r="I28" s="49" t="s">
        <v>36</v>
      </c>
      <c r="J28" s="49" t="s">
        <v>37</v>
      </c>
      <c r="K28" s="60">
        <v>326074</v>
      </c>
      <c r="L28" s="61">
        <v>-124900</v>
      </c>
      <c r="M28" s="25"/>
      <c r="N28" s="25"/>
      <c r="O28" s="25"/>
      <c r="P28" s="25"/>
      <c r="Q28" s="25"/>
      <c r="R28" s="25"/>
      <c r="S28" s="25"/>
    </row>
    <row r="29" spans="2:19" ht="15" customHeight="1" x14ac:dyDescent="0.3">
      <c r="C29" s="48" t="s">
        <v>22</v>
      </c>
      <c r="D29" s="49">
        <v>1399339</v>
      </c>
      <c r="E29" s="49">
        <v>42006159101</v>
      </c>
      <c r="F29" s="50">
        <v>38899</v>
      </c>
      <c r="G29" s="50">
        <v>38961</v>
      </c>
      <c r="H29" s="49">
        <f t="shared" si="0"/>
        <v>2006</v>
      </c>
      <c r="I29" s="49" t="s">
        <v>38</v>
      </c>
      <c r="J29" s="49" t="s">
        <v>37</v>
      </c>
      <c r="K29" s="60">
        <v>1735.54</v>
      </c>
      <c r="L29" s="61">
        <v>364.46</v>
      </c>
      <c r="M29" s="25"/>
      <c r="N29" s="25"/>
      <c r="O29" s="25"/>
      <c r="P29" s="25"/>
      <c r="Q29" s="25"/>
      <c r="R29" s="25"/>
      <c r="S29" s="25"/>
    </row>
    <row r="30" spans="2:19" ht="15" customHeight="1" x14ac:dyDescent="0.3">
      <c r="C30" s="48" t="s">
        <v>22</v>
      </c>
      <c r="D30" s="49">
        <v>1373715</v>
      </c>
      <c r="E30" s="49">
        <v>42005150695</v>
      </c>
      <c r="F30" s="50">
        <v>38718</v>
      </c>
      <c r="G30" s="50">
        <v>41334</v>
      </c>
      <c r="H30" s="49">
        <f t="shared" si="0"/>
        <v>2013</v>
      </c>
      <c r="I30" s="49" t="s">
        <v>36</v>
      </c>
      <c r="J30" s="49" t="s">
        <v>41</v>
      </c>
      <c r="K30" s="60">
        <v>0</v>
      </c>
      <c r="L30" s="61">
        <v>657</v>
      </c>
      <c r="M30" s="25"/>
      <c r="N30" s="25"/>
      <c r="O30" s="25"/>
      <c r="P30" s="25"/>
      <c r="Q30" s="25"/>
      <c r="R30" s="25"/>
      <c r="S30" s="25"/>
    </row>
    <row r="31" spans="2:19" ht="15" customHeight="1" x14ac:dyDescent="0.3">
      <c r="B31" s="19" t="s">
        <v>21</v>
      </c>
      <c r="C31" s="48" t="s">
        <v>22</v>
      </c>
      <c r="D31" s="49">
        <v>1387909</v>
      </c>
      <c r="E31" s="49">
        <v>42005154788</v>
      </c>
      <c r="F31" s="50">
        <v>38808</v>
      </c>
      <c r="G31" s="50">
        <v>39052</v>
      </c>
      <c r="H31" s="49">
        <f t="shared" si="0"/>
        <v>2006</v>
      </c>
      <c r="I31" s="49" t="s">
        <v>36</v>
      </c>
      <c r="J31" s="49" t="s">
        <v>37</v>
      </c>
      <c r="K31" s="60">
        <v>692.5</v>
      </c>
      <c r="L31" s="61">
        <v>0</v>
      </c>
      <c r="M31" s="25"/>
      <c r="N31" s="25"/>
      <c r="O31" s="25"/>
      <c r="P31" s="25"/>
      <c r="Q31" s="25"/>
      <c r="R31" s="25"/>
      <c r="S31" s="25"/>
    </row>
    <row r="32" spans="2:19" ht="15" customHeight="1" x14ac:dyDescent="0.3">
      <c r="C32" s="48" t="s">
        <v>22</v>
      </c>
      <c r="D32" s="49">
        <v>1387909</v>
      </c>
      <c r="E32" s="49">
        <v>42005154788</v>
      </c>
      <c r="F32" s="50">
        <v>38808</v>
      </c>
      <c r="G32" s="50">
        <v>40148</v>
      </c>
      <c r="H32" s="49">
        <f t="shared" si="0"/>
        <v>2009</v>
      </c>
      <c r="I32" s="49" t="s">
        <v>36</v>
      </c>
      <c r="J32" s="49" t="s">
        <v>37</v>
      </c>
      <c r="K32" s="60">
        <v>163327.51999999999</v>
      </c>
      <c r="L32" s="61">
        <v>-24879.5</v>
      </c>
      <c r="M32" s="25"/>
      <c r="N32" s="25"/>
      <c r="O32" s="25"/>
      <c r="P32" s="25"/>
      <c r="Q32" s="25"/>
      <c r="R32" s="25"/>
      <c r="S32" s="25"/>
    </row>
    <row r="33" spans="3:19" ht="15" customHeight="1" x14ac:dyDescent="0.3">
      <c r="C33" s="48" t="s">
        <v>22</v>
      </c>
      <c r="D33" s="49">
        <v>1373715</v>
      </c>
      <c r="E33" s="49">
        <v>42005150695</v>
      </c>
      <c r="F33" s="50">
        <v>38718</v>
      </c>
      <c r="G33" s="50">
        <v>39326</v>
      </c>
      <c r="H33" s="49">
        <f t="shared" si="0"/>
        <v>2007</v>
      </c>
      <c r="I33" s="49" t="s">
        <v>36</v>
      </c>
      <c r="J33" s="49" t="s">
        <v>41</v>
      </c>
      <c r="K33" s="60">
        <v>264970</v>
      </c>
      <c r="L33" s="61">
        <v>-262587</v>
      </c>
      <c r="M33" s="25"/>
      <c r="N33" s="25"/>
      <c r="O33" s="25"/>
      <c r="P33" s="25"/>
      <c r="Q33" s="25"/>
      <c r="R33" s="25"/>
      <c r="S33" s="25"/>
    </row>
    <row r="34" spans="3:19" ht="15" customHeight="1" x14ac:dyDescent="0.3">
      <c r="C34" s="48" t="s">
        <v>22</v>
      </c>
      <c r="D34" s="49">
        <v>1387909</v>
      </c>
      <c r="E34" s="49">
        <v>42005154788</v>
      </c>
      <c r="F34" s="50">
        <v>38808</v>
      </c>
      <c r="G34" s="50">
        <v>38869</v>
      </c>
      <c r="H34" s="49">
        <f t="shared" si="0"/>
        <v>2006</v>
      </c>
      <c r="I34" s="49" t="s">
        <v>36</v>
      </c>
      <c r="J34" s="49" t="s">
        <v>37</v>
      </c>
      <c r="K34" s="60">
        <v>0</v>
      </c>
      <c r="L34" s="61">
        <v>35580.959999999999</v>
      </c>
      <c r="M34" s="25"/>
      <c r="N34" s="25"/>
      <c r="O34" s="25"/>
      <c r="P34" s="25"/>
      <c r="Q34" s="25"/>
      <c r="R34" s="25"/>
      <c r="S34" s="25"/>
    </row>
    <row r="35" spans="3:19" ht="15" customHeight="1" x14ac:dyDescent="0.3">
      <c r="C35" s="48" t="s">
        <v>22</v>
      </c>
      <c r="D35" s="49">
        <v>1387909</v>
      </c>
      <c r="E35" s="49">
        <v>42005154788</v>
      </c>
      <c r="F35" s="50">
        <v>38808</v>
      </c>
      <c r="G35" s="50">
        <v>39692</v>
      </c>
      <c r="H35" s="49">
        <f t="shared" si="0"/>
        <v>2008</v>
      </c>
      <c r="I35" s="49" t="s">
        <v>36</v>
      </c>
      <c r="J35" s="49" t="s">
        <v>37</v>
      </c>
      <c r="K35" s="60">
        <v>300</v>
      </c>
      <c r="L35" s="61">
        <v>-51357.3</v>
      </c>
      <c r="M35" s="25"/>
      <c r="N35" s="25"/>
      <c r="O35" s="25"/>
      <c r="P35" s="25"/>
      <c r="Q35" s="25"/>
      <c r="R35" s="25"/>
      <c r="S35" s="25"/>
    </row>
    <row r="36" spans="3:19" ht="15" customHeight="1" x14ac:dyDescent="0.3">
      <c r="C36" s="48" t="s">
        <v>22</v>
      </c>
      <c r="D36" s="49">
        <v>1392121</v>
      </c>
      <c r="E36" s="49">
        <v>42005155384</v>
      </c>
      <c r="F36" s="50">
        <v>38838</v>
      </c>
      <c r="G36" s="50">
        <v>39508</v>
      </c>
      <c r="H36" s="49">
        <f t="shared" si="0"/>
        <v>2008</v>
      </c>
      <c r="I36" s="49" t="s">
        <v>36</v>
      </c>
      <c r="J36" s="49" t="s">
        <v>37</v>
      </c>
      <c r="K36" s="60">
        <v>140</v>
      </c>
      <c r="L36" s="61">
        <v>0</v>
      </c>
      <c r="M36" s="25"/>
      <c r="N36" s="25"/>
      <c r="O36" s="25"/>
      <c r="P36" s="25"/>
      <c r="Q36" s="25"/>
      <c r="R36" s="25"/>
      <c r="S36" s="25"/>
    </row>
    <row r="37" spans="3:19" ht="15" customHeight="1" x14ac:dyDescent="0.3">
      <c r="C37" s="48" t="s">
        <v>22</v>
      </c>
      <c r="D37" s="49">
        <v>1398185</v>
      </c>
      <c r="E37" s="49">
        <v>42006159090</v>
      </c>
      <c r="F37" s="50">
        <v>38899</v>
      </c>
      <c r="G37" s="50">
        <v>38961</v>
      </c>
      <c r="H37" s="49">
        <f t="shared" si="0"/>
        <v>2006</v>
      </c>
      <c r="I37" s="49" t="s">
        <v>38</v>
      </c>
      <c r="J37" s="49" t="s">
        <v>37</v>
      </c>
      <c r="K37" s="60">
        <v>1000</v>
      </c>
      <c r="L37" s="61">
        <v>0</v>
      </c>
      <c r="M37" s="25"/>
      <c r="N37" s="25"/>
      <c r="O37" s="25"/>
      <c r="P37" s="25"/>
      <c r="Q37" s="25"/>
      <c r="R37" s="25"/>
      <c r="S37" s="25"/>
    </row>
    <row r="38" spans="3:19" ht="15" customHeight="1" x14ac:dyDescent="0.3">
      <c r="C38" s="48" t="s">
        <v>22</v>
      </c>
      <c r="D38" s="49">
        <v>1392121</v>
      </c>
      <c r="E38" s="49">
        <v>42005155384</v>
      </c>
      <c r="F38" s="50">
        <v>38838</v>
      </c>
      <c r="G38" s="50">
        <v>39052</v>
      </c>
      <c r="H38" s="49">
        <f t="shared" si="0"/>
        <v>2006</v>
      </c>
      <c r="I38" s="49" t="s">
        <v>36</v>
      </c>
      <c r="J38" s="49" t="s">
        <v>37</v>
      </c>
      <c r="K38" s="60">
        <v>539.08000000000004</v>
      </c>
      <c r="L38" s="61">
        <v>37723</v>
      </c>
      <c r="M38" s="25"/>
      <c r="N38" s="25"/>
      <c r="O38" s="25"/>
      <c r="P38" s="25"/>
      <c r="Q38" s="25"/>
      <c r="R38" s="25"/>
      <c r="S38" s="25"/>
    </row>
    <row r="39" spans="3:19" ht="15" customHeight="1" x14ac:dyDescent="0.3">
      <c r="C39" s="48" t="s">
        <v>22</v>
      </c>
      <c r="D39" s="49">
        <v>1399167</v>
      </c>
      <c r="E39" s="49">
        <v>42006159106</v>
      </c>
      <c r="F39" s="50">
        <v>38899</v>
      </c>
      <c r="G39" s="50">
        <v>39052</v>
      </c>
      <c r="H39" s="49">
        <f t="shared" si="0"/>
        <v>2006</v>
      </c>
      <c r="I39" s="49" t="s">
        <v>38</v>
      </c>
      <c r="J39" s="49" t="s">
        <v>37</v>
      </c>
      <c r="K39" s="60">
        <v>0</v>
      </c>
      <c r="L39" s="61">
        <v>-1500</v>
      </c>
      <c r="M39" s="25"/>
      <c r="N39" s="25"/>
      <c r="O39" s="25"/>
      <c r="P39" s="25"/>
      <c r="Q39" s="25"/>
      <c r="R39" s="25"/>
      <c r="S39" s="25"/>
    </row>
    <row r="40" spans="3:19" ht="15" customHeight="1" x14ac:dyDescent="0.3">
      <c r="C40" s="48" t="s">
        <v>22</v>
      </c>
      <c r="D40" s="49">
        <v>1392121</v>
      </c>
      <c r="E40" s="49">
        <v>42005155384</v>
      </c>
      <c r="F40" s="50">
        <v>38838</v>
      </c>
      <c r="G40" s="50">
        <v>38869</v>
      </c>
      <c r="H40" s="49">
        <f t="shared" si="0"/>
        <v>2006</v>
      </c>
      <c r="I40" s="49" t="s">
        <v>36</v>
      </c>
      <c r="J40" s="49" t="s">
        <v>37</v>
      </c>
      <c r="K40" s="60">
        <v>0</v>
      </c>
      <c r="L40" s="61">
        <v>70000</v>
      </c>
      <c r="M40" s="25"/>
      <c r="N40" s="25"/>
      <c r="O40" s="25"/>
      <c r="P40" s="25"/>
      <c r="Q40" s="25"/>
      <c r="R40" s="25"/>
      <c r="S40" s="25"/>
    </row>
    <row r="41" spans="3:19" ht="15" customHeight="1" x14ac:dyDescent="0.3">
      <c r="C41" s="48" t="s">
        <v>22</v>
      </c>
      <c r="D41" s="49">
        <v>1392121</v>
      </c>
      <c r="E41" s="49">
        <v>42005155384</v>
      </c>
      <c r="F41" s="50">
        <v>38838</v>
      </c>
      <c r="G41" s="50">
        <v>39783</v>
      </c>
      <c r="H41" s="49">
        <f t="shared" si="0"/>
        <v>2008</v>
      </c>
      <c r="I41" s="49" t="s">
        <v>36</v>
      </c>
      <c r="J41" s="49" t="s">
        <v>37</v>
      </c>
      <c r="K41" s="60">
        <v>33150</v>
      </c>
      <c r="L41" s="61">
        <v>0</v>
      </c>
      <c r="M41" s="25"/>
      <c r="N41" s="25"/>
      <c r="O41" s="25"/>
      <c r="P41" s="25"/>
      <c r="Q41" s="25"/>
      <c r="R41" s="25"/>
      <c r="S41" s="25"/>
    </row>
    <row r="42" spans="3:19" ht="15" customHeight="1" x14ac:dyDescent="0.3">
      <c r="C42" s="48" t="s">
        <v>22</v>
      </c>
      <c r="D42" s="49">
        <v>1392195</v>
      </c>
      <c r="E42" s="49">
        <v>42006158992</v>
      </c>
      <c r="F42" s="50">
        <v>38899</v>
      </c>
      <c r="G42" s="50">
        <v>38961</v>
      </c>
      <c r="H42" s="49">
        <f t="shared" si="0"/>
        <v>2006</v>
      </c>
      <c r="I42" s="49" t="s">
        <v>38</v>
      </c>
      <c r="J42" s="49" t="s">
        <v>37</v>
      </c>
      <c r="K42" s="60">
        <v>447.7</v>
      </c>
      <c r="L42" s="61">
        <v>0</v>
      </c>
      <c r="M42" s="25"/>
      <c r="N42" s="25"/>
      <c r="O42" s="25"/>
      <c r="P42" s="25"/>
      <c r="Q42" s="25"/>
      <c r="R42" s="25"/>
      <c r="S42" s="25"/>
    </row>
    <row r="43" spans="3:19" ht="15" customHeight="1" x14ac:dyDescent="0.3">
      <c r="C43" s="48" t="s">
        <v>22</v>
      </c>
      <c r="D43" s="49">
        <v>1401471</v>
      </c>
      <c r="E43" s="49">
        <v>42006159001</v>
      </c>
      <c r="F43" s="50">
        <v>38899</v>
      </c>
      <c r="G43" s="50">
        <v>38961</v>
      </c>
      <c r="H43" s="49">
        <f t="shared" si="0"/>
        <v>2006</v>
      </c>
      <c r="I43" s="49" t="s">
        <v>38</v>
      </c>
      <c r="J43" s="49" t="s">
        <v>37</v>
      </c>
      <c r="K43" s="60">
        <v>320</v>
      </c>
      <c r="L43" s="61">
        <v>0</v>
      </c>
      <c r="M43" s="25"/>
      <c r="N43" s="25"/>
      <c r="O43" s="25"/>
      <c r="P43" s="25"/>
      <c r="Q43" s="25"/>
      <c r="R43" s="25"/>
      <c r="S43" s="25"/>
    </row>
    <row r="44" spans="3:19" ht="15" customHeight="1" x14ac:dyDescent="0.3">
      <c r="C44" s="48" t="s">
        <v>22</v>
      </c>
      <c r="D44" s="49">
        <v>1400112</v>
      </c>
      <c r="E44" s="49">
        <v>42006159079</v>
      </c>
      <c r="F44" s="50">
        <v>38899</v>
      </c>
      <c r="G44" s="50">
        <v>39052</v>
      </c>
      <c r="H44" s="49">
        <f t="shared" si="0"/>
        <v>2006</v>
      </c>
      <c r="I44" s="49" t="s">
        <v>38</v>
      </c>
      <c r="J44" s="49" t="s">
        <v>37</v>
      </c>
      <c r="K44" s="60">
        <v>0</v>
      </c>
      <c r="L44" s="61">
        <v>-1000</v>
      </c>
      <c r="M44" s="25"/>
      <c r="N44" s="25"/>
      <c r="O44" s="25"/>
      <c r="P44" s="25"/>
      <c r="Q44" s="25"/>
      <c r="R44" s="25"/>
      <c r="S44" s="25"/>
    </row>
    <row r="45" spans="3:19" ht="15" customHeight="1" x14ac:dyDescent="0.3">
      <c r="C45" s="48" t="s">
        <v>22</v>
      </c>
      <c r="D45" s="49">
        <v>1401237</v>
      </c>
      <c r="E45" s="49">
        <v>42006159200</v>
      </c>
      <c r="F45" s="50">
        <v>38899</v>
      </c>
      <c r="G45" s="50">
        <v>39052</v>
      </c>
      <c r="H45" s="49">
        <f t="shared" si="0"/>
        <v>2006</v>
      </c>
      <c r="I45" s="49" t="s">
        <v>38</v>
      </c>
      <c r="J45" s="49" t="s">
        <v>37</v>
      </c>
      <c r="K45" s="60">
        <v>0</v>
      </c>
      <c r="L45" s="61">
        <v>-203.31</v>
      </c>
      <c r="M45" s="25"/>
      <c r="N45" s="25"/>
      <c r="O45" s="25"/>
      <c r="P45" s="25"/>
      <c r="Q45" s="25"/>
      <c r="R45" s="25"/>
      <c r="S45" s="25"/>
    </row>
    <row r="46" spans="3:19" ht="15" customHeight="1" x14ac:dyDescent="0.3">
      <c r="C46" s="48" t="s">
        <v>22</v>
      </c>
      <c r="D46" s="49">
        <v>1394216</v>
      </c>
      <c r="E46" s="49">
        <v>42006159280</v>
      </c>
      <c r="F46" s="50">
        <v>38899</v>
      </c>
      <c r="G46" s="50">
        <v>39052</v>
      </c>
      <c r="H46" s="49">
        <f t="shared" si="0"/>
        <v>2006</v>
      </c>
      <c r="I46" s="49" t="s">
        <v>38</v>
      </c>
      <c r="J46" s="49" t="s">
        <v>37</v>
      </c>
      <c r="K46" s="60">
        <v>290</v>
      </c>
      <c r="L46" s="61">
        <v>-90</v>
      </c>
      <c r="M46" s="25"/>
      <c r="N46" s="25"/>
      <c r="O46" s="25"/>
      <c r="P46" s="25"/>
      <c r="Q46" s="25"/>
      <c r="R46" s="25"/>
      <c r="S46" s="25"/>
    </row>
    <row r="47" spans="3:19" ht="15" customHeight="1" x14ac:dyDescent="0.3">
      <c r="C47" s="48" t="s">
        <v>22</v>
      </c>
      <c r="D47" s="49">
        <v>1402452</v>
      </c>
      <c r="E47" s="49">
        <v>42006159283</v>
      </c>
      <c r="F47" s="50">
        <v>38899</v>
      </c>
      <c r="G47" s="50">
        <v>39052</v>
      </c>
      <c r="H47" s="49">
        <f t="shared" si="0"/>
        <v>2006</v>
      </c>
      <c r="I47" s="49" t="s">
        <v>38</v>
      </c>
      <c r="J47" s="49" t="s">
        <v>37</v>
      </c>
      <c r="K47" s="60">
        <v>239.67</v>
      </c>
      <c r="L47" s="61">
        <v>-500</v>
      </c>
      <c r="M47" s="25"/>
      <c r="N47" s="25"/>
      <c r="O47" s="25"/>
      <c r="P47" s="25"/>
      <c r="Q47" s="25"/>
      <c r="R47" s="25"/>
      <c r="S47" s="25"/>
    </row>
    <row r="48" spans="3:19" ht="15" customHeight="1" x14ac:dyDescent="0.3">
      <c r="C48" s="48" t="s">
        <v>22</v>
      </c>
      <c r="D48" s="49">
        <v>1401474</v>
      </c>
      <c r="E48" s="49">
        <v>42006159225</v>
      </c>
      <c r="F48" s="50">
        <v>38899</v>
      </c>
      <c r="G48" s="50">
        <v>38961</v>
      </c>
      <c r="H48" s="49">
        <f t="shared" si="0"/>
        <v>2006</v>
      </c>
      <c r="I48" s="49" t="s">
        <v>38</v>
      </c>
      <c r="J48" s="49" t="s">
        <v>37</v>
      </c>
      <c r="K48" s="60">
        <v>0</v>
      </c>
      <c r="L48" s="61">
        <v>500</v>
      </c>
      <c r="M48" s="25"/>
      <c r="N48" s="25"/>
      <c r="O48" s="25"/>
      <c r="P48" s="25"/>
      <c r="Q48" s="25"/>
      <c r="R48" s="25"/>
      <c r="S48" s="25"/>
    </row>
    <row r="49" spans="3:19" ht="15" customHeight="1" x14ac:dyDescent="0.3">
      <c r="C49" s="48" t="s">
        <v>22</v>
      </c>
      <c r="D49" s="49">
        <v>1399472</v>
      </c>
      <c r="E49" s="49">
        <v>42006159454</v>
      </c>
      <c r="F49" s="50">
        <v>38899</v>
      </c>
      <c r="G49" s="50">
        <v>38961</v>
      </c>
      <c r="H49" s="49">
        <f t="shared" si="0"/>
        <v>2006</v>
      </c>
      <c r="I49" s="49" t="s">
        <v>38</v>
      </c>
      <c r="J49" s="49" t="s">
        <v>37</v>
      </c>
      <c r="K49" s="60">
        <v>250</v>
      </c>
      <c r="L49" s="61">
        <v>0</v>
      </c>
      <c r="M49" s="25"/>
      <c r="N49" s="25"/>
      <c r="O49" s="25"/>
      <c r="P49" s="25"/>
      <c r="Q49" s="25"/>
      <c r="R49" s="25"/>
      <c r="S49" s="25"/>
    </row>
    <row r="50" spans="3:19" ht="15" customHeight="1" x14ac:dyDescent="0.3">
      <c r="C50" s="48" t="s">
        <v>22</v>
      </c>
      <c r="D50" s="49">
        <v>1387909</v>
      </c>
      <c r="E50" s="49">
        <v>42005154788</v>
      </c>
      <c r="F50" s="50">
        <v>38808</v>
      </c>
      <c r="G50" s="50">
        <v>40330</v>
      </c>
      <c r="H50" s="49">
        <f t="shared" si="0"/>
        <v>2010</v>
      </c>
      <c r="I50" s="49" t="s">
        <v>36</v>
      </c>
      <c r="J50" s="49" t="s">
        <v>37</v>
      </c>
      <c r="K50" s="60">
        <v>3100</v>
      </c>
      <c r="L50" s="61">
        <v>0</v>
      </c>
      <c r="M50" s="25"/>
      <c r="N50" s="25"/>
      <c r="O50" s="25"/>
      <c r="P50" s="25"/>
      <c r="Q50" s="25"/>
      <c r="R50" s="25"/>
      <c r="S50" s="25"/>
    </row>
    <row r="51" spans="3:19" ht="15" customHeight="1" x14ac:dyDescent="0.3">
      <c r="C51" s="48" t="s">
        <v>22</v>
      </c>
      <c r="D51" s="49">
        <v>1392121</v>
      </c>
      <c r="E51" s="49">
        <v>42005155384</v>
      </c>
      <c r="F51" s="50">
        <v>38838</v>
      </c>
      <c r="G51" s="50">
        <v>40057</v>
      </c>
      <c r="H51" s="49">
        <f t="shared" si="0"/>
        <v>2009</v>
      </c>
      <c r="I51" s="49" t="s">
        <v>36</v>
      </c>
      <c r="J51" s="49" t="s">
        <v>37</v>
      </c>
      <c r="K51" s="60">
        <v>4400</v>
      </c>
      <c r="L51" s="61">
        <v>0</v>
      </c>
      <c r="M51" s="25"/>
      <c r="N51" s="25"/>
      <c r="O51" s="25"/>
      <c r="P51" s="25"/>
      <c r="Q51" s="25"/>
      <c r="R51" s="25"/>
      <c r="S51" s="25"/>
    </row>
    <row r="52" spans="3:19" ht="15" customHeight="1" x14ac:dyDescent="0.3">
      <c r="C52" s="48" t="s">
        <v>22</v>
      </c>
      <c r="D52" s="49">
        <v>1399167</v>
      </c>
      <c r="E52" s="49">
        <v>42006159106</v>
      </c>
      <c r="F52" s="50">
        <v>38899</v>
      </c>
      <c r="G52" s="50">
        <v>38961</v>
      </c>
      <c r="H52" s="49">
        <f t="shared" si="0"/>
        <v>2006</v>
      </c>
      <c r="I52" s="49" t="s">
        <v>38</v>
      </c>
      <c r="J52" s="49" t="s">
        <v>37</v>
      </c>
      <c r="K52" s="60">
        <v>0</v>
      </c>
      <c r="L52" s="61">
        <v>1500</v>
      </c>
      <c r="M52" s="25"/>
      <c r="N52" s="25"/>
      <c r="O52" s="25"/>
      <c r="P52" s="25"/>
      <c r="Q52" s="25"/>
      <c r="R52" s="25"/>
      <c r="S52" s="25"/>
    </row>
    <row r="53" spans="3:19" ht="15" customHeight="1" x14ac:dyDescent="0.3">
      <c r="C53" s="48" t="s">
        <v>22</v>
      </c>
      <c r="D53" s="49">
        <v>1393941</v>
      </c>
      <c r="E53" s="49">
        <v>42006159115</v>
      </c>
      <c r="F53" s="50">
        <v>38899</v>
      </c>
      <c r="G53" s="50">
        <v>38961</v>
      </c>
      <c r="H53" s="49">
        <f t="shared" si="0"/>
        <v>2006</v>
      </c>
      <c r="I53" s="49" t="s">
        <v>38</v>
      </c>
      <c r="J53" s="49" t="s">
        <v>37</v>
      </c>
      <c r="K53" s="60">
        <v>266</v>
      </c>
      <c r="L53" s="61">
        <v>0</v>
      </c>
      <c r="M53" s="25"/>
      <c r="N53" s="25"/>
      <c r="O53" s="25"/>
      <c r="P53" s="25"/>
      <c r="Q53" s="25"/>
      <c r="R53" s="25"/>
      <c r="S53" s="25"/>
    </row>
    <row r="54" spans="3:19" ht="15" customHeight="1" x14ac:dyDescent="0.3">
      <c r="C54" s="48" t="s">
        <v>22</v>
      </c>
      <c r="D54" s="49">
        <v>1392185</v>
      </c>
      <c r="E54" s="49">
        <v>42006159304</v>
      </c>
      <c r="F54" s="50">
        <v>38899</v>
      </c>
      <c r="G54" s="50">
        <v>38961</v>
      </c>
      <c r="H54" s="49">
        <f t="shared" si="0"/>
        <v>2006</v>
      </c>
      <c r="I54" s="49" t="s">
        <v>38</v>
      </c>
      <c r="J54" s="49" t="s">
        <v>37</v>
      </c>
      <c r="K54" s="60">
        <v>0</v>
      </c>
      <c r="L54" s="61">
        <v>500</v>
      </c>
      <c r="M54" s="25"/>
      <c r="N54" s="25"/>
      <c r="O54" s="25"/>
      <c r="P54" s="25"/>
      <c r="Q54" s="25"/>
      <c r="R54" s="25"/>
      <c r="S54" s="25"/>
    </row>
    <row r="55" spans="3:19" ht="15" customHeight="1" x14ac:dyDescent="0.3">
      <c r="C55" s="48" t="s">
        <v>22</v>
      </c>
      <c r="D55" s="49">
        <v>1392185</v>
      </c>
      <c r="E55" s="49">
        <v>42006159304</v>
      </c>
      <c r="F55" s="50">
        <v>38899</v>
      </c>
      <c r="G55" s="50">
        <v>39142</v>
      </c>
      <c r="H55" s="49">
        <f t="shared" si="0"/>
        <v>2007</v>
      </c>
      <c r="I55" s="49" t="s">
        <v>38</v>
      </c>
      <c r="J55" s="49" t="s">
        <v>37</v>
      </c>
      <c r="K55" s="60">
        <v>251.24</v>
      </c>
      <c r="L55" s="61">
        <v>0</v>
      </c>
      <c r="M55" s="25"/>
      <c r="N55" s="25"/>
      <c r="O55" s="25"/>
      <c r="P55" s="25"/>
      <c r="Q55" s="25"/>
      <c r="R55" s="25"/>
      <c r="S55" s="25"/>
    </row>
    <row r="56" spans="3:19" ht="15" customHeight="1" x14ac:dyDescent="0.3">
      <c r="C56" s="48" t="s">
        <v>22</v>
      </c>
      <c r="D56" s="49">
        <v>1399339</v>
      </c>
      <c r="E56" s="49">
        <v>42006159101</v>
      </c>
      <c r="F56" s="50">
        <v>38899</v>
      </c>
      <c r="G56" s="50">
        <v>39052</v>
      </c>
      <c r="H56" s="49">
        <f t="shared" si="0"/>
        <v>2006</v>
      </c>
      <c r="I56" s="49" t="s">
        <v>38</v>
      </c>
      <c r="J56" s="49" t="s">
        <v>37</v>
      </c>
      <c r="K56" s="60">
        <v>919.84</v>
      </c>
      <c r="L56" s="61">
        <v>-364.46</v>
      </c>
      <c r="M56" s="25"/>
      <c r="N56" s="25"/>
      <c r="O56" s="25"/>
      <c r="P56" s="25"/>
      <c r="Q56" s="25"/>
      <c r="R56" s="25"/>
      <c r="S56" s="25"/>
    </row>
    <row r="57" spans="3:19" ht="15" customHeight="1" x14ac:dyDescent="0.3">
      <c r="C57" s="48" t="s">
        <v>22</v>
      </c>
      <c r="D57" s="49">
        <v>1401474</v>
      </c>
      <c r="E57" s="49">
        <v>42006159225</v>
      </c>
      <c r="F57" s="50">
        <v>38899</v>
      </c>
      <c r="G57" s="50">
        <v>39052</v>
      </c>
      <c r="H57" s="49">
        <f t="shared" si="0"/>
        <v>2006</v>
      </c>
      <c r="I57" s="49" t="s">
        <v>38</v>
      </c>
      <c r="J57" s="49" t="s">
        <v>37</v>
      </c>
      <c r="K57" s="60">
        <v>272.73</v>
      </c>
      <c r="L57" s="61">
        <v>-500</v>
      </c>
      <c r="M57" s="25"/>
      <c r="N57" s="25"/>
      <c r="O57" s="25"/>
      <c r="P57" s="25"/>
      <c r="Q57" s="25"/>
      <c r="R57" s="25"/>
      <c r="S57" s="25"/>
    </row>
    <row r="58" spans="3:19" ht="15" customHeight="1" x14ac:dyDescent="0.3">
      <c r="C58" s="48" t="s">
        <v>22</v>
      </c>
      <c r="D58" s="49">
        <v>1397634</v>
      </c>
      <c r="E58" s="49">
        <v>42006159524</v>
      </c>
      <c r="F58" s="50">
        <v>38899</v>
      </c>
      <c r="G58" s="50">
        <v>38961</v>
      </c>
      <c r="H58" s="49">
        <f t="shared" si="0"/>
        <v>2006</v>
      </c>
      <c r="I58" s="49" t="s">
        <v>38</v>
      </c>
      <c r="J58" s="49" t="s">
        <v>37</v>
      </c>
      <c r="K58" s="60">
        <v>0</v>
      </c>
      <c r="L58" s="61">
        <v>500</v>
      </c>
      <c r="M58" s="25"/>
      <c r="N58" s="25"/>
      <c r="O58" s="25"/>
      <c r="P58" s="25"/>
      <c r="Q58" s="25"/>
      <c r="R58" s="25"/>
      <c r="S58" s="25"/>
    </row>
    <row r="59" spans="3:19" ht="15" customHeight="1" x14ac:dyDescent="0.3">
      <c r="C59" s="48" t="s">
        <v>22</v>
      </c>
      <c r="D59" s="49">
        <v>1397634</v>
      </c>
      <c r="E59" s="49">
        <v>42006159524</v>
      </c>
      <c r="F59" s="50">
        <v>38899</v>
      </c>
      <c r="G59" s="50">
        <v>39142</v>
      </c>
      <c r="H59" s="49">
        <f t="shared" si="0"/>
        <v>2007</v>
      </c>
      <c r="I59" s="49" t="s">
        <v>38</v>
      </c>
      <c r="J59" s="49" t="s">
        <v>37</v>
      </c>
      <c r="K59" s="60">
        <v>801.65</v>
      </c>
      <c r="L59" s="61">
        <v>0</v>
      </c>
      <c r="M59" s="25"/>
      <c r="N59" s="25"/>
      <c r="O59" s="25"/>
      <c r="P59" s="25"/>
      <c r="Q59" s="25"/>
      <c r="R59" s="25"/>
      <c r="S59" s="25"/>
    </row>
    <row r="60" spans="3:19" ht="15" customHeight="1" x14ac:dyDescent="0.3">
      <c r="C60" s="48" t="s">
        <v>22</v>
      </c>
      <c r="D60" s="49">
        <v>1395146</v>
      </c>
      <c r="E60" s="49">
        <v>42006159346</v>
      </c>
      <c r="F60" s="50">
        <v>38899</v>
      </c>
      <c r="G60" s="50">
        <v>39052</v>
      </c>
      <c r="H60" s="49">
        <f t="shared" si="0"/>
        <v>2006</v>
      </c>
      <c r="I60" s="49" t="s">
        <v>38</v>
      </c>
      <c r="J60" s="49" t="s">
        <v>37</v>
      </c>
      <c r="K60" s="60">
        <v>152.5</v>
      </c>
      <c r="L60" s="61">
        <v>0</v>
      </c>
      <c r="M60" s="25"/>
      <c r="N60" s="25"/>
      <c r="O60" s="25"/>
      <c r="P60" s="25"/>
      <c r="Q60" s="25"/>
      <c r="R60" s="25"/>
      <c r="S60" s="25"/>
    </row>
    <row r="61" spans="3:19" ht="15" customHeight="1" x14ac:dyDescent="0.3">
      <c r="C61" s="48" t="s">
        <v>22</v>
      </c>
      <c r="D61" s="49">
        <v>1401311</v>
      </c>
      <c r="E61" s="49">
        <v>42006159353</v>
      </c>
      <c r="F61" s="50">
        <v>38899</v>
      </c>
      <c r="G61" s="50">
        <v>39052</v>
      </c>
      <c r="H61" s="49">
        <f t="shared" si="0"/>
        <v>2006</v>
      </c>
      <c r="I61" s="49" t="s">
        <v>38</v>
      </c>
      <c r="J61" s="49" t="s">
        <v>37</v>
      </c>
      <c r="K61" s="60">
        <v>250</v>
      </c>
      <c r="L61" s="61">
        <v>0</v>
      </c>
      <c r="M61" s="25"/>
      <c r="N61" s="25"/>
      <c r="O61" s="25"/>
      <c r="P61" s="25"/>
      <c r="Q61" s="25"/>
      <c r="R61" s="25"/>
      <c r="S61" s="25"/>
    </row>
    <row r="62" spans="3:19" ht="15" customHeight="1" x14ac:dyDescent="0.3">
      <c r="C62" s="48" t="s">
        <v>22</v>
      </c>
      <c r="D62" s="49">
        <v>1395469</v>
      </c>
      <c r="E62" s="49">
        <v>42006159479</v>
      </c>
      <c r="F62" s="50">
        <v>38899</v>
      </c>
      <c r="G62" s="50">
        <v>38961</v>
      </c>
      <c r="H62" s="49">
        <f t="shared" si="0"/>
        <v>2006</v>
      </c>
      <c r="I62" s="49" t="s">
        <v>38</v>
      </c>
      <c r="J62" s="49" t="s">
        <v>37</v>
      </c>
      <c r="K62" s="60">
        <v>250</v>
      </c>
      <c r="L62" s="61">
        <v>0</v>
      </c>
      <c r="M62" s="25"/>
      <c r="N62" s="25"/>
      <c r="O62" s="25"/>
      <c r="P62" s="25"/>
      <c r="Q62" s="25"/>
      <c r="R62" s="25"/>
      <c r="S62" s="25"/>
    </row>
    <row r="63" spans="3:19" ht="15" customHeight="1" x14ac:dyDescent="0.3">
      <c r="C63" s="48" t="s">
        <v>22</v>
      </c>
      <c r="D63" s="49">
        <v>1397634</v>
      </c>
      <c r="E63" s="49">
        <v>42006159524</v>
      </c>
      <c r="F63" s="50">
        <v>38899</v>
      </c>
      <c r="G63" s="50">
        <v>39052</v>
      </c>
      <c r="H63" s="49">
        <f t="shared" si="0"/>
        <v>2006</v>
      </c>
      <c r="I63" s="49" t="s">
        <v>38</v>
      </c>
      <c r="J63" s="49" t="s">
        <v>37</v>
      </c>
      <c r="K63" s="60">
        <v>0</v>
      </c>
      <c r="L63" s="61">
        <v>-500</v>
      </c>
      <c r="M63" s="25"/>
      <c r="N63" s="25"/>
      <c r="O63" s="25"/>
      <c r="P63" s="25"/>
      <c r="Q63" s="25"/>
      <c r="R63" s="25"/>
      <c r="S63" s="25"/>
    </row>
    <row r="64" spans="3:19" ht="15" customHeight="1" x14ac:dyDescent="0.3">
      <c r="C64" s="48" t="s">
        <v>22</v>
      </c>
      <c r="D64" s="49">
        <v>1396210</v>
      </c>
      <c r="E64" s="49">
        <v>42006161234</v>
      </c>
      <c r="F64" s="50">
        <v>38899</v>
      </c>
      <c r="G64" s="50">
        <v>39052</v>
      </c>
      <c r="H64" s="49">
        <f t="shared" si="0"/>
        <v>2006</v>
      </c>
      <c r="I64" s="49" t="s">
        <v>38</v>
      </c>
      <c r="J64" s="49" t="s">
        <v>37</v>
      </c>
      <c r="K64" s="60">
        <v>542</v>
      </c>
      <c r="L64" s="61">
        <v>-2000</v>
      </c>
      <c r="M64" s="25"/>
      <c r="N64" s="25"/>
      <c r="O64" s="25"/>
      <c r="P64" s="25"/>
      <c r="Q64" s="25"/>
      <c r="R64" s="25"/>
      <c r="S64" s="25"/>
    </row>
    <row r="65" spans="3:19" ht="15" customHeight="1" x14ac:dyDescent="0.3">
      <c r="C65" s="48" t="s">
        <v>22</v>
      </c>
      <c r="D65" s="49">
        <v>1401768</v>
      </c>
      <c r="E65" s="49">
        <v>42006161806</v>
      </c>
      <c r="F65" s="50">
        <v>38899</v>
      </c>
      <c r="G65" s="50">
        <v>39052</v>
      </c>
      <c r="H65" s="49">
        <f t="shared" si="0"/>
        <v>2006</v>
      </c>
      <c r="I65" s="49" t="s">
        <v>38</v>
      </c>
      <c r="J65" s="49" t="s">
        <v>37</v>
      </c>
      <c r="K65" s="60">
        <v>0</v>
      </c>
      <c r="L65" s="61">
        <v>-66.12</v>
      </c>
      <c r="M65" s="25"/>
      <c r="N65" s="25"/>
      <c r="O65" s="25"/>
      <c r="P65" s="25"/>
      <c r="Q65" s="25"/>
      <c r="R65" s="25"/>
      <c r="S65" s="25"/>
    </row>
    <row r="66" spans="3:19" ht="15" customHeight="1" x14ac:dyDescent="0.3">
      <c r="C66" s="48" t="s">
        <v>22</v>
      </c>
      <c r="D66" s="49">
        <v>1393771</v>
      </c>
      <c r="E66" s="49">
        <v>42006160472</v>
      </c>
      <c r="F66" s="50">
        <v>38899</v>
      </c>
      <c r="G66" s="50">
        <v>38961</v>
      </c>
      <c r="H66" s="49">
        <f t="shared" si="0"/>
        <v>2006</v>
      </c>
      <c r="I66" s="49" t="s">
        <v>38</v>
      </c>
      <c r="J66" s="49" t="s">
        <v>37</v>
      </c>
      <c r="K66" s="60">
        <v>0</v>
      </c>
      <c r="L66" s="61">
        <v>3000</v>
      </c>
      <c r="M66" s="25"/>
      <c r="N66" s="25"/>
      <c r="O66" s="25"/>
      <c r="P66" s="25"/>
      <c r="Q66" s="25"/>
      <c r="R66" s="25"/>
      <c r="S66" s="25"/>
    </row>
    <row r="67" spans="3:19" ht="15" customHeight="1" x14ac:dyDescent="0.3">
      <c r="C67" s="48" t="s">
        <v>22</v>
      </c>
      <c r="D67" s="49">
        <v>1393410</v>
      </c>
      <c r="E67" s="49">
        <v>42006162859</v>
      </c>
      <c r="F67" s="50">
        <v>38899</v>
      </c>
      <c r="G67" s="50">
        <v>39052</v>
      </c>
      <c r="H67" s="49">
        <f t="shared" si="0"/>
        <v>2006</v>
      </c>
      <c r="I67" s="49" t="s">
        <v>38</v>
      </c>
      <c r="J67" s="49" t="s">
        <v>37</v>
      </c>
      <c r="K67" s="60">
        <v>990</v>
      </c>
      <c r="L67" s="61">
        <v>-1000</v>
      </c>
      <c r="M67" s="25"/>
      <c r="N67" s="25"/>
      <c r="O67" s="25"/>
      <c r="P67" s="25"/>
      <c r="Q67" s="25"/>
      <c r="R67" s="25"/>
      <c r="S67" s="25"/>
    </row>
    <row r="68" spans="3:19" ht="15" customHeight="1" x14ac:dyDescent="0.3">
      <c r="C68" s="48" t="s">
        <v>22</v>
      </c>
      <c r="D68" s="49">
        <v>1393771</v>
      </c>
      <c r="E68" s="49">
        <v>42006160472</v>
      </c>
      <c r="F68" s="50">
        <v>38899</v>
      </c>
      <c r="G68" s="50">
        <v>39052</v>
      </c>
      <c r="H68" s="49">
        <f t="shared" si="0"/>
        <v>2006</v>
      </c>
      <c r="I68" s="49" t="s">
        <v>38</v>
      </c>
      <c r="J68" s="49" t="s">
        <v>37</v>
      </c>
      <c r="K68" s="60">
        <v>900</v>
      </c>
      <c r="L68" s="61">
        <v>-3000</v>
      </c>
      <c r="M68" s="25"/>
      <c r="N68" s="25"/>
      <c r="O68" s="25"/>
      <c r="P68" s="25"/>
      <c r="Q68" s="25"/>
      <c r="R68" s="25"/>
      <c r="S68" s="25"/>
    </row>
    <row r="69" spans="3:19" ht="15" customHeight="1" x14ac:dyDescent="0.3">
      <c r="C69" s="48" t="s">
        <v>22</v>
      </c>
      <c r="D69" s="49">
        <v>1395151</v>
      </c>
      <c r="E69" s="49">
        <v>42006159814</v>
      </c>
      <c r="F69" s="50">
        <v>38899</v>
      </c>
      <c r="G69" s="50">
        <v>39052</v>
      </c>
      <c r="H69" s="49">
        <f t="shared" si="0"/>
        <v>2006</v>
      </c>
      <c r="I69" s="49" t="s">
        <v>38</v>
      </c>
      <c r="J69" s="49" t="s">
        <v>37</v>
      </c>
      <c r="K69" s="60">
        <v>250</v>
      </c>
      <c r="L69" s="61">
        <v>0</v>
      </c>
      <c r="M69" s="25"/>
      <c r="N69" s="25"/>
      <c r="O69" s="25"/>
      <c r="P69" s="25"/>
      <c r="Q69" s="25"/>
      <c r="R69" s="25"/>
      <c r="S69" s="25"/>
    </row>
    <row r="70" spans="3:19" ht="15" customHeight="1" x14ac:dyDescent="0.3">
      <c r="C70" s="48" t="s">
        <v>22</v>
      </c>
      <c r="D70" s="49">
        <v>1398933</v>
      </c>
      <c r="E70" s="49">
        <v>42006159832</v>
      </c>
      <c r="F70" s="50">
        <v>38899</v>
      </c>
      <c r="G70" s="50">
        <v>39052</v>
      </c>
      <c r="H70" s="49">
        <f t="shared" ref="H70:H107" si="1">YEAR(G70)</f>
        <v>2006</v>
      </c>
      <c r="I70" s="49" t="s">
        <v>38</v>
      </c>
      <c r="J70" s="49" t="s">
        <v>37</v>
      </c>
      <c r="K70" s="60">
        <v>340</v>
      </c>
      <c r="L70" s="61">
        <v>0</v>
      </c>
      <c r="M70" s="25"/>
      <c r="N70" s="25"/>
      <c r="O70" s="25"/>
      <c r="P70" s="25"/>
      <c r="Q70" s="25"/>
      <c r="R70" s="25"/>
      <c r="S70" s="25"/>
    </row>
    <row r="71" spans="3:19" ht="15" customHeight="1" x14ac:dyDescent="0.3">
      <c r="C71" s="48" t="s">
        <v>22</v>
      </c>
      <c r="D71" s="49">
        <v>1399546</v>
      </c>
      <c r="E71" s="49">
        <v>42006159892</v>
      </c>
      <c r="F71" s="50">
        <v>38899</v>
      </c>
      <c r="G71" s="50">
        <v>38961</v>
      </c>
      <c r="H71" s="49">
        <f t="shared" si="1"/>
        <v>2006</v>
      </c>
      <c r="I71" s="49" t="s">
        <v>38</v>
      </c>
      <c r="J71" s="49" t="s">
        <v>37</v>
      </c>
      <c r="K71" s="60">
        <v>250</v>
      </c>
      <c r="L71" s="61">
        <v>0</v>
      </c>
      <c r="M71" s="25"/>
      <c r="N71" s="25"/>
      <c r="O71" s="25"/>
      <c r="P71" s="25"/>
      <c r="Q71" s="25"/>
      <c r="R71" s="25"/>
      <c r="S71" s="25"/>
    </row>
    <row r="72" spans="3:19" ht="15" customHeight="1" x14ac:dyDescent="0.3">
      <c r="C72" s="48" t="s">
        <v>22</v>
      </c>
      <c r="D72" s="49">
        <v>1400561</v>
      </c>
      <c r="E72" s="49">
        <v>42006162895</v>
      </c>
      <c r="F72" s="50">
        <v>38899</v>
      </c>
      <c r="G72" s="50">
        <v>39052</v>
      </c>
      <c r="H72" s="49">
        <f t="shared" si="1"/>
        <v>2006</v>
      </c>
      <c r="I72" s="49" t="s">
        <v>38</v>
      </c>
      <c r="J72" s="49" t="s">
        <v>37</v>
      </c>
      <c r="K72" s="60">
        <v>250</v>
      </c>
      <c r="L72" s="61">
        <v>0</v>
      </c>
      <c r="M72" s="25"/>
      <c r="N72" s="25"/>
      <c r="O72" s="25"/>
      <c r="P72" s="25"/>
      <c r="Q72" s="25"/>
      <c r="R72" s="25"/>
      <c r="S72" s="25"/>
    </row>
    <row r="73" spans="3:19" ht="15" customHeight="1" x14ac:dyDescent="0.3">
      <c r="C73" s="48" t="s">
        <v>22</v>
      </c>
      <c r="D73" s="49">
        <v>1401768</v>
      </c>
      <c r="E73" s="49">
        <v>42006161806</v>
      </c>
      <c r="F73" s="50">
        <v>38899</v>
      </c>
      <c r="G73" s="50">
        <v>38961</v>
      </c>
      <c r="H73" s="49">
        <f t="shared" si="1"/>
        <v>2006</v>
      </c>
      <c r="I73" s="49" t="s">
        <v>38</v>
      </c>
      <c r="J73" s="49" t="s">
        <v>37</v>
      </c>
      <c r="K73" s="60">
        <v>433.88</v>
      </c>
      <c r="L73" s="61">
        <v>66.12</v>
      </c>
      <c r="M73" s="25"/>
      <c r="N73" s="25"/>
      <c r="O73" s="25"/>
      <c r="P73" s="25"/>
      <c r="Q73" s="25"/>
      <c r="R73" s="25"/>
      <c r="S73" s="25"/>
    </row>
    <row r="74" spans="3:19" ht="15" customHeight="1" x14ac:dyDescent="0.3">
      <c r="C74" s="48" t="s">
        <v>22</v>
      </c>
      <c r="D74" s="49">
        <v>1372702</v>
      </c>
      <c r="E74" s="49">
        <v>42005150392</v>
      </c>
      <c r="F74" s="50">
        <v>38718</v>
      </c>
      <c r="G74" s="50">
        <v>38961</v>
      </c>
      <c r="H74" s="49">
        <f t="shared" si="1"/>
        <v>2006</v>
      </c>
      <c r="I74" s="49" t="s">
        <v>36</v>
      </c>
      <c r="J74" s="49" t="s">
        <v>37</v>
      </c>
      <c r="K74" s="60">
        <v>176.07</v>
      </c>
      <c r="L74" s="61">
        <v>-176.07</v>
      </c>
      <c r="M74" s="25"/>
      <c r="N74" s="25"/>
      <c r="O74" s="25"/>
      <c r="P74" s="25"/>
      <c r="Q74" s="25"/>
      <c r="R74" s="25"/>
      <c r="S74" s="25"/>
    </row>
    <row r="75" spans="3:19" ht="15" customHeight="1" x14ac:dyDescent="0.3">
      <c r="C75" s="48" t="s">
        <v>22</v>
      </c>
      <c r="D75" s="49">
        <v>1372702</v>
      </c>
      <c r="E75" s="49">
        <v>42005150392</v>
      </c>
      <c r="F75" s="50">
        <v>38718</v>
      </c>
      <c r="G75" s="50">
        <v>39234</v>
      </c>
      <c r="H75" s="49">
        <f t="shared" si="1"/>
        <v>2007</v>
      </c>
      <c r="I75" s="49" t="s">
        <v>36</v>
      </c>
      <c r="J75" s="49" t="s">
        <v>37</v>
      </c>
      <c r="K75" s="60">
        <v>49400</v>
      </c>
      <c r="L75" s="61">
        <v>-49097.93</v>
      </c>
      <c r="M75" s="25"/>
      <c r="N75" s="25"/>
      <c r="O75" s="25"/>
      <c r="P75" s="25"/>
      <c r="Q75" s="25"/>
      <c r="R75" s="25"/>
      <c r="S75" s="25"/>
    </row>
    <row r="76" spans="3:19" ht="15" customHeight="1" x14ac:dyDescent="0.3">
      <c r="C76" s="48" t="s">
        <v>22</v>
      </c>
      <c r="D76" s="49">
        <v>1373715</v>
      </c>
      <c r="E76" s="49">
        <v>42005150695</v>
      </c>
      <c r="F76" s="50">
        <v>38718</v>
      </c>
      <c r="G76" s="50">
        <v>38961</v>
      </c>
      <c r="H76" s="49">
        <f t="shared" si="1"/>
        <v>2006</v>
      </c>
      <c r="I76" s="49" t="s">
        <v>36</v>
      </c>
      <c r="J76" s="49" t="s">
        <v>41</v>
      </c>
      <c r="K76" s="60">
        <v>313</v>
      </c>
      <c r="L76" s="61">
        <v>149880</v>
      </c>
      <c r="M76" s="25"/>
      <c r="N76" s="25"/>
      <c r="O76" s="25"/>
      <c r="P76" s="25"/>
      <c r="Q76" s="25"/>
      <c r="R76" s="25"/>
      <c r="S76" s="25"/>
    </row>
    <row r="77" spans="3:19" ht="15" customHeight="1" x14ac:dyDescent="0.3">
      <c r="C77" s="48" t="s">
        <v>22</v>
      </c>
      <c r="D77" s="49">
        <v>1373715</v>
      </c>
      <c r="E77" s="49">
        <v>42005150695</v>
      </c>
      <c r="F77" s="50">
        <v>38718</v>
      </c>
      <c r="G77" s="50">
        <v>39142</v>
      </c>
      <c r="H77" s="49">
        <f t="shared" si="1"/>
        <v>2007</v>
      </c>
      <c r="I77" s="49" t="s">
        <v>36</v>
      </c>
      <c r="J77" s="49" t="s">
        <v>41</v>
      </c>
      <c r="K77" s="60">
        <v>425360</v>
      </c>
      <c r="L77" s="61">
        <v>-36353</v>
      </c>
      <c r="M77" s="25"/>
      <c r="N77" s="25"/>
      <c r="O77" s="25"/>
      <c r="P77" s="25"/>
      <c r="Q77" s="25"/>
      <c r="R77" s="25"/>
      <c r="S77" s="25"/>
    </row>
    <row r="78" spans="3:19" ht="15" customHeight="1" x14ac:dyDescent="0.3">
      <c r="C78" s="48" t="s">
        <v>22</v>
      </c>
      <c r="D78" s="49">
        <v>1373715</v>
      </c>
      <c r="E78" s="49">
        <v>42005150695</v>
      </c>
      <c r="F78" s="50">
        <v>38718</v>
      </c>
      <c r="G78" s="50">
        <v>39234</v>
      </c>
      <c r="H78" s="49">
        <f t="shared" si="1"/>
        <v>2007</v>
      </c>
      <c r="I78" s="49" t="s">
        <v>36</v>
      </c>
      <c r="J78" s="49" t="s">
        <v>41</v>
      </c>
      <c r="K78" s="60">
        <v>362423.59</v>
      </c>
      <c r="L78" s="61">
        <v>-282333.59000000003</v>
      </c>
      <c r="M78" s="25"/>
      <c r="N78" s="25"/>
      <c r="O78" s="25"/>
      <c r="P78" s="25"/>
      <c r="Q78" s="25"/>
      <c r="R78" s="25"/>
      <c r="S78" s="25"/>
    </row>
    <row r="79" spans="3:19" ht="15" customHeight="1" x14ac:dyDescent="0.3">
      <c r="C79" s="48" t="s">
        <v>22</v>
      </c>
      <c r="D79" s="49">
        <v>1373715</v>
      </c>
      <c r="E79" s="49">
        <v>42005150695</v>
      </c>
      <c r="F79" s="50">
        <v>38718</v>
      </c>
      <c r="G79" s="50">
        <v>39965</v>
      </c>
      <c r="H79" s="49">
        <f t="shared" si="1"/>
        <v>2009</v>
      </c>
      <c r="I79" s="49" t="s">
        <v>36</v>
      </c>
      <c r="J79" s="49" t="s">
        <v>41</v>
      </c>
      <c r="K79" s="60">
        <v>0</v>
      </c>
      <c r="L79" s="61">
        <v>-110000</v>
      </c>
      <c r="M79" s="25"/>
      <c r="N79" s="25"/>
      <c r="O79" s="25"/>
      <c r="P79" s="25"/>
      <c r="Q79" s="25"/>
      <c r="R79" s="25"/>
      <c r="S79" s="25"/>
    </row>
    <row r="80" spans="3:19" ht="15" customHeight="1" x14ac:dyDescent="0.3">
      <c r="C80" s="48" t="s">
        <v>22</v>
      </c>
      <c r="D80" s="49">
        <v>1373715</v>
      </c>
      <c r="E80" s="49">
        <v>42005150695</v>
      </c>
      <c r="F80" s="50">
        <v>38718</v>
      </c>
      <c r="G80" s="50">
        <v>40695</v>
      </c>
      <c r="H80" s="49">
        <f t="shared" si="1"/>
        <v>2011</v>
      </c>
      <c r="I80" s="49" t="s">
        <v>36</v>
      </c>
      <c r="J80" s="49" t="s">
        <v>41</v>
      </c>
      <c r="K80" s="60">
        <v>0</v>
      </c>
      <c r="L80" s="61">
        <v>-150000</v>
      </c>
      <c r="M80" s="25"/>
      <c r="N80" s="25"/>
      <c r="O80" s="25"/>
      <c r="P80" s="25"/>
      <c r="Q80" s="25"/>
      <c r="R80" s="25"/>
      <c r="S80" s="25"/>
    </row>
    <row r="81" spans="3:19" ht="15" customHeight="1" x14ac:dyDescent="0.3">
      <c r="C81" s="48" t="s">
        <v>22</v>
      </c>
      <c r="D81" s="49">
        <v>1387909</v>
      </c>
      <c r="E81" s="49">
        <v>42005154788</v>
      </c>
      <c r="F81" s="50">
        <v>38808</v>
      </c>
      <c r="G81" s="50">
        <v>39417</v>
      </c>
      <c r="H81" s="49">
        <f t="shared" si="1"/>
        <v>2007</v>
      </c>
      <c r="I81" s="49" t="s">
        <v>36</v>
      </c>
      <c r="J81" s="49" t="s">
        <v>37</v>
      </c>
      <c r="K81" s="60">
        <v>470</v>
      </c>
      <c r="L81" s="61">
        <v>40447.300000000003</v>
      </c>
      <c r="M81" s="25"/>
      <c r="N81" s="25"/>
      <c r="O81" s="25"/>
      <c r="P81" s="25"/>
      <c r="Q81" s="25"/>
      <c r="R81" s="25"/>
      <c r="S81" s="25"/>
    </row>
    <row r="82" spans="3:19" ht="15" customHeight="1" x14ac:dyDescent="0.3">
      <c r="C82" s="48" t="s">
        <v>22</v>
      </c>
      <c r="D82" s="49">
        <v>1400112</v>
      </c>
      <c r="E82" s="49">
        <v>42006159079</v>
      </c>
      <c r="F82" s="50">
        <v>38899</v>
      </c>
      <c r="G82" s="50">
        <v>38961</v>
      </c>
      <c r="H82" s="49">
        <f t="shared" si="1"/>
        <v>2006</v>
      </c>
      <c r="I82" s="49" t="s">
        <v>38</v>
      </c>
      <c r="J82" s="49" t="s">
        <v>37</v>
      </c>
      <c r="K82" s="60">
        <v>0</v>
      </c>
      <c r="L82" s="61">
        <v>1000</v>
      </c>
      <c r="M82" s="25"/>
      <c r="N82" s="25"/>
      <c r="O82" s="25"/>
      <c r="P82" s="25"/>
      <c r="Q82" s="25"/>
      <c r="R82" s="25"/>
      <c r="S82" s="25"/>
    </row>
    <row r="83" spans="3:19" ht="15" customHeight="1" x14ac:dyDescent="0.3">
      <c r="C83" s="48" t="s">
        <v>22</v>
      </c>
      <c r="D83" s="49">
        <v>1401237</v>
      </c>
      <c r="E83" s="49">
        <v>42006159200</v>
      </c>
      <c r="F83" s="50">
        <v>38899</v>
      </c>
      <c r="G83" s="50">
        <v>38961</v>
      </c>
      <c r="H83" s="49">
        <f t="shared" si="1"/>
        <v>2006</v>
      </c>
      <c r="I83" s="49" t="s">
        <v>38</v>
      </c>
      <c r="J83" s="49" t="s">
        <v>37</v>
      </c>
      <c r="K83" s="60">
        <v>796.69</v>
      </c>
      <c r="L83" s="61">
        <v>203.31</v>
      </c>
      <c r="M83" s="25"/>
      <c r="N83" s="25"/>
      <c r="O83" s="25"/>
      <c r="P83" s="25"/>
      <c r="Q83" s="25"/>
      <c r="R83" s="25"/>
      <c r="S83" s="25"/>
    </row>
    <row r="84" spans="3:19" ht="15" customHeight="1" x14ac:dyDescent="0.3">
      <c r="C84" s="48" t="s">
        <v>22</v>
      </c>
      <c r="D84" s="49">
        <v>1393390</v>
      </c>
      <c r="E84" s="49">
        <v>42006159213</v>
      </c>
      <c r="F84" s="50">
        <v>38899</v>
      </c>
      <c r="G84" s="50">
        <v>38961</v>
      </c>
      <c r="H84" s="49">
        <f t="shared" si="1"/>
        <v>2006</v>
      </c>
      <c r="I84" s="49" t="s">
        <v>38</v>
      </c>
      <c r="J84" s="49" t="s">
        <v>37</v>
      </c>
      <c r="K84" s="60">
        <v>970</v>
      </c>
      <c r="L84" s="61">
        <v>0</v>
      </c>
      <c r="M84" s="25"/>
      <c r="N84" s="25"/>
      <c r="O84" s="25"/>
      <c r="P84" s="25"/>
      <c r="Q84" s="25"/>
      <c r="R84" s="25"/>
      <c r="S84" s="25"/>
    </row>
    <row r="85" spans="3:19" ht="15" customHeight="1" x14ac:dyDescent="0.3">
      <c r="C85" s="48" t="s">
        <v>22</v>
      </c>
      <c r="D85" s="49">
        <v>1401496</v>
      </c>
      <c r="E85" s="49">
        <v>42006159255</v>
      </c>
      <c r="F85" s="50">
        <v>38899</v>
      </c>
      <c r="G85" s="50">
        <v>38961</v>
      </c>
      <c r="H85" s="49">
        <f t="shared" si="1"/>
        <v>2006</v>
      </c>
      <c r="I85" s="49" t="s">
        <v>38</v>
      </c>
      <c r="J85" s="49" t="s">
        <v>37</v>
      </c>
      <c r="K85" s="60">
        <v>950.01</v>
      </c>
      <c r="L85" s="61">
        <v>0</v>
      </c>
      <c r="M85" s="25"/>
      <c r="N85" s="25"/>
      <c r="O85" s="25"/>
      <c r="P85" s="25"/>
      <c r="Q85" s="25"/>
      <c r="R85" s="25"/>
      <c r="S85" s="25"/>
    </row>
    <row r="86" spans="3:19" ht="15" customHeight="1" x14ac:dyDescent="0.3">
      <c r="C86" s="48" t="s">
        <v>22</v>
      </c>
      <c r="D86" s="49">
        <v>1394216</v>
      </c>
      <c r="E86" s="49">
        <v>42006159280</v>
      </c>
      <c r="F86" s="50">
        <v>38899</v>
      </c>
      <c r="G86" s="50">
        <v>38961</v>
      </c>
      <c r="H86" s="49">
        <f t="shared" si="1"/>
        <v>2006</v>
      </c>
      <c r="I86" s="49" t="s">
        <v>38</v>
      </c>
      <c r="J86" s="49" t="s">
        <v>37</v>
      </c>
      <c r="K86" s="60">
        <v>0</v>
      </c>
      <c r="L86" s="61">
        <v>3500</v>
      </c>
      <c r="M86" s="25"/>
      <c r="N86" s="25"/>
      <c r="O86" s="25"/>
      <c r="P86" s="25"/>
      <c r="Q86" s="25"/>
      <c r="R86" s="25"/>
      <c r="S86" s="25"/>
    </row>
    <row r="87" spans="3:19" ht="15" customHeight="1" x14ac:dyDescent="0.3">
      <c r="C87" s="48" t="s">
        <v>22</v>
      </c>
      <c r="D87" s="49">
        <v>1394216</v>
      </c>
      <c r="E87" s="49">
        <v>42006159280</v>
      </c>
      <c r="F87" s="50">
        <v>38899</v>
      </c>
      <c r="G87" s="50">
        <v>39142</v>
      </c>
      <c r="H87" s="49">
        <f t="shared" si="1"/>
        <v>2007</v>
      </c>
      <c r="I87" s="49" t="s">
        <v>38</v>
      </c>
      <c r="J87" s="49" t="s">
        <v>37</v>
      </c>
      <c r="K87" s="60">
        <v>2603.31</v>
      </c>
      <c r="L87" s="61">
        <v>-3410</v>
      </c>
      <c r="M87" s="25"/>
      <c r="N87" s="25"/>
      <c r="O87" s="25"/>
      <c r="P87" s="25"/>
      <c r="Q87" s="25"/>
      <c r="R87" s="25"/>
      <c r="S87" s="25"/>
    </row>
    <row r="88" spans="3:19" ht="15" customHeight="1" x14ac:dyDescent="0.3">
      <c r="C88" s="48" t="s">
        <v>22</v>
      </c>
      <c r="D88" s="49">
        <v>1402452</v>
      </c>
      <c r="E88" s="49">
        <v>42006159283</v>
      </c>
      <c r="F88" s="50">
        <v>38899</v>
      </c>
      <c r="G88" s="50">
        <v>38961</v>
      </c>
      <c r="H88" s="49">
        <f t="shared" si="1"/>
        <v>2006</v>
      </c>
      <c r="I88" s="49" t="s">
        <v>38</v>
      </c>
      <c r="J88" s="49" t="s">
        <v>37</v>
      </c>
      <c r="K88" s="60">
        <v>0</v>
      </c>
      <c r="L88" s="61">
        <v>500</v>
      </c>
      <c r="M88" s="25"/>
      <c r="N88" s="25"/>
      <c r="O88" s="25"/>
      <c r="P88" s="25"/>
      <c r="Q88" s="25"/>
      <c r="R88" s="25"/>
      <c r="S88" s="25"/>
    </row>
    <row r="89" spans="3:19" ht="15" customHeight="1" x14ac:dyDescent="0.3">
      <c r="C89" s="48" t="s">
        <v>22</v>
      </c>
      <c r="D89" s="49">
        <v>1392185</v>
      </c>
      <c r="E89" s="49">
        <v>42006159304</v>
      </c>
      <c r="F89" s="50">
        <v>38899</v>
      </c>
      <c r="G89" s="50">
        <v>39052</v>
      </c>
      <c r="H89" s="49">
        <f t="shared" si="1"/>
        <v>2006</v>
      </c>
      <c r="I89" s="49" t="s">
        <v>38</v>
      </c>
      <c r="J89" s="49" t="s">
        <v>37</v>
      </c>
      <c r="K89" s="60">
        <v>0</v>
      </c>
      <c r="L89" s="61">
        <v>-500</v>
      </c>
      <c r="M89" s="25"/>
      <c r="N89" s="25"/>
      <c r="O89" s="25"/>
      <c r="P89" s="25"/>
      <c r="Q89" s="25"/>
      <c r="R89" s="25"/>
      <c r="S89" s="25"/>
    </row>
    <row r="90" spans="3:19" ht="15" customHeight="1" x14ac:dyDescent="0.3">
      <c r="C90" s="48" t="s">
        <v>22</v>
      </c>
      <c r="D90" s="49">
        <v>1396210</v>
      </c>
      <c r="E90" s="49">
        <v>42006161234</v>
      </c>
      <c r="F90" s="50">
        <v>38899</v>
      </c>
      <c r="G90" s="50">
        <v>38961</v>
      </c>
      <c r="H90" s="49">
        <f t="shared" si="1"/>
        <v>2006</v>
      </c>
      <c r="I90" s="49" t="s">
        <v>38</v>
      </c>
      <c r="J90" s="49" t="s">
        <v>37</v>
      </c>
      <c r="K90" s="60">
        <v>0</v>
      </c>
      <c r="L90" s="61">
        <v>2000</v>
      </c>
      <c r="M90" s="25"/>
      <c r="N90" s="25"/>
      <c r="O90" s="25"/>
      <c r="P90" s="25"/>
      <c r="Q90" s="25"/>
      <c r="R90" s="25"/>
      <c r="S90" s="25"/>
    </row>
    <row r="91" spans="3:19" ht="15" customHeight="1" x14ac:dyDescent="0.3">
      <c r="C91" s="48" t="s">
        <v>22</v>
      </c>
      <c r="D91" s="49">
        <v>1393410</v>
      </c>
      <c r="E91" s="49">
        <v>42006162859</v>
      </c>
      <c r="F91" s="50">
        <v>38899</v>
      </c>
      <c r="G91" s="50">
        <v>38961</v>
      </c>
      <c r="H91" s="49">
        <f t="shared" si="1"/>
        <v>2006</v>
      </c>
      <c r="I91" s="49" t="s">
        <v>38</v>
      </c>
      <c r="J91" s="49" t="s">
        <v>37</v>
      </c>
      <c r="K91" s="60">
        <v>0</v>
      </c>
      <c r="L91" s="61">
        <v>1000</v>
      </c>
      <c r="M91" s="25"/>
      <c r="N91" s="25"/>
      <c r="O91" s="25"/>
      <c r="P91" s="25"/>
      <c r="Q91" s="25"/>
      <c r="R91" s="25"/>
      <c r="S91" s="25"/>
    </row>
    <row r="92" spans="3:19" ht="15" customHeight="1" x14ac:dyDescent="0.3">
      <c r="C92" s="48" t="s">
        <v>22</v>
      </c>
      <c r="D92" s="49">
        <v>1393409</v>
      </c>
      <c r="E92" s="49">
        <v>42006159235</v>
      </c>
      <c r="F92" s="50">
        <v>38899</v>
      </c>
      <c r="G92" s="50">
        <v>38961</v>
      </c>
      <c r="H92" s="49">
        <f t="shared" si="1"/>
        <v>2006</v>
      </c>
      <c r="I92" s="49" t="s">
        <v>38</v>
      </c>
      <c r="J92" s="49" t="s">
        <v>37</v>
      </c>
      <c r="K92" s="60">
        <v>991.74</v>
      </c>
      <c r="L92" s="61">
        <v>0</v>
      </c>
      <c r="M92" s="25"/>
      <c r="N92" s="25"/>
      <c r="O92" s="25"/>
      <c r="P92" s="25"/>
      <c r="Q92" s="25"/>
      <c r="R92" s="25"/>
      <c r="S92" s="25"/>
    </row>
    <row r="93" spans="3:19" ht="15" customHeight="1" x14ac:dyDescent="0.3">
      <c r="C93" s="48" t="s">
        <v>22</v>
      </c>
      <c r="D93" s="49">
        <v>1392494</v>
      </c>
      <c r="E93" s="49">
        <v>42006159514</v>
      </c>
      <c r="F93" s="50">
        <v>38899</v>
      </c>
      <c r="G93" s="50">
        <v>39052</v>
      </c>
      <c r="H93" s="49">
        <f t="shared" si="1"/>
        <v>2006</v>
      </c>
      <c r="I93" s="49" t="s">
        <v>38</v>
      </c>
      <c r="J93" s="49" t="s">
        <v>37</v>
      </c>
      <c r="K93" s="60">
        <v>0</v>
      </c>
      <c r="L93" s="61">
        <v>-500</v>
      </c>
      <c r="M93" s="25"/>
      <c r="N93" s="25"/>
      <c r="O93" s="25"/>
      <c r="P93" s="25"/>
      <c r="Q93" s="25"/>
      <c r="R93" s="25"/>
      <c r="S93" s="25"/>
    </row>
    <row r="94" spans="3:19" ht="15" customHeight="1" x14ac:dyDescent="0.3">
      <c r="C94" s="48" t="s">
        <v>22</v>
      </c>
      <c r="D94" s="49">
        <v>1399046</v>
      </c>
      <c r="E94" s="49">
        <v>42006159330</v>
      </c>
      <c r="F94" s="50">
        <v>38899</v>
      </c>
      <c r="G94" s="50">
        <v>38961</v>
      </c>
      <c r="H94" s="49">
        <f t="shared" si="1"/>
        <v>2006</v>
      </c>
      <c r="I94" s="49" t="s">
        <v>38</v>
      </c>
      <c r="J94" s="49" t="s">
        <v>37</v>
      </c>
      <c r="K94" s="60">
        <v>0</v>
      </c>
      <c r="L94" s="61">
        <v>1000</v>
      </c>
      <c r="M94" s="25"/>
      <c r="N94" s="25"/>
      <c r="O94" s="25"/>
      <c r="P94" s="25"/>
      <c r="Q94" s="25"/>
      <c r="R94" s="25"/>
      <c r="S94" s="25"/>
    </row>
    <row r="95" spans="3:19" ht="15" customHeight="1" x14ac:dyDescent="0.3">
      <c r="C95" s="48" t="s">
        <v>22</v>
      </c>
      <c r="D95" s="49">
        <v>1399046</v>
      </c>
      <c r="E95" s="49">
        <v>42006159330</v>
      </c>
      <c r="F95" s="50">
        <v>38899</v>
      </c>
      <c r="G95" s="50">
        <v>39052</v>
      </c>
      <c r="H95" s="49">
        <f t="shared" si="1"/>
        <v>2006</v>
      </c>
      <c r="I95" s="49" t="s">
        <v>38</v>
      </c>
      <c r="J95" s="49" t="s">
        <v>37</v>
      </c>
      <c r="K95" s="60">
        <v>3178.51</v>
      </c>
      <c r="L95" s="61">
        <v>-1000</v>
      </c>
      <c r="M95" s="25"/>
      <c r="N95" s="25"/>
      <c r="O95" s="25"/>
      <c r="P95" s="25"/>
      <c r="Q95" s="25"/>
      <c r="R95" s="25"/>
      <c r="S95" s="25"/>
    </row>
    <row r="96" spans="3:19" ht="15" customHeight="1" x14ac:dyDescent="0.3">
      <c r="C96" s="48" t="s">
        <v>22</v>
      </c>
      <c r="D96" s="49">
        <v>1412732</v>
      </c>
      <c r="E96" s="49">
        <v>42006159512</v>
      </c>
      <c r="F96" s="50">
        <v>38899</v>
      </c>
      <c r="G96" s="50">
        <v>38961</v>
      </c>
      <c r="H96" s="49">
        <f t="shared" si="1"/>
        <v>2006</v>
      </c>
      <c r="I96" s="49" t="s">
        <v>38</v>
      </c>
      <c r="J96" s="49" t="s">
        <v>37</v>
      </c>
      <c r="K96" s="60">
        <v>0</v>
      </c>
      <c r="L96" s="61">
        <v>500</v>
      </c>
      <c r="M96" s="25"/>
      <c r="N96" s="25"/>
      <c r="O96" s="25"/>
      <c r="P96" s="25"/>
      <c r="Q96" s="25"/>
      <c r="R96" s="25"/>
      <c r="S96" s="25"/>
    </row>
    <row r="97" spans="3:19" ht="15" customHeight="1" x14ac:dyDescent="0.3">
      <c r="C97" s="48" t="s">
        <v>22</v>
      </c>
      <c r="D97" s="49">
        <v>1393975</v>
      </c>
      <c r="E97" s="49">
        <v>42006159585</v>
      </c>
      <c r="F97" s="50">
        <v>38899</v>
      </c>
      <c r="G97" s="50">
        <v>38961</v>
      </c>
      <c r="H97" s="49">
        <f t="shared" si="1"/>
        <v>2006</v>
      </c>
      <c r="I97" s="49" t="s">
        <v>38</v>
      </c>
      <c r="J97" s="49" t="s">
        <v>37</v>
      </c>
      <c r="K97" s="60">
        <v>0</v>
      </c>
      <c r="L97" s="61">
        <v>6845</v>
      </c>
      <c r="M97" s="25"/>
      <c r="N97" s="25"/>
      <c r="O97" s="25"/>
      <c r="P97" s="25"/>
      <c r="Q97" s="25"/>
      <c r="R97" s="25"/>
      <c r="S97" s="25"/>
    </row>
    <row r="98" spans="3:19" ht="15" customHeight="1" x14ac:dyDescent="0.3">
      <c r="C98" s="48" t="s">
        <v>22</v>
      </c>
      <c r="D98" s="49">
        <v>1392494</v>
      </c>
      <c r="E98" s="49">
        <v>42006159514</v>
      </c>
      <c r="F98" s="50">
        <v>38899</v>
      </c>
      <c r="G98" s="50">
        <v>38961</v>
      </c>
      <c r="H98" s="49">
        <f t="shared" si="1"/>
        <v>2006</v>
      </c>
      <c r="I98" s="49" t="s">
        <v>38</v>
      </c>
      <c r="J98" s="49" t="s">
        <v>37</v>
      </c>
      <c r="K98" s="60">
        <v>0</v>
      </c>
      <c r="L98" s="61">
        <v>500</v>
      </c>
      <c r="M98" s="25"/>
      <c r="N98" s="25"/>
      <c r="O98" s="25"/>
      <c r="P98" s="25"/>
      <c r="Q98" s="25"/>
      <c r="R98" s="25"/>
      <c r="S98" s="25"/>
    </row>
    <row r="99" spans="3:19" ht="15" customHeight="1" x14ac:dyDescent="0.3">
      <c r="C99" s="48" t="s">
        <v>22</v>
      </c>
      <c r="D99" s="49">
        <v>1412732</v>
      </c>
      <c r="E99" s="49">
        <v>42006159512</v>
      </c>
      <c r="F99" s="50">
        <v>38899</v>
      </c>
      <c r="G99" s="50">
        <v>39052</v>
      </c>
      <c r="H99" s="49">
        <f t="shared" si="1"/>
        <v>2006</v>
      </c>
      <c r="I99" s="49" t="s">
        <v>38</v>
      </c>
      <c r="J99" s="49" t="s">
        <v>37</v>
      </c>
      <c r="K99" s="60">
        <v>0</v>
      </c>
      <c r="L99" s="61">
        <v>-500</v>
      </c>
      <c r="M99" s="25"/>
      <c r="N99" s="25"/>
      <c r="O99" s="25"/>
      <c r="P99" s="25"/>
      <c r="Q99" s="25"/>
      <c r="R99" s="25"/>
      <c r="S99" s="25"/>
    </row>
    <row r="100" spans="3:19" ht="15" customHeight="1" x14ac:dyDescent="0.3">
      <c r="C100" s="48" t="s">
        <v>22</v>
      </c>
      <c r="D100" s="49">
        <v>1393975</v>
      </c>
      <c r="E100" s="49">
        <v>42006159583</v>
      </c>
      <c r="F100" s="50">
        <v>38899</v>
      </c>
      <c r="G100" s="50">
        <v>38961</v>
      </c>
      <c r="H100" s="49">
        <f t="shared" si="1"/>
        <v>2006</v>
      </c>
      <c r="I100" s="49" t="s">
        <v>38</v>
      </c>
      <c r="J100" s="49" t="s">
        <v>37</v>
      </c>
      <c r="K100" s="60">
        <v>2291</v>
      </c>
      <c r="L100" s="61">
        <v>0</v>
      </c>
      <c r="M100" s="25"/>
      <c r="N100" s="25"/>
      <c r="O100" s="25"/>
      <c r="P100" s="25"/>
      <c r="Q100" s="25"/>
      <c r="R100" s="25"/>
      <c r="S100" s="25"/>
    </row>
    <row r="101" spans="3:19" ht="15" customHeight="1" x14ac:dyDescent="0.3">
      <c r="C101" s="48" t="s">
        <v>22</v>
      </c>
      <c r="D101" s="49">
        <v>1405074</v>
      </c>
      <c r="E101" s="49">
        <v>42006160664</v>
      </c>
      <c r="F101" s="50">
        <v>38899</v>
      </c>
      <c r="G101" s="50">
        <v>38961</v>
      </c>
      <c r="H101" s="49">
        <f t="shared" si="1"/>
        <v>2006</v>
      </c>
      <c r="I101" s="49" t="s">
        <v>38</v>
      </c>
      <c r="J101" s="49" t="s">
        <v>37</v>
      </c>
      <c r="K101" s="60">
        <v>0</v>
      </c>
      <c r="L101" s="61">
        <v>2000</v>
      </c>
      <c r="M101" s="25"/>
      <c r="N101" s="25"/>
      <c r="O101" s="25"/>
      <c r="P101" s="25"/>
      <c r="Q101" s="25"/>
      <c r="R101" s="25"/>
      <c r="S101" s="25"/>
    </row>
    <row r="102" spans="3:19" ht="15" customHeight="1" x14ac:dyDescent="0.3">
      <c r="C102" s="48" t="s">
        <v>22</v>
      </c>
      <c r="D102" s="49">
        <v>1405074</v>
      </c>
      <c r="E102" s="49">
        <v>42006160664</v>
      </c>
      <c r="F102" s="50">
        <v>38899</v>
      </c>
      <c r="G102" s="50">
        <v>39052</v>
      </c>
      <c r="H102" s="49">
        <f t="shared" si="1"/>
        <v>2006</v>
      </c>
      <c r="I102" s="49" t="s">
        <v>38</v>
      </c>
      <c r="J102" s="49" t="s">
        <v>37</v>
      </c>
      <c r="K102" s="60">
        <v>0</v>
      </c>
      <c r="L102" s="61">
        <v>-2000</v>
      </c>
      <c r="M102" s="25"/>
      <c r="N102" s="25"/>
      <c r="O102" s="25"/>
      <c r="P102" s="25"/>
      <c r="Q102" s="25"/>
      <c r="R102" s="25"/>
      <c r="S102" s="25"/>
    </row>
    <row r="103" spans="3:19" ht="15" customHeight="1" x14ac:dyDescent="0.3">
      <c r="C103" s="48" t="s">
        <v>22</v>
      </c>
      <c r="D103" s="49">
        <v>1408491</v>
      </c>
      <c r="E103" s="49">
        <v>42006161410</v>
      </c>
      <c r="F103" s="50">
        <v>38899</v>
      </c>
      <c r="G103" s="50">
        <v>38961</v>
      </c>
      <c r="H103" s="49">
        <f t="shared" si="1"/>
        <v>2006</v>
      </c>
      <c r="I103" s="49" t="s">
        <v>38</v>
      </c>
      <c r="J103" s="49" t="s">
        <v>37</v>
      </c>
      <c r="K103" s="60">
        <v>770</v>
      </c>
      <c r="L103" s="61">
        <v>0</v>
      </c>
      <c r="M103" s="25"/>
      <c r="N103" s="25"/>
      <c r="O103" s="25"/>
      <c r="P103" s="25"/>
      <c r="Q103" s="25"/>
      <c r="R103" s="25"/>
      <c r="S103" s="25"/>
    </row>
    <row r="104" spans="3:19" ht="15" customHeight="1" x14ac:dyDescent="0.3">
      <c r="C104" s="48" t="s">
        <v>22</v>
      </c>
      <c r="D104" s="49">
        <v>1401469</v>
      </c>
      <c r="E104" s="49">
        <v>42006167419</v>
      </c>
      <c r="F104" s="50">
        <v>38899</v>
      </c>
      <c r="G104" s="50">
        <v>39142</v>
      </c>
      <c r="H104" s="49">
        <f t="shared" si="1"/>
        <v>2007</v>
      </c>
      <c r="I104" s="49" t="s">
        <v>38</v>
      </c>
      <c r="J104" s="49" t="s">
        <v>37</v>
      </c>
      <c r="K104" s="60">
        <v>0</v>
      </c>
      <c r="L104" s="61">
        <v>-2000</v>
      </c>
      <c r="M104" s="25"/>
      <c r="N104" s="25"/>
      <c r="O104" s="25"/>
      <c r="P104" s="25"/>
      <c r="Q104" s="25"/>
      <c r="R104" s="25"/>
      <c r="S104" s="25"/>
    </row>
    <row r="105" spans="3:19" ht="15" customHeight="1" x14ac:dyDescent="0.3">
      <c r="C105" s="48" t="s">
        <v>22</v>
      </c>
      <c r="D105" s="49">
        <v>1397679</v>
      </c>
      <c r="E105" s="49">
        <v>42006166495</v>
      </c>
      <c r="F105" s="50">
        <v>38899</v>
      </c>
      <c r="G105" s="50">
        <v>39052</v>
      </c>
      <c r="H105" s="49">
        <f t="shared" si="1"/>
        <v>2006</v>
      </c>
      <c r="I105" s="49" t="s">
        <v>38</v>
      </c>
      <c r="J105" s="49" t="s">
        <v>37</v>
      </c>
      <c r="K105" s="60">
        <v>499.98</v>
      </c>
      <c r="L105" s="61">
        <v>0</v>
      </c>
      <c r="M105" s="25"/>
      <c r="N105" s="25"/>
      <c r="O105" s="25"/>
      <c r="P105" s="25"/>
      <c r="Q105" s="25"/>
      <c r="R105" s="25"/>
      <c r="S105" s="25"/>
    </row>
    <row r="106" spans="3:19" ht="15" customHeight="1" x14ac:dyDescent="0.3">
      <c r="C106" s="48" t="s">
        <v>22</v>
      </c>
      <c r="D106" s="49">
        <v>1401469</v>
      </c>
      <c r="E106" s="49">
        <v>42006167419</v>
      </c>
      <c r="F106" s="50">
        <v>38899</v>
      </c>
      <c r="G106" s="50">
        <v>39052</v>
      </c>
      <c r="H106" s="49">
        <f t="shared" si="1"/>
        <v>2006</v>
      </c>
      <c r="I106" s="49" t="s">
        <v>38</v>
      </c>
      <c r="J106" s="49" t="s">
        <v>37</v>
      </c>
      <c r="K106" s="60">
        <v>0</v>
      </c>
      <c r="L106" s="61">
        <v>2000</v>
      </c>
      <c r="M106" s="25"/>
      <c r="N106" s="25"/>
      <c r="O106" s="25"/>
      <c r="P106" s="25"/>
      <c r="Q106" s="25"/>
      <c r="R106" s="25"/>
      <c r="S106" s="25"/>
    </row>
    <row r="107" spans="3:19" ht="15" customHeight="1" thickBot="1" x14ac:dyDescent="0.35">
      <c r="C107" s="53" t="s">
        <v>22</v>
      </c>
      <c r="D107" s="54">
        <v>1393975</v>
      </c>
      <c r="E107" s="54">
        <v>42006159585</v>
      </c>
      <c r="F107" s="55">
        <v>38899</v>
      </c>
      <c r="G107" s="55">
        <v>39052</v>
      </c>
      <c r="H107" s="54">
        <f t="shared" si="1"/>
        <v>2006</v>
      </c>
      <c r="I107" s="54" t="s">
        <v>38</v>
      </c>
      <c r="J107" s="54" t="s">
        <v>37</v>
      </c>
      <c r="K107" s="62">
        <v>5657.51</v>
      </c>
      <c r="L107" s="63">
        <v>-6845</v>
      </c>
      <c r="M107" s="25"/>
      <c r="N107" s="25"/>
      <c r="O107" s="25"/>
      <c r="P107" s="25"/>
      <c r="Q107" s="25"/>
      <c r="R107" s="25"/>
      <c r="S107" s="25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590"/>
  <sheetViews>
    <sheetView showGridLines="0" zoomScale="80" zoomScaleNormal="80" workbookViewId="0">
      <selection activeCell="A4" sqref="A4"/>
    </sheetView>
  </sheetViews>
  <sheetFormatPr defaultColWidth="32.33203125" defaultRowHeight="14.4" x14ac:dyDescent="0.3"/>
  <cols>
    <col min="1" max="1" width="17.109375" bestFit="1" customWidth="1"/>
    <col min="2" max="2" width="20" customWidth="1"/>
    <col min="3" max="8" width="19.44140625" customWidth="1"/>
  </cols>
  <sheetData>
    <row r="1" spans="1:14" ht="21" x14ac:dyDescent="0.3">
      <c r="A1" s="113" t="s">
        <v>101</v>
      </c>
      <c r="C1" s="112"/>
      <c r="D1" s="112"/>
      <c r="E1" s="112"/>
      <c r="F1" s="112"/>
      <c r="G1" s="112"/>
      <c r="H1" s="20"/>
      <c r="I1" s="20"/>
      <c r="J1" s="20"/>
    </row>
    <row r="2" spans="1:14" ht="9.75" customHeight="1" x14ac:dyDescent="0.3">
      <c r="A2" s="114"/>
      <c r="B2" s="112"/>
      <c r="C2" s="112"/>
      <c r="D2" s="112"/>
      <c r="E2" s="112"/>
      <c r="F2" s="112"/>
      <c r="G2" s="112"/>
      <c r="H2" s="20"/>
      <c r="I2" s="20"/>
      <c r="J2" s="20"/>
    </row>
    <row r="3" spans="1:14" ht="15" thickBot="1" x14ac:dyDescent="0.35">
      <c r="A3" s="19"/>
      <c r="B3" s="19"/>
      <c r="C3" s="20"/>
      <c r="D3" s="20"/>
      <c r="E3" s="20"/>
      <c r="F3" s="20"/>
      <c r="G3" s="20"/>
      <c r="H3" s="20"/>
      <c r="I3" s="20"/>
      <c r="J3" s="20"/>
    </row>
    <row r="4" spans="1:14" ht="29.4" thickBot="1" x14ac:dyDescent="0.35">
      <c r="C4" s="37" t="s">
        <v>27</v>
      </c>
      <c r="D4" s="38" t="s">
        <v>28</v>
      </c>
      <c r="E4" s="38" t="s">
        <v>29</v>
      </c>
      <c r="F4" s="38" t="s">
        <v>82</v>
      </c>
      <c r="G4" s="38" t="s">
        <v>34</v>
      </c>
      <c r="H4" s="38" t="s">
        <v>35</v>
      </c>
      <c r="I4" s="39" t="s">
        <v>42</v>
      </c>
      <c r="J4" s="102" t="s">
        <v>43</v>
      </c>
      <c r="L4" s="26"/>
      <c r="M4" s="26"/>
      <c r="N4" s="26"/>
    </row>
    <row r="5" spans="1:14" x14ac:dyDescent="0.3">
      <c r="C5" s="78" t="s">
        <v>22</v>
      </c>
      <c r="D5" s="79">
        <v>1372702</v>
      </c>
      <c r="E5" s="79">
        <v>42005150392</v>
      </c>
      <c r="F5" s="79">
        <v>2006</v>
      </c>
      <c r="G5" s="82">
        <v>296</v>
      </c>
      <c r="H5" s="82">
        <v>250000</v>
      </c>
      <c r="I5" s="103"/>
      <c r="J5" s="103"/>
      <c r="L5" s="27"/>
      <c r="M5" s="28"/>
      <c r="N5" s="28"/>
    </row>
    <row r="6" spans="1:14" x14ac:dyDescent="0.3">
      <c r="C6" s="84" t="s">
        <v>22</v>
      </c>
      <c r="D6" s="85">
        <v>1372702</v>
      </c>
      <c r="E6" s="85">
        <v>42005150392</v>
      </c>
      <c r="F6" s="85">
        <v>2006</v>
      </c>
      <c r="G6" s="88">
        <v>726</v>
      </c>
      <c r="H6" s="88">
        <v>-726</v>
      </c>
      <c r="I6" s="104"/>
      <c r="J6" s="105"/>
      <c r="L6" s="27"/>
      <c r="M6" s="28"/>
      <c r="N6" s="28"/>
    </row>
    <row r="7" spans="1:14" x14ac:dyDescent="0.3">
      <c r="C7" s="84" t="s">
        <v>22</v>
      </c>
      <c r="D7" s="85">
        <v>1372702</v>
      </c>
      <c r="E7" s="85">
        <v>42005150392</v>
      </c>
      <c r="F7" s="85">
        <v>2006</v>
      </c>
      <c r="G7" s="88">
        <v>0</v>
      </c>
      <c r="H7" s="88">
        <v>-200000</v>
      </c>
      <c r="I7" s="104"/>
      <c r="J7" s="105"/>
      <c r="L7" s="27"/>
      <c r="M7" s="28"/>
      <c r="N7" s="28"/>
    </row>
    <row r="8" spans="1:14" x14ac:dyDescent="0.3">
      <c r="C8" s="84" t="s">
        <v>22</v>
      </c>
      <c r="D8" s="85">
        <v>1373715</v>
      </c>
      <c r="E8" s="85">
        <v>42005150695</v>
      </c>
      <c r="F8" s="85">
        <v>2006</v>
      </c>
      <c r="G8" s="88">
        <v>0</v>
      </c>
      <c r="H8" s="88">
        <v>614800</v>
      </c>
      <c r="I8" s="104"/>
      <c r="J8" s="105"/>
      <c r="L8" s="27"/>
      <c r="M8" s="28"/>
      <c r="N8" s="28"/>
    </row>
    <row r="9" spans="1:14" x14ac:dyDescent="0.3">
      <c r="C9" s="84" t="s">
        <v>22</v>
      </c>
      <c r="D9" s="85">
        <v>1373715</v>
      </c>
      <c r="E9" s="85">
        <v>42005150695</v>
      </c>
      <c r="F9" s="85">
        <v>2006</v>
      </c>
      <c r="G9" s="88">
        <v>8000</v>
      </c>
      <c r="H9" s="88">
        <v>7060</v>
      </c>
      <c r="I9" s="104"/>
      <c r="J9" s="105"/>
      <c r="L9" s="27"/>
      <c r="M9" s="28"/>
      <c r="N9" s="28"/>
    </row>
    <row r="10" spans="1:14" x14ac:dyDescent="0.3">
      <c r="C10" s="84" t="s">
        <v>22</v>
      </c>
      <c r="D10" s="85">
        <v>1387909</v>
      </c>
      <c r="E10" s="85">
        <v>42005154788</v>
      </c>
      <c r="F10" s="85">
        <v>2006</v>
      </c>
      <c r="G10" s="88">
        <v>2168</v>
      </c>
      <c r="H10" s="88">
        <v>-35580.959999999999</v>
      </c>
      <c r="I10" s="104"/>
      <c r="J10" s="105"/>
      <c r="L10" s="27"/>
      <c r="M10" s="28"/>
      <c r="N10" s="28"/>
    </row>
    <row r="11" spans="1:14" x14ac:dyDescent="0.3">
      <c r="C11" s="84" t="s">
        <v>22</v>
      </c>
      <c r="D11" s="85">
        <v>1387909</v>
      </c>
      <c r="E11" s="85">
        <v>42005154788</v>
      </c>
      <c r="F11" s="85">
        <v>2006</v>
      </c>
      <c r="G11" s="88">
        <v>350</v>
      </c>
      <c r="H11" s="88">
        <v>40789.5</v>
      </c>
      <c r="I11" s="104"/>
      <c r="J11" s="105"/>
      <c r="L11" s="27"/>
      <c r="M11" s="28"/>
      <c r="N11" s="28"/>
    </row>
    <row r="12" spans="1:14" x14ac:dyDescent="0.3">
      <c r="C12" s="84" t="s">
        <v>22</v>
      </c>
      <c r="D12" s="85">
        <v>1387909</v>
      </c>
      <c r="E12" s="85">
        <v>42005154788</v>
      </c>
      <c r="F12" s="85">
        <v>2006</v>
      </c>
      <c r="G12" s="88">
        <v>0</v>
      </c>
      <c r="H12" s="88">
        <v>5000</v>
      </c>
      <c r="I12" s="104"/>
      <c r="J12" s="105"/>
      <c r="L12" s="27"/>
      <c r="M12" s="28"/>
      <c r="N12" s="28"/>
    </row>
    <row r="13" spans="1:14" x14ac:dyDescent="0.3">
      <c r="C13" s="84" t="s">
        <v>22</v>
      </c>
      <c r="D13" s="85">
        <v>1392121</v>
      </c>
      <c r="E13" s="85">
        <v>42005155384</v>
      </c>
      <c r="F13" s="85">
        <v>2006</v>
      </c>
      <c r="G13" s="88">
        <v>158829.04</v>
      </c>
      <c r="H13" s="88">
        <v>-155450.92000000001</v>
      </c>
      <c r="I13" s="104"/>
      <c r="J13" s="105"/>
      <c r="L13" s="27"/>
      <c r="M13" s="28"/>
      <c r="N13" s="28"/>
    </row>
    <row r="14" spans="1:14" x14ac:dyDescent="0.3">
      <c r="C14" s="84" t="s">
        <v>22</v>
      </c>
      <c r="D14" s="85">
        <v>1368511</v>
      </c>
      <c r="E14" s="85">
        <v>42005149309</v>
      </c>
      <c r="F14" s="85">
        <v>2006</v>
      </c>
      <c r="G14" s="88">
        <v>148700</v>
      </c>
      <c r="H14" s="88">
        <v>-175000</v>
      </c>
      <c r="I14" s="104"/>
      <c r="J14" s="105"/>
      <c r="L14" s="27"/>
      <c r="M14" s="28"/>
      <c r="N14" s="28"/>
    </row>
    <row r="15" spans="1:14" x14ac:dyDescent="0.3">
      <c r="C15" s="84" t="s">
        <v>22</v>
      </c>
      <c r="D15" s="85">
        <v>1373715</v>
      </c>
      <c r="E15" s="85">
        <v>42005150695</v>
      </c>
      <c r="F15" s="85">
        <v>2006</v>
      </c>
      <c r="G15" s="88">
        <v>0</v>
      </c>
      <c r="H15" s="88">
        <v>1439</v>
      </c>
      <c r="I15" s="104"/>
      <c r="J15" s="105"/>
      <c r="L15" s="27"/>
      <c r="M15" s="28"/>
      <c r="N15" s="28"/>
    </row>
    <row r="16" spans="1:14" x14ac:dyDescent="0.3">
      <c r="C16" s="84" t="s">
        <v>22</v>
      </c>
      <c r="D16" s="85">
        <v>1373715</v>
      </c>
      <c r="E16" s="85">
        <v>42005150695</v>
      </c>
      <c r="F16" s="85">
        <v>2006</v>
      </c>
      <c r="G16" s="88">
        <v>216730</v>
      </c>
      <c r="H16" s="88">
        <v>-9000</v>
      </c>
      <c r="I16" s="104"/>
      <c r="J16" s="105"/>
      <c r="L16" s="27"/>
      <c r="M16" s="28"/>
      <c r="N16" s="28"/>
    </row>
    <row r="17" spans="3:14" x14ac:dyDescent="0.3">
      <c r="C17" s="84" t="s">
        <v>22</v>
      </c>
      <c r="D17" s="85">
        <v>1368511</v>
      </c>
      <c r="E17" s="85">
        <v>42005149309</v>
      </c>
      <c r="F17" s="85">
        <v>2006</v>
      </c>
      <c r="G17" s="88">
        <v>0</v>
      </c>
      <c r="H17" s="88">
        <v>175000</v>
      </c>
      <c r="I17" s="104"/>
      <c r="J17" s="105"/>
      <c r="L17" s="27"/>
      <c r="M17" s="28"/>
      <c r="N17" s="28"/>
    </row>
    <row r="18" spans="3:14" x14ac:dyDescent="0.3">
      <c r="C18" s="84" t="s">
        <v>22</v>
      </c>
      <c r="D18" s="85">
        <v>1373715</v>
      </c>
      <c r="E18" s="85">
        <v>42005150695</v>
      </c>
      <c r="F18" s="85">
        <v>2006</v>
      </c>
      <c r="G18" s="88">
        <v>1350</v>
      </c>
      <c r="H18" s="88">
        <v>120</v>
      </c>
      <c r="I18" s="104"/>
      <c r="J18" s="105"/>
      <c r="L18" s="27"/>
      <c r="M18" s="28"/>
      <c r="N18" s="28"/>
    </row>
    <row r="19" spans="3:14" x14ac:dyDescent="0.3">
      <c r="C19" s="84" t="s">
        <v>22</v>
      </c>
      <c r="D19" s="85">
        <v>1372702</v>
      </c>
      <c r="E19" s="85">
        <v>42005150392</v>
      </c>
      <c r="F19" s="85">
        <v>2006</v>
      </c>
      <c r="G19" s="88">
        <v>1150</v>
      </c>
      <c r="H19" s="88">
        <v>5000</v>
      </c>
      <c r="I19" s="104"/>
      <c r="J19" s="105"/>
      <c r="L19" s="27"/>
      <c r="M19" s="28"/>
      <c r="N19" s="28"/>
    </row>
    <row r="20" spans="3:14" x14ac:dyDescent="0.3">
      <c r="C20" s="84" t="s">
        <v>22</v>
      </c>
      <c r="D20" s="85">
        <v>1372702</v>
      </c>
      <c r="E20" s="85">
        <v>42005150392</v>
      </c>
      <c r="F20" s="85">
        <v>2006</v>
      </c>
      <c r="G20" s="88">
        <v>10006.379999999999</v>
      </c>
      <c r="H20" s="88">
        <v>-5000</v>
      </c>
      <c r="I20" s="104"/>
      <c r="J20" s="105"/>
      <c r="L20" s="27"/>
      <c r="M20" s="28"/>
      <c r="N20" s="28"/>
    </row>
    <row r="21" spans="3:14" x14ac:dyDescent="0.3">
      <c r="C21" s="84" t="s">
        <v>22</v>
      </c>
      <c r="D21" s="85">
        <v>1373715</v>
      </c>
      <c r="E21" s="85">
        <v>42005150695</v>
      </c>
      <c r="F21" s="85">
        <v>2006</v>
      </c>
      <c r="G21" s="88">
        <v>0</v>
      </c>
      <c r="H21" s="88">
        <v>-25360</v>
      </c>
      <c r="I21" s="104"/>
      <c r="J21" s="105"/>
      <c r="L21" s="27"/>
      <c r="M21" s="28"/>
      <c r="N21" s="28"/>
    </row>
    <row r="22" spans="3:14" x14ac:dyDescent="0.3">
      <c r="C22" s="84" t="s">
        <v>22</v>
      </c>
      <c r="D22" s="85">
        <v>1373715</v>
      </c>
      <c r="E22" s="85">
        <v>42005150695</v>
      </c>
      <c r="F22" s="85">
        <v>2006</v>
      </c>
      <c r="G22" s="88">
        <v>280</v>
      </c>
      <c r="H22" s="88">
        <v>129720</v>
      </c>
      <c r="I22" s="104"/>
      <c r="J22" s="105"/>
      <c r="L22" s="27"/>
      <c r="M22" s="28"/>
      <c r="N22" s="28"/>
    </row>
    <row r="23" spans="3:14" x14ac:dyDescent="0.3">
      <c r="C23" s="84" t="s">
        <v>22</v>
      </c>
      <c r="D23" s="85">
        <v>1373715</v>
      </c>
      <c r="E23" s="85">
        <v>42005150695</v>
      </c>
      <c r="F23" s="85">
        <v>2006</v>
      </c>
      <c r="G23" s="88">
        <v>0</v>
      </c>
      <c r="H23" s="88">
        <v>-10946.41</v>
      </c>
      <c r="I23" s="104"/>
      <c r="J23" s="105"/>
      <c r="L23" s="27"/>
      <c r="M23" s="28"/>
      <c r="N23" s="28"/>
    </row>
    <row r="24" spans="3:14" x14ac:dyDescent="0.3">
      <c r="C24" s="84" t="s">
        <v>22</v>
      </c>
      <c r="D24" s="85">
        <v>1387909</v>
      </c>
      <c r="E24" s="85">
        <v>42005154788</v>
      </c>
      <c r="F24" s="85">
        <v>2006</v>
      </c>
      <c r="G24" s="88">
        <v>10140</v>
      </c>
      <c r="H24" s="88">
        <v>-10000</v>
      </c>
      <c r="I24" s="104"/>
      <c r="J24" s="105"/>
      <c r="L24" s="27"/>
      <c r="M24" s="28"/>
      <c r="N24" s="28"/>
    </row>
    <row r="25" spans="3:14" x14ac:dyDescent="0.3">
      <c r="C25" s="84" t="s">
        <v>22</v>
      </c>
      <c r="D25" s="85">
        <v>1387909</v>
      </c>
      <c r="E25" s="85">
        <v>42005154788</v>
      </c>
      <c r="F25" s="85">
        <v>2006</v>
      </c>
      <c r="G25" s="88">
        <v>4200</v>
      </c>
      <c r="H25" s="88">
        <v>0</v>
      </c>
      <c r="I25" s="104"/>
      <c r="J25" s="105"/>
      <c r="L25" s="27"/>
      <c r="M25" s="28"/>
      <c r="N25" s="28"/>
    </row>
    <row r="26" spans="3:14" x14ac:dyDescent="0.3">
      <c r="C26" s="84" t="s">
        <v>22</v>
      </c>
      <c r="D26" s="85">
        <v>1392121</v>
      </c>
      <c r="E26" s="85">
        <v>42005155384</v>
      </c>
      <c r="F26" s="85">
        <v>2006</v>
      </c>
      <c r="G26" s="88">
        <v>149.08000000000001</v>
      </c>
      <c r="H26" s="88">
        <v>72908</v>
      </c>
      <c r="I26" s="104"/>
      <c r="J26" s="105"/>
      <c r="L26" s="27"/>
      <c r="M26" s="28"/>
      <c r="N26" s="28"/>
    </row>
    <row r="27" spans="3:14" x14ac:dyDescent="0.3">
      <c r="C27" s="84" t="s">
        <v>22</v>
      </c>
      <c r="D27" s="85">
        <v>1392121</v>
      </c>
      <c r="E27" s="85">
        <v>42005155384</v>
      </c>
      <c r="F27" s="85">
        <v>2006</v>
      </c>
      <c r="G27" s="88">
        <v>83172.800000000003</v>
      </c>
      <c r="H27" s="88">
        <v>99719.92</v>
      </c>
      <c r="I27" s="104"/>
      <c r="J27" s="105"/>
      <c r="L27" s="27"/>
      <c r="M27" s="28"/>
      <c r="N27" s="28"/>
    </row>
    <row r="28" spans="3:14" x14ac:dyDescent="0.3">
      <c r="C28" s="84" t="s">
        <v>22</v>
      </c>
      <c r="D28" s="85">
        <v>1392121</v>
      </c>
      <c r="E28" s="85">
        <v>42005155384</v>
      </c>
      <c r="F28" s="85">
        <v>2006</v>
      </c>
      <c r="G28" s="88">
        <v>326074</v>
      </c>
      <c r="H28" s="88">
        <v>-124900</v>
      </c>
      <c r="I28" s="104"/>
      <c r="J28" s="105"/>
      <c r="L28" s="27"/>
      <c r="M28" s="28"/>
      <c r="N28" s="28"/>
    </row>
    <row r="29" spans="3:14" x14ac:dyDescent="0.3">
      <c r="C29" s="84" t="s">
        <v>22</v>
      </c>
      <c r="D29" s="85">
        <v>1399339</v>
      </c>
      <c r="E29" s="85">
        <v>42006159101</v>
      </c>
      <c r="F29" s="85">
        <v>2006</v>
      </c>
      <c r="G29" s="88">
        <v>1735.54</v>
      </c>
      <c r="H29" s="88">
        <v>364.46</v>
      </c>
      <c r="I29" s="104"/>
      <c r="J29" s="105"/>
      <c r="L29" s="27"/>
      <c r="M29" s="28"/>
      <c r="N29" s="28"/>
    </row>
    <row r="30" spans="3:14" x14ac:dyDescent="0.3">
      <c r="C30" s="84" t="s">
        <v>22</v>
      </c>
      <c r="D30" s="85">
        <v>1373715</v>
      </c>
      <c r="E30" s="85">
        <v>42005150695</v>
      </c>
      <c r="F30" s="85">
        <v>2006</v>
      </c>
      <c r="G30" s="88">
        <v>0</v>
      </c>
      <c r="H30" s="88">
        <v>657</v>
      </c>
      <c r="I30" s="104"/>
      <c r="J30" s="105"/>
      <c r="L30" s="27"/>
      <c r="M30" s="28"/>
      <c r="N30" s="28"/>
    </row>
    <row r="31" spans="3:14" x14ac:dyDescent="0.3">
      <c r="C31" s="84" t="s">
        <v>22</v>
      </c>
      <c r="D31" s="85">
        <v>1387909</v>
      </c>
      <c r="E31" s="85">
        <v>42005154788</v>
      </c>
      <c r="F31" s="85">
        <v>2006</v>
      </c>
      <c r="G31" s="88">
        <v>692.5</v>
      </c>
      <c r="H31" s="88">
        <v>0</v>
      </c>
      <c r="I31" s="104"/>
      <c r="J31" s="105"/>
      <c r="L31" s="27"/>
      <c r="M31" s="28"/>
      <c r="N31" s="28"/>
    </row>
    <row r="32" spans="3:14" x14ac:dyDescent="0.3">
      <c r="C32" s="84" t="s">
        <v>22</v>
      </c>
      <c r="D32" s="85">
        <v>1387909</v>
      </c>
      <c r="E32" s="85">
        <v>42005154788</v>
      </c>
      <c r="F32" s="85">
        <v>2006</v>
      </c>
      <c r="G32" s="88">
        <v>163327.51999999999</v>
      </c>
      <c r="H32" s="88">
        <v>-24879.5</v>
      </c>
      <c r="I32" s="104"/>
      <c r="J32" s="105"/>
      <c r="L32" s="27"/>
      <c r="M32" s="28"/>
      <c r="N32" s="28"/>
    </row>
    <row r="33" spans="3:14" x14ac:dyDescent="0.3">
      <c r="C33" s="84" t="s">
        <v>22</v>
      </c>
      <c r="D33" s="85">
        <v>1373715</v>
      </c>
      <c r="E33" s="85">
        <v>42005150695</v>
      </c>
      <c r="F33" s="85">
        <v>2006</v>
      </c>
      <c r="G33" s="88">
        <v>264970</v>
      </c>
      <c r="H33" s="88">
        <v>-262587</v>
      </c>
      <c r="I33" s="104"/>
      <c r="J33" s="105"/>
      <c r="L33" s="27"/>
      <c r="M33" s="28"/>
      <c r="N33" s="28"/>
    </row>
    <row r="34" spans="3:14" x14ac:dyDescent="0.3">
      <c r="C34" s="84" t="s">
        <v>22</v>
      </c>
      <c r="D34" s="85">
        <v>1387909</v>
      </c>
      <c r="E34" s="85">
        <v>42005154788</v>
      </c>
      <c r="F34" s="85">
        <v>2006</v>
      </c>
      <c r="G34" s="88">
        <v>0</v>
      </c>
      <c r="H34" s="88">
        <v>35580.959999999999</v>
      </c>
      <c r="I34" s="104"/>
      <c r="J34" s="105"/>
      <c r="L34" s="27"/>
      <c r="M34" s="28"/>
      <c r="N34" s="28"/>
    </row>
    <row r="35" spans="3:14" x14ac:dyDescent="0.3">
      <c r="C35" s="84" t="s">
        <v>22</v>
      </c>
      <c r="D35" s="85">
        <v>1387909</v>
      </c>
      <c r="E35" s="85">
        <v>42005154788</v>
      </c>
      <c r="F35" s="85">
        <v>2006</v>
      </c>
      <c r="G35" s="88">
        <v>300</v>
      </c>
      <c r="H35" s="88">
        <v>-51357.3</v>
      </c>
      <c r="I35" s="104"/>
      <c r="J35" s="105"/>
      <c r="L35" s="27"/>
      <c r="M35" s="28"/>
      <c r="N35" s="28"/>
    </row>
    <row r="36" spans="3:14" x14ac:dyDescent="0.3">
      <c r="C36" s="84" t="s">
        <v>22</v>
      </c>
      <c r="D36" s="85">
        <v>1392121</v>
      </c>
      <c r="E36" s="85">
        <v>42005155384</v>
      </c>
      <c r="F36" s="85">
        <v>2006</v>
      </c>
      <c r="G36" s="88">
        <v>140</v>
      </c>
      <c r="H36" s="88">
        <v>0</v>
      </c>
      <c r="I36" s="104"/>
      <c r="J36" s="105"/>
      <c r="L36" s="27"/>
      <c r="M36" s="28"/>
      <c r="N36" s="28"/>
    </row>
    <row r="37" spans="3:14" x14ac:dyDescent="0.3">
      <c r="C37" s="84" t="s">
        <v>22</v>
      </c>
      <c r="D37" s="85">
        <v>1398185</v>
      </c>
      <c r="E37" s="85">
        <v>42006159090</v>
      </c>
      <c r="F37" s="85">
        <v>2006</v>
      </c>
      <c r="G37" s="88">
        <v>1000</v>
      </c>
      <c r="H37" s="88">
        <v>0</v>
      </c>
      <c r="I37" s="104"/>
      <c r="J37" s="105"/>
      <c r="L37" s="27"/>
      <c r="M37" s="28"/>
      <c r="N37" s="28"/>
    </row>
    <row r="38" spans="3:14" x14ac:dyDescent="0.3">
      <c r="C38" s="84" t="s">
        <v>22</v>
      </c>
      <c r="D38" s="85">
        <v>1392121</v>
      </c>
      <c r="E38" s="85">
        <v>42005155384</v>
      </c>
      <c r="F38" s="85">
        <v>2006</v>
      </c>
      <c r="G38" s="88">
        <v>539.08000000000004</v>
      </c>
      <c r="H38" s="88">
        <v>37723</v>
      </c>
      <c r="I38" s="104"/>
      <c r="J38" s="105"/>
      <c r="L38" s="27"/>
      <c r="M38" s="28"/>
      <c r="N38" s="28"/>
    </row>
    <row r="39" spans="3:14" x14ac:dyDescent="0.3">
      <c r="C39" s="84" t="s">
        <v>22</v>
      </c>
      <c r="D39" s="85">
        <v>1399167</v>
      </c>
      <c r="E39" s="85">
        <v>42006159106</v>
      </c>
      <c r="F39" s="85">
        <v>2006</v>
      </c>
      <c r="G39" s="88">
        <v>0</v>
      </c>
      <c r="H39" s="88">
        <v>-1500</v>
      </c>
      <c r="I39" s="104"/>
      <c r="J39" s="105"/>
      <c r="L39" s="27"/>
      <c r="M39" s="28"/>
      <c r="N39" s="28"/>
    </row>
    <row r="40" spans="3:14" x14ac:dyDescent="0.3">
      <c r="C40" s="84" t="s">
        <v>22</v>
      </c>
      <c r="D40" s="85">
        <v>1392121</v>
      </c>
      <c r="E40" s="85">
        <v>42005155384</v>
      </c>
      <c r="F40" s="85">
        <v>2006</v>
      </c>
      <c r="G40" s="88">
        <v>0</v>
      </c>
      <c r="H40" s="88">
        <v>70000</v>
      </c>
      <c r="I40" s="104"/>
      <c r="J40" s="105"/>
      <c r="L40" s="27"/>
      <c r="M40" s="28"/>
      <c r="N40" s="28"/>
    </row>
    <row r="41" spans="3:14" x14ac:dyDescent="0.3">
      <c r="C41" s="84" t="s">
        <v>22</v>
      </c>
      <c r="D41" s="85">
        <v>1392121</v>
      </c>
      <c r="E41" s="85">
        <v>42005155384</v>
      </c>
      <c r="F41" s="85">
        <v>2006</v>
      </c>
      <c r="G41" s="88">
        <v>33150</v>
      </c>
      <c r="H41" s="88">
        <v>0</v>
      </c>
      <c r="I41" s="104"/>
      <c r="J41" s="105"/>
      <c r="L41" s="27"/>
      <c r="M41" s="28"/>
      <c r="N41" s="28"/>
    </row>
    <row r="42" spans="3:14" x14ac:dyDescent="0.3">
      <c r="C42" s="84" t="s">
        <v>22</v>
      </c>
      <c r="D42" s="85">
        <v>1392195</v>
      </c>
      <c r="E42" s="85">
        <v>42006158992</v>
      </c>
      <c r="F42" s="85">
        <v>2006</v>
      </c>
      <c r="G42" s="88">
        <v>447.7</v>
      </c>
      <c r="H42" s="88">
        <v>0</v>
      </c>
      <c r="I42" s="104"/>
      <c r="J42" s="105"/>
      <c r="L42" s="27"/>
      <c r="M42" s="28"/>
      <c r="N42" s="28"/>
    </row>
    <row r="43" spans="3:14" x14ac:dyDescent="0.3">
      <c r="C43" s="84" t="s">
        <v>22</v>
      </c>
      <c r="D43" s="85">
        <v>1401471</v>
      </c>
      <c r="E43" s="85">
        <v>42006159001</v>
      </c>
      <c r="F43" s="85">
        <v>2006</v>
      </c>
      <c r="G43" s="88">
        <v>320</v>
      </c>
      <c r="H43" s="88">
        <v>0</v>
      </c>
      <c r="I43" s="104"/>
      <c r="J43" s="105"/>
      <c r="L43" s="27"/>
      <c r="M43" s="28"/>
      <c r="N43" s="28"/>
    </row>
    <row r="44" spans="3:14" x14ac:dyDescent="0.3">
      <c r="C44" s="84" t="s">
        <v>22</v>
      </c>
      <c r="D44" s="85">
        <v>1400112</v>
      </c>
      <c r="E44" s="85">
        <v>42006159079</v>
      </c>
      <c r="F44" s="85">
        <v>2006</v>
      </c>
      <c r="G44" s="88">
        <v>0</v>
      </c>
      <c r="H44" s="88">
        <v>-1000</v>
      </c>
      <c r="I44" s="104"/>
      <c r="J44" s="105"/>
      <c r="L44" s="27"/>
      <c r="M44" s="28"/>
      <c r="N44" s="28"/>
    </row>
    <row r="45" spans="3:14" x14ac:dyDescent="0.3">
      <c r="C45" s="84" t="s">
        <v>22</v>
      </c>
      <c r="D45" s="85">
        <v>1401237</v>
      </c>
      <c r="E45" s="85">
        <v>42006159200</v>
      </c>
      <c r="F45" s="85">
        <v>2006</v>
      </c>
      <c r="G45" s="88">
        <v>0</v>
      </c>
      <c r="H45" s="88">
        <v>-203.31</v>
      </c>
      <c r="I45" s="104"/>
      <c r="J45" s="105"/>
      <c r="L45" s="27"/>
      <c r="M45" s="28"/>
      <c r="N45" s="28"/>
    </row>
    <row r="46" spans="3:14" x14ac:dyDescent="0.3">
      <c r="C46" s="84" t="s">
        <v>22</v>
      </c>
      <c r="D46" s="85">
        <v>1394216</v>
      </c>
      <c r="E46" s="85">
        <v>42006159280</v>
      </c>
      <c r="F46" s="85">
        <v>2006</v>
      </c>
      <c r="G46" s="88">
        <v>290</v>
      </c>
      <c r="H46" s="88">
        <v>-90</v>
      </c>
      <c r="I46" s="104"/>
      <c r="J46" s="105"/>
      <c r="L46" s="27"/>
      <c r="M46" s="28"/>
      <c r="N46" s="28"/>
    </row>
    <row r="47" spans="3:14" x14ac:dyDescent="0.3">
      <c r="C47" s="84" t="s">
        <v>22</v>
      </c>
      <c r="D47" s="85">
        <v>1402452</v>
      </c>
      <c r="E47" s="85">
        <v>42006159283</v>
      </c>
      <c r="F47" s="85">
        <v>2006</v>
      </c>
      <c r="G47" s="88">
        <v>239.67</v>
      </c>
      <c r="H47" s="88">
        <v>-500</v>
      </c>
      <c r="I47" s="104"/>
      <c r="J47" s="105"/>
      <c r="L47" s="27"/>
      <c r="M47" s="28"/>
      <c r="N47" s="28"/>
    </row>
    <row r="48" spans="3:14" x14ac:dyDescent="0.3">
      <c r="C48" s="84" t="s">
        <v>22</v>
      </c>
      <c r="D48" s="85">
        <v>1401474</v>
      </c>
      <c r="E48" s="85">
        <v>42006159225</v>
      </c>
      <c r="F48" s="85">
        <v>2006</v>
      </c>
      <c r="G48" s="88">
        <v>0</v>
      </c>
      <c r="H48" s="88">
        <v>500</v>
      </c>
      <c r="I48" s="104"/>
      <c r="J48" s="105"/>
      <c r="L48" s="27"/>
      <c r="M48" s="28"/>
      <c r="N48" s="28"/>
    </row>
    <row r="49" spans="3:14" x14ac:dyDescent="0.3">
      <c r="C49" s="84" t="s">
        <v>22</v>
      </c>
      <c r="D49" s="85">
        <v>1399472</v>
      </c>
      <c r="E49" s="85">
        <v>42006159454</v>
      </c>
      <c r="F49" s="85">
        <v>2006</v>
      </c>
      <c r="G49" s="88">
        <v>250</v>
      </c>
      <c r="H49" s="88">
        <v>0</v>
      </c>
      <c r="I49" s="104"/>
      <c r="J49" s="105"/>
      <c r="L49" s="27"/>
      <c r="M49" s="28"/>
      <c r="N49" s="28"/>
    </row>
    <row r="50" spans="3:14" x14ac:dyDescent="0.3">
      <c r="C50" s="84" t="s">
        <v>22</v>
      </c>
      <c r="D50" s="85">
        <v>1387909</v>
      </c>
      <c r="E50" s="85">
        <v>42005154788</v>
      </c>
      <c r="F50" s="85">
        <v>2006</v>
      </c>
      <c r="G50" s="88">
        <v>3100</v>
      </c>
      <c r="H50" s="88">
        <v>0</v>
      </c>
      <c r="I50" s="104"/>
      <c r="J50" s="105"/>
      <c r="L50" s="27"/>
      <c r="M50" s="28"/>
      <c r="N50" s="28"/>
    </row>
    <row r="51" spans="3:14" x14ac:dyDescent="0.3">
      <c r="C51" s="84" t="s">
        <v>22</v>
      </c>
      <c r="D51" s="85">
        <v>1392121</v>
      </c>
      <c r="E51" s="85">
        <v>42005155384</v>
      </c>
      <c r="F51" s="85">
        <v>2006</v>
      </c>
      <c r="G51" s="88">
        <v>4400</v>
      </c>
      <c r="H51" s="88">
        <v>0</v>
      </c>
      <c r="I51" s="104"/>
      <c r="J51" s="105"/>
      <c r="L51" s="27"/>
      <c r="M51" s="28"/>
      <c r="N51" s="28"/>
    </row>
    <row r="52" spans="3:14" x14ac:dyDescent="0.3">
      <c r="C52" s="84" t="s">
        <v>22</v>
      </c>
      <c r="D52" s="85">
        <v>1399167</v>
      </c>
      <c r="E52" s="85">
        <v>42006159106</v>
      </c>
      <c r="F52" s="85">
        <v>2006</v>
      </c>
      <c r="G52" s="88">
        <v>0</v>
      </c>
      <c r="H52" s="88">
        <v>1500</v>
      </c>
      <c r="I52" s="104"/>
      <c r="J52" s="105"/>
      <c r="L52" s="27"/>
      <c r="M52" s="28"/>
      <c r="N52" s="28"/>
    </row>
    <row r="53" spans="3:14" x14ac:dyDescent="0.3">
      <c r="C53" s="84" t="s">
        <v>22</v>
      </c>
      <c r="D53" s="85">
        <v>1393941</v>
      </c>
      <c r="E53" s="85">
        <v>42006159115</v>
      </c>
      <c r="F53" s="85">
        <v>2006</v>
      </c>
      <c r="G53" s="88">
        <v>266</v>
      </c>
      <c r="H53" s="88">
        <v>0</v>
      </c>
      <c r="I53" s="104"/>
      <c r="J53" s="105"/>
      <c r="L53" s="27"/>
      <c r="M53" s="28"/>
      <c r="N53" s="28"/>
    </row>
    <row r="54" spans="3:14" x14ac:dyDescent="0.3">
      <c r="C54" s="84" t="s">
        <v>22</v>
      </c>
      <c r="D54" s="85">
        <v>1392185</v>
      </c>
      <c r="E54" s="85">
        <v>42006159304</v>
      </c>
      <c r="F54" s="85">
        <v>2006</v>
      </c>
      <c r="G54" s="88">
        <v>0</v>
      </c>
      <c r="H54" s="88">
        <v>500</v>
      </c>
      <c r="I54" s="104"/>
      <c r="J54" s="105"/>
      <c r="L54" s="27"/>
      <c r="M54" s="28"/>
      <c r="N54" s="28"/>
    </row>
    <row r="55" spans="3:14" x14ac:dyDescent="0.3">
      <c r="C55" s="84" t="s">
        <v>22</v>
      </c>
      <c r="D55" s="85">
        <v>1392185</v>
      </c>
      <c r="E55" s="85">
        <v>42006159304</v>
      </c>
      <c r="F55" s="85">
        <v>2006</v>
      </c>
      <c r="G55" s="88">
        <v>251.24</v>
      </c>
      <c r="H55" s="88">
        <v>0</v>
      </c>
      <c r="I55" s="104"/>
      <c r="J55" s="105"/>
      <c r="L55" s="27"/>
      <c r="M55" s="28"/>
      <c r="N55" s="28"/>
    </row>
    <row r="56" spans="3:14" x14ac:dyDescent="0.3">
      <c r="C56" s="84" t="s">
        <v>22</v>
      </c>
      <c r="D56" s="85">
        <v>1399339</v>
      </c>
      <c r="E56" s="85">
        <v>42006159101</v>
      </c>
      <c r="F56" s="85">
        <v>2006</v>
      </c>
      <c r="G56" s="88">
        <v>919.84</v>
      </c>
      <c r="H56" s="88">
        <v>-364.46</v>
      </c>
      <c r="I56" s="104"/>
      <c r="J56" s="105"/>
      <c r="L56" s="27"/>
      <c r="M56" s="28"/>
      <c r="N56" s="28"/>
    </row>
    <row r="57" spans="3:14" x14ac:dyDescent="0.3">
      <c r="C57" s="84" t="s">
        <v>22</v>
      </c>
      <c r="D57" s="85">
        <v>1401474</v>
      </c>
      <c r="E57" s="85">
        <v>42006159225</v>
      </c>
      <c r="F57" s="85">
        <v>2006</v>
      </c>
      <c r="G57" s="88">
        <v>272.73</v>
      </c>
      <c r="H57" s="88">
        <v>-500</v>
      </c>
      <c r="I57" s="104"/>
      <c r="J57" s="105"/>
      <c r="L57" s="27"/>
      <c r="M57" s="28"/>
      <c r="N57" s="28"/>
    </row>
    <row r="58" spans="3:14" x14ac:dyDescent="0.3">
      <c r="C58" s="84" t="s">
        <v>22</v>
      </c>
      <c r="D58" s="85">
        <v>1397634</v>
      </c>
      <c r="E58" s="85">
        <v>42006159524</v>
      </c>
      <c r="F58" s="85">
        <v>2006</v>
      </c>
      <c r="G58" s="88">
        <v>0</v>
      </c>
      <c r="H58" s="88">
        <v>500</v>
      </c>
      <c r="I58" s="104"/>
      <c r="J58" s="105"/>
      <c r="L58" s="27"/>
      <c r="M58" s="28"/>
      <c r="N58" s="28"/>
    </row>
    <row r="59" spans="3:14" x14ac:dyDescent="0.3">
      <c r="C59" s="84" t="s">
        <v>22</v>
      </c>
      <c r="D59" s="85">
        <v>1397634</v>
      </c>
      <c r="E59" s="85">
        <v>42006159524</v>
      </c>
      <c r="F59" s="85">
        <v>2006</v>
      </c>
      <c r="G59" s="88">
        <v>801.65</v>
      </c>
      <c r="H59" s="88">
        <v>0</v>
      </c>
      <c r="I59" s="104"/>
      <c r="J59" s="105"/>
      <c r="L59" s="27"/>
      <c r="M59" s="28"/>
      <c r="N59" s="28"/>
    </row>
    <row r="60" spans="3:14" x14ac:dyDescent="0.3">
      <c r="C60" s="84" t="s">
        <v>22</v>
      </c>
      <c r="D60" s="85">
        <v>1395146</v>
      </c>
      <c r="E60" s="85">
        <v>42006159346</v>
      </c>
      <c r="F60" s="85">
        <v>2006</v>
      </c>
      <c r="G60" s="88">
        <v>152.5</v>
      </c>
      <c r="H60" s="88">
        <v>0</v>
      </c>
      <c r="I60" s="104"/>
      <c r="J60" s="105"/>
      <c r="L60" s="27"/>
      <c r="M60" s="28"/>
      <c r="N60" s="28"/>
    </row>
    <row r="61" spans="3:14" x14ac:dyDescent="0.3">
      <c r="C61" s="84" t="s">
        <v>22</v>
      </c>
      <c r="D61" s="85">
        <v>1401311</v>
      </c>
      <c r="E61" s="85">
        <v>42006159353</v>
      </c>
      <c r="F61" s="85">
        <v>2006</v>
      </c>
      <c r="G61" s="88">
        <v>250</v>
      </c>
      <c r="H61" s="88">
        <v>0</v>
      </c>
      <c r="I61" s="104"/>
      <c r="J61" s="105"/>
      <c r="L61" s="27"/>
      <c r="M61" s="28"/>
      <c r="N61" s="28"/>
    </row>
    <row r="62" spans="3:14" x14ac:dyDescent="0.3">
      <c r="C62" s="84" t="s">
        <v>22</v>
      </c>
      <c r="D62" s="85">
        <v>1395469</v>
      </c>
      <c r="E62" s="85">
        <v>42006159479</v>
      </c>
      <c r="F62" s="85">
        <v>2006</v>
      </c>
      <c r="G62" s="88">
        <v>250</v>
      </c>
      <c r="H62" s="88">
        <v>0</v>
      </c>
      <c r="I62" s="104"/>
      <c r="J62" s="105"/>
      <c r="L62" s="27"/>
      <c r="M62" s="28"/>
      <c r="N62" s="28"/>
    </row>
    <row r="63" spans="3:14" x14ac:dyDescent="0.3">
      <c r="C63" s="84" t="s">
        <v>22</v>
      </c>
      <c r="D63" s="85">
        <v>1397634</v>
      </c>
      <c r="E63" s="85">
        <v>42006159524</v>
      </c>
      <c r="F63" s="85">
        <v>2006</v>
      </c>
      <c r="G63" s="88">
        <v>0</v>
      </c>
      <c r="H63" s="88">
        <v>-500</v>
      </c>
      <c r="I63" s="104"/>
      <c r="J63" s="105"/>
      <c r="L63" s="27"/>
      <c r="M63" s="28"/>
      <c r="N63" s="28"/>
    </row>
    <row r="64" spans="3:14" x14ac:dyDescent="0.3">
      <c r="C64" s="84" t="s">
        <v>22</v>
      </c>
      <c r="D64" s="85">
        <v>1396210</v>
      </c>
      <c r="E64" s="85">
        <v>42006161234</v>
      </c>
      <c r="F64" s="85">
        <v>2006</v>
      </c>
      <c r="G64" s="88">
        <v>542</v>
      </c>
      <c r="H64" s="88">
        <v>-2000</v>
      </c>
      <c r="I64" s="104"/>
      <c r="J64" s="105"/>
      <c r="L64" s="27"/>
      <c r="M64" s="28"/>
      <c r="N64" s="28"/>
    </row>
    <row r="65" spans="3:14" x14ac:dyDescent="0.3">
      <c r="C65" s="84" t="s">
        <v>22</v>
      </c>
      <c r="D65" s="85">
        <v>1401768</v>
      </c>
      <c r="E65" s="85">
        <v>42006161806</v>
      </c>
      <c r="F65" s="85">
        <v>2006</v>
      </c>
      <c r="G65" s="88">
        <v>0</v>
      </c>
      <c r="H65" s="88">
        <v>-66.12</v>
      </c>
      <c r="I65" s="104"/>
      <c r="J65" s="105"/>
      <c r="L65" s="27"/>
      <c r="M65" s="28"/>
      <c r="N65" s="28"/>
    </row>
    <row r="66" spans="3:14" x14ac:dyDescent="0.3">
      <c r="C66" s="84" t="s">
        <v>22</v>
      </c>
      <c r="D66" s="85">
        <v>1393771</v>
      </c>
      <c r="E66" s="85">
        <v>42006160472</v>
      </c>
      <c r="F66" s="85">
        <v>2006</v>
      </c>
      <c r="G66" s="88">
        <v>0</v>
      </c>
      <c r="H66" s="88">
        <v>3000</v>
      </c>
      <c r="I66" s="104"/>
      <c r="J66" s="105"/>
      <c r="L66" s="27"/>
      <c r="M66" s="28"/>
      <c r="N66" s="28"/>
    </row>
    <row r="67" spans="3:14" x14ac:dyDescent="0.3">
      <c r="C67" s="84" t="s">
        <v>22</v>
      </c>
      <c r="D67" s="85">
        <v>1393410</v>
      </c>
      <c r="E67" s="85">
        <v>42006162859</v>
      </c>
      <c r="F67" s="85">
        <v>2006</v>
      </c>
      <c r="G67" s="88">
        <v>990</v>
      </c>
      <c r="H67" s="88">
        <v>-1000</v>
      </c>
      <c r="I67" s="104"/>
      <c r="J67" s="105"/>
      <c r="L67" s="27"/>
      <c r="M67" s="28"/>
      <c r="N67" s="28"/>
    </row>
    <row r="68" spans="3:14" x14ac:dyDescent="0.3">
      <c r="C68" s="84" t="s">
        <v>22</v>
      </c>
      <c r="D68" s="85">
        <v>1393771</v>
      </c>
      <c r="E68" s="85">
        <v>42006160472</v>
      </c>
      <c r="F68" s="85">
        <v>2006</v>
      </c>
      <c r="G68" s="88">
        <v>900</v>
      </c>
      <c r="H68" s="88">
        <v>-3000</v>
      </c>
      <c r="I68" s="104"/>
      <c r="J68" s="105"/>
      <c r="L68" s="27"/>
      <c r="M68" s="28"/>
      <c r="N68" s="28"/>
    </row>
    <row r="69" spans="3:14" x14ac:dyDescent="0.3">
      <c r="C69" s="84" t="s">
        <v>22</v>
      </c>
      <c r="D69" s="85">
        <v>1395151</v>
      </c>
      <c r="E69" s="85">
        <v>42006159814</v>
      </c>
      <c r="F69" s="85">
        <v>2006</v>
      </c>
      <c r="G69" s="88">
        <v>250</v>
      </c>
      <c r="H69" s="88">
        <v>0</v>
      </c>
      <c r="I69" s="104"/>
      <c r="J69" s="105"/>
      <c r="L69" s="27"/>
      <c r="M69" s="28"/>
      <c r="N69" s="28"/>
    </row>
    <row r="70" spans="3:14" x14ac:dyDescent="0.3">
      <c r="C70" s="84" t="s">
        <v>22</v>
      </c>
      <c r="D70" s="85">
        <v>1398933</v>
      </c>
      <c r="E70" s="85">
        <v>42006159832</v>
      </c>
      <c r="F70" s="85">
        <v>2006</v>
      </c>
      <c r="G70" s="88">
        <v>340</v>
      </c>
      <c r="H70" s="88">
        <v>0</v>
      </c>
      <c r="I70" s="104"/>
      <c r="J70" s="105"/>
      <c r="L70" s="27"/>
      <c r="M70" s="28"/>
      <c r="N70" s="28"/>
    </row>
    <row r="71" spans="3:14" x14ac:dyDescent="0.3">
      <c r="C71" s="84" t="s">
        <v>22</v>
      </c>
      <c r="D71" s="85">
        <v>1399546</v>
      </c>
      <c r="E71" s="85">
        <v>42006159892</v>
      </c>
      <c r="F71" s="85">
        <v>2006</v>
      </c>
      <c r="G71" s="88">
        <v>250</v>
      </c>
      <c r="H71" s="88">
        <v>0</v>
      </c>
      <c r="I71" s="104"/>
      <c r="J71" s="105"/>
      <c r="L71" s="27"/>
      <c r="M71" s="28"/>
      <c r="N71" s="28"/>
    </row>
    <row r="72" spans="3:14" x14ac:dyDescent="0.3">
      <c r="C72" s="84" t="s">
        <v>22</v>
      </c>
      <c r="D72" s="85">
        <v>1400561</v>
      </c>
      <c r="E72" s="85">
        <v>42006162895</v>
      </c>
      <c r="F72" s="85">
        <v>2006</v>
      </c>
      <c r="G72" s="88">
        <v>250</v>
      </c>
      <c r="H72" s="88">
        <v>0</v>
      </c>
      <c r="I72" s="104"/>
      <c r="J72" s="105"/>
      <c r="L72" s="27"/>
      <c r="M72" s="28"/>
      <c r="N72" s="28"/>
    </row>
    <row r="73" spans="3:14" x14ac:dyDescent="0.3">
      <c r="C73" s="84" t="s">
        <v>22</v>
      </c>
      <c r="D73" s="85">
        <v>1401768</v>
      </c>
      <c r="E73" s="85">
        <v>42006161806</v>
      </c>
      <c r="F73" s="85">
        <v>2006</v>
      </c>
      <c r="G73" s="88">
        <v>433.88</v>
      </c>
      <c r="H73" s="88">
        <v>66.12</v>
      </c>
      <c r="I73" s="104"/>
      <c r="J73" s="105"/>
      <c r="L73" s="27"/>
      <c r="M73" s="28"/>
      <c r="N73" s="28"/>
    </row>
    <row r="74" spans="3:14" x14ac:dyDescent="0.3">
      <c r="C74" s="84" t="s">
        <v>22</v>
      </c>
      <c r="D74" s="85">
        <v>1372702</v>
      </c>
      <c r="E74" s="85">
        <v>42005150392</v>
      </c>
      <c r="F74" s="85">
        <v>2006</v>
      </c>
      <c r="G74" s="88">
        <v>176.07</v>
      </c>
      <c r="H74" s="88">
        <v>-176.07</v>
      </c>
      <c r="I74" s="104"/>
      <c r="J74" s="105"/>
      <c r="L74" s="27"/>
      <c r="M74" s="28"/>
      <c r="N74" s="28"/>
    </row>
    <row r="75" spans="3:14" x14ac:dyDescent="0.3">
      <c r="C75" s="84" t="s">
        <v>22</v>
      </c>
      <c r="D75" s="85">
        <v>1372702</v>
      </c>
      <c r="E75" s="85">
        <v>42005150392</v>
      </c>
      <c r="F75" s="85">
        <v>2006</v>
      </c>
      <c r="G75" s="88">
        <v>49400</v>
      </c>
      <c r="H75" s="88">
        <v>-49097.93</v>
      </c>
      <c r="I75" s="104"/>
      <c r="J75" s="105"/>
      <c r="L75" s="27"/>
      <c r="M75" s="28"/>
      <c r="N75" s="28"/>
    </row>
    <row r="76" spans="3:14" x14ac:dyDescent="0.3">
      <c r="C76" s="84" t="s">
        <v>22</v>
      </c>
      <c r="D76" s="85">
        <v>1373715</v>
      </c>
      <c r="E76" s="85">
        <v>42005150695</v>
      </c>
      <c r="F76" s="85">
        <v>2006</v>
      </c>
      <c r="G76" s="88">
        <v>313</v>
      </c>
      <c r="H76" s="88">
        <v>149880</v>
      </c>
      <c r="I76" s="104"/>
      <c r="J76" s="105"/>
      <c r="L76" s="27"/>
      <c r="M76" s="28"/>
      <c r="N76" s="28"/>
    </row>
    <row r="77" spans="3:14" x14ac:dyDescent="0.3">
      <c r="C77" s="84" t="s">
        <v>22</v>
      </c>
      <c r="D77" s="85">
        <v>1373715</v>
      </c>
      <c r="E77" s="85">
        <v>42005150695</v>
      </c>
      <c r="F77" s="85">
        <v>2006</v>
      </c>
      <c r="G77" s="88">
        <v>425360</v>
      </c>
      <c r="H77" s="88">
        <v>-36353</v>
      </c>
      <c r="I77" s="104"/>
      <c r="J77" s="105"/>
      <c r="L77" s="27"/>
      <c r="M77" s="28"/>
      <c r="N77" s="28"/>
    </row>
    <row r="78" spans="3:14" x14ac:dyDescent="0.3">
      <c r="C78" s="84" t="s">
        <v>22</v>
      </c>
      <c r="D78" s="85">
        <v>1373715</v>
      </c>
      <c r="E78" s="85">
        <v>42005150695</v>
      </c>
      <c r="F78" s="85">
        <v>2006</v>
      </c>
      <c r="G78" s="88">
        <v>362423.59</v>
      </c>
      <c r="H78" s="88">
        <v>-282333.59000000003</v>
      </c>
      <c r="I78" s="104"/>
      <c r="J78" s="105"/>
      <c r="L78" s="27"/>
      <c r="M78" s="28"/>
      <c r="N78" s="28"/>
    </row>
    <row r="79" spans="3:14" x14ac:dyDescent="0.3">
      <c r="C79" s="84" t="s">
        <v>22</v>
      </c>
      <c r="D79" s="85">
        <v>1373715</v>
      </c>
      <c r="E79" s="85">
        <v>42005150695</v>
      </c>
      <c r="F79" s="85">
        <v>2006</v>
      </c>
      <c r="G79" s="88">
        <v>0</v>
      </c>
      <c r="H79" s="88">
        <v>-110000</v>
      </c>
      <c r="I79" s="104"/>
      <c r="J79" s="105"/>
      <c r="L79" s="27"/>
      <c r="M79" s="28"/>
      <c r="N79" s="28"/>
    </row>
    <row r="80" spans="3:14" x14ac:dyDescent="0.3">
      <c r="C80" s="84" t="s">
        <v>22</v>
      </c>
      <c r="D80" s="85">
        <v>1373715</v>
      </c>
      <c r="E80" s="85">
        <v>42005150695</v>
      </c>
      <c r="F80" s="85">
        <v>2006</v>
      </c>
      <c r="G80" s="88">
        <v>0</v>
      </c>
      <c r="H80" s="88">
        <v>-150000</v>
      </c>
      <c r="I80" s="104"/>
      <c r="J80" s="105"/>
      <c r="L80" s="27"/>
      <c r="M80" s="28"/>
      <c r="N80" s="28"/>
    </row>
    <row r="81" spans="3:14" x14ac:dyDescent="0.3">
      <c r="C81" s="84" t="s">
        <v>22</v>
      </c>
      <c r="D81" s="85">
        <v>1387909</v>
      </c>
      <c r="E81" s="85">
        <v>42005154788</v>
      </c>
      <c r="F81" s="85">
        <v>2006</v>
      </c>
      <c r="G81" s="88">
        <v>470</v>
      </c>
      <c r="H81" s="88">
        <v>40447.300000000003</v>
      </c>
      <c r="I81" s="104"/>
      <c r="J81" s="105"/>
      <c r="L81" s="27"/>
      <c r="M81" s="28"/>
      <c r="N81" s="28"/>
    </row>
    <row r="82" spans="3:14" x14ac:dyDescent="0.3">
      <c r="C82" s="84" t="s">
        <v>22</v>
      </c>
      <c r="D82" s="85">
        <v>1400112</v>
      </c>
      <c r="E82" s="85">
        <v>42006159079</v>
      </c>
      <c r="F82" s="85">
        <v>2006</v>
      </c>
      <c r="G82" s="88">
        <v>0</v>
      </c>
      <c r="H82" s="88">
        <v>1000</v>
      </c>
      <c r="I82" s="104"/>
      <c r="J82" s="105"/>
      <c r="L82" s="27"/>
      <c r="M82" s="28"/>
      <c r="N82" s="28"/>
    </row>
    <row r="83" spans="3:14" x14ac:dyDescent="0.3">
      <c r="C83" s="84" t="s">
        <v>22</v>
      </c>
      <c r="D83" s="85">
        <v>1401237</v>
      </c>
      <c r="E83" s="85">
        <v>42006159200</v>
      </c>
      <c r="F83" s="85">
        <v>2006</v>
      </c>
      <c r="G83" s="88">
        <v>796.69</v>
      </c>
      <c r="H83" s="88">
        <v>203.31</v>
      </c>
      <c r="I83" s="104"/>
      <c r="J83" s="105"/>
      <c r="L83" s="27"/>
      <c r="M83" s="28"/>
      <c r="N83" s="28"/>
    </row>
    <row r="84" spans="3:14" x14ac:dyDescent="0.3">
      <c r="C84" s="84" t="s">
        <v>22</v>
      </c>
      <c r="D84" s="85">
        <v>1393390</v>
      </c>
      <c r="E84" s="85">
        <v>42006159213</v>
      </c>
      <c r="F84" s="85">
        <v>2006</v>
      </c>
      <c r="G84" s="88">
        <v>970</v>
      </c>
      <c r="H84" s="88">
        <v>0</v>
      </c>
      <c r="I84" s="104"/>
      <c r="J84" s="105"/>
      <c r="L84" s="27"/>
      <c r="M84" s="28"/>
      <c r="N84" s="28"/>
    </row>
    <row r="85" spans="3:14" x14ac:dyDescent="0.3">
      <c r="C85" s="84" t="s">
        <v>22</v>
      </c>
      <c r="D85" s="85">
        <v>1401496</v>
      </c>
      <c r="E85" s="85">
        <v>42006159255</v>
      </c>
      <c r="F85" s="85">
        <v>2006</v>
      </c>
      <c r="G85" s="88">
        <v>950.01</v>
      </c>
      <c r="H85" s="88">
        <v>0</v>
      </c>
      <c r="I85" s="104"/>
      <c r="J85" s="105"/>
      <c r="L85" s="27"/>
      <c r="M85" s="28"/>
      <c r="N85" s="28"/>
    </row>
    <row r="86" spans="3:14" x14ac:dyDescent="0.3">
      <c r="C86" s="84" t="s">
        <v>22</v>
      </c>
      <c r="D86" s="85">
        <v>1394216</v>
      </c>
      <c r="E86" s="85">
        <v>42006159280</v>
      </c>
      <c r="F86" s="85">
        <v>2006</v>
      </c>
      <c r="G86" s="88">
        <v>0</v>
      </c>
      <c r="H86" s="88">
        <v>3500</v>
      </c>
      <c r="I86" s="104"/>
      <c r="J86" s="105"/>
      <c r="L86" s="27"/>
      <c r="M86" s="28"/>
      <c r="N86" s="28"/>
    </row>
    <row r="87" spans="3:14" x14ac:dyDescent="0.3">
      <c r="C87" s="84" t="s">
        <v>22</v>
      </c>
      <c r="D87" s="85">
        <v>1394216</v>
      </c>
      <c r="E87" s="85">
        <v>42006159280</v>
      </c>
      <c r="F87" s="85">
        <v>2006</v>
      </c>
      <c r="G87" s="88">
        <v>2603.31</v>
      </c>
      <c r="H87" s="88">
        <v>-3410</v>
      </c>
      <c r="I87" s="104"/>
      <c r="J87" s="105"/>
      <c r="L87" s="27"/>
      <c r="M87" s="28"/>
      <c r="N87" s="28"/>
    </row>
    <row r="88" spans="3:14" x14ac:dyDescent="0.3">
      <c r="C88" s="84" t="s">
        <v>22</v>
      </c>
      <c r="D88" s="85">
        <v>1402452</v>
      </c>
      <c r="E88" s="85">
        <v>42006159283</v>
      </c>
      <c r="F88" s="85">
        <v>2006</v>
      </c>
      <c r="G88" s="88">
        <v>0</v>
      </c>
      <c r="H88" s="88">
        <v>500</v>
      </c>
      <c r="I88" s="104"/>
      <c r="J88" s="105"/>
      <c r="L88" s="27"/>
      <c r="M88" s="28"/>
      <c r="N88" s="28"/>
    </row>
    <row r="89" spans="3:14" x14ac:dyDescent="0.3">
      <c r="C89" s="84" t="s">
        <v>22</v>
      </c>
      <c r="D89" s="85">
        <v>1392185</v>
      </c>
      <c r="E89" s="85">
        <v>42006159304</v>
      </c>
      <c r="F89" s="85">
        <v>2006</v>
      </c>
      <c r="G89" s="88">
        <v>0</v>
      </c>
      <c r="H89" s="88">
        <v>-500</v>
      </c>
      <c r="I89" s="104"/>
      <c r="J89" s="105"/>
      <c r="L89" s="27"/>
      <c r="M89" s="28"/>
      <c r="N89" s="28"/>
    </row>
    <row r="90" spans="3:14" x14ac:dyDescent="0.3">
      <c r="C90" s="84" t="s">
        <v>22</v>
      </c>
      <c r="D90" s="85">
        <v>1396210</v>
      </c>
      <c r="E90" s="85">
        <v>42006161234</v>
      </c>
      <c r="F90" s="85">
        <v>2006</v>
      </c>
      <c r="G90" s="88">
        <v>0</v>
      </c>
      <c r="H90" s="88">
        <v>2000</v>
      </c>
      <c r="I90" s="104"/>
      <c r="J90" s="105"/>
      <c r="L90" s="27"/>
      <c r="M90" s="28"/>
      <c r="N90" s="28"/>
    </row>
    <row r="91" spans="3:14" x14ac:dyDescent="0.3">
      <c r="C91" s="84" t="s">
        <v>22</v>
      </c>
      <c r="D91" s="85">
        <v>1393410</v>
      </c>
      <c r="E91" s="85">
        <v>42006162859</v>
      </c>
      <c r="F91" s="85">
        <v>2006</v>
      </c>
      <c r="G91" s="88">
        <v>0</v>
      </c>
      <c r="H91" s="88">
        <v>1000</v>
      </c>
      <c r="I91" s="104"/>
      <c r="J91" s="105"/>
      <c r="L91" s="27"/>
      <c r="M91" s="28"/>
      <c r="N91" s="28"/>
    </row>
    <row r="92" spans="3:14" x14ac:dyDescent="0.3">
      <c r="C92" s="84" t="s">
        <v>22</v>
      </c>
      <c r="D92" s="85">
        <v>1393409</v>
      </c>
      <c r="E92" s="85">
        <v>42006159235</v>
      </c>
      <c r="F92" s="85">
        <v>2006</v>
      </c>
      <c r="G92" s="88">
        <v>991.74</v>
      </c>
      <c r="H92" s="88">
        <v>0</v>
      </c>
      <c r="I92" s="104"/>
      <c r="J92" s="105"/>
      <c r="L92" s="27"/>
      <c r="M92" s="28"/>
      <c r="N92" s="28"/>
    </row>
    <row r="93" spans="3:14" x14ac:dyDescent="0.3">
      <c r="C93" s="84" t="s">
        <v>22</v>
      </c>
      <c r="D93" s="85">
        <v>1392494</v>
      </c>
      <c r="E93" s="85">
        <v>42006159514</v>
      </c>
      <c r="F93" s="85">
        <v>2006</v>
      </c>
      <c r="G93" s="88">
        <v>0</v>
      </c>
      <c r="H93" s="88">
        <v>-500</v>
      </c>
      <c r="I93" s="104"/>
      <c r="J93" s="105"/>
      <c r="L93" s="27"/>
      <c r="M93" s="28"/>
      <c r="N93" s="28"/>
    </row>
    <row r="94" spans="3:14" x14ac:dyDescent="0.3">
      <c r="C94" s="84" t="s">
        <v>22</v>
      </c>
      <c r="D94" s="85">
        <v>1399046</v>
      </c>
      <c r="E94" s="85">
        <v>42006159330</v>
      </c>
      <c r="F94" s="85">
        <v>2006</v>
      </c>
      <c r="G94" s="88">
        <v>0</v>
      </c>
      <c r="H94" s="88">
        <v>1000</v>
      </c>
      <c r="I94" s="104"/>
      <c r="J94" s="105"/>
      <c r="L94" s="27"/>
      <c r="M94" s="28"/>
      <c r="N94" s="28"/>
    </row>
    <row r="95" spans="3:14" x14ac:dyDescent="0.3">
      <c r="C95" s="84" t="s">
        <v>22</v>
      </c>
      <c r="D95" s="85">
        <v>1399046</v>
      </c>
      <c r="E95" s="85">
        <v>42006159330</v>
      </c>
      <c r="F95" s="85">
        <v>2006</v>
      </c>
      <c r="G95" s="88">
        <v>3178.51</v>
      </c>
      <c r="H95" s="88">
        <v>-1000</v>
      </c>
      <c r="I95" s="104"/>
      <c r="J95" s="105"/>
      <c r="L95" s="27"/>
      <c r="M95" s="28"/>
      <c r="N95" s="28"/>
    </row>
    <row r="96" spans="3:14" x14ac:dyDescent="0.3">
      <c r="C96" s="84" t="s">
        <v>22</v>
      </c>
      <c r="D96" s="85">
        <v>1412732</v>
      </c>
      <c r="E96" s="85">
        <v>42006159512</v>
      </c>
      <c r="F96" s="85">
        <v>2006</v>
      </c>
      <c r="G96" s="88">
        <v>0</v>
      </c>
      <c r="H96" s="88">
        <v>500</v>
      </c>
      <c r="I96" s="104"/>
      <c r="J96" s="105"/>
      <c r="L96" s="27"/>
      <c r="M96" s="28"/>
      <c r="N96" s="28"/>
    </row>
    <row r="97" spans="3:14" x14ac:dyDescent="0.3">
      <c r="C97" s="84" t="s">
        <v>22</v>
      </c>
      <c r="D97" s="85">
        <v>1393975</v>
      </c>
      <c r="E97" s="85">
        <v>42006159585</v>
      </c>
      <c r="F97" s="85">
        <v>2006</v>
      </c>
      <c r="G97" s="88">
        <v>0</v>
      </c>
      <c r="H97" s="88">
        <v>6845</v>
      </c>
      <c r="I97" s="104"/>
      <c r="J97" s="105"/>
      <c r="L97" s="27"/>
      <c r="M97" s="28"/>
      <c r="N97" s="28"/>
    </row>
    <row r="98" spans="3:14" x14ac:dyDescent="0.3">
      <c r="C98" s="84" t="s">
        <v>22</v>
      </c>
      <c r="D98" s="85">
        <v>1392494</v>
      </c>
      <c r="E98" s="85">
        <v>42006159514</v>
      </c>
      <c r="F98" s="85">
        <v>2006</v>
      </c>
      <c r="G98" s="88">
        <v>0</v>
      </c>
      <c r="H98" s="88">
        <v>500</v>
      </c>
      <c r="I98" s="104"/>
      <c r="J98" s="105"/>
      <c r="L98" s="27"/>
      <c r="M98" s="28"/>
      <c r="N98" s="28"/>
    </row>
    <row r="99" spans="3:14" x14ac:dyDescent="0.3">
      <c r="C99" s="84" t="s">
        <v>22</v>
      </c>
      <c r="D99" s="85">
        <v>1412732</v>
      </c>
      <c r="E99" s="85">
        <v>42006159512</v>
      </c>
      <c r="F99" s="85">
        <v>2006</v>
      </c>
      <c r="G99" s="88">
        <v>0</v>
      </c>
      <c r="H99" s="88">
        <v>-500</v>
      </c>
      <c r="I99" s="104"/>
      <c r="J99" s="105"/>
      <c r="L99" s="27"/>
      <c r="M99" s="28"/>
      <c r="N99" s="28"/>
    </row>
    <row r="100" spans="3:14" x14ac:dyDescent="0.3">
      <c r="C100" s="84" t="s">
        <v>22</v>
      </c>
      <c r="D100" s="85">
        <v>1393975</v>
      </c>
      <c r="E100" s="85">
        <v>42006159583</v>
      </c>
      <c r="F100" s="85">
        <v>2006</v>
      </c>
      <c r="G100" s="88">
        <v>2291</v>
      </c>
      <c r="H100" s="88">
        <v>0</v>
      </c>
      <c r="I100" s="104"/>
      <c r="J100" s="105"/>
      <c r="L100" s="27"/>
      <c r="M100" s="28"/>
      <c r="N100" s="28"/>
    </row>
    <row r="101" spans="3:14" x14ac:dyDescent="0.3">
      <c r="C101" s="84" t="s">
        <v>22</v>
      </c>
      <c r="D101" s="85">
        <v>1405074</v>
      </c>
      <c r="E101" s="85">
        <v>42006160664</v>
      </c>
      <c r="F101" s="85">
        <v>2006</v>
      </c>
      <c r="G101" s="88">
        <v>0</v>
      </c>
      <c r="H101" s="88">
        <v>2000</v>
      </c>
      <c r="I101" s="104"/>
      <c r="J101" s="105"/>
      <c r="L101" s="27"/>
      <c r="M101" s="28"/>
      <c r="N101" s="28"/>
    </row>
    <row r="102" spans="3:14" x14ac:dyDescent="0.3">
      <c r="C102" s="84" t="s">
        <v>22</v>
      </c>
      <c r="D102" s="85">
        <v>1405074</v>
      </c>
      <c r="E102" s="85">
        <v>42006160664</v>
      </c>
      <c r="F102" s="85">
        <v>2006</v>
      </c>
      <c r="G102" s="88">
        <v>0</v>
      </c>
      <c r="H102" s="88">
        <v>-2000</v>
      </c>
      <c r="I102" s="104"/>
      <c r="J102" s="105"/>
      <c r="L102" s="27"/>
      <c r="M102" s="28"/>
      <c r="N102" s="28"/>
    </row>
    <row r="103" spans="3:14" x14ac:dyDescent="0.3">
      <c r="C103" s="84" t="s">
        <v>22</v>
      </c>
      <c r="D103" s="85">
        <v>1408491</v>
      </c>
      <c r="E103" s="85">
        <v>42006161410</v>
      </c>
      <c r="F103" s="85">
        <v>2006</v>
      </c>
      <c r="G103" s="88">
        <v>770</v>
      </c>
      <c r="H103" s="88">
        <v>0</v>
      </c>
      <c r="I103" s="104"/>
      <c r="J103" s="105"/>
      <c r="L103" s="27"/>
      <c r="M103" s="28"/>
      <c r="N103" s="28"/>
    </row>
    <row r="104" spans="3:14" x14ac:dyDescent="0.3">
      <c r="C104" s="84" t="s">
        <v>22</v>
      </c>
      <c r="D104" s="85">
        <v>1401469</v>
      </c>
      <c r="E104" s="85">
        <v>42006167419</v>
      </c>
      <c r="F104" s="85">
        <v>2006</v>
      </c>
      <c r="G104" s="88">
        <v>0</v>
      </c>
      <c r="H104" s="88">
        <v>-2000</v>
      </c>
      <c r="I104" s="104"/>
      <c r="J104" s="105"/>
      <c r="L104" s="27"/>
      <c r="M104" s="28"/>
      <c r="N104" s="28"/>
    </row>
    <row r="105" spans="3:14" x14ac:dyDescent="0.3">
      <c r="C105" s="84" t="s">
        <v>22</v>
      </c>
      <c r="D105" s="85">
        <v>1397679</v>
      </c>
      <c r="E105" s="85">
        <v>42006166495</v>
      </c>
      <c r="F105" s="85">
        <v>2006</v>
      </c>
      <c r="G105" s="88">
        <v>499.98</v>
      </c>
      <c r="H105" s="88">
        <v>0</v>
      </c>
      <c r="I105" s="104"/>
      <c r="J105" s="105"/>
      <c r="L105" s="27"/>
      <c r="M105" s="28"/>
      <c r="N105" s="28"/>
    </row>
    <row r="106" spans="3:14" x14ac:dyDescent="0.3">
      <c r="C106" s="84" t="s">
        <v>22</v>
      </c>
      <c r="D106" s="85">
        <v>1401469</v>
      </c>
      <c r="E106" s="85">
        <v>42006167419</v>
      </c>
      <c r="F106" s="85">
        <v>2006</v>
      </c>
      <c r="G106" s="88">
        <v>0</v>
      </c>
      <c r="H106" s="88">
        <v>2000</v>
      </c>
      <c r="I106" s="104"/>
      <c r="J106" s="105"/>
      <c r="L106" s="27"/>
      <c r="M106" s="28"/>
      <c r="N106" s="28"/>
    </row>
    <row r="107" spans="3:14" x14ac:dyDescent="0.3">
      <c r="C107" s="84" t="s">
        <v>22</v>
      </c>
      <c r="D107" s="85">
        <v>1393975</v>
      </c>
      <c r="E107" s="85">
        <v>42006159585</v>
      </c>
      <c r="F107" s="85">
        <v>2006</v>
      </c>
      <c r="G107" s="88">
        <v>5657.51</v>
      </c>
      <c r="H107" s="88">
        <v>-6845</v>
      </c>
      <c r="I107" s="104"/>
      <c r="J107" s="105"/>
      <c r="L107" s="27"/>
      <c r="M107" s="28"/>
      <c r="N107" s="28"/>
    </row>
    <row r="108" spans="3:14" x14ac:dyDescent="0.3">
      <c r="C108" s="84" t="s">
        <v>23</v>
      </c>
      <c r="D108" s="85">
        <v>51244</v>
      </c>
      <c r="E108" s="85">
        <v>25200514759</v>
      </c>
      <c r="F108" s="85">
        <v>2006</v>
      </c>
      <c r="G108" s="88">
        <v>115475.66</v>
      </c>
      <c r="H108" s="88">
        <v>120524.34</v>
      </c>
      <c r="I108" s="104"/>
      <c r="J108" s="105"/>
      <c r="L108" s="27"/>
      <c r="M108" s="28"/>
      <c r="N108" s="28"/>
    </row>
    <row r="109" spans="3:14" x14ac:dyDescent="0.3">
      <c r="C109" s="84" t="s">
        <v>23</v>
      </c>
      <c r="D109" s="85">
        <v>51244</v>
      </c>
      <c r="E109" s="85">
        <v>25200514759</v>
      </c>
      <c r="F109" s="85">
        <v>2006</v>
      </c>
      <c r="G109" s="88">
        <v>101052</v>
      </c>
      <c r="H109" s="88">
        <v>-90524.34</v>
      </c>
      <c r="I109" s="104"/>
      <c r="J109" s="105"/>
      <c r="L109" s="27"/>
      <c r="M109" s="28"/>
      <c r="N109" s="28"/>
    </row>
    <row r="110" spans="3:14" x14ac:dyDescent="0.3">
      <c r="C110" s="84" t="s">
        <v>23</v>
      </c>
      <c r="D110" s="85">
        <v>51244</v>
      </c>
      <c r="E110" s="85">
        <v>25200514759</v>
      </c>
      <c r="F110" s="85">
        <v>2006</v>
      </c>
      <c r="G110" s="88">
        <v>0</v>
      </c>
      <c r="H110" s="88">
        <v>-30000</v>
      </c>
      <c r="I110" s="104"/>
      <c r="J110" s="105"/>
      <c r="L110" s="27"/>
      <c r="M110" s="28"/>
      <c r="N110" s="28"/>
    </row>
    <row r="111" spans="3:14" x14ac:dyDescent="0.3">
      <c r="C111" s="84" t="s">
        <v>23</v>
      </c>
      <c r="D111" s="85">
        <v>51244</v>
      </c>
      <c r="E111" s="85">
        <v>25200514759</v>
      </c>
      <c r="F111" s="85">
        <v>2006</v>
      </c>
      <c r="G111" s="88">
        <v>13200</v>
      </c>
      <c r="H111" s="88">
        <v>0</v>
      </c>
      <c r="I111" s="104"/>
      <c r="J111" s="105"/>
      <c r="L111" s="27"/>
      <c r="M111" s="28"/>
      <c r="N111" s="28"/>
    </row>
    <row r="112" spans="3:14" x14ac:dyDescent="0.3">
      <c r="C112" s="84" t="s">
        <v>23</v>
      </c>
      <c r="D112" s="85">
        <v>51244</v>
      </c>
      <c r="E112" s="85">
        <v>25200514759</v>
      </c>
      <c r="F112" s="85">
        <v>2006</v>
      </c>
      <c r="G112" s="88">
        <v>1910</v>
      </c>
      <c r="H112" s="88">
        <v>0</v>
      </c>
      <c r="I112" s="104"/>
      <c r="J112" s="105"/>
      <c r="L112" s="27"/>
      <c r="M112" s="28"/>
      <c r="N112" s="28"/>
    </row>
    <row r="113" spans="3:14" x14ac:dyDescent="0.3">
      <c r="C113" s="84" t="s">
        <v>23</v>
      </c>
      <c r="D113" s="85">
        <v>52528</v>
      </c>
      <c r="E113" s="85">
        <v>25200514803</v>
      </c>
      <c r="F113" s="85">
        <v>2006</v>
      </c>
      <c r="G113" s="88">
        <v>0</v>
      </c>
      <c r="H113" s="88">
        <v>152000</v>
      </c>
      <c r="I113" s="104"/>
      <c r="J113" s="105"/>
      <c r="L113" s="27"/>
      <c r="M113" s="28"/>
      <c r="N113" s="28"/>
    </row>
    <row r="114" spans="3:14" x14ac:dyDescent="0.3">
      <c r="C114" s="84" t="s">
        <v>23</v>
      </c>
      <c r="D114" s="85">
        <v>52528</v>
      </c>
      <c r="E114" s="85">
        <v>25200514803</v>
      </c>
      <c r="F114" s="85">
        <v>2006</v>
      </c>
      <c r="G114" s="88">
        <v>0</v>
      </c>
      <c r="H114" s="88">
        <v>-39000</v>
      </c>
      <c r="I114" s="104"/>
      <c r="J114" s="105"/>
      <c r="L114" s="27"/>
      <c r="M114" s="28"/>
      <c r="N114" s="28"/>
    </row>
    <row r="115" spans="3:14" x14ac:dyDescent="0.3">
      <c r="C115" s="84" t="s">
        <v>23</v>
      </c>
      <c r="D115" s="85">
        <v>52528</v>
      </c>
      <c r="E115" s="85">
        <v>25200514803</v>
      </c>
      <c r="F115" s="85">
        <v>2006</v>
      </c>
      <c r="G115" s="88">
        <v>112807.42</v>
      </c>
      <c r="H115" s="88">
        <v>-113000</v>
      </c>
      <c r="I115" s="104"/>
      <c r="J115" s="105"/>
      <c r="L115" s="27"/>
      <c r="M115" s="28"/>
      <c r="N115" s="28"/>
    </row>
    <row r="116" spans="3:14" x14ac:dyDescent="0.3">
      <c r="C116" s="84" t="s">
        <v>23</v>
      </c>
      <c r="D116" s="85">
        <v>52048</v>
      </c>
      <c r="E116" s="85">
        <v>25200615249</v>
      </c>
      <c r="F116" s="85">
        <v>2006</v>
      </c>
      <c r="G116" s="88">
        <v>7319.4</v>
      </c>
      <c r="H116" s="88">
        <v>0</v>
      </c>
      <c r="I116" s="104"/>
      <c r="J116" s="105"/>
      <c r="L116" s="27"/>
      <c r="M116" s="28"/>
      <c r="N116" s="28"/>
    </row>
    <row r="117" spans="3:14" x14ac:dyDescent="0.3">
      <c r="C117" s="84" t="s">
        <v>23</v>
      </c>
      <c r="D117" s="85">
        <v>52449</v>
      </c>
      <c r="E117" s="85">
        <v>25200615271</v>
      </c>
      <c r="F117" s="85">
        <v>2006</v>
      </c>
      <c r="G117" s="88">
        <v>0</v>
      </c>
      <c r="H117" s="88">
        <v>150</v>
      </c>
      <c r="I117" s="104"/>
      <c r="J117" s="105"/>
      <c r="L117" s="27"/>
      <c r="M117" s="28"/>
      <c r="N117" s="28"/>
    </row>
    <row r="118" spans="3:14" x14ac:dyDescent="0.3">
      <c r="C118" s="84" t="s">
        <v>23</v>
      </c>
      <c r="D118" s="85">
        <v>52449</v>
      </c>
      <c r="E118" s="85">
        <v>25200615271</v>
      </c>
      <c r="F118" s="85">
        <v>2006</v>
      </c>
      <c r="G118" s="88">
        <v>65</v>
      </c>
      <c r="H118" s="88">
        <v>-150</v>
      </c>
      <c r="I118" s="104"/>
      <c r="J118" s="105"/>
      <c r="L118" s="27"/>
      <c r="M118" s="28"/>
      <c r="N118" s="28"/>
    </row>
    <row r="119" spans="3:14" x14ac:dyDescent="0.3">
      <c r="C119" s="84" t="s">
        <v>23</v>
      </c>
      <c r="D119" s="85">
        <v>52230</v>
      </c>
      <c r="E119" s="85">
        <v>25200615312</v>
      </c>
      <c r="F119" s="85">
        <v>2006</v>
      </c>
      <c r="G119" s="88">
        <v>0</v>
      </c>
      <c r="H119" s="88">
        <v>2000</v>
      </c>
      <c r="I119" s="104"/>
      <c r="J119" s="105"/>
      <c r="L119" s="27"/>
      <c r="M119" s="28"/>
      <c r="N119" s="28"/>
    </row>
    <row r="120" spans="3:14" x14ac:dyDescent="0.3">
      <c r="C120" s="84" t="s">
        <v>23</v>
      </c>
      <c r="D120" s="85">
        <v>52230</v>
      </c>
      <c r="E120" s="85">
        <v>25200615312</v>
      </c>
      <c r="F120" s="85">
        <v>2006</v>
      </c>
      <c r="G120" s="88">
        <v>0</v>
      </c>
      <c r="H120" s="88">
        <v>-1300</v>
      </c>
      <c r="I120" s="104"/>
      <c r="J120" s="105"/>
      <c r="L120" s="27"/>
      <c r="M120" s="28"/>
      <c r="N120" s="28"/>
    </row>
    <row r="121" spans="3:14" x14ac:dyDescent="0.3">
      <c r="C121" s="84" t="s">
        <v>23</v>
      </c>
      <c r="D121" s="85">
        <v>52230</v>
      </c>
      <c r="E121" s="85">
        <v>25200615312</v>
      </c>
      <c r="F121" s="85">
        <v>2006</v>
      </c>
      <c r="G121" s="88">
        <v>120</v>
      </c>
      <c r="H121" s="88">
        <v>28420</v>
      </c>
      <c r="I121" s="104"/>
      <c r="J121" s="105"/>
      <c r="L121" s="27"/>
      <c r="M121" s="28"/>
      <c r="N121" s="28"/>
    </row>
    <row r="122" spans="3:14" x14ac:dyDescent="0.3">
      <c r="C122" s="84" t="s">
        <v>23</v>
      </c>
      <c r="D122" s="85">
        <v>52230</v>
      </c>
      <c r="E122" s="85">
        <v>25200615312</v>
      </c>
      <c r="F122" s="85">
        <v>2006</v>
      </c>
      <c r="G122" s="88">
        <v>350</v>
      </c>
      <c r="H122" s="88">
        <v>-350</v>
      </c>
      <c r="I122" s="104"/>
      <c r="J122" s="105"/>
      <c r="L122" s="27"/>
      <c r="M122" s="28"/>
      <c r="N122" s="28"/>
    </row>
    <row r="123" spans="3:14" x14ac:dyDescent="0.3">
      <c r="C123" s="84" t="s">
        <v>23</v>
      </c>
      <c r="D123" s="85">
        <v>52230</v>
      </c>
      <c r="E123" s="85">
        <v>25200615312</v>
      </c>
      <c r="F123" s="85">
        <v>2006</v>
      </c>
      <c r="G123" s="88">
        <v>0</v>
      </c>
      <c r="H123" s="88">
        <v>-28770</v>
      </c>
      <c r="I123" s="104"/>
      <c r="J123" s="105"/>
      <c r="L123" s="27"/>
      <c r="M123" s="28"/>
      <c r="N123" s="28"/>
    </row>
    <row r="124" spans="3:14" x14ac:dyDescent="0.3">
      <c r="C124" s="84" t="s">
        <v>23</v>
      </c>
      <c r="D124" s="85">
        <v>52230</v>
      </c>
      <c r="E124" s="85">
        <v>25200615312</v>
      </c>
      <c r="F124" s="85">
        <v>2006</v>
      </c>
      <c r="G124" s="88">
        <v>0</v>
      </c>
      <c r="H124" s="88">
        <v>57710.8</v>
      </c>
      <c r="I124" s="104"/>
      <c r="J124" s="105"/>
      <c r="L124" s="27"/>
      <c r="M124" s="28"/>
      <c r="N124" s="28"/>
    </row>
    <row r="125" spans="3:14" x14ac:dyDescent="0.3">
      <c r="C125" s="84" t="s">
        <v>23</v>
      </c>
      <c r="D125" s="85">
        <v>52230</v>
      </c>
      <c r="E125" s="85">
        <v>25200615312</v>
      </c>
      <c r="F125" s="85">
        <v>2006</v>
      </c>
      <c r="G125" s="88">
        <v>0</v>
      </c>
      <c r="H125" s="88">
        <v>118970.55</v>
      </c>
      <c r="I125" s="104"/>
      <c r="J125" s="105"/>
      <c r="L125" s="27"/>
      <c r="M125" s="28"/>
      <c r="N125" s="28"/>
    </row>
    <row r="126" spans="3:14" x14ac:dyDescent="0.3">
      <c r="C126" s="84" t="s">
        <v>23</v>
      </c>
      <c r="D126" s="85">
        <v>52230</v>
      </c>
      <c r="E126" s="85">
        <v>25200615312</v>
      </c>
      <c r="F126" s="85">
        <v>2006</v>
      </c>
      <c r="G126" s="88">
        <v>78650</v>
      </c>
      <c r="H126" s="88">
        <v>-176681.35</v>
      </c>
      <c r="I126" s="104"/>
      <c r="J126" s="105"/>
      <c r="L126" s="27"/>
      <c r="M126" s="28"/>
      <c r="N126" s="28"/>
    </row>
    <row r="127" spans="3:14" x14ac:dyDescent="0.3">
      <c r="C127" s="84" t="s">
        <v>23</v>
      </c>
      <c r="D127" s="85">
        <v>52245</v>
      </c>
      <c r="E127" s="85">
        <v>25200615399</v>
      </c>
      <c r="F127" s="85">
        <v>2006</v>
      </c>
      <c r="G127" s="88">
        <v>528.91999999999996</v>
      </c>
      <c r="H127" s="88">
        <v>300</v>
      </c>
      <c r="I127" s="104"/>
      <c r="J127" s="105"/>
      <c r="L127" s="27"/>
      <c r="M127" s="28"/>
      <c r="N127" s="28"/>
    </row>
    <row r="128" spans="3:14" x14ac:dyDescent="0.3">
      <c r="C128" s="84" t="s">
        <v>23</v>
      </c>
      <c r="D128" s="85">
        <v>52245</v>
      </c>
      <c r="E128" s="85">
        <v>25200615399</v>
      </c>
      <c r="F128" s="85">
        <v>2006</v>
      </c>
      <c r="G128" s="88">
        <v>0</v>
      </c>
      <c r="H128" s="88">
        <v>-300</v>
      </c>
      <c r="I128" s="104"/>
      <c r="J128" s="105"/>
      <c r="L128" s="27"/>
      <c r="M128" s="28"/>
      <c r="N128" s="28"/>
    </row>
    <row r="129" spans="3:14" x14ac:dyDescent="0.3">
      <c r="C129" s="84" t="s">
        <v>23</v>
      </c>
      <c r="D129" s="85">
        <v>52326</v>
      </c>
      <c r="E129" s="85">
        <v>25200615455</v>
      </c>
      <c r="F129" s="85">
        <v>2006</v>
      </c>
      <c r="G129" s="88">
        <v>643</v>
      </c>
      <c r="H129" s="88">
        <v>0</v>
      </c>
      <c r="I129" s="104"/>
      <c r="J129" s="105"/>
      <c r="L129" s="27"/>
      <c r="M129" s="28"/>
      <c r="N129" s="28"/>
    </row>
    <row r="130" spans="3:14" x14ac:dyDescent="0.3">
      <c r="C130" s="84" t="s">
        <v>23</v>
      </c>
      <c r="D130" s="85">
        <v>52256</v>
      </c>
      <c r="E130" s="85">
        <v>25200615762</v>
      </c>
      <c r="F130" s="85">
        <v>2006</v>
      </c>
      <c r="G130" s="88">
        <v>4171</v>
      </c>
      <c r="H130" s="88">
        <v>0</v>
      </c>
      <c r="I130" s="104"/>
      <c r="J130" s="105"/>
      <c r="L130" s="27"/>
      <c r="M130" s="28"/>
      <c r="N130" s="28"/>
    </row>
    <row r="131" spans="3:14" x14ac:dyDescent="0.3">
      <c r="C131" s="84" t="s">
        <v>23</v>
      </c>
      <c r="D131" s="85">
        <v>52300</v>
      </c>
      <c r="E131" s="85">
        <v>25200615769</v>
      </c>
      <c r="F131" s="85">
        <v>2006</v>
      </c>
      <c r="G131" s="88">
        <v>1930</v>
      </c>
      <c r="H131" s="88">
        <v>0</v>
      </c>
      <c r="I131" s="104"/>
      <c r="J131" s="105"/>
      <c r="L131" s="27"/>
      <c r="M131" s="28"/>
      <c r="N131" s="28"/>
    </row>
    <row r="132" spans="3:14" x14ac:dyDescent="0.3">
      <c r="C132" s="84" t="s">
        <v>23</v>
      </c>
      <c r="D132" s="85">
        <v>52300</v>
      </c>
      <c r="E132" s="85">
        <v>25200615769</v>
      </c>
      <c r="F132" s="85">
        <v>2006</v>
      </c>
      <c r="G132" s="88">
        <v>0</v>
      </c>
      <c r="H132" s="88">
        <v>0</v>
      </c>
      <c r="I132" s="104"/>
      <c r="J132" s="105"/>
      <c r="L132" s="27"/>
      <c r="M132" s="28"/>
      <c r="N132" s="28"/>
    </row>
    <row r="133" spans="3:14" x14ac:dyDescent="0.3">
      <c r="C133" s="84" t="s">
        <v>24</v>
      </c>
      <c r="D133" s="85">
        <v>95898</v>
      </c>
      <c r="E133" s="85">
        <v>2200521716</v>
      </c>
      <c r="F133" s="85">
        <v>2006</v>
      </c>
      <c r="G133" s="88">
        <v>0</v>
      </c>
      <c r="H133" s="88">
        <v>156000</v>
      </c>
      <c r="I133" s="104"/>
      <c r="J133" s="105"/>
      <c r="L133" s="27"/>
      <c r="M133" s="28"/>
      <c r="N133" s="28"/>
    </row>
    <row r="134" spans="3:14" x14ac:dyDescent="0.3">
      <c r="C134" s="84" t="s">
        <v>24</v>
      </c>
      <c r="D134" s="85">
        <v>95898</v>
      </c>
      <c r="E134" s="85">
        <v>2200521716</v>
      </c>
      <c r="F134" s="85">
        <v>2006</v>
      </c>
      <c r="G134" s="88">
        <v>145240.21</v>
      </c>
      <c r="H134" s="88">
        <v>-156000</v>
      </c>
      <c r="I134" s="104"/>
      <c r="J134" s="105"/>
      <c r="L134" s="27"/>
      <c r="M134" s="28"/>
      <c r="N134" s="28"/>
    </row>
    <row r="135" spans="3:14" x14ac:dyDescent="0.3">
      <c r="C135" s="84" t="s">
        <v>24</v>
      </c>
      <c r="D135" s="85">
        <v>96344</v>
      </c>
      <c r="E135" s="85">
        <v>2200521838</v>
      </c>
      <c r="F135" s="85">
        <v>2006</v>
      </c>
      <c r="G135" s="88">
        <v>0</v>
      </c>
      <c r="H135" s="88">
        <v>139800</v>
      </c>
      <c r="I135" s="104"/>
      <c r="J135" s="105"/>
      <c r="L135" s="27"/>
      <c r="M135" s="28"/>
      <c r="N135" s="28"/>
    </row>
    <row r="136" spans="3:14" x14ac:dyDescent="0.3">
      <c r="C136" s="84" t="s">
        <v>24</v>
      </c>
      <c r="D136" s="85">
        <v>96344</v>
      </c>
      <c r="E136" s="85">
        <v>2200521838</v>
      </c>
      <c r="F136" s="85">
        <v>2006</v>
      </c>
      <c r="G136" s="88">
        <v>154400.53</v>
      </c>
      <c r="H136" s="88">
        <v>-139800</v>
      </c>
      <c r="I136" s="104"/>
      <c r="J136" s="105"/>
      <c r="L136" s="27"/>
      <c r="M136" s="28"/>
      <c r="N136" s="28"/>
    </row>
    <row r="137" spans="3:14" x14ac:dyDescent="0.3">
      <c r="C137" s="84" t="s">
        <v>24</v>
      </c>
      <c r="D137" s="85">
        <v>96494</v>
      </c>
      <c r="E137" s="85">
        <v>2200622013</v>
      </c>
      <c r="F137" s="85">
        <v>2006</v>
      </c>
      <c r="G137" s="88">
        <v>0</v>
      </c>
      <c r="H137" s="88">
        <v>266944</v>
      </c>
      <c r="I137" s="104"/>
      <c r="J137" s="105"/>
      <c r="L137" s="27"/>
      <c r="M137" s="28"/>
      <c r="N137" s="28"/>
    </row>
    <row r="138" spans="3:14" x14ac:dyDescent="0.3">
      <c r="C138" s="84" t="s">
        <v>24</v>
      </c>
      <c r="D138" s="85">
        <v>96494</v>
      </c>
      <c r="E138" s="85">
        <v>2200622013</v>
      </c>
      <c r="F138" s="85">
        <v>2006</v>
      </c>
      <c r="G138" s="88">
        <v>290327.09000000003</v>
      </c>
      <c r="H138" s="88">
        <v>-266944</v>
      </c>
      <c r="I138" s="104"/>
      <c r="J138" s="105"/>
      <c r="L138" s="27"/>
      <c r="M138" s="28"/>
      <c r="N138" s="28"/>
    </row>
    <row r="139" spans="3:14" x14ac:dyDescent="0.3">
      <c r="C139" s="84" t="s">
        <v>24</v>
      </c>
      <c r="D139" s="85">
        <v>96494</v>
      </c>
      <c r="E139" s="85">
        <v>2200622013</v>
      </c>
      <c r="F139" s="85">
        <v>2006</v>
      </c>
      <c r="G139" s="88">
        <v>451.72</v>
      </c>
      <c r="H139" s="88">
        <v>0</v>
      </c>
      <c r="I139" s="104"/>
      <c r="J139" s="105"/>
      <c r="L139" s="27"/>
      <c r="M139" s="28"/>
      <c r="N139" s="28"/>
    </row>
    <row r="140" spans="3:14" x14ac:dyDescent="0.3">
      <c r="C140" s="84" t="s">
        <v>24</v>
      </c>
      <c r="D140" s="85">
        <v>97327</v>
      </c>
      <c r="E140" s="85">
        <v>2200622080</v>
      </c>
      <c r="F140" s="85">
        <v>2006</v>
      </c>
      <c r="G140" s="88">
        <v>167246.45000000001</v>
      </c>
      <c r="H140" s="88">
        <v>0</v>
      </c>
      <c r="I140" s="104"/>
      <c r="J140" s="105"/>
      <c r="L140" s="27"/>
      <c r="M140" s="28"/>
      <c r="N140" s="28"/>
    </row>
    <row r="141" spans="3:14" x14ac:dyDescent="0.3">
      <c r="C141" s="84" t="s">
        <v>24</v>
      </c>
      <c r="D141" s="85">
        <v>97445</v>
      </c>
      <c r="E141" s="85">
        <v>2200622281</v>
      </c>
      <c r="F141" s="85">
        <v>2007</v>
      </c>
      <c r="G141" s="88">
        <v>0</v>
      </c>
      <c r="H141" s="88">
        <v>126000</v>
      </c>
      <c r="I141" s="104"/>
      <c r="J141" s="105"/>
      <c r="L141" s="27"/>
      <c r="M141" s="28"/>
      <c r="N141" s="28"/>
    </row>
    <row r="142" spans="3:14" x14ac:dyDescent="0.3">
      <c r="C142" s="84" t="s">
        <v>24</v>
      </c>
      <c r="D142" s="85">
        <v>97445</v>
      </c>
      <c r="E142" s="85">
        <v>2200622281</v>
      </c>
      <c r="F142" s="85">
        <v>2007</v>
      </c>
      <c r="G142" s="88">
        <v>153456.01999999999</v>
      </c>
      <c r="H142" s="88">
        <v>-126000</v>
      </c>
      <c r="I142" s="104"/>
      <c r="J142" s="105"/>
      <c r="L142" s="27"/>
      <c r="M142" s="28"/>
      <c r="N142" s="28"/>
    </row>
    <row r="143" spans="3:14" x14ac:dyDescent="0.3">
      <c r="C143" s="84" t="s">
        <v>24</v>
      </c>
      <c r="D143" s="85">
        <v>97225</v>
      </c>
      <c r="E143" s="85">
        <v>2200622341</v>
      </c>
      <c r="F143" s="85">
        <v>2007</v>
      </c>
      <c r="G143" s="88">
        <v>0</v>
      </c>
      <c r="H143" s="88">
        <v>309300</v>
      </c>
      <c r="I143" s="104"/>
      <c r="J143" s="105"/>
      <c r="L143" s="27"/>
      <c r="M143" s="28"/>
      <c r="N143" s="28"/>
    </row>
    <row r="144" spans="3:14" x14ac:dyDescent="0.3">
      <c r="C144" s="84" t="s">
        <v>24</v>
      </c>
      <c r="D144" s="85">
        <v>97225</v>
      </c>
      <c r="E144" s="85">
        <v>2200622341</v>
      </c>
      <c r="F144" s="85">
        <v>2007</v>
      </c>
      <c r="G144" s="88">
        <v>0</v>
      </c>
      <c r="H144" s="88">
        <v>5700</v>
      </c>
      <c r="I144" s="104"/>
      <c r="J144" s="105"/>
      <c r="L144" s="27"/>
      <c r="M144" s="28"/>
      <c r="N144" s="28"/>
    </row>
    <row r="145" spans="3:14" x14ac:dyDescent="0.3">
      <c r="C145" s="84" t="s">
        <v>24</v>
      </c>
      <c r="D145" s="85">
        <v>97225</v>
      </c>
      <c r="E145" s="85">
        <v>2200622341</v>
      </c>
      <c r="F145" s="85">
        <v>2007</v>
      </c>
      <c r="G145" s="88">
        <v>0</v>
      </c>
      <c r="H145" s="88">
        <v>13195.77</v>
      </c>
      <c r="I145" s="104"/>
      <c r="J145" s="105"/>
      <c r="L145" s="27"/>
      <c r="M145" s="28"/>
      <c r="N145" s="28"/>
    </row>
    <row r="146" spans="3:14" x14ac:dyDescent="0.3">
      <c r="C146" s="84" t="s">
        <v>24</v>
      </c>
      <c r="D146" s="85">
        <v>97225</v>
      </c>
      <c r="E146" s="85">
        <v>2200622341</v>
      </c>
      <c r="F146" s="85">
        <v>2007</v>
      </c>
      <c r="G146" s="88">
        <v>4857</v>
      </c>
      <c r="H146" s="88">
        <v>-11195.77</v>
      </c>
      <c r="I146" s="104"/>
      <c r="J146" s="105"/>
      <c r="L146" s="27"/>
      <c r="M146" s="28"/>
      <c r="N146" s="28"/>
    </row>
    <row r="147" spans="3:14" x14ac:dyDescent="0.3">
      <c r="C147" s="84" t="s">
        <v>24</v>
      </c>
      <c r="D147" s="85">
        <v>97225</v>
      </c>
      <c r="E147" s="85">
        <v>2200622341</v>
      </c>
      <c r="F147" s="85">
        <v>2007</v>
      </c>
      <c r="G147" s="88">
        <v>195899.11</v>
      </c>
      <c r="H147" s="88">
        <v>-317000</v>
      </c>
      <c r="I147" s="104"/>
      <c r="J147" s="105"/>
      <c r="L147" s="27"/>
      <c r="M147" s="28"/>
      <c r="N147" s="28"/>
    </row>
    <row r="148" spans="3:14" x14ac:dyDescent="0.3">
      <c r="C148" s="84" t="s">
        <v>24</v>
      </c>
      <c r="D148" s="85">
        <v>97225</v>
      </c>
      <c r="E148" s="85">
        <v>2200622341</v>
      </c>
      <c r="F148" s="85">
        <v>2007</v>
      </c>
      <c r="G148" s="88">
        <v>1200</v>
      </c>
      <c r="H148" s="88">
        <v>0</v>
      </c>
      <c r="I148" s="104"/>
      <c r="J148" s="105"/>
      <c r="L148" s="27"/>
      <c r="M148" s="28"/>
      <c r="N148" s="28"/>
    </row>
    <row r="149" spans="3:14" x14ac:dyDescent="0.3">
      <c r="C149" s="84" t="s">
        <v>24</v>
      </c>
      <c r="D149" s="85">
        <v>98423</v>
      </c>
      <c r="E149" s="85">
        <v>2200722457</v>
      </c>
      <c r="F149" s="85">
        <v>2007</v>
      </c>
      <c r="G149" s="88">
        <v>580304.46</v>
      </c>
      <c r="H149" s="88">
        <v>0</v>
      </c>
      <c r="I149" s="104"/>
      <c r="J149" s="105"/>
      <c r="L149" s="27"/>
      <c r="M149" s="28"/>
      <c r="N149" s="28"/>
    </row>
    <row r="150" spans="3:14" x14ac:dyDescent="0.3">
      <c r="C150" s="84" t="s">
        <v>24</v>
      </c>
      <c r="D150" s="85">
        <v>98388</v>
      </c>
      <c r="E150" s="85">
        <v>2200722494</v>
      </c>
      <c r="F150" s="85">
        <v>2007</v>
      </c>
      <c r="G150" s="88">
        <v>0</v>
      </c>
      <c r="H150" s="88">
        <v>318500</v>
      </c>
      <c r="I150" s="104"/>
      <c r="J150" s="105"/>
      <c r="L150" s="27"/>
      <c r="M150" s="28"/>
      <c r="N150" s="28"/>
    </row>
    <row r="151" spans="3:14" x14ac:dyDescent="0.3">
      <c r="C151" s="84" t="s">
        <v>24</v>
      </c>
      <c r="D151" s="85">
        <v>98388</v>
      </c>
      <c r="E151" s="85">
        <v>2200722494</v>
      </c>
      <c r="F151" s="85">
        <v>2007</v>
      </c>
      <c r="G151" s="88">
        <v>0</v>
      </c>
      <c r="H151" s="88">
        <v>-100</v>
      </c>
      <c r="I151" s="104"/>
      <c r="J151" s="105"/>
      <c r="L151" s="27"/>
      <c r="M151" s="28"/>
      <c r="N151" s="28"/>
    </row>
    <row r="152" spans="3:14" x14ac:dyDescent="0.3">
      <c r="C152" s="84" t="s">
        <v>24</v>
      </c>
      <c r="D152" s="85">
        <v>98388</v>
      </c>
      <c r="E152" s="85">
        <v>2200722494</v>
      </c>
      <c r="F152" s="85">
        <v>2007</v>
      </c>
      <c r="G152" s="88">
        <v>0</v>
      </c>
      <c r="H152" s="88">
        <v>1900</v>
      </c>
      <c r="I152" s="104"/>
      <c r="J152" s="105"/>
      <c r="L152" s="27"/>
      <c r="M152" s="28"/>
      <c r="N152" s="28"/>
    </row>
    <row r="153" spans="3:14" x14ac:dyDescent="0.3">
      <c r="C153" s="84" t="s">
        <v>24</v>
      </c>
      <c r="D153" s="85">
        <v>98388</v>
      </c>
      <c r="E153" s="85">
        <v>2200722494</v>
      </c>
      <c r="F153" s="85">
        <v>2007</v>
      </c>
      <c r="G153" s="88">
        <v>296355.7</v>
      </c>
      <c r="H153" s="88">
        <v>-320300</v>
      </c>
      <c r="I153" s="104"/>
      <c r="J153" s="105"/>
      <c r="L153" s="27"/>
      <c r="M153" s="28"/>
      <c r="N153" s="28"/>
    </row>
    <row r="154" spans="3:14" x14ac:dyDescent="0.3">
      <c r="C154" s="84" t="s">
        <v>24</v>
      </c>
      <c r="D154" s="85">
        <v>98388</v>
      </c>
      <c r="E154" s="85">
        <v>2200722494</v>
      </c>
      <c r="F154" s="85">
        <v>2007</v>
      </c>
      <c r="G154" s="88">
        <v>3860</v>
      </c>
      <c r="H154" s="88">
        <v>0</v>
      </c>
      <c r="I154" s="104"/>
      <c r="J154" s="105"/>
      <c r="L154" s="27"/>
      <c r="M154" s="28"/>
      <c r="N154" s="28"/>
    </row>
    <row r="155" spans="3:14" x14ac:dyDescent="0.3">
      <c r="C155" s="84" t="s">
        <v>24</v>
      </c>
      <c r="D155" s="85">
        <v>98274</v>
      </c>
      <c r="E155" s="85">
        <v>2200722816</v>
      </c>
      <c r="F155" s="85">
        <v>2008</v>
      </c>
      <c r="G155" s="88">
        <v>0</v>
      </c>
      <c r="H155" s="88">
        <v>152187.20000000001</v>
      </c>
      <c r="I155" s="104"/>
      <c r="J155" s="105"/>
      <c r="L155" s="27"/>
      <c r="M155" s="28"/>
      <c r="N155" s="28"/>
    </row>
    <row r="156" spans="3:14" x14ac:dyDescent="0.3">
      <c r="C156" s="84" t="s">
        <v>24</v>
      </c>
      <c r="D156" s="85">
        <v>98274</v>
      </c>
      <c r="E156" s="85">
        <v>2200722816</v>
      </c>
      <c r="F156" s="85">
        <v>2008</v>
      </c>
      <c r="G156" s="88">
        <v>202527</v>
      </c>
      <c r="H156" s="88">
        <v>-152187.20000000001</v>
      </c>
      <c r="I156" s="104"/>
      <c r="J156" s="105"/>
      <c r="L156" s="27"/>
      <c r="M156" s="28"/>
      <c r="N156" s="28"/>
    </row>
    <row r="157" spans="3:14" x14ac:dyDescent="0.3">
      <c r="C157" s="84" t="s">
        <v>24</v>
      </c>
      <c r="D157" s="85">
        <v>98274</v>
      </c>
      <c r="E157" s="85">
        <v>2200722816</v>
      </c>
      <c r="F157" s="85">
        <v>2008</v>
      </c>
      <c r="G157" s="88">
        <v>8083.49</v>
      </c>
      <c r="H157" s="88">
        <v>0</v>
      </c>
      <c r="I157" s="104"/>
      <c r="J157" s="105"/>
      <c r="L157" s="27"/>
      <c r="M157" s="28"/>
      <c r="N157" s="28"/>
    </row>
    <row r="158" spans="3:14" x14ac:dyDescent="0.3">
      <c r="C158" s="84" t="s">
        <v>24</v>
      </c>
      <c r="D158" s="85">
        <v>99269</v>
      </c>
      <c r="E158" s="85">
        <v>2200823168</v>
      </c>
      <c r="F158" s="85">
        <v>2008</v>
      </c>
      <c r="G158" s="88">
        <v>0</v>
      </c>
      <c r="H158" s="88">
        <v>174231.53</v>
      </c>
      <c r="I158" s="104"/>
      <c r="J158" s="105"/>
      <c r="L158" s="27"/>
      <c r="M158" s="28"/>
      <c r="N158" s="28"/>
    </row>
    <row r="159" spans="3:14" x14ac:dyDescent="0.3">
      <c r="C159" s="84" t="s">
        <v>24</v>
      </c>
      <c r="D159" s="85">
        <v>99269</v>
      </c>
      <c r="E159" s="85">
        <v>2200823168</v>
      </c>
      <c r="F159" s="85">
        <v>2008</v>
      </c>
      <c r="G159" s="88">
        <v>175041.9</v>
      </c>
      <c r="H159" s="88">
        <v>-174231.53</v>
      </c>
      <c r="I159" s="104"/>
      <c r="J159" s="105"/>
      <c r="L159" s="27"/>
      <c r="M159" s="28"/>
      <c r="N159" s="28"/>
    </row>
    <row r="160" spans="3:14" x14ac:dyDescent="0.3">
      <c r="C160" s="84" t="s">
        <v>25</v>
      </c>
      <c r="D160" s="85">
        <v>166980</v>
      </c>
      <c r="E160" s="85">
        <v>720072275</v>
      </c>
      <c r="F160" s="85">
        <v>2008</v>
      </c>
      <c r="G160" s="88">
        <v>0</v>
      </c>
      <c r="H160" s="88">
        <v>30000</v>
      </c>
      <c r="I160" s="104"/>
      <c r="J160" s="105"/>
      <c r="L160" s="27"/>
      <c r="M160" s="28"/>
      <c r="N160" s="28"/>
    </row>
    <row r="161" spans="3:14" x14ac:dyDescent="0.3">
      <c r="C161" s="84" t="s">
        <v>25</v>
      </c>
      <c r="D161" s="85">
        <v>166980</v>
      </c>
      <c r="E161" s="85">
        <v>720072275</v>
      </c>
      <c r="F161" s="85">
        <v>2008</v>
      </c>
      <c r="G161" s="88">
        <v>0</v>
      </c>
      <c r="H161" s="88">
        <v>5000</v>
      </c>
      <c r="I161" s="104"/>
      <c r="J161" s="105"/>
      <c r="L161" s="27"/>
      <c r="M161" s="28"/>
      <c r="N161" s="28"/>
    </row>
    <row r="162" spans="3:14" x14ac:dyDescent="0.3">
      <c r="C162" s="84" t="s">
        <v>25</v>
      </c>
      <c r="D162" s="85">
        <v>166980</v>
      </c>
      <c r="E162" s="85">
        <v>720072275</v>
      </c>
      <c r="F162" s="85">
        <v>2008</v>
      </c>
      <c r="G162" s="88">
        <v>0</v>
      </c>
      <c r="H162" s="88">
        <v>-23680</v>
      </c>
      <c r="I162" s="104"/>
      <c r="J162" s="105"/>
      <c r="L162" s="27"/>
      <c r="M162" s="28"/>
      <c r="N162" s="28"/>
    </row>
    <row r="163" spans="3:14" x14ac:dyDescent="0.3">
      <c r="C163" s="84" t="s">
        <v>25</v>
      </c>
      <c r="D163" s="85">
        <v>166980</v>
      </c>
      <c r="E163" s="85">
        <v>720072275</v>
      </c>
      <c r="F163" s="85">
        <v>2008</v>
      </c>
      <c r="G163" s="88">
        <v>15000</v>
      </c>
      <c r="H163" s="88">
        <v>137680</v>
      </c>
      <c r="I163" s="104"/>
      <c r="J163" s="105"/>
      <c r="L163" s="27"/>
      <c r="M163" s="28"/>
      <c r="N163" s="28"/>
    </row>
    <row r="164" spans="3:14" x14ac:dyDescent="0.3">
      <c r="C164" s="84" t="s">
        <v>25</v>
      </c>
      <c r="D164" s="85">
        <v>166980</v>
      </c>
      <c r="E164" s="85">
        <v>720072275</v>
      </c>
      <c r="F164" s="85">
        <v>2008</v>
      </c>
      <c r="G164" s="88">
        <v>162340</v>
      </c>
      <c r="H164" s="88">
        <v>-149000</v>
      </c>
      <c r="I164" s="104"/>
      <c r="J164" s="105"/>
      <c r="L164" s="27"/>
      <c r="M164" s="28"/>
      <c r="N164" s="28"/>
    </row>
    <row r="165" spans="3:14" x14ac:dyDescent="0.3">
      <c r="C165" s="84" t="s">
        <v>25</v>
      </c>
      <c r="D165" s="85">
        <v>166980</v>
      </c>
      <c r="E165" s="85">
        <v>720072275</v>
      </c>
      <c r="F165" s="85">
        <v>2008</v>
      </c>
      <c r="G165" s="88">
        <v>-1200</v>
      </c>
      <c r="H165" s="88">
        <v>0</v>
      </c>
      <c r="I165" s="104"/>
      <c r="J165" s="105"/>
      <c r="L165" s="27"/>
      <c r="M165" s="28"/>
      <c r="N165" s="28"/>
    </row>
    <row r="166" spans="3:14" x14ac:dyDescent="0.3">
      <c r="C166" s="84" t="s">
        <v>25</v>
      </c>
      <c r="D166" s="85">
        <v>167193</v>
      </c>
      <c r="E166" s="85">
        <v>720082427</v>
      </c>
      <c r="F166" s="85">
        <v>2008</v>
      </c>
      <c r="G166" s="88">
        <v>0</v>
      </c>
      <c r="H166" s="88">
        <v>11000</v>
      </c>
      <c r="I166" s="104"/>
      <c r="J166" s="105"/>
      <c r="L166" s="27"/>
      <c r="M166" s="28"/>
      <c r="N166" s="28"/>
    </row>
    <row r="167" spans="3:14" x14ac:dyDescent="0.3">
      <c r="C167" s="84" t="s">
        <v>25</v>
      </c>
      <c r="D167" s="85">
        <v>167193</v>
      </c>
      <c r="E167" s="85">
        <v>720082427</v>
      </c>
      <c r="F167" s="85">
        <v>2008</v>
      </c>
      <c r="G167" s="88">
        <v>0</v>
      </c>
      <c r="H167" s="88">
        <v>90000</v>
      </c>
      <c r="I167" s="104"/>
      <c r="J167" s="105"/>
      <c r="L167" s="27"/>
      <c r="M167" s="28"/>
      <c r="N167" s="28"/>
    </row>
    <row r="168" spans="3:14" x14ac:dyDescent="0.3">
      <c r="C168" s="84" t="s">
        <v>25</v>
      </c>
      <c r="D168" s="85">
        <v>167193</v>
      </c>
      <c r="E168" s="85">
        <v>720082427</v>
      </c>
      <c r="F168" s="85">
        <v>2008</v>
      </c>
      <c r="G168" s="88">
        <v>6797.6</v>
      </c>
      <c r="H168" s="88">
        <v>-1000</v>
      </c>
      <c r="I168" s="104"/>
      <c r="J168" s="105"/>
      <c r="L168" s="27"/>
      <c r="M168" s="28"/>
      <c r="N168" s="28"/>
    </row>
    <row r="169" spans="3:14" x14ac:dyDescent="0.3">
      <c r="C169" s="84" t="s">
        <v>25</v>
      </c>
      <c r="D169" s="85">
        <v>167193</v>
      </c>
      <c r="E169" s="85">
        <v>720082427</v>
      </c>
      <c r="F169" s="85">
        <v>2008</v>
      </c>
      <c r="G169" s="88">
        <v>0</v>
      </c>
      <c r="H169" s="88">
        <v>90000</v>
      </c>
      <c r="I169" s="104"/>
      <c r="J169" s="105"/>
      <c r="L169" s="27"/>
      <c r="M169" s="28"/>
      <c r="N169" s="28"/>
    </row>
    <row r="170" spans="3:14" x14ac:dyDescent="0.3">
      <c r="C170" s="84" t="s">
        <v>25</v>
      </c>
      <c r="D170" s="85">
        <v>167193</v>
      </c>
      <c r="E170" s="85">
        <v>720082427</v>
      </c>
      <c r="F170" s="85">
        <v>2008</v>
      </c>
      <c r="G170" s="88">
        <v>0</v>
      </c>
      <c r="H170" s="88">
        <v>6797.6</v>
      </c>
      <c r="I170" s="104"/>
      <c r="J170" s="105"/>
      <c r="L170" s="27"/>
      <c r="M170" s="28"/>
      <c r="N170" s="28"/>
    </row>
    <row r="171" spans="3:14" x14ac:dyDescent="0.3">
      <c r="C171" s="84" t="s">
        <v>25</v>
      </c>
      <c r="D171" s="85">
        <v>167193</v>
      </c>
      <c r="E171" s="85">
        <v>720082427</v>
      </c>
      <c r="F171" s="85">
        <v>2008</v>
      </c>
      <c r="G171" s="88">
        <v>0</v>
      </c>
      <c r="H171" s="88">
        <v>53202.400000000001</v>
      </c>
      <c r="I171" s="104"/>
      <c r="J171" s="105"/>
      <c r="L171" s="27"/>
      <c r="M171" s="28"/>
      <c r="N171" s="28"/>
    </row>
    <row r="172" spans="3:14" x14ac:dyDescent="0.3">
      <c r="C172" s="84" t="s">
        <v>25</v>
      </c>
      <c r="D172" s="85">
        <v>167193</v>
      </c>
      <c r="E172" s="85">
        <v>720082427</v>
      </c>
      <c r="F172" s="85">
        <v>2008</v>
      </c>
      <c r="G172" s="88">
        <v>70.84</v>
      </c>
      <c r="H172" s="88">
        <v>0</v>
      </c>
      <c r="I172" s="104"/>
      <c r="J172" s="105"/>
      <c r="L172" s="27"/>
      <c r="M172" s="28"/>
      <c r="N172" s="28"/>
    </row>
    <row r="173" spans="3:14" x14ac:dyDescent="0.3">
      <c r="C173" s="84" t="s">
        <v>25</v>
      </c>
      <c r="D173" s="85">
        <v>171281</v>
      </c>
      <c r="E173" s="85">
        <v>720102997</v>
      </c>
      <c r="F173" s="85">
        <v>2011</v>
      </c>
      <c r="G173" s="88">
        <v>0</v>
      </c>
      <c r="H173" s="88">
        <v>2000</v>
      </c>
      <c r="I173" s="104"/>
      <c r="J173" s="105"/>
      <c r="L173" s="27"/>
      <c r="M173" s="28"/>
      <c r="N173" s="28"/>
    </row>
    <row r="174" spans="3:14" x14ac:dyDescent="0.3">
      <c r="C174" s="84" t="s">
        <v>25</v>
      </c>
      <c r="D174" s="85">
        <v>171281</v>
      </c>
      <c r="E174" s="85">
        <v>720102997</v>
      </c>
      <c r="F174" s="85">
        <v>2011</v>
      </c>
      <c r="G174" s="88">
        <v>142340</v>
      </c>
      <c r="H174" s="88">
        <v>275660</v>
      </c>
      <c r="I174" s="104"/>
      <c r="J174" s="105"/>
      <c r="L174" s="27"/>
      <c r="M174" s="28"/>
      <c r="N174" s="28"/>
    </row>
    <row r="175" spans="3:14" x14ac:dyDescent="0.3">
      <c r="C175" s="84" t="s">
        <v>25</v>
      </c>
      <c r="D175" s="85">
        <v>171281</v>
      </c>
      <c r="E175" s="85">
        <v>720102997</v>
      </c>
      <c r="F175" s="85">
        <v>2011</v>
      </c>
      <c r="G175" s="88">
        <v>49880</v>
      </c>
      <c r="H175" s="88">
        <v>330120</v>
      </c>
      <c r="I175" s="104"/>
      <c r="J175" s="105"/>
      <c r="L175" s="27"/>
      <c r="M175" s="28"/>
      <c r="N175" s="28"/>
    </row>
    <row r="176" spans="3:14" x14ac:dyDescent="0.3">
      <c r="C176" s="84" t="s">
        <v>25</v>
      </c>
      <c r="D176" s="85">
        <v>171281</v>
      </c>
      <c r="E176" s="85">
        <v>720102997</v>
      </c>
      <c r="F176" s="85">
        <v>2011</v>
      </c>
      <c r="G176" s="88">
        <v>882020</v>
      </c>
      <c r="H176" s="88">
        <v>-592780</v>
      </c>
      <c r="I176" s="104"/>
      <c r="J176" s="105"/>
      <c r="L176" s="27"/>
      <c r="M176" s="28"/>
      <c r="N176" s="28"/>
    </row>
    <row r="177" spans="3:14" x14ac:dyDescent="0.3">
      <c r="C177" s="84" t="s">
        <v>25</v>
      </c>
      <c r="D177" s="85">
        <v>171281</v>
      </c>
      <c r="E177" s="85">
        <v>720102997</v>
      </c>
      <c r="F177" s="85">
        <v>2011</v>
      </c>
      <c r="G177" s="88">
        <v>39220</v>
      </c>
      <c r="H177" s="88">
        <v>-15000</v>
      </c>
      <c r="I177" s="104"/>
      <c r="J177" s="105"/>
      <c r="L177" s="27"/>
      <c r="M177" s="28"/>
      <c r="N177" s="28"/>
    </row>
    <row r="178" spans="3:14" x14ac:dyDescent="0.3">
      <c r="C178" s="84" t="s">
        <v>25</v>
      </c>
      <c r="D178" s="85">
        <v>171492</v>
      </c>
      <c r="E178" s="85">
        <v>720113083</v>
      </c>
      <c r="F178" s="85">
        <v>2011</v>
      </c>
      <c r="G178" s="88">
        <v>370</v>
      </c>
      <c r="H178" s="88">
        <v>0</v>
      </c>
      <c r="I178" s="104"/>
      <c r="J178" s="105"/>
      <c r="L178" s="27"/>
      <c r="M178" s="28"/>
      <c r="N178" s="28"/>
    </row>
    <row r="179" spans="3:14" x14ac:dyDescent="0.3">
      <c r="C179" s="84" t="s">
        <v>25</v>
      </c>
      <c r="D179" s="85">
        <v>171619</v>
      </c>
      <c r="E179" s="85">
        <v>720113085</v>
      </c>
      <c r="F179" s="85">
        <v>2011</v>
      </c>
      <c r="G179" s="88">
        <v>0</v>
      </c>
      <c r="H179" s="88">
        <v>20000</v>
      </c>
      <c r="I179" s="104"/>
      <c r="J179" s="105"/>
      <c r="L179" s="27"/>
      <c r="M179" s="28"/>
      <c r="N179" s="28"/>
    </row>
    <row r="180" spans="3:14" x14ac:dyDescent="0.3">
      <c r="C180" s="84" t="s">
        <v>25</v>
      </c>
      <c r="D180" s="85">
        <v>171619</v>
      </c>
      <c r="E180" s="85">
        <v>720113085</v>
      </c>
      <c r="F180" s="85">
        <v>2011</v>
      </c>
      <c r="G180" s="88">
        <v>13355</v>
      </c>
      <c r="H180" s="88">
        <v>-20000</v>
      </c>
      <c r="I180" s="104"/>
      <c r="J180" s="105"/>
      <c r="L180" s="27"/>
      <c r="M180" s="28"/>
      <c r="N180" s="28"/>
    </row>
    <row r="181" spans="3:14" x14ac:dyDescent="0.3">
      <c r="C181" s="84" t="s">
        <v>25</v>
      </c>
      <c r="D181" s="85">
        <v>171399</v>
      </c>
      <c r="E181" s="85">
        <v>720113089</v>
      </c>
      <c r="F181" s="85">
        <v>2011</v>
      </c>
      <c r="G181" s="88">
        <v>0</v>
      </c>
      <c r="H181" s="88">
        <v>2500</v>
      </c>
      <c r="I181" s="104"/>
      <c r="J181" s="105"/>
      <c r="L181" s="27"/>
      <c r="M181" s="28"/>
      <c r="N181" s="28"/>
    </row>
    <row r="182" spans="3:14" x14ac:dyDescent="0.3">
      <c r="C182" s="84" t="s">
        <v>25</v>
      </c>
      <c r="D182" s="85">
        <v>171399</v>
      </c>
      <c r="E182" s="85">
        <v>720113089</v>
      </c>
      <c r="F182" s="85">
        <v>2011</v>
      </c>
      <c r="G182" s="88">
        <v>0</v>
      </c>
      <c r="H182" s="88">
        <v>-2500</v>
      </c>
      <c r="I182" s="104"/>
      <c r="J182" s="105"/>
      <c r="L182" s="27"/>
      <c r="M182" s="28"/>
      <c r="N182" s="28"/>
    </row>
    <row r="183" spans="3:14" x14ac:dyDescent="0.3">
      <c r="C183" s="84" t="s">
        <v>25</v>
      </c>
      <c r="D183" s="85">
        <v>173300</v>
      </c>
      <c r="E183" s="85">
        <v>720113207</v>
      </c>
      <c r="F183" s="85">
        <v>2011</v>
      </c>
      <c r="G183" s="88">
        <v>0</v>
      </c>
      <c r="H183" s="88">
        <v>500000</v>
      </c>
      <c r="I183" s="104"/>
      <c r="J183" s="105"/>
      <c r="L183" s="27"/>
      <c r="M183" s="28"/>
      <c r="N183" s="28"/>
    </row>
    <row r="184" spans="3:14" x14ac:dyDescent="0.3">
      <c r="C184" s="84" t="s">
        <v>25</v>
      </c>
      <c r="D184" s="85">
        <v>173300</v>
      </c>
      <c r="E184" s="85">
        <v>720113207</v>
      </c>
      <c r="F184" s="85">
        <v>2011</v>
      </c>
      <c r="G184" s="88">
        <v>0</v>
      </c>
      <c r="H184" s="88">
        <v>-450000</v>
      </c>
      <c r="I184" s="104"/>
      <c r="J184" s="105"/>
      <c r="L184" s="27"/>
      <c r="M184" s="28"/>
      <c r="N184" s="28"/>
    </row>
    <row r="185" spans="3:14" x14ac:dyDescent="0.3">
      <c r="C185" s="84" t="s">
        <v>25</v>
      </c>
      <c r="D185" s="85">
        <v>173300</v>
      </c>
      <c r="E185" s="85">
        <v>720113207</v>
      </c>
      <c r="F185" s="85">
        <v>2011</v>
      </c>
      <c r="G185" s="88">
        <v>0</v>
      </c>
      <c r="H185" s="88">
        <v>-45000</v>
      </c>
      <c r="I185" s="104"/>
      <c r="J185" s="105"/>
      <c r="L185" s="27"/>
      <c r="M185" s="28"/>
      <c r="N185" s="28"/>
    </row>
    <row r="186" spans="3:14" x14ac:dyDescent="0.3">
      <c r="C186" s="84" t="s">
        <v>25</v>
      </c>
      <c r="D186" s="85">
        <v>173299</v>
      </c>
      <c r="E186" s="85">
        <v>720113232</v>
      </c>
      <c r="F186" s="85">
        <v>2012</v>
      </c>
      <c r="G186" s="88">
        <v>0</v>
      </c>
      <c r="H186" s="88">
        <v>150000</v>
      </c>
      <c r="I186" s="104"/>
      <c r="J186" s="105"/>
      <c r="L186" s="27"/>
      <c r="M186" s="28"/>
      <c r="N186" s="28"/>
    </row>
    <row r="187" spans="3:14" x14ac:dyDescent="0.3">
      <c r="C187" s="84" t="s">
        <v>25</v>
      </c>
      <c r="D187" s="85">
        <v>173299</v>
      </c>
      <c r="E187" s="85">
        <v>720113232</v>
      </c>
      <c r="F187" s="85">
        <v>2012</v>
      </c>
      <c r="G187" s="88">
        <v>18774.97</v>
      </c>
      <c r="H187" s="88">
        <v>-150000</v>
      </c>
      <c r="I187" s="104"/>
      <c r="J187" s="105"/>
      <c r="L187" s="27"/>
      <c r="M187" s="28"/>
      <c r="N187" s="28"/>
    </row>
    <row r="188" spans="3:14" x14ac:dyDescent="0.3">
      <c r="C188" s="84" t="s">
        <v>25</v>
      </c>
      <c r="D188" s="85">
        <v>173300</v>
      </c>
      <c r="E188" s="85">
        <v>720113279</v>
      </c>
      <c r="F188" s="85">
        <v>2012</v>
      </c>
      <c r="G188" s="88">
        <v>0</v>
      </c>
      <c r="H188" s="88">
        <v>100</v>
      </c>
      <c r="I188" s="104"/>
      <c r="J188" s="105"/>
      <c r="L188" s="27"/>
      <c r="M188" s="28"/>
      <c r="N188" s="28"/>
    </row>
    <row r="189" spans="3:14" x14ac:dyDescent="0.3">
      <c r="C189" s="84" t="s">
        <v>25</v>
      </c>
      <c r="D189" s="85">
        <v>173300</v>
      </c>
      <c r="E189" s="85">
        <v>720113280</v>
      </c>
      <c r="F189" s="85">
        <v>2012</v>
      </c>
      <c r="G189" s="88">
        <v>0</v>
      </c>
      <c r="H189" s="88">
        <v>100</v>
      </c>
      <c r="I189" s="104"/>
      <c r="J189" s="105"/>
      <c r="L189" s="27"/>
      <c r="M189" s="28"/>
      <c r="N189" s="28"/>
    </row>
    <row r="190" spans="3:14" x14ac:dyDescent="0.3">
      <c r="C190" s="84" t="s">
        <v>25</v>
      </c>
      <c r="D190" s="85">
        <v>172895</v>
      </c>
      <c r="E190" s="85">
        <v>720123475</v>
      </c>
      <c r="F190" s="85">
        <v>2012</v>
      </c>
      <c r="G190" s="88">
        <v>0</v>
      </c>
      <c r="H190" s="88">
        <v>4546.87</v>
      </c>
      <c r="I190" s="104"/>
      <c r="J190" s="105"/>
      <c r="L190" s="27"/>
      <c r="M190" s="28"/>
      <c r="N190" s="28"/>
    </row>
    <row r="191" spans="3:14" x14ac:dyDescent="0.3">
      <c r="C191" s="84" t="s">
        <v>25</v>
      </c>
      <c r="D191" s="85">
        <v>172895</v>
      </c>
      <c r="E191" s="85">
        <v>720123475</v>
      </c>
      <c r="F191" s="85">
        <v>2012</v>
      </c>
      <c r="G191" s="88">
        <v>16200</v>
      </c>
      <c r="H191" s="88">
        <v>-4546.87</v>
      </c>
      <c r="I191" s="104"/>
      <c r="J191" s="105"/>
      <c r="L191" s="27"/>
      <c r="M191" s="28"/>
      <c r="N191" s="28"/>
    </row>
    <row r="192" spans="3:14" x14ac:dyDescent="0.3">
      <c r="C192" s="84" t="s">
        <v>25</v>
      </c>
      <c r="D192" s="85">
        <v>73660</v>
      </c>
      <c r="E192" s="85">
        <v>122008290</v>
      </c>
      <c r="F192" s="85">
        <v>2009</v>
      </c>
      <c r="G192" s="88">
        <v>0</v>
      </c>
      <c r="H192" s="88">
        <v>230400</v>
      </c>
      <c r="I192" s="104"/>
      <c r="J192" s="105"/>
      <c r="L192" s="27"/>
      <c r="M192" s="28"/>
      <c r="N192" s="28"/>
    </row>
    <row r="193" spans="3:14" x14ac:dyDescent="0.3">
      <c r="C193" s="84" t="s">
        <v>25</v>
      </c>
      <c r="D193" s="85">
        <v>73660</v>
      </c>
      <c r="E193" s="85">
        <v>122008290</v>
      </c>
      <c r="F193" s="85">
        <v>2009</v>
      </c>
      <c r="G193" s="88">
        <v>3954.4</v>
      </c>
      <c r="H193" s="88">
        <v>-900</v>
      </c>
      <c r="I193" s="104"/>
      <c r="J193" s="105"/>
      <c r="L193" s="27"/>
      <c r="M193" s="28"/>
      <c r="N193" s="28"/>
    </row>
    <row r="194" spans="3:14" x14ac:dyDescent="0.3">
      <c r="C194" s="84" t="s">
        <v>25</v>
      </c>
      <c r="D194" s="85">
        <v>73660</v>
      </c>
      <c r="E194" s="85">
        <v>122008290</v>
      </c>
      <c r="F194" s="85">
        <v>2009</v>
      </c>
      <c r="G194" s="88">
        <v>0</v>
      </c>
      <c r="H194" s="88">
        <v>500</v>
      </c>
      <c r="I194" s="104"/>
      <c r="J194" s="105"/>
      <c r="L194" s="27"/>
      <c r="M194" s="28"/>
      <c r="N194" s="28"/>
    </row>
    <row r="195" spans="3:14" x14ac:dyDescent="0.3">
      <c r="C195" s="84" t="s">
        <v>25</v>
      </c>
      <c r="D195" s="85">
        <v>73660</v>
      </c>
      <c r="E195" s="85">
        <v>122008290</v>
      </c>
      <c r="F195" s="85">
        <v>2009</v>
      </c>
      <c r="G195" s="88">
        <v>0</v>
      </c>
      <c r="H195" s="88">
        <v>-230000</v>
      </c>
      <c r="I195" s="104"/>
      <c r="J195" s="105"/>
      <c r="L195" s="27"/>
      <c r="M195" s="28"/>
      <c r="N195" s="28"/>
    </row>
    <row r="196" spans="3:14" x14ac:dyDescent="0.3">
      <c r="C196" s="84" t="s">
        <v>25</v>
      </c>
      <c r="D196" s="85">
        <v>73660</v>
      </c>
      <c r="E196" s="85">
        <v>122008290</v>
      </c>
      <c r="F196" s="85">
        <v>2009</v>
      </c>
      <c r="G196" s="88">
        <v>1350</v>
      </c>
      <c r="H196" s="88">
        <v>159785</v>
      </c>
      <c r="I196" s="104"/>
      <c r="J196" s="105"/>
      <c r="L196" s="27"/>
      <c r="M196" s="28"/>
      <c r="N196" s="28"/>
    </row>
    <row r="197" spans="3:14" x14ac:dyDescent="0.3">
      <c r="C197" s="84" t="s">
        <v>25</v>
      </c>
      <c r="D197" s="85">
        <v>73660</v>
      </c>
      <c r="E197" s="85">
        <v>122008290</v>
      </c>
      <c r="F197" s="85">
        <v>2009</v>
      </c>
      <c r="G197" s="88">
        <v>0</v>
      </c>
      <c r="H197" s="88">
        <v>3160.2</v>
      </c>
      <c r="I197" s="104"/>
      <c r="J197" s="105"/>
      <c r="L197" s="27"/>
      <c r="M197" s="28"/>
      <c r="N197" s="28"/>
    </row>
    <row r="198" spans="3:14" x14ac:dyDescent="0.3">
      <c r="C198" s="84" t="s">
        <v>25</v>
      </c>
      <c r="D198" s="85">
        <v>73660</v>
      </c>
      <c r="E198" s="85">
        <v>122008290</v>
      </c>
      <c r="F198" s="85">
        <v>2009</v>
      </c>
      <c r="G198" s="88">
        <v>0</v>
      </c>
      <c r="H198" s="88">
        <v>4209</v>
      </c>
      <c r="I198" s="104"/>
      <c r="J198" s="105"/>
      <c r="L198" s="27"/>
      <c r="M198" s="28"/>
      <c r="N198" s="28"/>
    </row>
    <row r="199" spans="3:14" x14ac:dyDescent="0.3">
      <c r="C199" s="84" t="s">
        <v>25</v>
      </c>
      <c r="D199" s="85">
        <v>73660</v>
      </c>
      <c r="E199" s="85">
        <v>122008290</v>
      </c>
      <c r="F199" s="85">
        <v>2009</v>
      </c>
      <c r="G199" s="88">
        <v>0</v>
      </c>
      <c r="H199" s="88">
        <v>4360.8</v>
      </c>
      <c r="I199" s="104"/>
      <c r="J199" s="105"/>
      <c r="L199" s="27"/>
      <c r="M199" s="28"/>
      <c r="N199" s="28"/>
    </row>
    <row r="200" spans="3:14" x14ac:dyDescent="0.3">
      <c r="C200" s="84" t="s">
        <v>25</v>
      </c>
      <c r="D200" s="85">
        <v>73660</v>
      </c>
      <c r="E200" s="85">
        <v>122008290</v>
      </c>
      <c r="F200" s="85">
        <v>2009</v>
      </c>
      <c r="G200" s="88">
        <v>0</v>
      </c>
      <c r="H200" s="88">
        <v>-141515</v>
      </c>
      <c r="I200" s="104"/>
      <c r="J200" s="105"/>
      <c r="L200" s="27"/>
      <c r="M200" s="28"/>
      <c r="N200" s="28"/>
    </row>
    <row r="201" spans="3:14" x14ac:dyDescent="0.3">
      <c r="C201" s="84" t="s">
        <v>25</v>
      </c>
      <c r="D201" s="85">
        <v>83302</v>
      </c>
      <c r="E201" s="85">
        <v>122009405</v>
      </c>
      <c r="F201" s="85">
        <v>2009</v>
      </c>
      <c r="G201" s="88">
        <v>0</v>
      </c>
      <c r="H201" s="88">
        <v>181000</v>
      </c>
      <c r="I201" s="104"/>
      <c r="J201" s="105"/>
      <c r="L201" s="27"/>
      <c r="M201" s="28"/>
      <c r="N201" s="28"/>
    </row>
    <row r="202" spans="3:14" x14ac:dyDescent="0.3">
      <c r="C202" s="84" t="s">
        <v>25</v>
      </c>
      <c r="D202" s="85">
        <v>83302</v>
      </c>
      <c r="E202" s="85">
        <v>122009405</v>
      </c>
      <c r="F202" s="85">
        <v>2009</v>
      </c>
      <c r="G202" s="88">
        <v>183700</v>
      </c>
      <c r="H202" s="88">
        <v>-181000</v>
      </c>
      <c r="I202" s="104"/>
      <c r="J202" s="105"/>
      <c r="L202" s="27"/>
      <c r="M202" s="28"/>
      <c r="N202" s="28"/>
    </row>
    <row r="203" spans="3:14" x14ac:dyDescent="0.3">
      <c r="C203" s="84" t="s">
        <v>25</v>
      </c>
      <c r="D203" s="85">
        <v>83302</v>
      </c>
      <c r="E203" s="85">
        <v>122009405</v>
      </c>
      <c r="F203" s="85">
        <v>2009</v>
      </c>
      <c r="G203" s="88">
        <v>380</v>
      </c>
      <c r="H203" s="88">
        <v>0</v>
      </c>
      <c r="I203" s="104"/>
      <c r="J203" s="105"/>
      <c r="L203" s="27"/>
      <c r="M203" s="28"/>
      <c r="N203" s="28"/>
    </row>
    <row r="204" spans="3:14" x14ac:dyDescent="0.3">
      <c r="C204" s="84" t="s">
        <v>25</v>
      </c>
      <c r="D204" s="85">
        <v>90583</v>
      </c>
      <c r="E204" s="85">
        <v>122010997</v>
      </c>
      <c r="F204" s="85">
        <v>2010</v>
      </c>
      <c r="G204" s="88">
        <v>0</v>
      </c>
      <c r="H204" s="88">
        <v>300000</v>
      </c>
      <c r="I204" s="104"/>
      <c r="J204" s="105"/>
      <c r="L204" s="27"/>
      <c r="M204" s="28"/>
      <c r="N204" s="28"/>
    </row>
    <row r="205" spans="3:14" x14ac:dyDescent="0.3">
      <c r="C205" s="84" t="s">
        <v>25</v>
      </c>
      <c r="D205" s="85">
        <v>90583</v>
      </c>
      <c r="E205" s="85">
        <v>122010997</v>
      </c>
      <c r="F205" s="85">
        <v>2010</v>
      </c>
      <c r="G205" s="88">
        <v>1510</v>
      </c>
      <c r="H205" s="88">
        <v>0</v>
      </c>
      <c r="I205" s="104"/>
      <c r="J205" s="105"/>
      <c r="L205" s="27"/>
      <c r="M205" s="28"/>
      <c r="N205" s="28"/>
    </row>
    <row r="206" spans="3:14" x14ac:dyDescent="0.3">
      <c r="C206" s="84" t="s">
        <v>25</v>
      </c>
      <c r="D206" s="85">
        <v>90583</v>
      </c>
      <c r="E206" s="85">
        <v>122010997</v>
      </c>
      <c r="F206" s="85">
        <v>2010</v>
      </c>
      <c r="G206" s="88">
        <v>300000</v>
      </c>
      <c r="H206" s="88">
        <v>-300000</v>
      </c>
      <c r="I206" s="104"/>
      <c r="J206" s="105"/>
      <c r="L206" s="27"/>
      <c r="M206" s="28"/>
      <c r="N206" s="28"/>
    </row>
    <row r="207" spans="3:14" x14ac:dyDescent="0.3">
      <c r="C207" s="84" t="s">
        <v>25</v>
      </c>
      <c r="D207" s="85">
        <v>110650</v>
      </c>
      <c r="E207" s="85">
        <v>1220101248</v>
      </c>
      <c r="F207" s="85">
        <v>2010</v>
      </c>
      <c r="G207" s="88">
        <v>0</v>
      </c>
      <c r="H207" s="88">
        <v>260000</v>
      </c>
      <c r="I207" s="104"/>
      <c r="J207" s="105"/>
      <c r="L207" s="27"/>
      <c r="M207" s="28"/>
      <c r="N207" s="28"/>
    </row>
    <row r="208" spans="3:14" x14ac:dyDescent="0.3">
      <c r="C208" s="84" t="s">
        <v>25</v>
      </c>
      <c r="D208" s="85">
        <v>110650</v>
      </c>
      <c r="E208" s="85">
        <v>1220101248</v>
      </c>
      <c r="F208" s="85">
        <v>2010</v>
      </c>
      <c r="G208" s="88">
        <v>261875</v>
      </c>
      <c r="H208" s="88">
        <v>-260000</v>
      </c>
      <c r="I208" s="104"/>
      <c r="J208" s="105"/>
      <c r="L208" s="27"/>
      <c r="M208" s="28"/>
      <c r="N208" s="28"/>
    </row>
    <row r="209" spans="3:14" x14ac:dyDescent="0.3">
      <c r="C209" s="84" t="s">
        <v>25</v>
      </c>
      <c r="D209" s="85">
        <v>87884</v>
      </c>
      <c r="E209" s="85">
        <v>1220101316</v>
      </c>
      <c r="F209" s="85">
        <v>2010</v>
      </c>
      <c r="G209" s="88">
        <v>0</v>
      </c>
      <c r="H209" s="88">
        <v>96219</v>
      </c>
      <c r="I209" s="104"/>
      <c r="J209" s="105"/>
      <c r="L209" s="27"/>
      <c r="M209" s="28"/>
      <c r="N209" s="28"/>
    </row>
    <row r="210" spans="3:14" x14ac:dyDescent="0.3">
      <c r="C210" s="84" t="s">
        <v>25</v>
      </c>
      <c r="D210" s="85">
        <v>87884</v>
      </c>
      <c r="E210" s="85">
        <v>1220101316</v>
      </c>
      <c r="F210" s="85">
        <v>2010</v>
      </c>
      <c r="G210" s="88">
        <v>0</v>
      </c>
      <c r="H210" s="88">
        <v>1854</v>
      </c>
      <c r="I210" s="104"/>
      <c r="J210" s="105"/>
      <c r="L210" s="27"/>
      <c r="M210" s="28"/>
      <c r="N210" s="28"/>
    </row>
    <row r="211" spans="3:14" x14ac:dyDescent="0.3">
      <c r="C211" s="84" t="s">
        <v>25</v>
      </c>
      <c r="D211" s="85">
        <v>87884</v>
      </c>
      <c r="E211" s="85">
        <v>1220101316</v>
      </c>
      <c r="F211" s="85">
        <v>2010</v>
      </c>
      <c r="G211" s="88">
        <v>1648</v>
      </c>
      <c r="H211" s="88">
        <v>224</v>
      </c>
      <c r="I211" s="104"/>
      <c r="J211" s="105"/>
      <c r="L211" s="27"/>
      <c r="M211" s="28"/>
      <c r="N211" s="28"/>
    </row>
    <row r="212" spans="3:14" x14ac:dyDescent="0.3">
      <c r="C212" s="84" t="s">
        <v>25</v>
      </c>
      <c r="D212" s="85">
        <v>87884</v>
      </c>
      <c r="E212" s="85">
        <v>1220101316</v>
      </c>
      <c r="F212" s="85">
        <v>2010</v>
      </c>
      <c r="G212" s="88">
        <v>0</v>
      </c>
      <c r="H212" s="88">
        <v>2502</v>
      </c>
      <c r="I212" s="104"/>
      <c r="J212" s="105"/>
      <c r="L212" s="27"/>
      <c r="M212" s="28"/>
      <c r="N212" s="28"/>
    </row>
    <row r="213" spans="3:14" x14ac:dyDescent="0.3">
      <c r="C213" s="84" t="s">
        <v>25</v>
      </c>
      <c r="D213" s="85">
        <v>87884</v>
      </c>
      <c r="E213" s="85">
        <v>1220101316</v>
      </c>
      <c r="F213" s="85">
        <v>2010</v>
      </c>
      <c r="G213" s="88">
        <v>0</v>
      </c>
      <c r="H213" s="88">
        <v>77553</v>
      </c>
      <c r="I213" s="104"/>
      <c r="J213" s="105"/>
      <c r="L213" s="27"/>
      <c r="M213" s="28"/>
      <c r="N213" s="28"/>
    </row>
    <row r="214" spans="3:14" x14ac:dyDescent="0.3">
      <c r="C214" s="84" t="s">
        <v>25</v>
      </c>
      <c r="D214" s="85">
        <v>87884</v>
      </c>
      <c r="E214" s="85">
        <v>1220101316</v>
      </c>
      <c r="F214" s="85">
        <v>2010</v>
      </c>
      <c r="G214" s="88">
        <v>1350</v>
      </c>
      <c r="H214" s="88">
        <v>-78352</v>
      </c>
      <c r="I214" s="104"/>
      <c r="J214" s="105"/>
      <c r="L214" s="27"/>
      <c r="M214" s="28"/>
      <c r="N214" s="28"/>
    </row>
    <row r="215" spans="3:14" x14ac:dyDescent="0.3">
      <c r="C215" s="84" t="s">
        <v>25</v>
      </c>
      <c r="D215" s="85">
        <v>113724</v>
      </c>
      <c r="E215" s="85">
        <v>1220101318</v>
      </c>
      <c r="F215" s="85">
        <v>2011</v>
      </c>
      <c r="G215" s="88">
        <v>670</v>
      </c>
      <c r="H215" s="88">
        <v>199830</v>
      </c>
      <c r="I215" s="104"/>
      <c r="J215" s="105"/>
      <c r="L215" s="27"/>
      <c r="M215" s="28"/>
      <c r="N215" s="28"/>
    </row>
    <row r="216" spans="3:14" x14ac:dyDescent="0.3">
      <c r="C216" s="84" t="s">
        <v>25</v>
      </c>
      <c r="D216" s="85">
        <v>113724</v>
      </c>
      <c r="E216" s="85">
        <v>1220101318</v>
      </c>
      <c r="F216" s="85">
        <v>2011</v>
      </c>
      <c r="G216" s="88">
        <v>201210</v>
      </c>
      <c r="H216" s="88">
        <v>-180500</v>
      </c>
      <c r="I216" s="104"/>
      <c r="J216" s="105"/>
      <c r="L216" s="27"/>
      <c r="M216" s="28"/>
      <c r="N216" s="28"/>
    </row>
    <row r="217" spans="3:14" x14ac:dyDescent="0.3">
      <c r="C217" s="84" t="s">
        <v>25</v>
      </c>
      <c r="D217" s="85">
        <v>113724</v>
      </c>
      <c r="E217" s="85">
        <v>1220101318</v>
      </c>
      <c r="F217" s="85">
        <v>2011</v>
      </c>
      <c r="G217" s="88">
        <v>130</v>
      </c>
      <c r="H217" s="88">
        <v>-130</v>
      </c>
      <c r="I217" s="104"/>
      <c r="J217" s="105"/>
      <c r="L217" s="27"/>
      <c r="M217" s="28"/>
      <c r="N217" s="28"/>
    </row>
    <row r="218" spans="3:14" x14ac:dyDescent="0.3">
      <c r="C218" s="84" t="s">
        <v>25</v>
      </c>
      <c r="D218" s="85">
        <v>113724</v>
      </c>
      <c r="E218" s="85">
        <v>1220101318</v>
      </c>
      <c r="F218" s="85">
        <v>2011</v>
      </c>
      <c r="G218" s="88">
        <v>55350</v>
      </c>
      <c r="H218" s="88">
        <v>-19200</v>
      </c>
      <c r="I218" s="104"/>
      <c r="J218" s="105"/>
      <c r="L218" s="27"/>
      <c r="M218" s="28"/>
      <c r="N218" s="28"/>
    </row>
    <row r="219" spans="3:14" x14ac:dyDescent="0.3">
      <c r="C219" s="84" t="s">
        <v>25</v>
      </c>
      <c r="D219" s="85">
        <v>113724</v>
      </c>
      <c r="E219" s="85">
        <v>1220101318</v>
      </c>
      <c r="F219" s="85">
        <v>2011</v>
      </c>
      <c r="G219" s="88">
        <v>7520</v>
      </c>
      <c r="H219" s="88">
        <v>0</v>
      </c>
      <c r="I219" s="104"/>
      <c r="J219" s="105"/>
      <c r="L219" s="27"/>
      <c r="M219" s="28"/>
      <c r="N219" s="28"/>
    </row>
    <row r="220" spans="3:14" x14ac:dyDescent="0.3">
      <c r="C220" s="84" t="s">
        <v>25</v>
      </c>
      <c r="D220" s="85">
        <v>115484</v>
      </c>
      <c r="E220" s="85">
        <v>1220101358</v>
      </c>
      <c r="F220" s="85">
        <v>2011</v>
      </c>
      <c r="G220" s="88">
        <v>0</v>
      </c>
      <c r="H220" s="88">
        <v>232000</v>
      </c>
      <c r="I220" s="104"/>
      <c r="J220" s="105"/>
      <c r="L220" s="27"/>
      <c r="M220" s="28"/>
      <c r="N220" s="28"/>
    </row>
    <row r="221" spans="3:14" x14ac:dyDescent="0.3">
      <c r="C221" s="84" t="s">
        <v>25</v>
      </c>
      <c r="D221" s="85">
        <v>115484</v>
      </c>
      <c r="E221" s="85">
        <v>1220101358</v>
      </c>
      <c r="F221" s="85">
        <v>2011</v>
      </c>
      <c r="G221" s="88">
        <v>502.5</v>
      </c>
      <c r="H221" s="88">
        <v>-502.5</v>
      </c>
      <c r="I221" s="104"/>
      <c r="J221" s="105"/>
      <c r="L221" s="27"/>
      <c r="M221" s="28"/>
      <c r="N221" s="28"/>
    </row>
    <row r="222" spans="3:14" x14ac:dyDescent="0.3">
      <c r="C222" s="84" t="s">
        <v>25</v>
      </c>
      <c r="D222" s="85">
        <v>115484</v>
      </c>
      <c r="E222" s="85">
        <v>1220101358</v>
      </c>
      <c r="F222" s="85">
        <v>2011</v>
      </c>
      <c r="G222" s="88">
        <v>0</v>
      </c>
      <c r="H222" s="88">
        <v>-231497.5</v>
      </c>
      <c r="I222" s="104"/>
      <c r="J222" s="105"/>
      <c r="L222" s="27"/>
      <c r="M222" s="28"/>
      <c r="N222" s="28"/>
    </row>
    <row r="223" spans="3:14" x14ac:dyDescent="0.3">
      <c r="C223" s="84" t="s">
        <v>25</v>
      </c>
      <c r="D223" s="85">
        <v>78345</v>
      </c>
      <c r="E223" s="85">
        <v>1220101363</v>
      </c>
      <c r="F223" s="85">
        <v>2010</v>
      </c>
      <c r="G223" s="88">
        <v>0</v>
      </c>
      <c r="H223" s="88">
        <v>230500</v>
      </c>
      <c r="I223" s="104"/>
      <c r="J223" s="105"/>
      <c r="L223" s="27"/>
      <c r="M223" s="28"/>
      <c r="N223" s="28"/>
    </row>
    <row r="224" spans="3:14" x14ac:dyDescent="0.3">
      <c r="C224" s="84" t="s">
        <v>25</v>
      </c>
      <c r="D224" s="85">
        <v>78345</v>
      </c>
      <c r="E224" s="85">
        <v>1220101363</v>
      </c>
      <c r="F224" s="85">
        <v>2010</v>
      </c>
      <c r="G224" s="88">
        <v>0</v>
      </c>
      <c r="H224" s="88">
        <v>-500</v>
      </c>
      <c r="I224" s="104"/>
      <c r="J224" s="105"/>
      <c r="L224" s="27"/>
      <c r="M224" s="28"/>
      <c r="N224" s="28"/>
    </row>
    <row r="225" spans="3:14" x14ac:dyDescent="0.3">
      <c r="C225" s="84" t="s">
        <v>25</v>
      </c>
      <c r="D225" s="85">
        <v>78345</v>
      </c>
      <c r="E225" s="85">
        <v>1220101363</v>
      </c>
      <c r="F225" s="85">
        <v>2010</v>
      </c>
      <c r="G225" s="88">
        <v>248780</v>
      </c>
      <c r="H225" s="88">
        <v>-230000</v>
      </c>
      <c r="I225" s="104"/>
      <c r="J225" s="105"/>
      <c r="L225" s="27"/>
      <c r="M225" s="28"/>
      <c r="N225" s="28"/>
    </row>
    <row r="226" spans="3:14" x14ac:dyDescent="0.3">
      <c r="C226" s="84" t="s">
        <v>25</v>
      </c>
      <c r="D226" s="85">
        <v>92197</v>
      </c>
      <c r="E226" s="85">
        <v>1220101365</v>
      </c>
      <c r="F226" s="85">
        <v>2011</v>
      </c>
      <c r="G226" s="88">
        <v>0</v>
      </c>
      <c r="H226" s="88">
        <v>230000</v>
      </c>
      <c r="I226" s="104"/>
      <c r="J226" s="105"/>
      <c r="L226" s="27"/>
      <c r="M226" s="28"/>
      <c r="N226" s="28"/>
    </row>
    <row r="227" spans="3:14" x14ac:dyDescent="0.3">
      <c r="C227" s="84" t="s">
        <v>25</v>
      </c>
      <c r="D227" s="85">
        <v>92197</v>
      </c>
      <c r="E227" s="85">
        <v>1220101365</v>
      </c>
      <c r="F227" s="85">
        <v>2011</v>
      </c>
      <c r="G227" s="88">
        <v>500</v>
      </c>
      <c r="H227" s="88">
        <v>-500</v>
      </c>
      <c r="I227" s="104"/>
      <c r="J227" s="105"/>
      <c r="L227" s="27"/>
      <c r="M227" s="28"/>
      <c r="N227" s="28"/>
    </row>
    <row r="228" spans="3:14" x14ac:dyDescent="0.3">
      <c r="C228" s="84" t="s">
        <v>25</v>
      </c>
      <c r="D228" s="85">
        <v>92197</v>
      </c>
      <c r="E228" s="85">
        <v>1220101365</v>
      </c>
      <c r="F228" s="85">
        <v>2011</v>
      </c>
      <c r="G228" s="88">
        <v>370</v>
      </c>
      <c r="H228" s="88">
        <v>-370</v>
      </c>
      <c r="I228" s="104"/>
      <c r="J228" s="105"/>
      <c r="L228" s="27"/>
      <c r="M228" s="28"/>
      <c r="N228" s="28"/>
    </row>
    <row r="229" spans="3:14" x14ac:dyDescent="0.3">
      <c r="C229" s="84" t="s">
        <v>25</v>
      </c>
      <c r="D229" s="85">
        <v>92197</v>
      </c>
      <c r="E229" s="85">
        <v>1220101365</v>
      </c>
      <c r="F229" s="85">
        <v>2011</v>
      </c>
      <c r="G229" s="88">
        <v>0</v>
      </c>
      <c r="H229" s="88">
        <v>870</v>
      </c>
      <c r="I229" s="104"/>
      <c r="J229" s="105"/>
      <c r="L229" s="27"/>
      <c r="M229" s="28"/>
      <c r="N229" s="28"/>
    </row>
    <row r="230" spans="3:14" x14ac:dyDescent="0.3">
      <c r="C230" s="84" t="s">
        <v>25</v>
      </c>
      <c r="D230" s="85">
        <v>78345</v>
      </c>
      <c r="E230" s="85">
        <v>1220101377</v>
      </c>
      <c r="F230" s="85">
        <v>2010</v>
      </c>
      <c r="G230" s="88">
        <v>0</v>
      </c>
      <c r="H230" s="88">
        <v>230500</v>
      </c>
      <c r="I230" s="104"/>
      <c r="J230" s="105"/>
      <c r="L230" s="27"/>
      <c r="M230" s="28"/>
      <c r="N230" s="28"/>
    </row>
    <row r="231" spans="3:14" x14ac:dyDescent="0.3">
      <c r="C231" s="84" t="s">
        <v>25</v>
      </c>
      <c r="D231" s="85">
        <v>123681</v>
      </c>
      <c r="E231" s="85">
        <v>1220111806</v>
      </c>
      <c r="F231" s="85">
        <v>2011</v>
      </c>
      <c r="G231" s="88">
        <v>0</v>
      </c>
      <c r="H231" s="88">
        <v>200000</v>
      </c>
      <c r="I231" s="104"/>
      <c r="J231" s="105"/>
      <c r="L231" s="27"/>
      <c r="M231" s="28"/>
      <c r="N231" s="28"/>
    </row>
    <row r="232" spans="3:14" x14ac:dyDescent="0.3">
      <c r="C232" s="84" t="s">
        <v>25</v>
      </c>
      <c r="D232" s="85">
        <v>123681</v>
      </c>
      <c r="E232" s="85">
        <v>1220111806</v>
      </c>
      <c r="F232" s="85">
        <v>2011</v>
      </c>
      <c r="G232" s="88">
        <v>2762.5</v>
      </c>
      <c r="H232" s="88">
        <v>-200000</v>
      </c>
      <c r="I232" s="104"/>
      <c r="J232" s="105"/>
      <c r="L232" s="27"/>
      <c r="M232" s="28"/>
      <c r="N232" s="28"/>
    </row>
    <row r="233" spans="3:14" x14ac:dyDescent="0.3">
      <c r="C233" s="84" t="s">
        <v>25</v>
      </c>
      <c r="D233" s="85">
        <v>114844</v>
      </c>
      <c r="E233" s="85">
        <v>1220111807</v>
      </c>
      <c r="F233" s="85">
        <v>2011</v>
      </c>
      <c r="G233" s="88">
        <v>0</v>
      </c>
      <c r="H233" s="88">
        <v>200000</v>
      </c>
      <c r="I233" s="104"/>
      <c r="J233" s="105"/>
      <c r="L233" s="27"/>
      <c r="M233" s="28"/>
      <c r="N233" s="28"/>
    </row>
    <row r="234" spans="3:14" x14ac:dyDescent="0.3">
      <c r="C234" s="84" t="s">
        <v>25</v>
      </c>
      <c r="D234" s="85">
        <v>114844</v>
      </c>
      <c r="E234" s="85">
        <v>1220111807</v>
      </c>
      <c r="F234" s="85">
        <v>2011</v>
      </c>
      <c r="G234" s="88">
        <v>2336.5</v>
      </c>
      <c r="H234" s="88">
        <v>-2336.5</v>
      </c>
      <c r="I234" s="104"/>
      <c r="J234" s="105"/>
      <c r="L234" s="27"/>
      <c r="M234" s="28"/>
      <c r="N234" s="28"/>
    </row>
    <row r="235" spans="3:14" x14ac:dyDescent="0.3">
      <c r="C235" s="84" t="s">
        <v>25</v>
      </c>
      <c r="D235" s="85">
        <v>137877</v>
      </c>
      <c r="E235" s="85">
        <v>1220111920</v>
      </c>
      <c r="F235" s="85">
        <v>2011</v>
      </c>
      <c r="G235" s="88">
        <v>0</v>
      </c>
      <c r="H235" s="88">
        <v>180500</v>
      </c>
      <c r="I235" s="104"/>
      <c r="J235" s="105"/>
      <c r="L235" s="27"/>
      <c r="M235" s="28"/>
      <c r="N235" s="28"/>
    </row>
    <row r="236" spans="3:14" x14ac:dyDescent="0.3">
      <c r="C236" s="84" t="s">
        <v>25</v>
      </c>
      <c r="D236" s="85">
        <v>137877</v>
      </c>
      <c r="E236" s="85">
        <v>1220111920</v>
      </c>
      <c r="F236" s="85">
        <v>2011</v>
      </c>
      <c r="G236" s="88">
        <v>181260</v>
      </c>
      <c r="H236" s="88">
        <v>-180500</v>
      </c>
      <c r="I236" s="104"/>
      <c r="J236" s="105"/>
      <c r="L236" s="27"/>
      <c r="M236" s="28"/>
      <c r="N236" s="28"/>
    </row>
    <row r="237" spans="3:14" x14ac:dyDescent="0.3">
      <c r="C237" s="84" t="s">
        <v>25</v>
      </c>
      <c r="D237" s="85">
        <v>156388</v>
      </c>
      <c r="E237" s="85">
        <v>1220111928</v>
      </c>
      <c r="F237" s="85">
        <v>2011</v>
      </c>
      <c r="G237" s="88">
        <v>552.5</v>
      </c>
      <c r="H237" s="88">
        <v>179447.5</v>
      </c>
      <c r="I237" s="104"/>
      <c r="J237" s="105"/>
      <c r="L237" s="27"/>
      <c r="M237" s="28"/>
      <c r="N237" s="28"/>
    </row>
    <row r="238" spans="3:14" x14ac:dyDescent="0.3">
      <c r="C238" s="84" t="s">
        <v>25</v>
      </c>
      <c r="D238" s="85">
        <v>156388</v>
      </c>
      <c r="E238" s="85">
        <v>1220111928</v>
      </c>
      <c r="F238" s="85">
        <v>2011</v>
      </c>
      <c r="G238" s="88">
        <v>183607.2</v>
      </c>
      <c r="H238" s="88">
        <v>-179447.5</v>
      </c>
      <c r="I238" s="104"/>
      <c r="J238" s="105"/>
      <c r="L238" s="27"/>
      <c r="M238" s="28"/>
      <c r="N238" s="28"/>
    </row>
    <row r="239" spans="3:14" x14ac:dyDescent="0.3">
      <c r="C239" s="84" t="s">
        <v>25</v>
      </c>
      <c r="D239" s="85">
        <v>156568</v>
      </c>
      <c r="E239" s="85">
        <v>1220112221</v>
      </c>
      <c r="F239" s="85">
        <v>2012</v>
      </c>
      <c r="G239" s="88">
        <v>0</v>
      </c>
      <c r="H239" s="88">
        <v>250000</v>
      </c>
      <c r="I239" s="104"/>
      <c r="J239" s="105"/>
      <c r="L239" s="27"/>
      <c r="M239" s="28"/>
      <c r="N239" s="28"/>
    </row>
    <row r="240" spans="3:14" x14ac:dyDescent="0.3">
      <c r="C240" s="84" t="s">
        <v>25</v>
      </c>
      <c r="D240" s="85">
        <v>156568</v>
      </c>
      <c r="E240" s="85">
        <v>1220112221</v>
      </c>
      <c r="F240" s="85">
        <v>2012</v>
      </c>
      <c r="G240" s="88">
        <v>1580</v>
      </c>
      <c r="H240" s="88">
        <v>-1580</v>
      </c>
      <c r="I240" s="104"/>
      <c r="J240" s="105"/>
      <c r="L240" s="27"/>
      <c r="M240" s="28"/>
      <c r="N240" s="28"/>
    </row>
    <row r="241" spans="3:14" x14ac:dyDescent="0.3">
      <c r="C241" s="84" t="s">
        <v>25</v>
      </c>
      <c r="D241" s="85">
        <v>156568</v>
      </c>
      <c r="E241" s="85">
        <v>1220112221</v>
      </c>
      <c r="F241" s="85">
        <v>2012</v>
      </c>
      <c r="G241" s="88">
        <v>250000</v>
      </c>
      <c r="H241" s="88">
        <v>-248420</v>
      </c>
      <c r="I241" s="104"/>
      <c r="J241" s="105"/>
      <c r="L241" s="27"/>
      <c r="M241" s="28"/>
      <c r="N241" s="28"/>
    </row>
    <row r="242" spans="3:14" x14ac:dyDescent="0.3">
      <c r="C242" s="84" t="s">
        <v>25</v>
      </c>
      <c r="D242" s="85">
        <v>172795</v>
      </c>
      <c r="E242" s="85">
        <v>1220112332</v>
      </c>
      <c r="F242" s="85">
        <v>2012</v>
      </c>
      <c r="G242" s="88">
        <v>0</v>
      </c>
      <c r="H242" s="88">
        <v>200000</v>
      </c>
      <c r="I242" s="104"/>
      <c r="J242" s="105"/>
      <c r="L242" s="27"/>
      <c r="M242" s="28"/>
      <c r="N242" s="28"/>
    </row>
    <row r="243" spans="3:14" x14ac:dyDescent="0.3">
      <c r="C243" s="84" t="s">
        <v>25</v>
      </c>
      <c r="D243" s="85">
        <v>172795</v>
      </c>
      <c r="E243" s="85">
        <v>1220112332</v>
      </c>
      <c r="F243" s="85">
        <v>2012</v>
      </c>
      <c r="G243" s="88">
        <v>202999.7</v>
      </c>
      <c r="H243" s="88">
        <v>-200000</v>
      </c>
      <c r="I243" s="104"/>
      <c r="J243" s="105"/>
      <c r="L243" s="27"/>
      <c r="M243" s="28"/>
      <c r="N243" s="28"/>
    </row>
    <row r="244" spans="3:14" x14ac:dyDescent="0.3">
      <c r="C244" s="84" t="s">
        <v>25</v>
      </c>
      <c r="D244" s="85">
        <v>191531</v>
      </c>
      <c r="E244" s="85">
        <v>1220112348</v>
      </c>
      <c r="F244" s="85">
        <v>2012</v>
      </c>
      <c r="G244" s="88">
        <v>0</v>
      </c>
      <c r="H244" s="88">
        <v>350000</v>
      </c>
      <c r="I244" s="104"/>
      <c r="J244" s="105"/>
      <c r="L244" s="27"/>
      <c r="M244" s="28"/>
      <c r="N244" s="28"/>
    </row>
    <row r="245" spans="3:14" x14ac:dyDescent="0.3">
      <c r="C245" s="84" t="s">
        <v>25</v>
      </c>
      <c r="D245" s="85">
        <v>191531</v>
      </c>
      <c r="E245" s="85">
        <v>1220112348</v>
      </c>
      <c r="F245" s="85">
        <v>2012</v>
      </c>
      <c r="G245" s="88">
        <v>563.5</v>
      </c>
      <c r="H245" s="88">
        <v>-230563.5</v>
      </c>
      <c r="I245" s="104"/>
      <c r="J245" s="105"/>
      <c r="L245" s="27"/>
      <c r="M245" s="28"/>
      <c r="N245" s="28"/>
    </row>
    <row r="246" spans="3:14" x14ac:dyDescent="0.3">
      <c r="C246" s="84" t="s">
        <v>25</v>
      </c>
      <c r="D246" s="85">
        <v>160565</v>
      </c>
      <c r="E246" s="85">
        <v>1220122526</v>
      </c>
      <c r="F246" s="85">
        <v>2012</v>
      </c>
      <c r="G246" s="88">
        <v>1220</v>
      </c>
      <c r="H246" s="88">
        <v>198780</v>
      </c>
      <c r="I246" s="104"/>
      <c r="J246" s="105"/>
      <c r="L246" s="27"/>
      <c r="M246" s="28"/>
      <c r="N246" s="28"/>
    </row>
    <row r="247" spans="3:14" x14ac:dyDescent="0.3">
      <c r="C247" s="84" t="s">
        <v>26</v>
      </c>
      <c r="D247" s="85">
        <v>509601</v>
      </c>
      <c r="E247" s="85">
        <v>320061256</v>
      </c>
      <c r="F247" s="85">
        <v>2006</v>
      </c>
      <c r="G247" s="88">
        <v>13345</v>
      </c>
      <c r="H247" s="88">
        <v>5012960</v>
      </c>
      <c r="I247" s="104"/>
      <c r="J247" s="105"/>
      <c r="L247" s="27"/>
      <c r="M247" s="28"/>
      <c r="N247" s="28"/>
    </row>
    <row r="248" spans="3:14" x14ac:dyDescent="0.3">
      <c r="C248" s="84" t="s">
        <v>26</v>
      </c>
      <c r="D248" s="85">
        <v>509601</v>
      </c>
      <c r="E248" s="85">
        <v>320061256</v>
      </c>
      <c r="F248" s="85">
        <v>2006</v>
      </c>
      <c r="G248" s="88">
        <v>195</v>
      </c>
      <c r="H248" s="88">
        <v>-67830</v>
      </c>
      <c r="I248" s="104"/>
      <c r="J248" s="105"/>
      <c r="L248" s="27"/>
      <c r="M248" s="28"/>
      <c r="N248" s="28"/>
    </row>
    <row r="249" spans="3:14" x14ac:dyDescent="0.3">
      <c r="C249" s="84" t="s">
        <v>26</v>
      </c>
      <c r="D249" s="85">
        <v>509601</v>
      </c>
      <c r="E249" s="85">
        <v>320061256</v>
      </c>
      <c r="F249" s="85">
        <v>2006</v>
      </c>
      <c r="G249" s="88">
        <v>0</v>
      </c>
      <c r="H249" s="88">
        <v>68130</v>
      </c>
      <c r="I249" s="104"/>
      <c r="J249" s="105"/>
      <c r="L249" s="27"/>
      <c r="M249" s="28"/>
      <c r="N249" s="28"/>
    </row>
    <row r="250" spans="3:14" x14ac:dyDescent="0.3">
      <c r="C250" s="84" t="s">
        <v>26</v>
      </c>
      <c r="D250" s="85">
        <v>509601</v>
      </c>
      <c r="E250" s="85">
        <v>320061256</v>
      </c>
      <c r="F250" s="85">
        <v>2006</v>
      </c>
      <c r="G250" s="88">
        <v>3641158.01</v>
      </c>
      <c r="H250" s="88">
        <v>-4812215</v>
      </c>
      <c r="I250" s="104"/>
      <c r="J250" s="105"/>
      <c r="L250" s="27"/>
      <c r="M250" s="28"/>
      <c r="N250" s="28"/>
    </row>
    <row r="251" spans="3:14" x14ac:dyDescent="0.3">
      <c r="C251" s="84" t="s">
        <v>26</v>
      </c>
      <c r="D251" s="85">
        <v>509601</v>
      </c>
      <c r="E251" s="85">
        <v>320061256</v>
      </c>
      <c r="F251" s="85">
        <v>2006</v>
      </c>
      <c r="G251" s="88">
        <v>40841</v>
      </c>
      <c r="H251" s="88">
        <v>-43545</v>
      </c>
      <c r="I251" s="104"/>
      <c r="J251" s="105"/>
      <c r="L251" s="27"/>
      <c r="M251" s="28"/>
      <c r="N251" s="28"/>
    </row>
    <row r="252" spans="3:14" x14ac:dyDescent="0.3">
      <c r="C252" s="84" t="s">
        <v>26</v>
      </c>
      <c r="D252" s="85">
        <v>509601</v>
      </c>
      <c r="E252" s="85">
        <v>320061256</v>
      </c>
      <c r="F252" s="85">
        <v>2006</v>
      </c>
      <c r="G252" s="88">
        <v>0</v>
      </c>
      <c r="H252" s="88">
        <v>-50</v>
      </c>
      <c r="I252" s="104"/>
      <c r="J252" s="105"/>
      <c r="L252" s="27"/>
      <c r="M252" s="28"/>
      <c r="N252" s="28"/>
    </row>
    <row r="253" spans="3:14" x14ac:dyDescent="0.3">
      <c r="C253" s="84" t="s">
        <v>26</v>
      </c>
      <c r="D253" s="85">
        <v>509601</v>
      </c>
      <c r="E253" s="85">
        <v>320061256</v>
      </c>
      <c r="F253" s="85">
        <v>2006</v>
      </c>
      <c r="G253" s="88">
        <v>0</v>
      </c>
      <c r="H253" s="88">
        <v>950</v>
      </c>
      <c r="I253" s="104"/>
      <c r="J253" s="105"/>
      <c r="L253" s="27"/>
      <c r="M253" s="28"/>
      <c r="N253" s="28"/>
    </row>
    <row r="254" spans="3:14" x14ac:dyDescent="0.3">
      <c r="C254" s="84" t="s">
        <v>26</v>
      </c>
      <c r="D254" s="85">
        <v>509601</v>
      </c>
      <c r="E254" s="85">
        <v>320061256</v>
      </c>
      <c r="F254" s="85">
        <v>2006</v>
      </c>
      <c r="G254" s="88">
        <v>0</v>
      </c>
      <c r="H254" s="88">
        <v>-7150</v>
      </c>
      <c r="I254" s="104"/>
      <c r="J254" s="105"/>
      <c r="L254" s="27"/>
      <c r="M254" s="28"/>
      <c r="N254" s="28"/>
    </row>
    <row r="255" spans="3:14" x14ac:dyDescent="0.3">
      <c r="C255" s="84" t="s">
        <v>26</v>
      </c>
      <c r="D255" s="85">
        <v>509601</v>
      </c>
      <c r="E255" s="85">
        <v>320061256</v>
      </c>
      <c r="F255" s="85">
        <v>2006</v>
      </c>
      <c r="G255" s="88">
        <v>32864.35</v>
      </c>
      <c r="H255" s="88">
        <v>-151250</v>
      </c>
      <c r="I255" s="104"/>
      <c r="J255" s="105"/>
      <c r="L255" s="27"/>
      <c r="M255" s="28"/>
      <c r="N255" s="28"/>
    </row>
    <row r="256" spans="3:14" x14ac:dyDescent="0.3">
      <c r="C256" s="84" t="s">
        <v>26</v>
      </c>
      <c r="D256" s="85">
        <v>509587</v>
      </c>
      <c r="E256" s="85">
        <v>320061309</v>
      </c>
      <c r="F256" s="85">
        <v>2006</v>
      </c>
      <c r="G256" s="88">
        <v>0</v>
      </c>
      <c r="H256" s="88">
        <v>10000</v>
      </c>
      <c r="I256" s="104"/>
      <c r="J256" s="105"/>
      <c r="L256" s="27"/>
      <c r="M256" s="28"/>
      <c r="N256" s="28"/>
    </row>
    <row r="257" spans="3:14" x14ac:dyDescent="0.3">
      <c r="C257" s="84" t="s">
        <v>26</v>
      </c>
      <c r="D257" s="85">
        <v>509587</v>
      </c>
      <c r="E257" s="85">
        <v>320061309</v>
      </c>
      <c r="F257" s="85">
        <v>2006</v>
      </c>
      <c r="G257" s="88">
        <v>201005.09</v>
      </c>
      <c r="H257" s="88">
        <v>-10000</v>
      </c>
      <c r="I257" s="104"/>
      <c r="J257" s="105"/>
      <c r="L257" s="27"/>
      <c r="M257" s="28"/>
      <c r="N257" s="28"/>
    </row>
    <row r="258" spans="3:14" x14ac:dyDescent="0.3">
      <c r="C258" s="84" t="s">
        <v>26</v>
      </c>
      <c r="D258" s="85">
        <v>509674</v>
      </c>
      <c r="E258" s="85">
        <v>320061369</v>
      </c>
      <c r="F258" s="85">
        <v>2007</v>
      </c>
      <c r="G258" s="88">
        <v>0</v>
      </c>
      <c r="H258" s="88">
        <v>300000</v>
      </c>
      <c r="I258" s="104"/>
      <c r="J258" s="105"/>
      <c r="L258" s="27"/>
      <c r="M258" s="28"/>
      <c r="N258" s="28"/>
    </row>
    <row r="259" spans="3:14" x14ac:dyDescent="0.3">
      <c r="C259" s="84" t="s">
        <v>26</v>
      </c>
      <c r="D259" s="85">
        <v>509674</v>
      </c>
      <c r="E259" s="85">
        <v>320061369</v>
      </c>
      <c r="F259" s="85">
        <v>2007</v>
      </c>
      <c r="G259" s="88">
        <v>307014.62</v>
      </c>
      <c r="H259" s="88">
        <v>-300000</v>
      </c>
      <c r="I259" s="104"/>
      <c r="J259" s="105"/>
      <c r="L259" s="27"/>
      <c r="M259" s="28"/>
      <c r="N259" s="28"/>
    </row>
    <row r="260" spans="3:14" x14ac:dyDescent="0.3">
      <c r="C260" s="84" t="s">
        <v>26</v>
      </c>
      <c r="D260" s="85">
        <v>509140</v>
      </c>
      <c r="E260" s="85">
        <v>320061370</v>
      </c>
      <c r="F260" s="85">
        <v>2007</v>
      </c>
      <c r="G260" s="88">
        <v>0</v>
      </c>
      <c r="H260" s="88">
        <v>232500</v>
      </c>
      <c r="I260" s="104"/>
      <c r="J260" s="105"/>
      <c r="L260" s="27"/>
      <c r="M260" s="28"/>
      <c r="N260" s="28"/>
    </row>
    <row r="261" spans="3:14" x14ac:dyDescent="0.3">
      <c r="C261" s="84" t="s">
        <v>26</v>
      </c>
      <c r="D261" s="85">
        <v>509140</v>
      </c>
      <c r="E261" s="85">
        <v>320061370</v>
      </c>
      <c r="F261" s="85">
        <v>2007</v>
      </c>
      <c r="G261" s="88">
        <v>101748.3</v>
      </c>
      <c r="H261" s="88">
        <v>-232500</v>
      </c>
      <c r="I261" s="104"/>
      <c r="J261" s="105"/>
      <c r="L261" s="27"/>
      <c r="M261" s="28"/>
      <c r="N261" s="28"/>
    </row>
    <row r="262" spans="3:14" x14ac:dyDescent="0.3">
      <c r="C262" s="84" t="s">
        <v>26</v>
      </c>
      <c r="D262" s="85">
        <v>509140</v>
      </c>
      <c r="E262" s="85">
        <v>320061370</v>
      </c>
      <c r="F262" s="85">
        <v>2007</v>
      </c>
      <c r="G262" s="88">
        <v>0</v>
      </c>
      <c r="H262" s="88">
        <v>0</v>
      </c>
      <c r="I262" s="104"/>
      <c r="J262" s="105"/>
      <c r="L262" s="27"/>
      <c r="M262" s="28"/>
      <c r="N262" s="28"/>
    </row>
    <row r="263" spans="3:14" x14ac:dyDescent="0.3">
      <c r="C263" s="84" t="s">
        <v>26</v>
      </c>
      <c r="D263" s="85">
        <v>509141</v>
      </c>
      <c r="E263" s="85">
        <v>320061371</v>
      </c>
      <c r="F263" s="85">
        <v>2007</v>
      </c>
      <c r="G263" s="88">
        <v>100000</v>
      </c>
      <c r="H263" s="88">
        <v>132500</v>
      </c>
      <c r="I263" s="104"/>
      <c r="J263" s="105"/>
      <c r="L263" s="27"/>
      <c r="M263" s="28"/>
      <c r="N263" s="28"/>
    </row>
    <row r="264" spans="3:14" x14ac:dyDescent="0.3">
      <c r="C264" s="84" t="s">
        <v>26</v>
      </c>
      <c r="D264" s="85">
        <v>509141</v>
      </c>
      <c r="E264" s="85">
        <v>320061371</v>
      </c>
      <c r="F264" s="85">
        <v>2007</v>
      </c>
      <c r="G264" s="88">
        <v>48819</v>
      </c>
      <c r="H264" s="88">
        <v>-132500</v>
      </c>
      <c r="I264" s="104"/>
      <c r="J264" s="105"/>
      <c r="L264" s="27"/>
      <c r="M264" s="28"/>
      <c r="N264" s="28"/>
    </row>
    <row r="265" spans="3:14" x14ac:dyDescent="0.3">
      <c r="C265" s="84" t="s">
        <v>26</v>
      </c>
      <c r="D265" s="85">
        <v>509142</v>
      </c>
      <c r="E265" s="85">
        <v>320061372</v>
      </c>
      <c r="F265" s="85">
        <v>2007</v>
      </c>
      <c r="G265" s="88">
        <v>0</v>
      </c>
      <c r="H265" s="88">
        <v>232500</v>
      </c>
      <c r="I265" s="104"/>
      <c r="J265" s="105"/>
      <c r="L265" s="27"/>
      <c r="M265" s="28"/>
      <c r="N265" s="28"/>
    </row>
    <row r="266" spans="3:14" x14ac:dyDescent="0.3">
      <c r="C266" s="84" t="s">
        <v>26</v>
      </c>
      <c r="D266" s="85">
        <v>509142</v>
      </c>
      <c r="E266" s="85">
        <v>320061372</v>
      </c>
      <c r="F266" s="85">
        <v>2007</v>
      </c>
      <c r="G266" s="88">
        <v>117028</v>
      </c>
      <c r="H266" s="88">
        <v>-232500</v>
      </c>
      <c r="I266" s="104"/>
      <c r="J266" s="105"/>
      <c r="L266" s="27"/>
      <c r="M266" s="28"/>
      <c r="N266" s="28"/>
    </row>
    <row r="267" spans="3:14" x14ac:dyDescent="0.3">
      <c r="C267" s="84" t="s">
        <v>26</v>
      </c>
      <c r="D267" s="85">
        <v>509142</v>
      </c>
      <c r="E267" s="85">
        <v>320061372</v>
      </c>
      <c r="F267" s="85">
        <v>2007</v>
      </c>
      <c r="G267" s="88">
        <v>0</v>
      </c>
      <c r="H267" s="88">
        <v>0</v>
      </c>
      <c r="I267" s="104"/>
      <c r="J267" s="105"/>
      <c r="L267" s="27"/>
      <c r="M267" s="28"/>
      <c r="N267" s="28"/>
    </row>
    <row r="268" spans="3:14" x14ac:dyDescent="0.3">
      <c r="C268" s="84" t="s">
        <v>26</v>
      </c>
      <c r="D268" s="85">
        <v>509251</v>
      </c>
      <c r="E268" s="85">
        <v>320061373</v>
      </c>
      <c r="F268" s="85">
        <v>2007</v>
      </c>
      <c r="G268" s="88">
        <v>0</v>
      </c>
      <c r="H268" s="88">
        <v>152500</v>
      </c>
      <c r="I268" s="104"/>
      <c r="J268" s="105"/>
      <c r="L268" s="27"/>
      <c r="M268" s="28"/>
      <c r="N268" s="28"/>
    </row>
    <row r="269" spans="3:14" x14ac:dyDescent="0.3">
      <c r="C269" s="84" t="s">
        <v>26</v>
      </c>
      <c r="D269" s="85">
        <v>509251</v>
      </c>
      <c r="E269" s="85">
        <v>320061373</v>
      </c>
      <c r="F269" s="85">
        <v>2007</v>
      </c>
      <c r="G269" s="88">
        <v>561151</v>
      </c>
      <c r="H269" s="88">
        <v>-152500</v>
      </c>
      <c r="I269" s="104"/>
      <c r="J269" s="105"/>
      <c r="L269" s="27"/>
      <c r="M269" s="28"/>
      <c r="N269" s="28"/>
    </row>
    <row r="270" spans="3:14" x14ac:dyDescent="0.3">
      <c r="C270" s="84" t="s">
        <v>26</v>
      </c>
      <c r="D270" s="85">
        <v>509343</v>
      </c>
      <c r="E270" s="85">
        <v>320061403</v>
      </c>
      <c r="F270" s="85">
        <v>2006</v>
      </c>
      <c r="G270" s="88">
        <v>0</v>
      </c>
      <c r="H270" s="88">
        <v>8000</v>
      </c>
      <c r="I270" s="104"/>
      <c r="J270" s="105"/>
      <c r="L270" s="27"/>
      <c r="M270" s="28"/>
      <c r="N270" s="28"/>
    </row>
    <row r="271" spans="3:14" x14ac:dyDescent="0.3">
      <c r="C271" s="84" t="s">
        <v>26</v>
      </c>
      <c r="D271" s="85">
        <v>509343</v>
      </c>
      <c r="E271" s="85">
        <v>320061403</v>
      </c>
      <c r="F271" s="85">
        <v>2006</v>
      </c>
      <c r="G271" s="88">
        <v>0</v>
      </c>
      <c r="H271" s="88">
        <v>53121.120000000003</v>
      </c>
      <c r="I271" s="104"/>
      <c r="J271" s="105"/>
      <c r="L271" s="27"/>
      <c r="M271" s="28"/>
      <c r="N271" s="28"/>
    </row>
    <row r="272" spans="3:14" x14ac:dyDescent="0.3">
      <c r="C272" s="84" t="s">
        <v>26</v>
      </c>
      <c r="D272" s="85">
        <v>509343</v>
      </c>
      <c r="E272" s="85">
        <v>320061403</v>
      </c>
      <c r="F272" s="85">
        <v>2006</v>
      </c>
      <c r="G272" s="88">
        <v>0</v>
      </c>
      <c r="H272" s="88">
        <v>6963.52</v>
      </c>
      <c r="I272" s="104"/>
      <c r="J272" s="105"/>
      <c r="L272" s="27"/>
      <c r="M272" s="28"/>
      <c r="N272" s="28"/>
    </row>
    <row r="273" spans="3:14" x14ac:dyDescent="0.3">
      <c r="C273" s="84" t="s">
        <v>26</v>
      </c>
      <c r="D273" s="85">
        <v>509343</v>
      </c>
      <c r="E273" s="85">
        <v>320061403</v>
      </c>
      <c r="F273" s="85">
        <v>2006</v>
      </c>
      <c r="G273" s="88">
        <v>0</v>
      </c>
      <c r="H273" s="88">
        <v>1098.24</v>
      </c>
      <c r="I273" s="104"/>
      <c r="J273" s="105"/>
      <c r="L273" s="27"/>
      <c r="M273" s="28"/>
      <c r="N273" s="28"/>
    </row>
    <row r="274" spans="3:14" x14ac:dyDescent="0.3">
      <c r="C274" s="84" t="s">
        <v>26</v>
      </c>
      <c r="D274" s="85">
        <v>509343</v>
      </c>
      <c r="E274" s="85">
        <v>320061403</v>
      </c>
      <c r="F274" s="85">
        <v>2006</v>
      </c>
      <c r="G274" s="88">
        <v>0</v>
      </c>
      <c r="H274" s="88">
        <v>1210.56</v>
      </c>
      <c r="I274" s="104"/>
      <c r="J274" s="105"/>
      <c r="L274" s="27"/>
      <c r="M274" s="28"/>
      <c r="N274" s="28"/>
    </row>
    <row r="275" spans="3:14" x14ac:dyDescent="0.3">
      <c r="C275" s="84" t="s">
        <v>26</v>
      </c>
      <c r="D275" s="85">
        <v>509343</v>
      </c>
      <c r="E275" s="85">
        <v>320061403</v>
      </c>
      <c r="F275" s="85">
        <v>2006</v>
      </c>
      <c r="G275" s="88">
        <v>0</v>
      </c>
      <c r="H275" s="88">
        <v>1522.56</v>
      </c>
      <c r="I275" s="104"/>
      <c r="J275" s="105"/>
      <c r="L275" s="27"/>
      <c r="M275" s="28"/>
      <c r="N275" s="28"/>
    </row>
    <row r="276" spans="3:14" x14ac:dyDescent="0.3">
      <c r="C276" s="84" t="s">
        <v>26</v>
      </c>
      <c r="D276" s="85">
        <v>509343</v>
      </c>
      <c r="E276" s="85">
        <v>320061403</v>
      </c>
      <c r="F276" s="85">
        <v>2006</v>
      </c>
      <c r="G276" s="88">
        <v>0</v>
      </c>
      <c r="H276" s="88">
        <v>86120.1</v>
      </c>
      <c r="I276" s="104"/>
      <c r="J276" s="105"/>
      <c r="L276" s="27"/>
      <c r="M276" s="28"/>
      <c r="N276" s="28"/>
    </row>
    <row r="277" spans="3:14" x14ac:dyDescent="0.3">
      <c r="C277" s="84" t="s">
        <v>26</v>
      </c>
      <c r="D277" s="85">
        <v>509343</v>
      </c>
      <c r="E277" s="85">
        <v>320061403</v>
      </c>
      <c r="F277" s="85">
        <v>2006</v>
      </c>
      <c r="G277" s="88">
        <v>0</v>
      </c>
      <c r="H277" s="88">
        <v>3849.65</v>
      </c>
      <c r="I277" s="104"/>
      <c r="J277" s="105"/>
      <c r="L277" s="27"/>
      <c r="M277" s="28"/>
      <c r="N277" s="28"/>
    </row>
    <row r="278" spans="3:14" x14ac:dyDescent="0.3">
      <c r="C278" s="84" t="s">
        <v>26</v>
      </c>
      <c r="D278" s="85">
        <v>509343</v>
      </c>
      <c r="E278" s="85">
        <v>320061403</v>
      </c>
      <c r="F278" s="85">
        <v>2006</v>
      </c>
      <c r="G278" s="88">
        <v>0</v>
      </c>
      <c r="H278" s="88">
        <v>3609.04</v>
      </c>
      <c r="I278" s="104"/>
      <c r="J278" s="105"/>
      <c r="L278" s="27"/>
      <c r="M278" s="28"/>
      <c r="N278" s="28"/>
    </row>
    <row r="279" spans="3:14" x14ac:dyDescent="0.3">
      <c r="C279" s="84" t="s">
        <v>26</v>
      </c>
      <c r="D279" s="85">
        <v>509343</v>
      </c>
      <c r="E279" s="85">
        <v>320061403</v>
      </c>
      <c r="F279" s="85">
        <v>2006</v>
      </c>
      <c r="G279" s="88">
        <v>0</v>
      </c>
      <c r="H279" s="88">
        <v>3662.51</v>
      </c>
      <c r="I279" s="104"/>
      <c r="J279" s="105"/>
      <c r="L279" s="27"/>
      <c r="M279" s="28"/>
      <c r="N279" s="28"/>
    </row>
    <row r="280" spans="3:14" x14ac:dyDescent="0.3">
      <c r="C280" s="84" t="s">
        <v>26</v>
      </c>
      <c r="D280" s="85">
        <v>509343</v>
      </c>
      <c r="E280" s="85">
        <v>320061403</v>
      </c>
      <c r="F280" s="85">
        <v>2006</v>
      </c>
      <c r="G280" s="88">
        <v>0</v>
      </c>
      <c r="H280" s="88">
        <v>3421.92</v>
      </c>
      <c r="I280" s="104"/>
      <c r="J280" s="105"/>
      <c r="L280" s="27"/>
      <c r="M280" s="28"/>
      <c r="N280" s="28"/>
    </row>
    <row r="281" spans="3:14" x14ac:dyDescent="0.3">
      <c r="C281" s="84" t="s">
        <v>26</v>
      </c>
      <c r="D281" s="85">
        <v>509343</v>
      </c>
      <c r="E281" s="85">
        <v>320061403</v>
      </c>
      <c r="F281" s="85">
        <v>2006</v>
      </c>
      <c r="G281" s="88">
        <v>0</v>
      </c>
      <c r="H281" s="88">
        <v>2913.97</v>
      </c>
      <c r="I281" s="104"/>
      <c r="J281" s="105"/>
      <c r="L281" s="27"/>
      <c r="M281" s="28"/>
      <c r="N281" s="28"/>
    </row>
    <row r="282" spans="3:14" x14ac:dyDescent="0.3">
      <c r="C282" s="84" t="s">
        <v>26</v>
      </c>
      <c r="D282" s="85">
        <v>509343</v>
      </c>
      <c r="E282" s="85">
        <v>320061403</v>
      </c>
      <c r="F282" s="85">
        <v>2006</v>
      </c>
      <c r="G282" s="88">
        <v>0</v>
      </c>
      <c r="H282" s="88">
        <v>3221.4</v>
      </c>
      <c r="I282" s="104"/>
      <c r="J282" s="105"/>
      <c r="L282" s="27"/>
      <c r="M282" s="28"/>
      <c r="N282" s="28"/>
    </row>
    <row r="283" spans="3:14" x14ac:dyDescent="0.3">
      <c r="C283" s="84" t="s">
        <v>26</v>
      </c>
      <c r="D283" s="85">
        <v>509343</v>
      </c>
      <c r="E283" s="85">
        <v>320061403</v>
      </c>
      <c r="F283" s="85">
        <v>2006</v>
      </c>
      <c r="G283" s="88">
        <v>0</v>
      </c>
      <c r="H283" s="88">
        <v>3355.08</v>
      </c>
      <c r="I283" s="104"/>
      <c r="J283" s="105"/>
      <c r="L283" s="27"/>
      <c r="M283" s="28"/>
      <c r="N283" s="28"/>
    </row>
    <row r="284" spans="3:14" x14ac:dyDescent="0.3">
      <c r="C284" s="84" t="s">
        <v>26</v>
      </c>
      <c r="D284" s="85">
        <v>509343</v>
      </c>
      <c r="E284" s="85">
        <v>320061403</v>
      </c>
      <c r="F284" s="85">
        <v>2006</v>
      </c>
      <c r="G284" s="88">
        <v>0</v>
      </c>
      <c r="H284" s="88">
        <v>3288.24</v>
      </c>
      <c r="I284" s="104"/>
      <c r="J284" s="105"/>
      <c r="L284" s="27"/>
      <c r="M284" s="28"/>
      <c r="N284" s="28"/>
    </row>
    <row r="285" spans="3:14" x14ac:dyDescent="0.3">
      <c r="C285" s="84" t="s">
        <v>26</v>
      </c>
      <c r="D285" s="85">
        <v>509343</v>
      </c>
      <c r="E285" s="85">
        <v>320061403</v>
      </c>
      <c r="F285" s="85">
        <v>2006</v>
      </c>
      <c r="G285" s="88">
        <v>0</v>
      </c>
      <c r="H285" s="88">
        <v>3395.18</v>
      </c>
      <c r="I285" s="104"/>
      <c r="J285" s="105"/>
      <c r="L285" s="27"/>
      <c r="M285" s="28"/>
      <c r="N285" s="28"/>
    </row>
    <row r="286" spans="3:14" x14ac:dyDescent="0.3">
      <c r="C286" s="84" t="s">
        <v>26</v>
      </c>
      <c r="D286" s="85">
        <v>509343</v>
      </c>
      <c r="E286" s="85">
        <v>320061403</v>
      </c>
      <c r="F286" s="85">
        <v>2006</v>
      </c>
      <c r="G286" s="88">
        <v>0</v>
      </c>
      <c r="H286" s="88">
        <v>3635.78</v>
      </c>
      <c r="I286" s="104"/>
      <c r="J286" s="105"/>
      <c r="L286" s="27"/>
      <c r="M286" s="28"/>
      <c r="N286" s="28"/>
    </row>
    <row r="287" spans="3:14" x14ac:dyDescent="0.3">
      <c r="C287" s="84" t="s">
        <v>26</v>
      </c>
      <c r="D287" s="85">
        <v>509343</v>
      </c>
      <c r="E287" s="85">
        <v>320061403</v>
      </c>
      <c r="F287" s="85">
        <v>2006</v>
      </c>
      <c r="G287" s="88">
        <v>0</v>
      </c>
      <c r="H287" s="88">
        <v>3675.88</v>
      </c>
      <c r="I287" s="104"/>
      <c r="J287" s="105"/>
      <c r="L287" s="27"/>
      <c r="M287" s="28"/>
      <c r="N287" s="28"/>
    </row>
    <row r="288" spans="3:14" x14ac:dyDescent="0.3">
      <c r="C288" s="84" t="s">
        <v>26</v>
      </c>
      <c r="D288" s="85">
        <v>509343</v>
      </c>
      <c r="E288" s="85">
        <v>320061403</v>
      </c>
      <c r="F288" s="85">
        <v>2006</v>
      </c>
      <c r="G288" s="88">
        <v>0</v>
      </c>
      <c r="H288" s="88">
        <v>-96064.75</v>
      </c>
      <c r="I288" s="104"/>
      <c r="J288" s="105"/>
      <c r="L288" s="27"/>
      <c r="M288" s="28"/>
      <c r="N288" s="28"/>
    </row>
    <row r="289" spans="3:14" x14ac:dyDescent="0.3">
      <c r="C289" s="84" t="s">
        <v>26</v>
      </c>
      <c r="D289" s="85">
        <v>509463</v>
      </c>
      <c r="E289" s="85">
        <v>320061405</v>
      </c>
      <c r="F289" s="85">
        <v>2007</v>
      </c>
      <c r="G289" s="88">
        <v>0</v>
      </c>
      <c r="H289" s="88">
        <v>216510</v>
      </c>
      <c r="I289" s="104"/>
      <c r="J289" s="105"/>
      <c r="L289" s="27"/>
      <c r="M289" s="28"/>
      <c r="N289" s="28"/>
    </row>
    <row r="290" spans="3:14" x14ac:dyDescent="0.3">
      <c r="C290" s="84" t="s">
        <v>26</v>
      </c>
      <c r="D290" s="85">
        <v>509463</v>
      </c>
      <c r="E290" s="85">
        <v>320061405</v>
      </c>
      <c r="F290" s="85">
        <v>2007</v>
      </c>
      <c r="G290" s="88">
        <v>0</v>
      </c>
      <c r="H290" s="88">
        <v>3990</v>
      </c>
      <c r="I290" s="104"/>
      <c r="J290" s="105"/>
      <c r="L290" s="27"/>
      <c r="M290" s="28"/>
      <c r="N290" s="28"/>
    </row>
    <row r="291" spans="3:14" x14ac:dyDescent="0.3">
      <c r="C291" s="84" t="s">
        <v>26</v>
      </c>
      <c r="D291" s="85">
        <v>509463</v>
      </c>
      <c r="E291" s="85">
        <v>320061405</v>
      </c>
      <c r="F291" s="85">
        <v>2007</v>
      </c>
      <c r="G291" s="88">
        <v>3360</v>
      </c>
      <c r="H291" s="88">
        <v>-157520</v>
      </c>
      <c r="I291" s="104"/>
      <c r="J291" s="105"/>
      <c r="L291" s="27"/>
      <c r="M291" s="28"/>
      <c r="N291" s="28"/>
    </row>
    <row r="292" spans="3:14" x14ac:dyDescent="0.3">
      <c r="C292" s="84" t="s">
        <v>26</v>
      </c>
      <c r="D292" s="85">
        <v>509463</v>
      </c>
      <c r="E292" s="85">
        <v>320061405</v>
      </c>
      <c r="F292" s="85">
        <v>2007</v>
      </c>
      <c r="G292" s="88">
        <v>0</v>
      </c>
      <c r="H292" s="88">
        <v>380</v>
      </c>
      <c r="I292" s="104"/>
      <c r="J292" s="105"/>
      <c r="L292" s="27"/>
      <c r="M292" s="28"/>
      <c r="N292" s="28"/>
    </row>
    <row r="293" spans="3:14" x14ac:dyDescent="0.3">
      <c r="C293" s="84" t="s">
        <v>26</v>
      </c>
      <c r="D293" s="85">
        <v>509463</v>
      </c>
      <c r="E293" s="85">
        <v>320061405</v>
      </c>
      <c r="F293" s="85">
        <v>2007</v>
      </c>
      <c r="G293" s="88">
        <v>0</v>
      </c>
      <c r="H293" s="88">
        <v>-2860</v>
      </c>
      <c r="I293" s="104"/>
      <c r="J293" s="105"/>
      <c r="L293" s="27"/>
      <c r="M293" s="28"/>
      <c r="N293" s="28"/>
    </row>
    <row r="294" spans="3:14" x14ac:dyDescent="0.3">
      <c r="C294" s="84" t="s">
        <v>26</v>
      </c>
      <c r="D294" s="85">
        <v>509463</v>
      </c>
      <c r="E294" s="85">
        <v>320061405</v>
      </c>
      <c r="F294" s="85">
        <v>2007</v>
      </c>
      <c r="G294" s="88">
        <v>0</v>
      </c>
      <c r="H294" s="88">
        <v>2200</v>
      </c>
      <c r="I294" s="104"/>
      <c r="J294" s="105"/>
      <c r="L294" s="27"/>
      <c r="M294" s="28"/>
      <c r="N294" s="28"/>
    </row>
    <row r="295" spans="3:14" x14ac:dyDescent="0.3">
      <c r="C295" s="84" t="s">
        <v>26</v>
      </c>
      <c r="D295" s="85">
        <v>509463</v>
      </c>
      <c r="E295" s="85">
        <v>320061405</v>
      </c>
      <c r="F295" s="85">
        <v>2007</v>
      </c>
      <c r="G295" s="88">
        <v>0</v>
      </c>
      <c r="H295" s="88">
        <v>6300</v>
      </c>
      <c r="I295" s="104"/>
      <c r="J295" s="105"/>
      <c r="L295" s="27"/>
      <c r="M295" s="28"/>
      <c r="N295" s="28"/>
    </row>
    <row r="296" spans="3:14" x14ac:dyDescent="0.3">
      <c r="C296" s="84" t="s">
        <v>26</v>
      </c>
      <c r="D296" s="85">
        <v>509463</v>
      </c>
      <c r="E296" s="85">
        <v>320061405</v>
      </c>
      <c r="F296" s="85">
        <v>2007</v>
      </c>
      <c r="G296" s="88">
        <v>0</v>
      </c>
      <c r="H296" s="88">
        <v>5400</v>
      </c>
      <c r="I296" s="104"/>
      <c r="J296" s="105"/>
      <c r="L296" s="27"/>
      <c r="M296" s="28"/>
      <c r="N296" s="28"/>
    </row>
    <row r="297" spans="3:14" x14ac:dyDescent="0.3">
      <c r="C297" s="84" t="s">
        <v>26</v>
      </c>
      <c r="D297" s="85">
        <v>509463</v>
      </c>
      <c r="E297" s="85">
        <v>320061405</v>
      </c>
      <c r="F297" s="85">
        <v>2007</v>
      </c>
      <c r="G297" s="88">
        <v>0</v>
      </c>
      <c r="H297" s="88">
        <v>1540</v>
      </c>
      <c r="I297" s="104"/>
      <c r="J297" s="105"/>
      <c r="L297" s="27"/>
      <c r="M297" s="28"/>
      <c r="N297" s="28"/>
    </row>
    <row r="298" spans="3:14" x14ac:dyDescent="0.3">
      <c r="C298" s="84" t="s">
        <v>26</v>
      </c>
      <c r="D298" s="85">
        <v>509463</v>
      </c>
      <c r="E298" s="85">
        <v>320061405</v>
      </c>
      <c r="F298" s="85">
        <v>2007</v>
      </c>
      <c r="G298" s="88">
        <v>0</v>
      </c>
      <c r="H298" s="88">
        <v>920</v>
      </c>
      <c r="I298" s="104"/>
      <c r="J298" s="105"/>
      <c r="L298" s="27"/>
      <c r="M298" s="28"/>
      <c r="N298" s="28"/>
    </row>
    <row r="299" spans="3:14" x14ac:dyDescent="0.3">
      <c r="C299" s="84" t="s">
        <v>26</v>
      </c>
      <c r="D299" s="85">
        <v>509463</v>
      </c>
      <c r="E299" s="85">
        <v>320061405</v>
      </c>
      <c r="F299" s="85">
        <v>2007</v>
      </c>
      <c r="G299" s="88">
        <v>0</v>
      </c>
      <c r="H299" s="88">
        <v>-860</v>
      </c>
      <c r="I299" s="104"/>
      <c r="J299" s="105"/>
      <c r="L299" s="27"/>
      <c r="M299" s="28"/>
      <c r="N299" s="28"/>
    </row>
    <row r="300" spans="3:14" x14ac:dyDescent="0.3">
      <c r="C300" s="84" t="s">
        <v>26</v>
      </c>
      <c r="D300" s="85">
        <v>509463</v>
      </c>
      <c r="E300" s="85">
        <v>320061405</v>
      </c>
      <c r="F300" s="85">
        <v>2007</v>
      </c>
      <c r="G300" s="88">
        <v>0</v>
      </c>
      <c r="H300" s="88">
        <v>1560</v>
      </c>
      <c r="I300" s="104"/>
      <c r="J300" s="105"/>
      <c r="L300" s="27"/>
      <c r="M300" s="28"/>
      <c r="N300" s="28"/>
    </row>
    <row r="301" spans="3:14" x14ac:dyDescent="0.3">
      <c r="C301" s="84" t="s">
        <v>26</v>
      </c>
      <c r="D301" s="85">
        <v>509463</v>
      </c>
      <c r="E301" s="85">
        <v>320061405</v>
      </c>
      <c r="F301" s="85">
        <v>2007</v>
      </c>
      <c r="G301" s="88">
        <v>0</v>
      </c>
      <c r="H301" s="88">
        <v>1060</v>
      </c>
      <c r="I301" s="104"/>
      <c r="J301" s="105"/>
      <c r="L301" s="27"/>
      <c r="M301" s="28"/>
      <c r="N301" s="28"/>
    </row>
    <row r="302" spans="3:14" x14ac:dyDescent="0.3">
      <c r="C302" s="84" t="s">
        <v>26</v>
      </c>
      <c r="D302" s="85">
        <v>509463</v>
      </c>
      <c r="E302" s="85">
        <v>320061405</v>
      </c>
      <c r="F302" s="85">
        <v>2007</v>
      </c>
      <c r="G302" s="88">
        <v>0</v>
      </c>
      <c r="H302" s="88">
        <v>-78620</v>
      </c>
      <c r="I302" s="104"/>
      <c r="J302" s="105"/>
      <c r="L302" s="27"/>
      <c r="M302" s="28"/>
      <c r="N302" s="28"/>
    </row>
    <row r="303" spans="3:14" x14ac:dyDescent="0.3">
      <c r="C303" s="84" t="s">
        <v>26</v>
      </c>
      <c r="D303" s="85">
        <v>510327</v>
      </c>
      <c r="E303" s="85">
        <v>320071417</v>
      </c>
      <c r="F303" s="85">
        <v>2007</v>
      </c>
      <c r="G303" s="88">
        <v>200</v>
      </c>
      <c r="H303" s="88">
        <v>800</v>
      </c>
      <c r="I303" s="104"/>
      <c r="J303" s="105"/>
      <c r="L303" s="27"/>
      <c r="M303" s="28"/>
      <c r="N303" s="28"/>
    </row>
    <row r="304" spans="3:14" x14ac:dyDescent="0.3">
      <c r="C304" s="84" t="s">
        <v>26</v>
      </c>
      <c r="D304" s="85">
        <v>510327</v>
      </c>
      <c r="E304" s="85">
        <v>320071417</v>
      </c>
      <c r="F304" s="85">
        <v>2007</v>
      </c>
      <c r="G304" s="88">
        <v>0</v>
      </c>
      <c r="H304" s="88">
        <v>561.04999999999995</v>
      </c>
      <c r="I304" s="104"/>
      <c r="J304" s="105"/>
      <c r="L304" s="27"/>
      <c r="M304" s="28"/>
      <c r="N304" s="28"/>
    </row>
    <row r="305" spans="3:14" x14ac:dyDescent="0.3">
      <c r="C305" s="84" t="s">
        <v>26</v>
      </c>
      <c r="D305" s="85">
        <v>510327</v>
      </c>
      <c r="E305" s="85">
        <v>320071417</v>
      </c>
      <c r="F305" s="85">
        <v>2007</v>
      </c>
      <c r="G305" s="88">
        <v>0</v>
      </c>
      <c r="H305" s="88">
        <v>25.2</v>
      </c>
      <c r="I305" s="104"/>
      <c r="J305" s="105"/>
      <c r="L305" s="27"/>
      <c r="M305" s="28"/>
      <c r="N305" s="28"/>
    </row>
    <row r="306" spans="3:14" x14ac:dyDescent="0.3">
      <c r="C306" s="84" t="s">
        <v>26</v>
      </c>
      <c r="D306" s="85">
        <v>510327</v>
      </c>
      <c r="E306" s="85">
        <v>320071417</v>
      </c>
      <c r="F306" s="85">
        <v>2007</v>
      </c>
      <c r="G306" s="88">
        <v>0</v>
      </c>
      <c r="H306" s="88">
        <v>27.75</v>
      </c>
      <c r="I306" s="104"/>
      <c r="J306" s="105"/>
      <c r="L306" s="27"/>
      <c r="M306" s="28"/>
      <c r="N306" s="28"/>
    </row>
    <row r="307" spans="3:14" x14ac:dyDescent="0.3">
      <c r="C307" s="84" t="s">
        <v>26</v>
      </c>
      <c r="D307" s="85">
        <v>510327</v>
      </c>
      <c r="E307" s="85">
        <v>320071417</v>
      </c>
      <c r="F307" s="85">
        <v>2007</v>
      </c>
      <c r="G307" s="88">
        <v>0</v>
      </c>
      <c r="H307" s="88">
        <v>34.950000000000003</v>
      </c>
      <c r="I307" s="104"/>
      <c r="J307" s="105"/>
      <c r="L307" s="27"/>
      <c r="M307" s="28"/>
      <c r="N307" s="28"/>
    </row>
    <row r="308" spans="3:14" x14ac:dyDescent="0.3">
      <c r="C308" s="84" t="s">
        <v>26</v>
      </c>
      <c r="D308" s="85">
        <v>510327</v>
      </c>
      <c r="E308" s="85">
        <v>320071417</v>
      </c>
      <c r="F308" s="85">
        <v>2007</v>
      </c>
      <c r="G308" s="88">
        <v>0</v>
      </c>
      <c r="H308" s="88">
        <v>75034.64</v>
      </c>
      <c r="I308" s="104"/>
      <c r="J308" s="105"/>
      <c r="L308" s="27"/>
      <c r="M308" s="28"/>
      <c r="N308" s="28"/>
    </row>
    <row r="309" spans="3:14" x14ac:dyDescent="0.3">
      <c r="C309" s="84" t="s">
        <v>26</v>
      </c>
      <c r="D309" s="85">
        <v>510327</v>
      </c>
      <c r="E309" s="85">
        <v>320071417</v>
      </c>
      <c r="F309" s="85">
        <v>2007</v>
      </c>
      <c r="G309" s="88">
        <v>0</v>
      </c>
      <c r="H309" s="88">
        <v>1870</v>
      </c>
      <c r="I309" s="104"/>
      <c r="J309" s="105"/>
      <c r="L309" s="27"/>
      <c r="M309" s="28"/>
      <c r="N309" s="28"/>
    </row>
    <row r="310" spans="3:14" x14ac:dyDescent="0.3">
      <c r="C310" s="84" t="s">
        <v>26</v>
      </c>
      <c r="D310" s="85">
        <v>510327</v>
      </c>
      <c r="E310" s="85">
        <v>320071417</v>
      </c>
      <c r="F310" s="85">
        <v>2007</v>
      </c>
      <c r="G310" s="88">
        <v>0</v>
      </c>
      <c r="H310" s="88">
        <v>1747.6</v>
      </c>
      <c r="I310" s="104"/>
      <c r="J310" s="105"/>
      <c r="L310" s="27"/>
      <c r="M310" s="28"/>
      <c r="N310" s="28"/>
    </row>
    <row r="311" spans="3:14" x14ac:dyDescent="0.3">
      <c r="C311" s="84" t="s">
        <v>26</v>
      </c>
      <c r="D311" s="85">
        <v>510327</v>
      </c>
      <c r="E311" s="85">
        <v>320071417</v>
      </c>
      <c r="F311" s="85">
        <v>2007</v>
      </c>
      <c r="G311" s="88">
        <v>0</v>
      </c>
      <c r="H311" s="88">
        <v>1774.8</v>
      </c>
      <c r="I311" s="104"/>
      <c r="J311" s="105"/>
      <c r="L311" s="27"/>
      <c r="M311" s="28"/>
      <c r="N311" s="28"/>
    </row>
    <row r="312" spans="3:14" x14ac:dyDescent="0.3">
      <c r="C312" s="84" t="s">
        <v>26</v>
      </c>
      <c r="D312" s="85">
        <v>510327</v>
      </c>
      <c r="E312" s="85">
        <v>320071417</v>
      </c>
      <c r="F312" s="85">
        <v>2007</v>
      </c>
      <c r="G312" s="88">
        <v>0</v>
      </c>
      <c r="H312" s="88">
        <v>1666</v>
      </c>
      <c r="I312" s="104"/>
      <c r="J312" s="105"/>
      <c r="L312" s="27"/>
      <c r="M312" s="28"/>
      <c r="N312" s="28"/>
    </row>
    <row r="313" spans="3:14" x14ac:dyDescent="0.3">
      <c r="C313" s="84" t="s">
        <v>26</v>
      </c>
      <c r="D313" s="85">
        <v>510327</v>
      </c>
      <c r="E313" s="85">
        <v>320071417</v>
      </c>
      <c r="F313" s="85">
        <v>2007</v>
      </c>
      <c r="G313" s="88">
        <v>0</v>
      </c>
      <c r="H313" s="88">
        <v>1414.4</v>
      </c>
      <c r="I313" s="104"/>
      <c r="J313" s="105"/>
      <c r="L313" s="27"/>
      <c r="M313" s="28"/>
      <c r="N313" s="28"/>
    </row>
    <row r="314" spans="3:14" x14ac:dyDescent="0.3">
      <c r="C314" s="84" t="s">
        <v>26</v>
      </c>
      <c r="D314" s="85">
        <v>510327</v>
      </c>
      <c r="E314" s="85">
        <v>320071417</v>
      </c>
      <c r="F314" s="85">
        <v>2007</v>
      </c>
      <c r="G314" s="88">
        <v>0</v>
      </c>
      <c r="H314" s="88">
        <v>1557.2</v>
      </c>
      <c r="I314" s="104"/>
      <c r="J314" s="105"/>
      <c r="L314" s="27"/>
      <c r="M314" s="28"/>
      <c r="N314" s="28"/>
    </row>
    <row r="315" spans="3:14" x14ac:dyDescent="0.3">
      <c r="C315" s="84" t="s">
        <v>26</v>
      </c>
      <c r="D315" s="85">
        <v>510327</v>
      </c>
      <c r="E315" s="85">
        <v>320071417</v>
      </c>
      <c r="F315" s="85">
        <v>2007</v>
      </c>
      <c r="G315" s="88">
        <v>0</v>
      </c>
      <c r="H315" s="88">
        <v>1632</v>
      </c>
      <c r="I315" s="104"/>
      <c r="J315" s="105"/>
      <c r="L315" s="27"/>
      <c r="M315" s="28"/>
      <c r="N315" s="28"/>
    </row>
    <row r="316" spans="3:14" x14ac:dyDescent="0.3">
      <c r="C316" s="84" t="s">
        <v>26</v>
      </c>
      <c r="D316" s="85">
        <v>510327</v>
      </c>
      <c r="E316" s="85">
        <v>320071417</v>
      </c>
      <c r="F316" s="85">
        <v>2007</v>
      </c>
      <c r="G316" s="88">
        <v>0</v>
      </c>
      <c r="H316" s="88">
        <v>1598</v>
      </c>
      <c r="I316" s="104"/>
      <c r="J316" s="105"/>
      <c r="L316" s="27"/>
      <c r="M316" s="28"/>
      <c r="N316" s="28"/>
    </row>
    <row r="317" spans="3:14" x14ac:dyDescent="0.3">
      <c r="C317" s="84" t="s">
        <v>26</v>
      </c>
      <c r="D317" s="85">
        <v>510327</v>
      </c>
      <c r="E317" s="85">
        <v>320071417</v>
      </c>
      <c r="F317" s="85">
        <v>2007</v>
      </c>
      <c r="G317" s="88">
        <v>0</v>
      </c>
      <c r="H317" s="88">
        <v>1645.6</v>
      </c>
      <c r="I317" s="104"/>
      <c r="J317" s="105"/>
      <c r="L317" s="27"/>
      <c r="M317" s="28"/>
      <c r="N317" s="28"/>
    </row>
    <row r="318" spans="3:14" x14ac:dyDescent="0.3">
      <c r="C318" s="84" t="s">
        <v>26</v>
      </c>
      <c r="D318" s="85">
        <v>510327</v>
      </c>
      <c r="E318" s="85">
        <v>320071417</v>
      </c>
      <c r="F318" s="85">
        <v>2007</v>
      </c>
      <c r="G318" s="88">
        <v>0</v>
      </c>
      <c r="H318" s="88">
        <v>1768</v>
      </c>
      <c r="I318" s="104"/>
      <c r="J318" s="105"/>
      <c r="L318" s="27"/>
      <c r="M318" s="28"/>
      <c r="N318" s="28"/>
    </row>
    <row r="319" spans="3:14" x14ac:dyDescent="0.3">
      <c r="C319" s="84" t="s">
        <v>26</v>
      </c>
      <c r="D319" s="85">
        <v>510327</v>
      </c>
      <c r="E319" s="85">
        <v>320071417</v>
      </c>
      <c r="F319" s="85">
        <v>2007</v>
      </c>
      <c r="G319" s="88">
        <v>0</v>
      </c>
      <c r="H319" s="88">
        <v>1781.6</v>
      </c>
      <c r="I319" s="104"/>
      <c r="J319" s="105"/>
      <c r="L319" s="27"/>
      <c r="M319" s="28"/>
      <c r="N319" s="28"/>
    </row>
    <row r="320" spans="3:14" x14ac:dyDescent="0.3">
      <c r="C320" s="84" t="s">
        <v>26</v>
      </c>
      <c r="D320" s="85">
        <v>510327</v>
      </c>
      <c r="E320" s="85">
        <v>320071417</v>
      </c>
      <c r="F320" s="85">
        <v>2007</v>
      </c>
      <c r="G320" s="88">
        <v>300</v>
      </c>
      <c r="H320" s="88">
        <v>-44938.79</v>
      </c>
      <c r="I320" s="104"/>
      <c r="J320" s="105"/>
      <c r="L320" s="27"/>
      <c r="M320" s="28"/>
      <c r="N320" s="28"/>
    </row>
    <row r="321" spans="3:14" x14ac:dyDescent="0.3">
      <c r="C321" s="84" t="s">
        <v>26</v>
      </c>
      <c r="D321" s="85">
        <v>510327</v>
      </c>
      <c r="E321" s="85">
        <v>320071417</v>
      </c>
      <c r="F321" s="85">
        <v>2007</v>
      </c>
      <c r="G321" s="88">
        <v>0</v>
      </c>
      <c r="H321" s="88">
        <v>25000</v>
      </c>
      <c r="I321" s="104"/>
      <c r="J321" s="105"/>
      <c r="L321" s="27"/>
      <c r="M321" s="28"/>
      <c r="N321" s="28"/>
    </row>
    <row r="322" spans="3:14" x14ac:dyDescent="0.3">
      <c r="C322" s="84" t="s">
        <v>26</v>
      </c>
      <c r="D322" s="85">
        <v>510327</v>
      </c>
      <c r="E322" s="85">
        <v>320071417</v>
      </c>
      <c r="F322" s="85">
        <v>2007</v>
      </c>
      <c r="G322" s="88">
        <v>0</v>
      </c>
      <c r="H322" s="88">
        <v>125000</v>
      </c>
      <c r="I322" s="104"/>
      <c r="J322" s="105"/>
      <c r="L322" s="27"/>
      <c r="M322" s="28"/>
      <c r="N322" s="28"/>
    </row>
    <row r="323" spans="3:14" x14ac:dyDescent="0.3">
      <c r="C323" s="84" t="s">
        <v>26</v>
      </c>
      <c r="D323" s="85">
        <v>510327</v>
      </c>
      <c r="E323" s="85">
        <v>320071417</v>
      </c>
      <c r="F323" s="85">
        <v>2007</v>
      </c>
      <c r="G323" s="88">
        <v>406912.21</v>
      </c>
      <c r="H323" s="88">
        <v>-200000</v>
      </c>
      <c r="I323" s="104"/>
      <c r="J323" s="105"/>
      <c r="L323" s="27"/>
      <c r="M323" s="28"/>
      <c r="N323" s="28"/>
    </row>
    <row r="324" spans="3:14" x14ac:dyDescent="0.3">
      <c r="C324" s="84" t="s">
        <v>26</v>
      </c>
      <c r="D324" s="85">
        <v>509459</v>
      </c>
      <c r="E324" s="85">
        <v>320071501</v>
      </c>
      <c r="F324" s="85">
        <v>2008</v>
      </c>
      <c r="G324" s="88">
        <v>45000</v>
      </c>
      <c r="H324" s="88">
        <v>50688</v>
      </c>
      <c r="I324" s="104"/>
      <c r="J324" s="105"/>
      <c r="L324" s="27"/>
      <c r="M324" s="28"/>
      <c r="N324" s="28"/>
    </row>
    <row r="325" spans="3:14" x14ac:dyDescent="0.3">
      <c r="C325" s="84" t="s">
        <v>26</v>
      </c>
      <c r="D325" s="85">
        <v>509459</v>
      </c>
      <c r="E325" s="85">
        <v>320071501</v>
      </c>
      <c r="F325" s="85">
        <v>2008</v>
      </c>
      <c r="G325" s="88">
        <v>16300</v>
      </c>
      <c r="H325" s="88">
        <v>-8035.5</v>
      </c>
      <c r="I325" s="104"/>
      <c r="J325" s="105"/>
      <c r="L325" s="27"/>
      <c r="M325" s="28"/>
      <c r="N325" s="28"/>
    </row>
    <row r="326" spans="3:14" x14ac:dyDescent="0.3">
      <c r="C326" s="84" t="s">
        <v>26</v>
      </c>
      <c r="D326" s="85">
        <v>509459</v>
      </c>
      <c r="E326" s="85">
        <v>320071501</v>
      </c>
      <c r="F326" s="85">
        <v>2008</v>
      </c>
      <c r="G326" s="88">
        <v>0</v>
      </c>
      <c r="H326" s="88">
        <v>11251</v>
      </c>
      <c r="I326" s="104"/>
      <c r="J326" s="105"/>
      <c r="L326" s="27"/>
      <c r="M326" s="28"/>
      <c r="N326" s="28"/>
    </row>
    <row r="327" spans="3:14" x14ac:dyDescent="0.3">
      <c r="C327" s="84" t="s">
        <v>26</v>
      </c>
      <c r="D327" s="85">
        <v>509459</v>
      </c>
      <c r="E327" s="85">
        <v>320071501</v>
      </c>
      <c r="F327" s="85">
        <v>2008</v>
      </c>
      <c r="G327" s="88">
        <v>6320</v>
      </c>
      <c r="H327" s="88">
        <v>-5258.5</v>
      </c>
      <c r="I327" s="104"/>
      <c r="J327" s="105"/>
      <c r="L327" s="27"/>
      <c r="M327" s="28"/>
      <c r="N327" s="28"/>
    </row>
    <row r="328" spans="3:14" x14ac:dyDescent="0.3">
      <c r="C328" s="84" t="s">
        <v>26</v>
      </c>
      <c r="D328" s="85">
        <v>509459</v>
      </c>
      <c r="E328" s="85">
        <v>320071501</v>
      </c>
      <c r="F328" s="85">
        <v>2008</v>
      </c>
      <c r="G328" s="88">
        <v>0</v>
      </c>
      <c r="H328" s="88">
        <v>3807</v>
      </c>
      <c r="I328" s="104"/>
      <c r="J328" s="105"/>
      <c r="L328" s="27"/>
      <c r="M328" s="28"/>
      <c r="N328" s="28"/>
    </row>
    <row r="329" spans="3:14" x14ac:dyDescent="0.3">
      <c r="C329" s="84" t="s">
        <v>26</v>
      </c>
      <c r="D329" s="85">
        <v>509459</v>
      </c>
      <c r="E329" s="85">
        <v>320071501</v>
      </c>
      <c r="F329" s="85">
        <v>2008</v>
      </c>
      <c r="G329" s="88">
        <v>0</v>
      </c>
      <c r="H329" s="88">
        <v>24627.1</v>
      </c>
      <c r="I329" s="104"/>
      <c r="J329" s="105"/>
      <c r="L329" s="27"/>
      <c r="M329" s="28"/>
      <c r="N329" s="28"/>
    </row>
    <row r="330" spans="3:14" x14ac:dyDescent="0.3">
      <c r="C330" s="84" t="s">
        <v>26</v>
      </c>
      <c r="D330" s="85">
        <v>509459</v>
      </c>
      <c r="E330" s="85">
        <v>320071501</v>
      </c>
      <c r="F330" s="85">
        <v>2008</v>
      </c>
      <c r="G330" s="88">
        <v>0</v>
      </c>
      <c r="H330" s="88">
        <v>933.8</v>
      </c>
      <c r="I330" s="104"/>
      <c r="J330" s="105"/>
      <c r="L330" s="27"/>
      <c r="M330" s="28"/>
      <c r="N330" s="28"/>
    </row>
    <row r="331" spans="3:14" x14ac:dyDescent="0.3">
      <c r="C331" s="84" t="s">
        <v>26</v>
      </c>
      <c r="D331" s="85">
        <v>509459</v>
      </c>
      <c r="E331" s="85">
        <v>320071501</v>
      </c>
      <c r="F331" s="85">
        <v>2008</v>
      </c>
      <c r="G331" s="88">
        <v>59755</v>
      </c>
      <c r="H331" s="88">
        <v>-872.9</v>
      </c>
      <c r="I331" s="104"/>
      <c r="J331" s="105"/>
      <c r="L331" s="27"/>
      <c r="M331" s="28"/>
      <c r="N331" s="28"/>
    </row>
    <row r="332" spans="3:14" x14ac:dyDescent="0.3">
      <c r="C332" s="84" t="s">
        <v>26</v>
      </c>
      <c r="D332" s="85">
        <v>509459</v>
      </c>
      <c r="E332" s="85">
        <v>320071501</v>
      </c>
      <c r="F332" s="85">
        <v>2008</v>
      </c>
      <c r="G332" s="88">
        <v>0</v>
      </c>
      <c r="H332" s="88">
        <v>1583.4</v>
      </c>
      <c r="I332" s="104"/>
      <c r="J332" s="105"/>
      <c r="L332" s="27"/>
      <c r="M332" s="28"/>
      <c r="N332" s="28"/>
    </row>
    <row r="333" spans="3:14" x14ac:dyDescent="0.3">
      <c r="C333" s="84" t="s">
        <v>26</v>
      </c>
      <c r="D333" s="85">
        <v>509459</v>
      </c>
      <c r="E333" s="85">
        <v>320071501</v>
      </c>
      <c r="F333" s="85">
        <v>2008</v>
      </c>
      <c r="G333" s="88">
        <v>15816</v>
      </c>
      <c r="H333" s="88">
        <v>1075.9000000000001</v>
      </c>
      <c r="I333" s="104"/>
      <c r="J333" s="105"/>
      <c r="L333" s="27"/>
      <c r="M333" s="28"/>
      <c r="N333" s="28"/>
    </row>
    <row r="334" spans="3:14" x14ac:dyDescent="0.3">
      <c r="C334" s="84" t="s">
        <v>26</v>
      </c>
      <c r="D334" s="85">
        <v>509459</v>
      </c>
      <c r="E334" s="85">
        <v>320071501</v>
      </c>
      <c r="F334" s="85">
        <v>2008</v>
      </c>
      <c r="G334" s="88">
        <v>0</v>
      </c>
      <c r="H334" s="88">
        <v>588.70000000000005</v>
      </c>
      <c r="I334" s="104"/>
      <c r="J334" s="105"/>
      <c r="L334" s="27"/>
      <c r="M334" s="28"/>
      <c r="N334" s="28"/>
    </row>
    <row r="335" spans="3:14" x14ac:dyDescent="0.3">
      <c r="C335" s="84" t="s">
        <v>26</v>
      </c>
      <c r="D335" s="85">
        <v>509459</v>
      </c>
      <c r="E335" s="85">
        <v>320071501</v>
      </c>
      <c r="F335" s="85">
        <v>2008</v>
      </c>
      <c r="G335" s="88">
        <v>0</v>
      </c>
      <c r="H335" s="88">
        <v>-80388</v>
      </c>
      <c r="I335" s="104"/>
      <c r="J335" s="105"/>
      <c r="L335" s="27"/>
      <c r="M335" s="28"/>
      <c r="N335" s="28"/>
    </row>
    <row r="336" spans="3:14" x14ac:dyDescent="0.3">
      <c r="C336" s="84" t="s">
        <v>26</v>
      </c>
      <c r="D336" s="85">
        <v>509603</v>
      </c>
      <c r="E336" s="85">
        <v>320071525</v>
      </c>
      <c r="F336" s="85">
        <v>2008</v>
      </c>
      <c r="G336" s="88">
        <v>0</v>
      </c>
      <c r="H336" s="88">
        <v>10000</v>
      </c>
      <c r="I336" s="104"/>
      <c r="J336" s="105"/>
      <c r="L336" s="27"/>
      <c r="M336" s="28"/>
      <c r="N336" s="28"/>
    </row>
    <row r="337" spans="3:14" x14ac:dyDescent="0.3">
      <c r="C337" s="84" t="s">
        <v>26</v>
      </c>
      <c r="D337" s="85">
        <v>509603</v>
      </c>
      <c r="E337" s="85">
        <v>320071525</v>
      </c>
      <c r="F337" s="85">
        <v>2008</v>
      </c>
      <c r="G337" s="88">
        <v>193467.6</v>
      </c>
      <c r="H337" s="88">
        <v>-10000</v>
      </c>
      <c r="I337" s="104"/>
      <c r="J337" s="105"/>
      <c r="L337" s="27"/>
      <c r="M337" s="28"/>
      <c r="N337" s="28"/>
    </row>
    <row r="338" spans="3:14" x14ac:dyDescent="0.3">
      <c r="C338" s="84" t="s">
        <v>26</v>
      </c>
      <c r="D338" s="85">
        <v>511070</v>
      </c>
      <c r="E338" s="85">
        <v>320071576</v>
      </c>
      <c r="F338" s="85">
        <v>2008</v>
      </c>
      <c r="G338" s="88">
        <v>0</v>
      </c>
      <c r="H338" s="88">
        <v>1000</v>
      </c>
      <c r="I338" s="104"/>
      <c r="J338" s="105"/>
      <c r="L338" s="27"/>
      <c r="M338" s="28"/>
      <c r="N338" s="28"/>
    </row>
    <row r="339" spans="3:14" x14ac:dyDescent="0.3">
      <c r="C339" s="84" t="s">
        <v>26</v>
      </c>
      <c r="D339" s="85">
        <v>511070</v>
      </c>
      <c r="E339" s="85">
        <v>320071576</v>
      </c>
      <c r="F339" s="85">
        <v>2008</v>
      </c>
      <c r="G339" s="88">
        <v>0</v>
      </c>
      <c r="H339" s="88">
        <v>139000</v>
      </c>
      <c r="I339" s="104"/>
      <c r="J339" s="105"/>
      <c r="L339" s="27"/>
      <c r="M339" s="28"/>
      <c r="N339" s="28"/>
    </row>
    <row r="340" spans="3:14" x14ac:dyDescent="0.3">
      <c r="C340" s="84" t="s">
        <v>26</v>
      </c>
      <c r="D340" s="85">
        <v>511070</v>
      </c>
      <c r="E340" s="85">
        <v>320071576</v>
      </c>
      <c r="F340" s="85">
        <v>2008</v>
      </c>
      <c r="G340" s="88">
        <v>0</v>
      </c>
      <c r="H340" s="88">
        <v>220000</v>
      </c>
      <c r="I340" s="104"/>
      <c r="J340" s="105"/>
      <c r="L340" s="27"/>
      <c r="M340" s="28"/>
      <c r="N340" s="28"/>
    </row>
    <row r="341" spans="3:14" x14ac:dyDescent="0.3">
      <c r="C341" s="84" t="s">
        <v>26</v>
      </c>
      <c r="D341" s="85">
        <v>511070</v>
      </c>
      <c r="E341" s="85">
        <v>320071576</v>
      </c>
      <c r="F341" s="85">
        <v>2008</v>
      </c>
      <c r="G341" s="88">
        <v>414244</v>
      </c>
      <c r="H341" s="88">
        <v>-360000</v>
      </c>
      <c r="I341" s="104"/>
      <c r="J341" s="105"/>
      <c r="L341" s="27"/>
      <c r="M341" s="28"/>
      <c r="N341" s="28"/>
    </row>
    <row r="342" spans="3:14" x14ac:dyDescent="0.3">
      <c r="C342" s="84" t="s">
        <v>26</v>
      </c>
      <c r="D342" s="85">
        <v>509603</v>
      </c>
      <c r="E342" s="85">
        <v>320081636</v>
      </c>
      <c r="F342" s="85">
        <v>2008</v>
      </c>
      <c r="G342" s="88">
        <v>0</v>
      </c>
      <c r="H342" s="88">
        <v>157500</v>
      </c>
      <c r="I342" s="104"/>
      <c r="J342" s="105"/>
      <c r="L342" s="27"/>
      <c r="M342" s="28"/>
      <c r="N342" s="28"/>
    </row>
    <row r="343" spans="3:14" x14ac:dyDescent="0.3">
      <c r="C343" s="84" t="s">
        <v>26</v>
      </c>
      <c r="D343" s="85">
        <v>509603</v>
      </c>
      <c r="E343" s="85">
        <v>320081636</v>
      </c>
      <c r="F343" s="85">
        <v>2008</v>
      </c>
      <c r="G343" s="88">
        <v>0</v>
      </c>
      <c r="H343" s="88">
        <v>-37500</v>
      </c>
      <c r="I343" s="104"/>
      <c r="J343" s="105"/>
      <c r="L343" s="27"/>
      <c r="M343" s="28"/>
      <c r="N343" s="28"/>
    </row>
    <row r="344" spans="3:14" x14ac:dyDescent="0.3">
      <c r="C344" s="84" t="s">
        <v>26</v>
      </c>
      <c r="D344" s="85">
        <v>509603</v>
      </c>
      <c r="E344" s="85">
        <v>320081636</v>
      </c>
      <c r="F344" s="85">
        <v>2008</v>
      </c>
      <c r="G344" s="88">
        <v>102312.28</v>
      </c>
      <c r="H344" s="88">
        <v>53687.72</v>
      </c>
      <c r="I344" s="104"/>
      <c r="J344" s="105"/>
      <c r="L344" s="27"/>
      <c r="M344" s="28"/>
      <c r="N344" s="28"/>
    </row>
    <row r="345" spans="3:14" x14ac:dyDescent="0.3">
      <c r="C345" s="84" t="s">
        <v>26</v>
      </c>
      <c r="D345" s="85">
        <v>509603</v>
      </c>
      <c r="E345" s="85">
        <v>320081636</v>
      </c>
      <c r="F345" s="85">
        <v>2008</v>
      </c>
      <c r="G345" s="88">
        <v>173833.1</v>
      </c>
      <c r="H345" s="88">
        <v>-173687.72</v>
      </c>
      <c r="I345" s="104"/>
      <c r="J345" s="105"/>
      <c r="L345" s="27"/>
      <c r="M345" s="28"/>
      <c r="N345" s="28"/>
    </row>
    <row r="346" spans="3:14" x14ac:dyDescent="0.3">
      <c r="C346" s="84" t="s">
        <v>26</v>
      </c>
      <c r="D346" s="85">
        <v>511332</v>
      </c>
      <c r="E346" s="85">
        <v>320081641</v>
      </c>
      <c r="F346" s="85">
        <v>2008</v>
      </c>
      <c r="G346" s="88">
        <v>0</v>
      </c>
      <c r="H346" s="88">
        <v>2000</v>
      </c>
      <c r="I346" s="104"/>
      <c r="J346" s="105"/>
      <c r="L346" s="27"/>
      <c r="M346" s="28"/>
      <c r="N346" s="28"/>
    </row>
    <row r="347" spans="3:14" x14ac:dyDescent="0.3">
      <c r="C347" s="84" t="s">
        <v>26</v>
      </c>
      <c r="D347" s="85">
        <v>511332</v>
      </c>
      <c r="E347" s="85">
        <v>320081641</v>
      </c>
      <c r="F347" s="85">
        <v>2008</v>
      </c>
      <c r="G347" s="88">
        <v>0</v>
      </c>
      <c r="H347" s="88">
        <v>1447000</v>
      </c>
      <c r="I347" s="104"/>
      <c r="J347" s="105"/>
      <c r="L347" s="27"/>
      <c r="M347" s="28"/>
      <c r="N347" s="28"/>
    </row>
    <row r="348" spans="3:14" x14ac:dyDescent="0.3">
      <c r="C348" s="84" t="s">
        <v>26</v>
      </c>
      <c r="D348" s="85">
        <v>511332</v>
      </c>
      <c r="E348" s="85">
        <v>320081641</v>
      </c>
      <c r="F348" s="85">
        <v>2008</v>
      </c>
      <c r="G348" s="88">
        <v>5180</v>
      </c>
      <c r="H348" s="88">
        <v>105600</v>
      </c>
      <c r="I348" s="104"/>
      <c r="J348" s="105"/>
      <c r="L348" s="27"/>
      <c r="M348" s="28"/>
      <c r="N348" s="28"/>
    </row>
    <row r="349" spans="3:14" x14ac:dyDescent="0.3">
      <c r="C349" s="84" t="s">
        <v>26</v>
      </c>
      <c r="D349" s="85">
        <v>511332</v>
      </c>
      <c r="E349" s="85">
        <v>320081641</v>
      </c>
      <c r="F349" s="85">
        <v>2008</v>
      </c>
      <c r="G349" s="88">
        <v>0</v>
      </c>
      <c r="H349" s="88">
        <v>21000</v>
      </c>
      <c r="I349" s="104"/>
      <c r="J349" s="105"/>
      <c r="L349" s="27"/>
      <c r="M349" s="28"/>
      <c r="N349" s="28"/>
    </row>
    <row r="350" spans="3:14" x14ac:dyDescent="0.3">
      <c r="C350" s="84" t="s">
        <v>26</v>
      </c>
      <c r="D350" s="85">
        <v>511332</v>
      </c>
      <c r="E350" s="85">
        <v>320081641</v>
      </c>
      <c r="F350" s="85">
        <v>2008</v>
      </c>
      <c r="G350" s="88">
        <v>451360</v>
      </c>
      <c r="H350" s="88">
        <v>-408260</v>
      </c>
      <c r="I350" s="104"/>
      <c r="J350" s="105"/>
      <c r="L350" s="27"/>
      <c r="M350" s="28"/>
      <c r="N350" s="28"/>
    </row>
    <row r="351" spans="3:14" x14ac:dyDescent="0.3">
      <c r="C351" s="84" t="s">
        <v>26</v>
      </c>
      <c r="D351" s="85">
        <v>511332</v>
      </c>
      <c r="E351" s="85">
        <v>320081641</v>
      </c>
      <c r="F351" s="85">
        <v>2008</v>
      </c>
      <c r="G351" s="88">
        <v>78200</v>
      </c>
      <c r="H351" s="88">
        <v>-1167340</v>
      </c>
      <c r="I351" s="104"/>
      <c r="J351" s="105"/>
      <c r="L351" s="27"/>
      <c r="M351" s="28"/>
      <c r="N351" s="28"/>
    </row>
    <row r="352" spans="3:14" x14ac:dyDescent="0.3">
      <c r="C352" s="84" t="s">
        <v>26</v>
      </c>
      <c r="D352" s="85">
        <v>511582</v>
      </c>
      <c r="E352" s="85">
        <v>320081683</v>
      </c>
      <c r="F352" s="85">
        <v>2008</v>
      </c>
      <c r="G352" s="88">
        <v>102.5</v>
      </c>
      <c r="H352" s="88">
        <v>134897.5</v>
      </c>
      <c r="I352" s="104"/>
      <c r="J352" s="105"/>
      <c r="L352" s="27"/>
      <c r="M352" s="28"/>
      <c r="N352" s="28"/>
    </row>
    <row r="353" spans="3:14" x14ac:dyDescent="0.3">
      <c r="C353" s="84" t="s">
        <v>26</v>
      </c>
      <c r="D353" s="85">
        <v>511582</v>
      </c>
      <c r="E353" s="85">
        <v>320081683</v>
      </c>
      <c r="F353" s="85">
        <v>2008</v>
      </c>
      <c r="G353" s="88">
        <v>0</v>
      </c>
      <c r="H353" s="88">
        <v>-4897.5</v>
      </c>
      <c r="I353" s="104"/>
      <c r="J353" s="105"/>
      <c r="L353" s="27"/>
      <c r="M353" s="28"/>
      <c r="N353" s="28"/>
    </row>
    <row r="354" spans="3:14" x14ac:dyDescent="0.3">
      <c r="C354" s="84" t="s">
        <v>26</v>
      </c>
      <c r="D354" s="85">
        <v>511582</v>
      </c>
      <c r="E354" s="85">
        <v>320081683</v>
      </c>
      <c r="F354" s="85">
        <v>2008</v>
      </c>
      <c r="G354" s="88">
        <v>3938</v>
      </c>
      <c r="H354" s="88">
        <v>-130000</v>
      </c>
      <c r="I354" s="104"/>
      <c r="J354" s="105"/>
      <c r="L354" s="27"/>
      <c r="M354" s="28"/>
      <c r="N354" s="28"/>
    </row>
    <row r="355" spans="3:14" x14ac:dyDescent="0.3">
      <c r="C355" s="84" t="s">
        <v>26</v>
      </c>
      <c r="D355" s="85">
        <v>511582</v>
      </c>
      <c r="E355" s="85">
        <v>320081683</v>
      </c>
      <c r="F355" s="85">
        <v>2008</v>
      </c>
      <c r="G355" s="88">
        <v>112995.22</v>
      </c>
      <c r="H355" s="88">
        <v>0</v>
      </c>
      <c r="I355" s="104"/>
      <c r="J355" s="105"/>
      <c r="L355" s="27"/>
      <c r="M355" s="28"/>
      <c r="N355" s="28"/>
    </row>
    <row r="356" spans="3:14" x14ac:dyDescent="0.3">
      <c r="C356" s="84" t="s">
        <v>26</v>
      </c>
      <c r="D356" s="85">
        <v>511582</v>
      </c>
      <c r="E356" s="85">
        <v>320081683</v>
      </c>
      <c r="F356" s="85">
        <v>2008</v>
      </c>
      <c r="G356" s="88">
        <v>300</v>
      </c>
      <c r="H356" s="88">
        <v>0</v>
      </c>
      <c r="I356" s="104"/>
      <c r="J356" s="105"/>
      <c r="L356" s="27"/>
      <c r="M356" s="28"/>
      <c r="N356" s="28"/>
    </row>
    <row r="357" spans="3:14" x14ac:dyDescent="0.3">
      <c r="C357" s="84" t="s">
        <v>26</v>
      </c>
      <c r="D357" s="85">
        <v>511582</v>
      </c>
      <c r="E357" s="85">
        <v>320081683</v>
      </c>
      <c r="F357" s="85">
        <v>2008</v>
      </c>
      <c r="G357" s="88">
        <v>6900</v>
      </c>
      <c r="H357" s="88">
        <v>0</v>
      </c>
      <c r="I357" s="104"/>
      <c r="J357" s="105"/>
      <c r="L357" s="27"/>
      <c r="M357" s="28"/>
      <c r="N357" s="28"/>
    </row>
    <row r="358" spans="3:14" x14ac:dyDescent="0.3">
      <c r="C358" s="84" t="s">
        <v>26</v>
      </c>
      <c r="D358" s="85">
        <v>511273</v>
      </c>
      <c r="E358" s="85">
        <v>320081848</v>
      </c>
      <c r="F358" s="85">
        <v>2009</v>
      </c>
      <c r="G358" s="88">
        <v>0</v>
      </c>
      <c r="H358" s="88">
        <v>174985.72</v>
      </c>
      <c r="I358" s="104"/>
      <c r="J358" s="105"/>
      <c r="L358" s="27"/>
      <c r="M358" s="28"/>
      <c r="N358" s="28"/>
    </row>
    <row r="359" spans="3:14" x14ac:dyDescent="0.3">
      <c r="C359" s="84" t="s">
        <v>26</v>
      </c>
      <c r="D359" s="85">
        <v>511273</v>
      </c>
      <c r="E359" s="85">
        <v>320081848</v>
      </c>
      <c r="F359" s="85">
        <v>2009</v>
      </c>
      <c r="G359" s="88">
        <v>1800</v>
      </c>
      <c r="H359" s="88">
        <v>0.28000000000000003</v>
      </c>
      <c r="I359" s="104"/>
      <c r="J359" s="105"/>
      <c r="L359" s="27"/>
      <c r="M359" s="28"/>
      <c r="N359" s="28"/>
    </row>
    <row r="360" spans="3:14" x14ac:dyDescent="0.3">
      <c r="C360" s="84" t="s">
        <v>26</v>
      </c>
      <c r="D360" s="85">
        <v>511273</v>
      </c>
      <c r="E360" s="85">
        <v>320081848</v>
      </c>
      <c r="F360" s="85">
        <v>2009</v>
      </c>
      <c r="G360" s="88">
        <v>0</v>
      </c>
      <c r="H360" s="88">
        <v>-149986</v>
      </c>
      <c r="I360" s="104"/>
      <c r="J360" s="105"/>
      <c r="L360" s="27"/>
      <c r="M360" s="28"/>
      <c r="N360" s="28"/>
    </row>
    <row r="361" spans="3:14" x14ac:dyDescent="0.3">
      <c r="C361" s="84" t="s">
        <v>26</v>
      </c>
      <c r="D361" s="85">
        <v>511273</v>
      </c>
      <c r="E361" s="85">
        <v>320081848</v>
      </c>
      <c r="F361" s="85">
        <v>2009</v>
      </c>
      <c r="G361" s="88">
        <v>600</v>
      </c>
      <c r="H361" s="88">
        <v>-25000</v>
      </c>
      <c r="I361" s="104"/>
      <c r="J361" s="105"/>
      <c r="L361" s="27"/>
      <c r="M361" s="28"/>
      <c r="N361" s="28"/>
    </row>
    <row r="362" spans="3:14" x14ac:dyDescent="0.3">
      <c r="C362" s="84" t="s">
        <v>26</v>
      </c>
      <c r="D362" s="85">
        <v>510559</v>
      </c>
      <c r="E362" s="85">
        <v>320081895</v>
      </c>
      <c r="F362" s="85">
        <v>2009</v>
      </c>
      <c r="G362" s="88">
        <v>0</v>
      </c>
      <c r="H362" s="88">
        <v>2368750</v>
      </c>
      <c r="I362" s="104"/>
      <c r="J362" s="105"/>
      <c r="L362" s="27"/>
      <c r="M362" s="28"/>
      <c r="N362" s="28"/>
    </row>
    <row r="363" spans="3:14" x14ac:dyDescent="0.3">
      <c r="C363" s="84" t="s">
        <v>26</v>
      </c>
      <c r="D363" s="85">
        <v>510559</v>
      </c>
      <c r="E363" s="85">
        <v>320081895</v>
      </c>
      <c r="F363" s="85">
        <v>2009</v>
      </c>
      <c r="G363" s="88">
        <v>0</v>
      </c>
      <c r="H363" s="88">
        <v>-2368750</v>
      </c>
      <c r="I363" s="104"/>
      <c r="J363" s="105"/>
      <c r="L363" s="27"/>
      <c r="M363" s="28"/>
      <c r="N363" s="28"/>
    </row>
    <row r="364" spans="3:14" x14ac:dyDescent="0.3">
      <c r="C364" s="84" t="s">
        <v>26</v>
      </c>
      <c r="D364" s="85">
        <v>510558</v>
      </c>
      <c r="E364" s="85">
        <v>320091923</v>
      </c>
      <c r="F364" s="85">
        <v>2009</v>
      </c>
      <c r="G364" s="88">
        <v>32168.37</v>
      </c>
      <c r="H364" s="88">
        <v>3987112.5</v>
      </c>
      <c r="I364" s="104"/>
      <c r="J364" s="105"/>
      <c r="L364" s="27"/>
      <c r="M364" s="28"/>
      <c r="N364" s="28"/>
    </row>
    <row r="365" spans="3:14" x14ac:dyDescent="0.3">
      <c r="C365" s="84" t="s">
        <v>26</v>
      </c>
      <c r="D365" s="85">
        <v>510558</v>
      </c>
      <c r="E365" s="85">
        <v>320091923</v>
      </c>
      <c r="F365" s="85">
        <v>2009</v>
      </c>
      <c r="G365" s="88">
        <v>0</v>
      </c>
      <c r="H365" s="88">
        <v>411387.5</v>
      </c>
      <c r="I365" s="104"/>
      <c r="J365" s="105"/>
      <c r="L365" s="27"/>
      <c r="M365" s="28"/>
      <c r="N365" s="28"/>
    </row>
    <row r="366" spans="3:14" x14ac:dyDescent="0.3">
      <c r="C366" s="84" t="s">
        <v>26</v>
      </c>
      <c r="D366" s="85">
        <v>510558</v>
      </c>
      <c r="E366" s="85">
        <v>320091923</v>
      </c>
      <c r="F366" s="85">
        <v>2009</v>
      </c>
      <c r="G366" s="88">
        <v>0</v>
      </c>
      <c r="H366" s="88">
        <v>90285</v>
      </c>
      <c r="I366" s="104"/>
      <c r="J366" s="105"/>
      <c r="L366" s="27"/>
      <c r="M366" s="28"/>
      <c r="N366" s="28"/>
    </row>
    <row r="367" spans="3:14" x14ac:dyDescent="0.3">
      <c r="C367" s="84" t="s">
        <v>26</v>
      </c>
      <c r="D367" s="85">
        <v>510558</v>
      </c>
      <c r="E367" s="85">
        <v>320091923</v>
      </c>
      <c r="F367" s="85">
        <v>2009</v>
      </c>
      <c r="G367" s="88">
        <v>27573</v>
      </c>
      <c r="H367" s="88">
        <v>61347.5</v>
      </c>
      <c r="I367" s="104"/>
      <c r="J367" s="105"/>
      <c r="L367" s="27"/>
      <c r="M367" s="28"/>
      <c r="N367" s="28"/>
    </row>
    <row r="368" spans="3:14" x14ac:dyDescent="0.3">
      <c r="C368" s="84" t="s">
        <v>26</v>
      </c>
      <c r="D368" s="85">
        <v>510558</v>
      </c>
      <c r="E368" s="85">
        <v>320091923</v>
      </c>
      <c r="F368" s="85">
        <v>2009</v>
      </c>
      <c r="G368" s="88">
        <v>0</v>
      </c>
      <c r="H368" s="88">
        <v>33567.5</v>
      </c>
      <c r="I368" s="104"/>
      <c r="J368" s="105"/>
      <c r="L368" s="27"/>
      <c r="M368" s="28"/>
      <c r="N368" s="28"/>
    </row>
    <row r="369" spans="3:14" x14ac:dyDescent="0.3">
      <c r="C369" s="84" t="s">
        <v>26</v>
      </c>
      <c r="D369" s="85">
        <v>510558</v>
      </c>
      <c r="E369" s="85">
        <v>320091923</v>
      </c>
      <c r="F369" s="85">
        <v>2009</v>
      </c>
      <c r="G369" s="88">
        <v>3478125</v>
      </c>
      <c r="H369" s="88">
        <v>-3460480</v>
      </c>
      <c r="I369" s="104"/>
      <c r="J369" s="105"/>
      <c r="L369" s="27"/>
      <c r="M369" s="28"/>
      <c r="N369" s="28"/>
    </row>
    <row r="370" spans="3:14" x14ac:dyDescent="0.3">
      <c r="C370" s="84" t="s">
        <v>26</v>
      </c>
      <c r="D370" s="85">
        <v>510558</v>
      </c>
      <c r="E370" s="85">
        <v>320091923</v>
      </c>
      <c r="F370" s="85">
        <v>2009</v>
      </c>
      <c r="G370" s="88">
        <v>0</v>
      </c>
      <c r="H370" s="88">
        <v>-1123220</v>
      </c>
      <c r="I370" s="104"/>
      <c r="J370" s="105"/>
      <c r="L370" s="27"/>
      <c r="M370" s="28"/>
      <c r="N370" s="28"/>
    </row>
    <row r="371" spans="3:14" x14ac:dyDescent="0.3">
      <c r="C371" s="84" t="s">
        <v>26</v>
      </c>
      <c r="D371" s="85">
        <v>512150</v>
      </c>
      <c r="E371" s="85">
        <v>320091963</v>
      </c>
      <c r="F371" s="85">
        <v>2009</v>
      </c>
      <c r="G371" s="88">
        <v>0</v>
      </c>
      <c r="H371" s="88">
        <v>70000</v>
      </c>
      <c r="I371" s="104"/>
      <c r="J371" s="105"/>
      <c r="L371" s="27"/>
      <c r="M371" s="28"/>
      <c r="N371" s="28"/>
    </row>
    <row r="372" spans="3:14" x14ac:dyDescent="0.3">
      <c r="C372" s="84" t="s">
        <v>26</v>
      </c>
      <c r="D372" s="85">
        <v>512150</v>
      </c>
      <c r="E372" s="85">
        <v>320091963</v>
      </c>
      <c r="F372" s="85">
        <v>2009</v>
      </c>
      <c r="G372" s="88">
        <v>2799</v>
      </c>
      <c r="H372" s="88">
        <v>-23829.4</v>
      </c>
      <c r="I372" s="104"/>
      <c r="J372" s="105"/>
      <c r="L372" s="27"/>
      <c r="M372" s="28"/>
      <c r="N372" s="28"/>
    </row>
    <row r="373" spans="3:14" x14ac:dyDescent="0.3">
      <c r="C373" s="84" t="s">
        <v>26</v>
      </c>
      <c r="D373" s="85">
        <v>512150</v>
      </c>
      <c r="E373" s="85">
        <v>320091963</v>
      </c>
      <c r="F373" s="85">
        <v>2009</v>
      </c>
      <c r="G373" s="88">
        <v>0</v>
      </c>
      <c r="H373" s="88">
        <v>830.4</v>
      </c>
      <c r="I373" s="104"/>
      <c r="J373" s="105"/>
      <c r="L373" s="27"/>
      <c r="M373" s="28"/>
      <c r="N373" s="28"/>
    </row>
    <row r="374" spans="3:14" x14ac:dyDescent="0.3">
      <c r="C374" s="84" t="s">
        <v>26</v>
      </c>
      <c r="D374" s="85">
        <v>512150</v>
      </c>
      <c r="E374" s="85">
        <v>320091963</v>
      </c>
      <c r="F374" s="85">
        <v>2009</v>
      </c>
      <c r="G374" s="88">
        <v>0</v>
      </c>
      <c r="H374" s="88">
        <v>912</v>
      </c>
      <c r="I374" s="104"/>
      <c r="J374" s="105"/>
      <c r="L374" s="27"/>
      <c r="M374" s="28"/>
      <c r="N374" s="28"/>
    </row>
    <row r="375" spans="3:14" x14ac:dyDescent="0.3">
      <c r="C375" s="84" t="s">
        <v>26</v>
      </c>
      <c r="D375" s="85">
        <v>512150</v>
      </c>
      <c r="E375" s="85">
        <v>320091963</v>
      </c>
      <c r="F375" s="85">
        <v>2009</v>
      </c>
      <c r="G375" s="88">
        <v>0</v>
      </c>
      <c r="H375" s="88">
        <v>955.2</v>
      </c>
      <c r="I375" s="104"/>
      <c r="J375" s="105"/>
      <c r="L375" s="27"/>
      <c r="M375" s="28"/>
      <c r="N375" s="28"/>
    </row>
    <row r="376" spans="3:14" x14ac:dyDescent="0.3">
      <c r="C376" s="84" t="s">
        <v>26</v>
      </c>
      <c r="D376" s="85">
        <v>512150</v>
      </c>
      <c r="E376" s="85">
        <v>320091963</v>
      </c>
      <c r="F376" s="85">
        <v>2009</v>
      </c>
      <c r="G376" s="88">
        <v>0</v>
      </c>
      <c r="H376" s="88">
        <v>931.2</v>
      </c>
      <c r="I376" s="104"/>
      <c r="J376" s="105"/>
      <c r="L376" s="27"/>
      <c r="M376" s="28"/>
      <c r="N376" s="28"/>
    </row>
    <row r="377" spans="3:14" x14ac:dyDescent="0.3">
      <c r="C377" s="84" t="s">
        <v>26</v>
      </c>
      <c r="D377" s="85">
        <v>512150</v>
      </c>
      <c r="E377" s="85">
        <v>320091963</v>
      </c>
      <c r="F377" s="85">
        <v>2009</v>
      </c>
      <c r="G377" s="88">
        <v>0</v>
      </c>
      <c r="H377" s="88">
        <v>964.8</v>
      </c>
      <c r="I377" s="104"/>
      <c r="J377" s="105"/>
      <c r="L377" s="27"/>
      <c r="M377" s="28"/>
      <c r="N377" s="28"/>
    </row>
    <row r="378" spans="3:14" x14ac:dyDescent="0.3">
      <c r="C378" s="84" t="s">
        <v>26</v>
      </c>
      <c r="D378" s="85">
        <v>512150</v>
      </c>
      <c r="E378" s="85">
        <v>320091963</v>
      </c>
      <c r="F378" s="85">
        <v>2009</v>
      </c>
      <c r="G378" s="88">
        <v>0</v>
      </c>
      <c r="H378" s="88">
        <v>8061.13</v>
      </c>
      <c r="I378" s="104"/>
      <c r="J378" s="105"/>
      <c r="L378" s="27"/>
      <c r="M378" s="28"/>
      <c r="N378" s="28"/>
    </row>
    <row r="379" spans="3:14" x14ac:dyDescent="0.3">
      <c r="C379" s="84" t="s">
        <v>26</v>
      </c>
      <c r="D379" s="85">
        <v>512150</v>
      </c>
      <c r="E379" s="85">
        <v>320091963</v>
      </c>
      <c r="F379" s="85">
        <v>2009</v>
      </c>
      <c r="G379" s="88">
        <v>0</v>
      </c>
      <c r="H379" s="88">
        <v>1175.7</v>
      </c>
      <c r="I379" s="104"/>
      <c r="J379" s="105"/>
      <c r="L379" s="27"/>
      <c r="M379" s="28"/>
      <c r="N379" s="28"/>
    </row>
    <row r="380" spans="3:14" x14ac:dyDescent="0.3">
      <c r="C380" s="84" t="s">
        <v>26</v>
      </c>
      <c r="D380" s="85">
        <v>512150</v>
      </c>
      <c r="E380" s="85">
        <v>320091963</v>
      </c>
      <c r="F380" s="85">
        <v>2009</v>
      </c>
      <c r="G380" s="88">
        <v>95240</v>
      </c>
      <c r="H380" s="88">
        <v>49597.97</v>
      </c>
      <c r="I380" s="104"/>
      <c r="J380" s="105"/>
      <c r="L380" s="27"/>
      <c r="M380" s="28"/>
      <c r="N380" s="28"/>
    </row>
    <row r="381" spans="3:14" x14ac:dyDescent="0.3">
      <c r="C381" s="84" t="s">
        <v>26</v>
      </c>
      <c r="D381" s="85">
        <v>512150</v>
      </c>
      <c r="E381" s="85">
        <v>320091963</v>
      </c>
      <c r="F381" s="85">
        <v>2009</v>
      </c>
      <c r="G381" s="88">
        <v>0</v>
      </c>
      <c r="H381" s="88">
        <v>-109599</v>
      </c>
      <c r="I381" s="104"/>
      <c r="J381" s="105"/>
      <c r="L381" s="27"/>
      <c r="M381" s="28"/>
      <c r="N381" s="28"/>
    </row>
    <row r="382" spans="3:14" x14ac:dyDescent="0.3">
      <c r="C382" s="84" t="s">
        <v>26</v>
      </c>
      <c r="D382" s="85">
        <v>512150</v>
      </c>
      <c r="E382" s="85">
        <v>320091963</v>
      </c>
      <c r="F382" s="85">
        <v>2009</v>
      </c>
      <c r="G382" s="88">
        <v>12400</v>
      </c>
      <c r="H382" s="88">
        <v>0</v>
      </c>
      <c r="I382" s="104"/>
      <c r="J382" s="105"/>
      <c r="L382" s="27"/>
      <c r="M382" s="28"/>
      <c r="N382" s="28"/>
    </row>
    <row r="383" spans="3:14" x14ac:dyDescent="0.3">
      <c r="C383" s="84" t="s">
        <v>26</v>
      </c>
      <c r="D383" s="85">
        <v>511917</v>
      </c>
      <c r="E383" s="85">
        <v>320092069</v>
      </c>
      <c r="F383" s="85">
        <v>2009</v>
      </c>
      <c r="G383" s="88">
        <v>0</v>
      </c>
      <c r="H383" s="88">
        <v>19000</v>
      </c>
      <c r="I383" s="104"/>
      <c r="J383" s="105"/>
      <c r="L383" s="27"/>
      <c r="M383" s="28"/>
      <c r="N383" s="28"/>
    </row>
    <row r="384" spans="3:14" x14ac:dyDescent="0.3">
      <c r="C384" s="84" t="s">
        <v>26</v>
      </c>
      <c r="D384" s="85">
        <v>511917</v>
      </c>
      <c r="E384" s="85">
        <v>320092069</v>
      </c>
      <c r="F384" s="85">
        <v>2009</v>
      </c>
      <c r="G384" s="88">
        <v>0</v>
      </c>
      <c r="H384" s="88">
        <v>310630</v>
      </c>
      <c r="I384" s="104"/>
      <c r="J384" s="105"/>
      <c r="L384" s="27"/>
      <c r="M384" s="28"/>
      <c r="N384" s="28"/>
    </row>
    <row r="385" spans="3:14" x14ac:dyDescent="0.3">
      <c r="C385" s="84" t="s">
        <v>26</v>
      </c>
      <c r="D385" s="85">
        <v>511917</v>
      </c>
      <c r="E385" s="85">
        <v>320092069</v>
      </c>
      <c r="F385" s="85">
        <v>2009</v>
      </c>
      <c r="G385" s="88">
        <v>0</v>
      </c>
      <c r="H385" s="88">
        <v>4505</v>
      </c>
      <c r="I385" s="104"/>
      <c r="J385" s="105"/>
      <c r="L385" s="27"/>
      <c r="M385" s="28"/>
      <c r="N385" s="28"/>
    </row>
    <row r="386" spans="3:14" x14ac:dyDescent="0.3">
      <c r="C386" s="84" t="s">
        <v>26</v>
      </c>
      <c r="D386" s="85">
        <v>511917</v>
      </c>
      <c r="E386" s="85">
        <v>320092069</v>
      </c>
      <c r="F386" s="85">
        <v>2009</v>
      </c>
      <c r="G386" s="88">
        <v>0</v>
      </c>
      <c r="H386" s="88">
        <v>-116335</v>
      </c>
      <c r="I386" s="104"/>
      <c r="J386" s="105"/>
      <c r="L386" s="27"/>
      <c r="M386" s="28"/>
      <c r="N386" s="28"/>
    </row>
    <row r="387" spans="3:14" x14ac:dyDescent="0.3">
      <c r="C387" s="84" t="s">
        <v>26</v>
      </c>
      <c r="D387" s="85">
        <v>511917</v>
      </c>
      <c r="E387" s="85">
        <v>320092069</v>
      </c>
      <c r="F387" s="85">
        <v>2009</v>
      </c>
      <c r="G387" s="88">
        <v>0</v>
      </c>
      <c r="H387" s="88">
        <v>880</v>
      </c>
      <c r="I387" s="104"/>
      <c r="J387" s="105"/>
      <c r="L387" s="27"/>
      <c r="M387" s="28"/>
      <c r="N387" s="28"/>
    </row>
    <row r="388" spans="3:14" x14ac:dyDescent="0.3">
      <c r="C388" s="84" t="s">
        <v>26</v>
      </c>
      <c r="D388" s="85">
        <v>511917</v>
      </c>
      <c r="E388" s="85">
        <v>320092069</v>
      </c>
      <c r="F388" s="85">
        <v>2009</v>
      </c>
      <c r="G388" s="88">
        <v>0</v>
      </c>
      <c r="H388" s="88">
        <v>4290</v>
      </c>
      <c r="I388" s="104"/>
      <c r="J388" s="105"/>
      <c r="L388" s="27"/>
      <c r="M388" s="28"/>
      <c r="N388" s="28"/>
    </row>
    <row r="389" spans="3:14" x14ac:dyDescent="0.3">
      <c r="C389" s="84" t="s">
        <v>26</v>
      </c>
      <c r="D389" s="85">
        <v>511917</v>
      </c>
      <c r="E389" s="85">
        <v>320092069</v>
      </c>
      <c r="F389" s="85">
        <v>2009</v>
      </c>
      <c r="G389" s="88">
        <v>0</v>
      </c>
      <c r="H389" s="88">
        <v>3080</v>
      </c>
      <c r="I389" s="104"/>
      <c r="J389" s="105"/>
      <c r="L389" s="27"/>
      <c r="M389" s="28"/>
      <c r="N389" s="28"/>
    </row>
    <row r="390" spans="3:14" x14ac:dyDescent="0.3">
      <c r="C390" s="84" t="s">
        <v>26</v>
      </c>
      <c r="D390" s="85">
        <v>511917</v>
      </c>
      <c r="E390" s="85">
        <v>320092069</v>
      </c>
      <c r="F390" s="85">
        <v>2009</v>
      </c>
      <c r="G390" s="88">
        <v>95812.160000000003</v>
      </c>
      <c r="H390" s="88">
        <v>-226050</v>
      </c>
      <c r="I390" s="104"/>
      <c r="J390" s="105"/>
      <c r="L390" s="27"/>
      <c r="M390" s="28"/>
      <c r="N390" s="28"/>
    </row>
    <row r="391" spans="3:14" x14ac:dyDescent="0.3">
      <c r="C391" s="84" t="s">
        <v>26</v>
      </c>
      <c r="D391" s="85">
        <v>512442</v>
      </c>
      <c r="E391" s="85">
        <v>320102328</v>
      </c>
      <c r="F391" s="85">
        <v>2009</v>
      </c>
      <c r="G391" s="88">
        <v>0</v>
      </c>
      <c r="H391" s="88">
        <v>420883.85</v>
      </c>
      <c r="I391" s="104"/>
      <c r="J391" s="105"/>
      <c r="L391" s="27"/>
      <c r="M391" s="28"/>
      <c r="N391" s="28"/>
    </row>
    <row r="392" spans="3:14" x14ac:dyDescent="0.3">
      <c r="C392" s="84" t="s">
        <v>26</v>
      </c>
      <c r="D392" s="85">
        <v>512442</v>
      </c>
      <c r="E392" s="85">
        <v>320102328</v>
      </c>
      <c r="F392" s="85">
        <v>2009</v>
      </c>
      <c r="G392" s="88">
        <v>0</v>
      </c>
      <c r="H392" s="88">
        <v>-410883.85</v>
      </c>
      <c r="I392" s="104"/>
      <c r="J392" s="105"/>
      <c r="L392" s="27"/>
      <c r="M392" s="28"/>
      <c r="N392" s="28"/>
    </row>
    <row r="393" spans="3:14" x14ac:dyDescent="0.3">
      <c r="C393" s="84" t="s">
        <v>26</v>
      </c>
      <c r="D393" s="85">
        <v>512442</v>
      </c>
      <c r="E393" s="85">
        <v>320102328</v>
      </c>
      <c r="F393" s="85">
        <v>2009</v>
      </c>
      <c r="G393" s="88">
        <v>10000</v>
      </c>
      <c r="H393" s="88">
        <v>-10000</v>
      </c>
      <c r="I393" s="104"/>
      <c r="J393" s="105"/>
      <c r="L393" s="27"/>
      <c r="M393" s="28"/>
      <c r="N393" s="28"/>
    </row>
    <row r="394" spans="3:14" x14ac:dyDescent="0.3">
      <c r="C394" s="84" t="s">
        <v>26</v>
      </c>
      <c r="D394" s="85">
        <v>512347</v>
      </c>
      <c r="E394" s="85">
        <v>320102354</v>
      </c>
      <c r="F394" s="85">
        <v>2010</v>
      </c>
      <c r="G394" s="88">
        <v>0</v>
      </c>
      <c r="H394" s="88">
        <v>10000</v>
      </c>
      <c r="I394" s="104"/>
      <c r="J394" s="105"/>
      <c r="L394" s="27"/>
      <c r="M394" s="28"/>
      <c r="N394" s="28"/>
    </row>
    <row r="395" spans="3:14" x14ac:dyDescent="0.3">
      <c r="C395" s="84" t="s">
        <v>26</v>
      </c>
      <c r="D395" s="85">
        <v>512347</v>
      </c>
      <c r="E395" s="85">
        <v>320102354</v>
      </c>
      <c r="F395" s="85">
        <v>2010</v>
      </c>
      <c r="G395" s="88">
        <v>3650</v>
      </c>
      <c r="H395" s="88">
        <v>986350</v>
      </c>
      <c r="I395" s="104"/>
      <c r="J395" s="105"/>
      <c r="L395" s="27"/>
      <c r="M395" s="28"/>
      <c r="N395" s="28"/>
    </row>
    <row r="396" spans="3:14" x14ac:dyDescent="0.3">
      <c r="C396" s="84" t="s">
        <v>26</v>
      </c>
      <c r="D396" s="85">
        <v>512347</v>
      </c>
      <c r="E396" s="85">
        <v>320102354</v>
      </c>
      <c r="F396" s="85">
        <v>2010</v>
      </c>
      <c r="G396" s="88">
        <v>0</v>
      </c>
      <c r="H396" s="88">
        <v>-300350</v>
      </c>
      <c r="I396" s="104"/>
      <c r="J396" s="105"/>
      <c r="L396" s="27"/>
      <c r="M396" s="28"/>
      <c r="N396" s="28"/>
    </row>
    <row r="397" spans="3:14" x14ac:dyDescent="0.3">
      <c r="C397" s="84" t="s">
        <v>26</v>
      </c>
      <c r="D397" s="85">
        <v>512347</v>
      </c>
      <c r="E397" s="85">
        <v>320102354</v>
      </c>
      <c r="F397" s="85">
        <v>2010</v>
      </c>
      <c r="G397" s="88">
        <v>336000</v>
      </c>
      <c r="H397" s="88">
        <v>-696000</v>
      </c>
      <c r="I397" s="104"/>
      <c r="J397" s="105"/>
      <c r="L397" s="27"/>
      <c r="M397" s="28"/>
      <c r="N397" s="28"/>
    </row>
    <row r="398" spans="3:14" x14ac:dyDescent="0.3">
      <c r="C398" s="84" t="s">
        <v>26</v>
      </c>
      <c r="D398" s="85">
        <v>513358</v>
      </c>
      <c r="E398" s="85">
        <v>320102376</v>
      </c>
      <c r="F398" s="85">
        <v>2010</v>
      </c>
      <c r="G398" s="88">
        <v>0</v>
      </c>
      <c r="H398" s="88">
        <v>160000</v>
      </c>
      <c r="I398" s="104"/>
      <c r="J398" s="105"/>
      <c r="L398" s="27"/>
      <c r="M398" s="28"/>
      <c r="N398" s="28"/>
    </row>
    <row r="399" spans="3:14" x14ac:dyDescent="0.3">
      <c r="C399" s="84" t="s">
        <v>26</v>
      </c>
      <c r="D399" s="85">
        <v>513358</v>
      </c>
      <c r="E399" s="85">
        <v>320102376</v>
      </c>
      <c r="F399" s="85">
        <v>2010</v>
      </c>
      <c r="G399" s="88">
        <v>29731.360000000001</v>
      </c>
      <c r="H399" s="88">
        <v>-160000</v>
      </c>
      <c r="I399" s="104"/>
      <c r="J399" s="105"/>
      <c r="L399" s="27"/>
      <c r="M399" s="28"/>
      <c r="N399" s="28"/>
    </row>
    <row r="400" spans="3:14" x14ac:dyDescent="0.3">
      <c r="C400" s="84" t="s">
        <v>26</v>
      </c>
      <c r="D400" s="85">
        <v>510671</v>
      </c>
      <c r="E400" s="85">
        <v>320102378</v>
      </c>
      <c r="F400" s="85">
        <v>2007</v>
      </c>
      <c r="G400" s="88">
        <v>0</v>
      </c>
      <c r="H400" s="88">
        <v>100</v>
      </c>
      <c r="I400" s="104"/>
      <c r="J400" s="105"/>
      <c r="L400" s="27"/>
      <c r="M400" s="28"/>
      <c r="N400" s="28"/>
    </row>
    <row r="401" spans="3:14" x14ac:dyDescent="0.3">
      <c r="C401" s="84" t="s">
        <v>26</v>
      </c>
      <c r="D401" s="85">
        <v>510671</v>
      </c>
      <c r="E401" s="85">
        <v>320102378</v>
      </c>
      <c r="F401" s="85">
        <v>2007</v>
      </c>
      <c r="G401" s="88">
        <v>1350</v>
      </c>
      <c r="H401" s="88">
        <v>284574.71000000002</v>
      </c>
      <c r="I401" s="104"/>
      <c r="J401" s="105"/>
      <c r="L401" s="27"/>
      <c r="M401" s="28"/>
      <c r="N401" s="28"/>
    </row>
    <row r="402" spans="3:14" x14ac:dyDescent="0.3">
      <c r="C402" s="84" t="s">
        <v>26</v>
      </c>
      <c r="D402" s="85">
        <v>510671</v>
      </c>
      <c r="E402" s="85">
        <v>320102378</v>
      </c>
      <c r="F402" s="85">
        <v>2007</v>
      </c>
      <c r="G402" s="88">
        <v>0</v>
      </c>
      <c r="H402" s="88">
        <v>-234674.71</v>
      </c>
      <c r="I402" s="104"/>
      <c r="J402" s="105"/>
      <c r="L402" s="27"/>
      <c r="M402" s="28"/>
      <c r="N402" s="28"/>
    </row>
    <row r="403" spans="3:14" x14ac:dyDescent="0.3">
      <c r="C403" s="84" t="s">
        <v>26</v>
      </c>
      <c r="D403" s="85">
        <v>510671</v>
      </c>
      <c r="E403" s="85">
        <v>320102378</v>
      </c>
      <c r="F403" s="85">
        <v>2007</v>
      </c>
      <c r="G403" s="88">
        <v>300</v>
      </c>
      <c r="H403" s="88">
        <v>0</v>
      </c>
      <c r="I403" s="104"/>
      <c r="J403" s="105"/>
      <c r="L403" s="27"/>
      <c r="M403" s="28"/>
      <c r="N403" s="28"/>
    </row>
    <row r="404" spans="3:14" x14ac:dyDescent="0.3">
      <c r="C404" s="84" t="s">
        <v>26</v>
      </c>
      <c r="D404" s="85">
        <v>512808</v>
      </c>
      <c r="E404" s="85">
        <v>320102450</v>
      </c>
      <c r="F404" s="85">
        <v>2010</v>
      </c>
      <c r="G404" s="88">
        <v>0</v>
      </c>
      <c r="H404" s="88">
        <v>290000</v>
      </c>
      <c r="I404" s="104"/>
      <c r="J404" s="105"/>
      <c r="L404" s="27"/>
      <c r="M404" s="28"/>
      <c r="N404" s="28"/>
    </row>
    <row r="405" spans="3:14" x14ac:dyDescent="0.3">
      <c r="C405" s="84" t="s">
        <v>26</v>
      </c>
      <c r="D405" s="85">
        <v>512808</v>
      </c>
      <c r="E405" s="85">
        <v>320102450</v>
      </c>
      <c r="F405" s="85">
        <v>2010</v>
      </c>
      <c r="G405" s="88">
        <v>3528</v>
      </c>
      <c r="H405" s="88">
        <v>-3528</v>
      </c>
      <c r="I405" s="104"/>
      <c r="J405" s="105"/>
      <c r="L405" s="27"/>
      <c r="M405" s="28"/>
      <c r="N405" s="28"/>
    </row>
    <row r="406" spans="3:14" x14ac:dyDescent="0.3">
      <c r="C406" s="84" t="s">
        <v>26</v>
      </c>
      <c r="D406" s="85">
        <v>512808</v>
      </c>
      <c r="E406" s="85">
        <v>320102450</v>
      </c>
      <c r="F406" s="85">
        <v>2010</v>
      </c>
      <c r="G406" s="88">
        <v>0</v>
      </c>
      <c r="H406" s="88">
        <v>-136472</v>
      </c>
      <c r="I406" s="104"/>
      <c r="J406" s="105"/>
      <c r="L406" s="27"/>
      <c r="M406" s="28"/>
      <c r="N406" s="28"/>
    </row>
    <row r="407" spans="3:14" x14ac:dyDescent="0.3">
      <c r="C407" s="84" t="s">
        <v>26</v>
      </c>
      <c r="D407" s="85">
        <v>512808</v>
      </c>
      <c r="E407" s="85">
        <v>320102450</v>
      </c>
      <c r="F407" s="85">
        <v>2010</v>
      </c>
      <c r="G407" s="88">
        <v>1120</v>
      </c>
      <c r="H407" s="88">
        <v>0</v>
      </c>
      <c r="I407" s="104"/>
      <c r="J407" s="105"/>
      <c r="L407" s="27"/>
      <c r="M407" s="28"/>
      <c r="N407" s="28"/>
    </row>
    <row r="408" spans="3:14" x14ac:dyDescent="0.3">
      <c r="C408" s="84" t="s">
        <v>26</v>
      </c>
      <c r="D408" s="85">
        <v>512920</v>
      </c>
      <c r="E408" s="85">
        <v>320102488</v>
      </c>
      <c r="F408" s="85">
        <v>2011</v>
      </c>
      <c r="G408" s="88">
        <v>0</v>
      </c>
      <c r="H408" s="88">
        <v>2000</v>
      </c>
      <c r="I408" s="104"/>
      <c r="J408" s="105"/>
      <c r="L408" s="27"/>
      <c r="M408" s="28"/>
      <c r="N408" s="28"/>
    </row>
    <row r="409" spans="3:14" x14ac:dyDescent="0.3">
      <c r="C409" s="84" t="s">
        <v>26</v>
      </c>
      <c r="D409" s="85">
        <v>512920</v>
      </c>
      <c r="E409" s="85">
        <v>320102488</v>
      </c>
      <c r="F409" s="85">
        <v>2011</v>
      </c>
      <c r="G409" s="88">
        <v>216291.84</v>
      </c>
      <c r="H409" s="88">
        <v>-2000</v>
      </c>
      <c r="I409" s="104"/>
      <c r="J409" s="105"/>
      <c r="L409" s="27"/>
      <c r="M409" s="28"/>
      <c r="N409" s="28"/>
    </row>
    <row r="410" spans="3:14" x14ac:dyDescent="0.3">
      <c r="C410" s="84" t="s">
        <v>26</v>
      </c>
      <c r="D410" s="85">
        <v>513085</v>
      </c>
      <c r="E410" s="85">
        <v>320102524</v>
      </c>
      <c r="F410" s="85">
        <v>2011</v>
      </c>
      <c r="G410" s="88">
        <v>0</v>
      </c>
      <c r="H410" s="88">
        <v>230000</v>
      </c>
      <c r="I410" s="104"/>
      <c r="J410" s="105"/>
      <c r="L410" s="27"/>
      <c r="M410" s="28"/>
      <c r="N410" s="28"/>
    </row>
    <row r="411" spans="3:14" x14ac:dyDescent="0.3">
      <c r="C411" s="84" t="s">
        <v>26</v>
      </c>
      <c r="D411" s="85">
        <v>513085</v>
      </c>
      <c r="E411" s="85">
        <v>320102524</v>
      </c>
      <c r="F411" s="85">
        <v>2011</v>
      </c>
      <c r="G411" s="88">
        <v>0</v>
      </c>
      <c r="H411" s="88">
        <v>70000</v>
      </c>
      <c r="I411" s="104"/>
      <c r="J411" s="105"/>
      <c r="L411" s="27"/>
      <c r="M411" s="28"/>
      <c r="N411" s="28"/>
    </row>
    <row r="412" spans="3:14" x14ac:dyDescent="0.3">
      <c r="C412" s="84" t="s">
        <v>26</v>
      </c>
      <c r="D412" s="85">
        <v>513085</v>
      </c>
      <c r="E412" s="85">
        <v>320102524</v>
      </c>
      <c r="F412" s="85">
        <v>2011</v>
      </c>
      <c r="G412" s="88">
        <v>228995</v>
      </c>
      <c r="H412" s="88">
        <v>-300000</v>
      </c>
      <c r="I412" s="104"/>
      <c r="J412" s="105"/>
      <c r="L412" s="27"/>
      <c r="M412" s="28"/>
      <c r="N412" s="28"/>
    </row>
    <row r="413" spans="3:14" x14ac:dyDescent="0.3">
      <c r="C413" s="84" t="s">
        <v>26</v>
      </c>
      <c r="D413" s="85">
        <v>514250</v>
      </c>
      <c r="E413" s="85">
        <v>320102541</v>
      </c>
      <c r="F413" s="85">
        <v>2011</v>
      </c>
      <c r="G413" s="88">
        <v>0</v>
      </c>
      <c r="H413" s="88">
        <v>10000</v>
      </c>
      <c r="I413" s="104"/>
      <c r="J413" s="105"/>
      <c r="L413" s="27"/>
      <c r="M413" s="28"/>
      <c r="N413" s="28"/>
    </row>
    <row r="414" spans="3:14" x14ac:dyDescent="0.3">
      <c r="C414" s="84" t="s">
        <v>26</v>
      </c>
      <c r="D414" s="85">
        <v>514250</v>
      </c>
      <c r="E414" s="85">
        <v>320102541</v>
      </c>
      <c r="F414" s="85">
        <v>2011</v>
      </c>
      <c r="G414" s="88">
        <v>0</v>
      </c>
      <c r="H414" s="88">
        <v>690000</v>
      </c>
      <c r="I414" s="104"/>
      <c r="J414" s="105"/>
      <c r="L414" s="27"/>
      <c r="M414" s="28"/>
      <c r="N414" s="28"/>
    </row>
    <row r="415" spans="3:14" x14ac:dyDescent="0.3">
      <c r="C415" s="84" t="s">
        <v>26</v>
      </c>
      <c r="D415" s="85">
        <v>514250</v>
      </c>
      <c r="E415" s="85">
        <v>320102541</v>
      </c>
      <c r="F415" s="85">
        <v>2011</v>
      </c>
      <c r="G415" s="88">
        <v>0</v>
      </c>
      <c r="H415" s="88">
        <v>-350000</v>
      </c>
      <c r="I415" s="104"/>
      <c r="J415" s="105"/>
      <c r="L415" s="27"/>
      <c r="M415" s="28"/>
      <c r="N415" s="28"/>
    </row>
    <row r="416" spans="3:14" x14ac:dyDescent="0.3">
      <c r="C416" s="84" t="s">
        <v>26</v>
      </c>
      <c r="D416" s="85">
        <v>514250</v>
      </c>
      <c r="E416" s="85">
        <v>320102541</v>
      </c>
      <c r="F416" s="85">
        <v>2011</v>
      </c>
      <c r="G416" s="88">
        <v>13119</v>
      </c>
      <c r="H416" s="88">
        <v>-13119</v>
      </c>
      <c r="I416" s="104"/>
      <c r="J416" s="105"/>
      <c r="L416" s="27"/>
      <c r="M416" s="28"/>
      <c r="N416" s="28"/>
    </row>
    <row r="417" spans="3:14" x14ac:dyDescent="0.3">
      <c r="C417" s="84" t="s">
        <v>26</v>
      </c>
      <c r="D417" s="85">
        <v>514250</v>
      </c>
      <c r="E417" s="85">
        <v>320102541</v>
      </c>
      <c r="F417" s="85">
        <v>2011</v>
      </c>
      <c r="G417" s="88">
        <v>0</v>
      </c>
      <c r="H417" s="88">
        <v>-336881</v>
      </c>
      <c r="I417" s="104"/>
      <c r="J417" s="105"/>
      <c r="L417" s="27"/>
      <c r="M417" s="28"/>
      <c r="N417" s="28"/>
    </row>
    <row r="418" spans="3:14" x14ac:dyDescent="0.3">
      <c r="C418" s="84" t="s">
        <v>26</v>
      </c>
      <c r="D418" s="85">
        <v>514475</v>
      </c>
      <c r="E418" s="85">
        <v>320102574</v>
      </c>
      <c r="F418" s="85">
        <v>2011</v>
      </c>
      <c r="G418" s="88">
        <v>1198659</v>
      </c>
      <c r="H418" s="88">
        <v>0</v>
      </c>
      <c r="I418" s="104"/>
      <c r="J418" s="105"/>
      <c r="L418" s="27"/>
      <c r="M418" s="28"/>
      <c r="N418" s="28"/>
    </row>
    <row r="419" spans="3:14" x14ac:dyDescent="0.3">
      <c r="C419" s="84" t="s">
        <v>26</v>
      </c>
      <c r="D419" s="85">
        <v>513644</v>
      </c>
      <c r="E419" s="85">
        <v>320102593</v>
      </c>
      <c r="F419" s="85">
        <v>2011</v>
      </c>
      <c r="G419" s="88">
        <v>0</v>
      </c>
      <c r="H419" s="88">
        <v>250000</v>
      </c>
      <c r="I419" s="104"/>
      <c r="J419" s="105"/>
      <c r="L419" s="27"/>
      <c r="M419" s="28"/>
      <c r="N419" s="28"/>
    </row>
    <row r="420" spans="3:14" x14ac:dyDescent="0.3">
      <c r="C420" s="84" t="s">
        <v>26</v>
      </c>
      <c r="D420" s="85">
        <v>513644</v>
      </c>
      <c r="E420" s="85">
        <v>320102593</v>
      </c>
      <c r="F420" s="85">
        <v>2011</v>
      </c>
      <c r="G420" s="88">
        <v>0</v>
      </c>
      <c r="H420" s="88">
        <v>-100000</v>
      </c>
      <c r="I420" s="104"/>
      <c r="J420" s="105"/>
      <c r="L420" s="27"/>
      <c r="M420" s="28"/>
      <c r="N420" s="28"/>
    </row>
    <row r="421" spans="3:14" x14ac:dyDescent="0.3">
      <c r="C421" s="84" t="s">
        <v>26</v>
      </c>
      <c r="D421" s="85">
        <v>513644</v>
      </c>
      <c r="E421" s="85">
        <v>320102593</v>
      </c>
      <c r="F421" s="85">
        <v>2011</v>
      </c>
      <c r="G421" s="88">
        <v>0</v>
      </c>
      <c r="H421" s="88">
        <v>100000</v>
      </c>
      <c r="I421" s="104"/>
      <c r="J421" s="105"/>
      <c r="L421" s="27"/>
      <c r="M421" s="28"/>
      <c r="N421" s="28"/>
    </row>
    <row r="422" spans="3:14" x14ac:dyDescent="0.3">
      <c r="C422" s="84" t="s">
        <v>26</v>
      </c>
      <c r="D422" s="85">
        <v>513644</v>
      </c>
      <c r="E422" s="85">
        <v>320102593</v>
      </c>
      <c r="F422" s="85">
        <v>2011</v>
      </c>
      <c r="G422" s="88">
        <v>1005</v>
      </c>
      <c r="H422" s="88">
        <v>0</v>
      </c>
      <c r="I422" s="104"/>
      <c r="J422" s="105"/>
      <c r="L422" s="27"/>
      <c r="M422" s="28"/>
      <c r="N422" s="28"/>
    </row>
    <row r="423" spans="3:14" x14ac:dyDescent="0.3">
      <c r="C423" s="84" t="s">
        <v>26</v>
      </c>
      <c r="D423" s="85">
        <v>514022</v>
      </c>
      <c r="E423" s="85">
        <v>320102679</v>
      </c>
      <c r="F423" s="85">
        <v>2011</v>
      </c>
      <c r="G423" s="88">
        <v>0</v>
      </c>
      <c r="H423" s="88">
        <v>167400</v>
      </c>
      <c r="I423" s="104"/>
      <c r="J423" s="105"/>
      <c r="L423" s="27"/>
      <c r="M423" s="28"/>
      <c r="N423" s="28"/>
    </row>
    <row r="424" spans="3:14" x14ac:dyDescent="0.3">
      <c r="C424" s="84" t="s">
        <v>26</v>
      </c>
      <c r="D424" s="85">
        <v>514022</v>
      </c>
      <c r="E424" s="85">
        <v>320102679</v>
      </c>
      <c r="F424" s="85">
        <v>2011</v>
      </c>
      <c r="G424" s="88">
        <v>4477</v>
      </c>
      <c r="H424" s="88">
        <v>-167400</v>
      </c>
      <c r="I424" s="104"/>
      <c r="J424" s="105"/>
      <c r="L424" s="27"/>
      <c r="M424" s="28"/>
      <c r="N424" s="28"/>
    </row>
    <row r="425" spans="3:14" x14ac:dyDescent="0.3">
      <c r="C425" s="84" t="s">
        <v>26</v>
      </c>
      <c r="D425" s="85">
        <v>512655</v>
      </c>
      <c r="E425" s="85">
        <v>320112759</v>
      </c>
      <c r="F425" s="85">
        <v>2011</v>
      </c>
      <c r="G425" s="88">
        <v>0</v>
      </c>
      <c r="H425" s="88">
        <v>20000</v>
      </c>
      <c r="I425" s="104"/>
      <c r="J425" s="105"/>
      <c r="L425" s="27"/>
      <c r="M425" s="28"/>
      <c r="N425" s="28"/>
    </row>
    <row r="426" spans="3:14" x14ac:dyDescent="0.3">
      <c r="C426" s="84" t="s">
        <v>26</v>
      </c>
      <c r="D426" s="85">
        <v>512655</v>
      </c>
      <c r="E426" s="85">
        <v>320112759</v>
      </c>
      <c r="F426" s="85">
        <v>2011</v>
      </c>
      <c r="G426" s="88">
        <v>57417</v>
      </c>
      <c r="H426" s="88">
        <v>-20000</v>
      </c>
      <c r="I426" s="104"/>
      <c r="J426" s="105"/>
      <c r="L426" s="27"/>
      <c r="M426" s="28"/>
      <c r="N426" s="28"/>
    </row>
    <row r="427" spans="3:14" x14ac:dyDescent="0.3">
      <c r="C427" s="84" t="s">
        <v>26</v>
      </c>
      <c r="D427" s="85">
        <v>515113</v>
      </c>
      <c r="E427" s="85">
        <v>320113070</v>
      </c>
      <c r="F427" s="85">
        <v>2012</v>
      </c>
      <c r="G427" s="88">
        <v>2250</v>
      </c>
      <c r="H427" s="88">
        <v>113750</v>
      </c>
      <c r="I427" s="104"/>
      <c r="J427" s="105"/>
      <c r="L427" s="27"/>
      <c r="M427" s="28"/>
      <c r="N427" s="28"/>
    </row>
    <row r="428" spans="3:14" x14ac:dyDescent="0.3">
      <c r="C428" s="84" t="s">
        <v>26</v>
      </c>
      <c r="D428" s="85">
        <v>515113</v>
      </c>
      <c r="E428" s="85">
        <v>320113070</v>
      </c>
      <c r="F428" s="85">
        <v>2012</v>
      </c>
      <c r="G428" s="88">
        <v>75634.539999999994</v>
      </c>
      <c r="H428" s="88">
        <v>-113750</v>
      </c>
      <c r="I428" s="104"/>
      <c r="J428" s="105"/>
      <c r="L428" s="27"/>
      <c r="M428" s="28"/>
      <c r="N428" s="28"/>
    </row>
    <row r="429" spans="3:14" x14ac:dyDescent="0.3">
      <c r="C429" s="84" t="s">
        <v>26</v>
      </c>
      <c r="D429" s="85">
        <v>514524</v>
      </c>
      <c r="E429" s="85">
        <v>320113195</v>
      </c>
      <c r="F429" s="85">
        <v>2012</v>
      </c>
      <c r="G429" s="88">
        <v>514.48</v>
      </c>
      <c r="H429" s="88">
        <v>0</v>
      </c>
      <c r="I429" s="104"/>
      <c r="J429" s="105"/>
      <c r="L429" s="27"/>
      <c r="M429" s="28"/>
      <c r="N429" s="28"/>
    </row>
    <row r="430" spans="3:14" x14ac:dyDescent="0.3">
      <c r="C430" s="84" t="s">
        <v>26</v>
      </c>
      <c r="D430" s="85">
        <v>515149</v>
      </c>
      <c r="E430" s="85">
        <v>320113198</v>
      </c>
      <c r="F430" s="85">
        <v>2012</v>
      </c>
      <c r="G430" s="88">
        <v>0</v>
      </c>
      <c r="H430" s="88">
        <v>104000</v>
      </c>
      <c r="I430" s="104"/>
      <c r="J430" s="105"/>
      <c r="L430" s="27"/>
      <c r="M430" s="28"/>
      <c r="N430" s="28"/>
    </row>
    <row r="431" spans="3:14" x14ac:dyDescent="0.3">
      <c r="C431" s="84" t="s">
        <v>26</v>
      </c>
      <c r="D431" s="85">
        <v>515148</v>
      </c>
      <c r="E431" s="85">
        <v>320113225</v>
      </c>
      <c r="F431" s="85">
        <v>2012</v>
      </c>
      <c r="G431" s="88">
        <v>1141566</v>
      </c>
      <c r="H431" s="88">
        <v>0</v>
      </c>
      <c r="I431" s="104"/>
      <c r="J431" s="105"/>
      <c r="L431" s="27"/>
      <c r="M431" s="28"/>
      <c r="N431" s="28"/>
    </row>
    <row r="432" spans="3:14" x14ac:dyDescent="0.3">
      <c r="C432" s="84" t="s">
        <v>26</v>
      </c>
      <c r="D432" s="85">
        <v>516248</v>
      </c>
      <c r="E432" s="85">
        <v>320113329</v>
      </c>
      <c r="F432" s="85">
        <v>2012</v>
      </c>
      <c r="G432" s="88">
        <v>0</v>
      </c>
      <c r="H432" s="88">
        <v>270797</v>
      </c>
      <c r="I432" s="104"/>
      <c r="J432" s="105"/>
      <c r="L432" s="27"/>
      <c r="M432" s="28"/>
      <c r="N432" s="28"/>
    </row>
    <row r="433" spans="3:14" x14ac:dyDescent="0.3">
      <c r="C433" s="84" t="s">
        <v>26</v>
      </c>
      <c r="D433" s="85">
        <v>516248</v>
      </c>
      <c r="E433" s="85">
        <v>320113329</v>
      </c>
      <c r="F433" s="85">
        <v>2012</v>
      </c>
      <c r="G433" s="88">
        <v>3270</v>
      </c>
      <c r="H433" s="88">
        <v>-270797</v>
      </c>
      <c r="I433" s="104"/>
      <c r="J433" s="105"/>
      <c r="L433" s="27"/>
      <c r="M433" s="28"/>
      <c r="N433" s="28"/>
    </row>
    <row r="434" spans="3:14" x14ac:dyDescent="0.3">
      <c r="C434" s="84" t="s">
        <v>26</v>
      </c>
      <c r="D434" s="85">
        <v>515173</v>
      </c>
      <c r="E434" s="85">
        <v>320113333</v>
      </c>
      <c r="F434" s="85">
        <v>2012</v>
      </c>
      <c r="G434" s="88">
        <v>0</v>
      </c>
      <c r="H434" s="88">
        <v>1000</v>
      </c>
      <c r="I434" s="104"/>
      <c r="J434" s="105"/>
      <c r="L434" s="27"/>
      <c r="M434" s="28"/>
      <c r="N434" s="28"/>
    </row>
    <row r="435" spans="3:14" x14ac:dyDescent="0.3">
      <c r="C435" s="84" t="s">
        <v>26</v>
      </c>
      <c r="D435" s="85">
        <v>515173</v>
      </c>
      <c r="E435" s="85">
        <v>320113333</v>
      </c>
      <c r="F435" s="85">
        <v>2012</v>
      </c>
      <c r="G435" s="88">
        <v>187974.62</v>
      </c>
      <c r="H435" s="88">
        <v>-1000</v>
      </c>
      <c r="I435" s="104"/>
      <c r="J435" s="105"/>
      <c r="L435" s="27"/>
      <c r="M435" s="28"/>
      <c r="N435" s="28"/>
    </row>
    <row r="436" spans="3:14" x14ac:dyDescent="0.3">
      <c r="C436" s="84" t="s">
        <v>26</v>
      </c>
      <c r="D436" s="85">
        <v>515533</v>
      </c>
      <c r="E436" s="85">
        <v>320123482</v>
      </c>
      <c r="F436" s="85">
        <v>2012</v>
      </c>
      <c r="G436" s="88">
        <v>0</v>
      </c>
      <c r="H436" s="88">
        <v>1200000</v>
      </c>
      <c r="I436" s="104"/>
      <c r="J436" s="105"/>
      <c r="L436" s="27"/>
      <c r="M436" s="28"/>
      <c r="N436" s="28"/>
    </row>
    <row r="437" spans="3:14" x14ac:dyDescent="0.3">
      <c r="C437" s="84" t="s">
        <v>26</v>
      </c>
      <c r="D437" s="85">
        <v>515533</v>
      </c>
      <c r="E437" s="85">
        <v>320123482</v>
      </c>
      <c r="F437" s="85">
        <v>2012</v>
      </c>
      <c r="G437" s="88">
        <v>4500</v>
      </c>
      <c r="H437" s="88">
        <v>-475500</v>
      </c>
      <c r="I437" s="104"/>
      <c r="J437" s="105"/>
      <c r="L437" s="27"/>
      <c r="M437" s="28"/>
      <c r="N437" s="28"/>
    </row>
    <row r="438" spans="3:14" x14ac:dyDescent="0.3">
      <c r="C438" s="84" t="s">
        <v>26</v>
      </c>
      <c r="D438" s="85">
        <v>515533</v>
      </c>
      <c r="E438" s="85">
        <v>320123482</v>
      </c>
      <c r="F438" s="85">
        <v>2012</v>
      </c>
      <c r="G438" s="88">
        <v>40683</v>
      </c>
      <c r="H438" s="88">
        <v>-40683</v>
      </c>
      <c r="I438" s="104"/>
      <c r="J438" s="105"/>
      <c r="L438" s="27"/>
      <c r="M438" s="28"/>
      <c r="N438" s="28"/>
    </row>
    <row r="439" spans="3:14" x14ac:dyDescent="0.3">
      <c r="C439" s="84" t="s">
        <v>26</v>
      </c>
      <c r="D439" s="85">
        <v>515494</v>
      </c>
      <c r="E439" s="85">
        <v>320123552</v>
      </c>
      <c r="F439" s="85">
        <v>2012</v>
      </c>
      <c r="G439" s="88">
        <v>0</v>
      </c>
      <c r="H439" s="88">
        <v>5000</v>
      </c>
      <c r="I439" s="104"/>
      <c r="J439" s="105"/>
      <c r="L439" s="27"/>
      <c r="M439" s="28"/>
      <c r="N439" s="28"/>
    </row>
    <row r="440" spans="3:14" x14ac:dyDescent="0.3">
      <c r="C440" s="84" t="s">
        <v>26</v>
      </c>
      <c r="D440" s="85">
        <v>515494</v>
      </c>
      <c r="E440" s="85">
        <v>320123552</v>
      </c>
      <c r="F440" s="85">
        <v>2012</v>
      </c>
      <c r="G440" s="88">
        <v>0</v>
      </c>
      <c r="H440" s="88">
        <v>0</v>
      </c>
      <c r="I440" s="104"/>
      <c r="J440" s="105"/>
      <c r="L440" s="27"/>
      <c r="M440" s="28"/>
      <c r="N440" s="28"/>
    </row>
    <row r="441" spans="3:14" x14ac:dyDescent="0.3">
      <c r="C441" s="84" t="s">
        <v>26</v>
      </c>
      <c r="D441" s="85">
        <v>514073</v>
      </c>
      <c r="E441" s="85">
        <v>320123553</v>
      </c>
      <c r="F441" s="85">
        <v>2012</v>
      </c>
      <c r="G441" s="88">
        <v>0</v>
      </c>
      <c r="H441" s="88">
        <v>20000</v>
      </c>
      <c r="I441" s="104"/>
      <c r="J441" s="105"/>
      <c r="L441" s="27"/>
      <c r="M441" s="28"/>
      <c r="N441" s="28"/>
    </row>
    <row r="442" spans="3:14" x14ac:dyDescent="0.3">
      <c r="C442" s="84" t="s">
        <v>26</v>
      </c>
      <c r="D442" s="85">
        <v>514073</v>
      </c>
      <c r="E442" s="85">
        <v>320123553</v>
      </c>
      <c r="F442" s="85">
        <v>2012</v>
      </c>
      <c r="G442" s="88">
        <v>37890</v>
      </c>
      <c r="H442" s="88">
        <v>-20000</v>
      </c>
      <c r="I442" s="104"/>
      <c r="J442" s="105"/>
      <c r="L442" s="27"/>
      <c r="M442" s="28"/>
      <c r="N442" s="28"/>
    </row>
    <row r="443" spans="3:14" x14ac:dyDescent="0.3">
      <c r="C443" s="84" t="s">
        <v>26</v>
      </c>
      <c r="D443" s="85">
        <v>514073</v>
      </c>
      <c r="E443" s="85">
        <v>320123575</v>
      </c>
      <c r="F443" s="85">
        <v>2012</v>
      </c>
      <c r="G443" s="88">
        <v>0</v>
      </c>
      <c r="H443" s="88">
        <v>11000</v>
      </c>
      <c r="I443" s="104"/>
      <c r="J443" s="105"/>
      <c r="L443" s="27"/>
      <c r="M443" s="28"/>
      <c r="N443" s="28"/>
    </row>
    <row r="444" spans="3:14" x14ac:dyDescent="0.3">
      <c r="C444" s="84" t="s">
        <v>25</v>
      </c>
      <c r="D444" s="85">
        <v>56010</v>
      </c>
      <c r="E444" s="85">
        <v>620094355</v>
      </c>
      <c r="F444" s="85">
        <v>2010</v>
      </c>
      <c r="G444" s="88">
        <v>0</v>
      </c>
      <c r="H444" s="88">
        <v>360000</v>
      </c>
      <c r="I444" s="104"/>
      <c r="J444" s="105"/>
      <c r="L444" s="27"/>
      <c r="M444" s="28"/>
      <c r="N444" s="28"/>
    </row>
    <row r="445" spans="3:14" x14ac:dyDescent="0.3">
      <c r="C445" s="84" t="s">
        <v>25</v>
      </c>
      <c r="D445" s="85">
        <v>56010</v>
      </c>
      <c r="E445" s="85">
        <v>620094355</v>
      </c>
      <c r="F445" s="85">
        <v>2010</v>
      </c>
      <c r="G445" s="88">
        <v>290708.34000000003</v>
      </c>
      <c r="H445" s="88">
        <v>-360000</v>
      </c>
      <c r="I445" s="104"/>
      <c r="J445" s="105"/>
      <c r="L445" s="27"/>
      <c r="M445" s="28"/>
      <c r="N445" s="28"/>
    </row>
    <row r="446" spans="3:14" x14ac:dyDescent="0.3">
      <c r="C446" s="84" t="s">
        <v>25</v>
      </c>
      <c r="D446" s="85">
        <v>56010</v>
      </c>
      <c r="E446" s="85">
        <v>620094380</v>
      </c>
      <c r="F446" s="85">
        <v>2010</v>
      </c>
      <c r="G446" s="88">
        <v>0</v>
      </c>
      <c r="H446" s="88">
        <v>334800</v>
      </c>
      <c r="I446" s="104"/>
      <c r="J446" s="105"/>
      <c r="L446" s="27"/>
      <c r="M446" s="28"/>
      <c r="N446" s="28"/>
    </row>
    <row r="447" spans="3:14" x14ac:dyDescent="0.3">
      <c r="C447" s="84" t="s">
        <v>25</v>
      </c>
      <c r="D447" s="85">
        <v>56010</v>
      </c>
      <c r="E447" s="85">
        <v>620094380</v>
      </c>
      <c r="F447" s="85">
        <v>2010</v>
      </c>
      <c r="G447" s="88">
        <v>293034.82</v>
      </c>
      <c r="H447" s="88">
        <v>-334800</v>
      </c>
      <c r="I447" s="104"/>
      <c r="J447" s="105"/>
      <c r="L447" s="27"/>
      <c r="M447" s="28"/>
      <c r="N447" s="28"/>
    </row>
    <row r="448" spans="3:14" x14ac:dyDescent="0.3">
      <c r="C448" s="84" t="s">
        <v>25</v>
      </c>
      <c r="D448" s="85">
        <v>56010</v>
      </c>
      <c r="E448" s="85">
        <v>620094417</v>
      </c>
      <c r="F448" s="85">
        <v>2010</v>
      </c>
      <c r="G448" s="88">
        <v>0</v>
      </c>
      <c r="H448" s="88">
        <v>344800</v>
      </c>
      <c r="I448" s="104"/>
      <c r="J448" s="105"/>
      <c r="L448" s="27"/>
      <c r="M448" s="28"/>
      <c r="N448" s="28"/>
    </row>
    <row r="449" spans="3:14" x14ac:dyDescent="0.3">
      <c r="C449" s="84" t="s">
        <v>25</v>
      </c>
      <c r="D449" s="85">
        <v>56010</v>
      </c>
      <c r="E449" s="85">
        <v>620094417</v>
      </c>
      <c r="F449" s="85">
        <v>2010</v>
      </c>
      <c r="G449" s="88">
        <v>295019.12</v>
      </c>
      <c r="H449" s="88">
        <v>-344800</v>
      </c>
      <c r="I449" s="104"/>
      <c r="J449" s="105"/>
      <c r="L449" s="27"/>
      <c r="M449" s="28"/>
      <c r="N449" s="28"/>
    </row>
    <row r="450" spans="3:14" x14ac:dyDescent="0.3">
      <c r="C450" s="84" t="s">
        <v>25</v>
      </c>
      <c r="D450" s="85">
        <v>56010</v>
      </c>
      <c r="E450" s="85">
        <v>620094456</v>
      </c>
      <c r="F450" s="85">
        <v>2010</v>
      </c>
      <c r="G450" s="88">
        <v>250962.25</v>
      </c>
      <c r="H450" s="88">
        <v>0</v>
      </c>
      <c r="I450" s="104"/>
      <c r="J450" s="105"/>
      <c r="L450" s="27"/>
      <c r="M450" s="28"/>
      <c r="N450" s="28"/>
    </row>
    <row r="451" spans="3:14" x14ac:dyDescent="0.3">
      <c r="C451" s="84" t="s">
        <v>25</v>
      </c>
      <c r="D451" s="85">
        <v>56010</v>
      </c>
      <c r="E451" s="85">
        <v>620094483</v>
      </c>
      <c r="F451" s="85">
        <v>2010</v>
      </c>
      <c r="G451" s="88">
        <v>0</v>
      </c>
      <c r="H451" s="88">
        <v>315000</v>
      </c>
      <c r="I451" s="104"/>
      <c r="J451" s="105"/>
      <c r="L451" s="27"/>
      <c r="M451" s="28"/>
      <c r="N451" s="28"/>
    </row>
    <row r="452" spans="3:14" x14ac:dyDescent="0.3">
      <c r="C452" s="84" t="s">
        <v>25</v>
      </c>
      <c r="D452" s="85">
        <v>56010</v>
      </c>
      <c r="E452" s="85">
        <v>620094483</v>
      </c>
      <c r="F452" s="85">
        <v>2010</v>
      </c>
      <c r="G452" s="88">
        <v>202005.96</v>
      </c>
      <c r="H452" s="88">
        <v>-315000</v>
      </c>
      <c r="I452" s="104"/>
      <c r="J452" s="105"/>
      <c r="L452" s="27"/>
      <c r="M452" s="28"/>
      <c r="N452" s="28"/>
    </row>
    <row r="453" spans="3:14" x14ac:dyDescent="0.3">
      <c r="C453" s="84" t="s">
        <v>25</v>
      </c>
      <c r="D453" s="85">
        <v>56010</v>
      </c>
      <c r="E453" s="85">
        <v>620094512</v>
      </c>
      <c r="F453" s="85">
        <v>2010</v>
      </c>
      <c r="G453" s="88">
        <v>0</v>
      </c>
      <c r="H453" s="88">
        <v>250000</v>
      </c>
      <c r="I453" s="104"/>
      <c r="J453" s="105"/>
      <c r="L453" s="27"/>
      <c r="M453" s="28"/>
      <c r="N453" s="28"/>
    </row>
    <row r="454" spans="3:14" x14ac:dyDescent="0.3">
      <c r="C454" s="84" t="s">
        <v>25</v>
      </c>
      <c r="D454" s="85">
        <v>56010</v>
      </c>
      <c r="E454" s="85">
        <v>620094512</v>
      </c>
      <c r="F454" s="85">
        <v>2010</v>
      </c>
      <c r="G454" s="88">
        <v>186133.25</v>
      </c>
      <c r="H454" s="88">
        <v>-250000</v>
      </c>
      <c r="I454" s="104"/>
      <c r="J454" s="105"/>
      <c r="L454" s="27"/>
      <c r="M454" s="28"/>
      <c r="N454" s="28"/>
    </row>
    <row r="455" spans="3:14" x14ac:dyDescent="0.3">
      <c r="C455" s="84" t="s">
        <v>25</v>
      </c>
      <c r="D455" s="85">
        <v>56010</v>
      </c>
      <c r="E455" s="85">
        <v>620104543</v>
      </c>
      <c r="F455" s="85">
        <v>2010</v>
      </c>
      <c r="G455" s="88">
        <v>185475.38</v>
      </c>
      <c r="H455" s="88">
        <v>0</v>
      </c>
      <c r="I455" s="104"/>
      <c r="J455" s="105"/>
      <c r="L455" s="27"/>
      <c r="M455" s="28"/>
      <c r="N455" s="28"/>
    </row>
    <row r="456" spans="3:14" x14ac:dyDescent="0.3">
      <c r="C456" s="84" t="s">
        <v>25</v>
      </c>
      <c r="D456" s="85">
        <v>56010</v>
      </c>
      <c r="E456" s="85">
        <v>620104566</v>
      </c>
      <c r="F456" s="85">
        <v>2010</v>
      </c>
      <c r="G456" s="88">
        <v>0</v>
      </c>
      <c r="H456" s="88">
        <v>214500</v>
      </c>
      <c r="I456" s="104"/>
      <c r="J456" s="105"/>
      <c r="L456" s="27"/>
      <c r="M456" s="28"/>
      <c r="N456" s="28"/>
    </row>
    <row r="457" spans="3:14" x14ac:dyDescent="0.3">
      <c r="C457" s="84" t="s">
        <v>25</v>
      </c>
      <c r="D457" s="85">
        <v>56010</v>
      </c>
      <c r="E457" s="85">
        <v>620104566</v>
      </c>
      <c r="F457" s="85">
        <v>2010</v>
      </c>
      <c r="G457" s="88">
        <v>94844.99</v>
      </c>
      <c r="H457" s="88">
        <v>-214500</v>
      </c>
      <c r="I457" s="104"/>
      <c r="J457" s="105"/>
      <c r="L457" s="27"/>
      <c r="M457" s="28"/>
      <c r="N457" s="28"/>
    </row>
    <row r="458" spans="3:14" x14ac:dyDescent="0.3">
      <c r="C458" s="84" t="s">
        <v>25</v>
      </c>
      <c r="D458" s="85">
        <v>56010</v>
      </c>
      <c r="E458" s="85">
        <v>620104600</v>
      </c>
      <c r="F458" s="85">
        <v>2010</v>
      </c>
      <c r="G458" s="88">
        <v>0</v>
      </c>
      <c r="H458" s="88">
        <v>200000</v>
      </c>
      <c r="I458" s="104"/>
      <c r="J458" s="105"/>
      <c r="L458" s="27"/>
      <c r="M458" s="28"/>
      <c r="N458" s="28"/>
    </row>
    <row r="459" spans="3:14" x14ac:dyDescent="0.3">
      <c r="C459" s="84" t="s">
        <v>25</v>
      </c>
      <c r="D459" s="85">
        <v>56010</v>
      </c>
      <c r="E459" s="85">
        <v>620104600</v>
      </c>
      <c r="F459" s="85">
        <v>2010</v>
      </c>
      <c r="G459" s="88">
        <v>179702.35</v>
      </c>
      <c r="H459" s="88">
        <v>-200000</v>
      </c>
      <c r="I459" s="104"/>
      <c r="J459" s="105"/>
      <c r="L459" s="27"/>
      <c r="M459" s="28"/>
      <c r="N459" s="28"/>
    </row>
    <row r="460" spans="3:14" x14ac:dyDescent="0.3">
      <c r="C460" s="84" t="s">
        <v>25</v>
      </c>
      <c r="D460" s="85">
        <v>56010</v>
      </c>
      <c r="E460" s="85">
        <v>620104623</v>
      </c>
      <c r="F460" s="85">
        <v>2010</v>
      </c>
      <c r="G460" s="88">
        <v>166100.12</v>
      </c>
      <c r="H460" s="88">
        <v>45659.88</v>
      </c>
      <c r="I460" s="104"/>
      <c r="J460" s="105"/>
      <c r="L460" s="27"/>
      <c r="M460" s="28"/>
      <c r="N460" s="28"/>
    </row>
    <row r="461" spans="3:14" x14ac:dyDescent="0.3">
      <c r="C461" s="84" t="s">
        <v>25</v>
      </c>
      <c r="D461" s="85">
        <v>56010</v>
      </c>
      <c r="E461" s="85">
        <v>620104623</v>
      </c>
      <c r="F461" s="85">
        <v>2010</v>
      </c>
      <c r="G461" s="88">
        <v>35465.32</v>
      </c>
      <c r="H461" s="88">
        <v>-45659.88</v>
      </c>
      <c r="I461" s="104"/>
      <c r="J461" s="105"/>
      <c r="L461" s="27"/>
      <c r="M461" s="28"/>
      <c r="N461" s="28"/>
    </row>
    <row r="462" spans="3:14" x14ac:dyDescent="0.3">
      <c r="C462" s="84" t="s">
        <v>25</v>
      </c>
      <c r="D462" s="85">
        <v>56010</v>
      </c>
      <c r="E462" s="85">
        <v>620104661</v>
      </c>
      <c r="F462" s="85">
        <v>2010</v>
      </c>
      <c r="G462" s="88">
        <v>0</v>
      </c>
      <c r="H462" s="88">
        <v>200000</v>
      </c>
      <c r="I462" s="104"/>
      <c r="J462" s="105"/>
      <c r="L462" s="27"/>
      <c r="M462" s="28"/>
      <c r="N462" s="28"/>
    </row>
    <row r="463" spans="3:14" x14ac:dyDescent="0.3">
      <c r="C463" s="84" t="s">
        <v>25</v>
      </c>
      <c r="D463" s="85">
        <v>56010</v>
      </c>
      <c r="E463" s="85">
        <v>620104661</v>
      </c>
      <c r="F463" s="85">
        <v>2010</v>
      </c>
      <c r="G463" s="88">
        <v>128328.51</v>
      </c>
      <c r="H463" s="88">
        <v>-200000</v>
      </c>
      <c r="I463" s="104"/>
      <c r="J463" s="105"/>
      <c r="L463" s="27"/>
      <c r="M463" s="28"/>
      <c r="N463" s="28"/>
    </row>
    <row r="464" spans="3:14" x14ac:dyDescent="0.3">
      <c r="C464" s="84" t="s">
        <v>25</v>
      </c>
      <c r="D464" s="85">
        <v>56010</v>
      </c>
      <c r="E464" s="85">
        <v>620104661</v>
      </c>
      <c r="F464" s="85">
        <v>2010</v>
      </c>
      <c r="G464" s="88">
        <v>5056</v>
      </c>
      <c r="H464" s="88">
        <v>0</v>
      </c>
      <c r="I464" s="104"/>
      <c r="J464" s="105"/>
      <c r="L464" s="27"/>
      <c r="M464" s="28"/>
      <c r="N464" s="28"/>
    </row>
    <row r="465" spans="3:14" x14ac:dyDescent="0.3">
      <c r="C465" s="84" t="s">
        <v>25</v>
      </c>
      <c r="D465" s="85">
        <v>56010</v>
      </c>
      <c r="E465" s="85">
        <v>620104682</v>
      </c>
      <c r="F465" s="85">
        <v>2010</v>
      </c>
      <c r="G465" s="88">
        <v>0</v>
      </c>
      <c r="H465" s="88">
        <v>180000</v>
      </c>
      <c r="I465" s="104"/>
      <c r="J465" s="105"/>
      <c r="L465" s="27"/>
      <c r="M465" s="28"/>
      <c r="N465" s="28"/>
    </row>
    <row r="466" spans="3:14" x14ac:dyDescent="0.3">
      <c r="C466" s="84" t="s">
        <v>25</v>
      </c>
      <c r="D466" s="85">
        <v>56010</v>
      </c>
      <c r="E466" s="85">
        <v>620104682</v>
      </c>
      <c r="F466" s="85">
        <v>2010</v>
      </c>
      <c r="G466" s="88">
        <v>144860.67000000001</v>
      </c>
      <c r="H466" s="88">
        <v>-180000</v>
      </c>
      <c r="I466" s="104"/>
      <c r="J466" s="105"/>
      <c r="L466" s="27"/>
      <c r="M466" s="28"/>
      <c r="N466" s="28"/>
    </row>
    <row r="467" spans="3:14" x14ac:dyDescent="0.3">
      <c r="C467" s="84" t="s">
        <v>25</v>
      </c>
      <c r="D467" s="85">
        <v>56127</v>
      </c>
      <c r="E467" s="85">
        <v>620104709</v>
      </c>
      <c r="F467" s="85">
        <v>2011</v>
      </c>
      <c r="G467" s="88">
        <v>0</v>
      </c>
      <c r="H467" s="88">
        <v>200000</v>
      </c>
      <c r="I467" s="104"/>
      <c r="J467" s="105"/>
      <c r="L467" s="27"/>
      <c r="M467" s="28"/>
      <c r="N467" s="28"/>
    </row>
    <row r="468" spans="3:14" x14ac:dyDescent="0.3">
      <c r="C468" s="84" t="s">
        <v>25</v>
      </c>
      <c r="D468" s="85">
        <v>56127</v>
      </c>
      <c r="E468" s="85">
        <v>620104709</v>
      </c>
      <c r="F468" s="85">
        <v>2011</v>
      </c>
      <c r="G468" s="88">
        <v>111547.8</v>
      </c>
      <c r="H468" s="88">
        <v>-200000</v>
      </c>
      <c r="I468" s="104"/>
      <c r="J468" s="105"/>
      <c r="L468" s="27"/>
      <c r="M468" s="28"/>
      <c r="N468" s="28"/>
    </row>
    <row r="469" spans="3:14" x14ac:dyDescent="0.3">
      <c r="C469" s="84" t="s">
        <v>25</v>
      </c>
      <c r="D469" s="85">
        <v>56127</v>
      </c>
      <c r="E469" s="85">
        <v>620104719</v>
      </c>
      <c r="F469" s="85">
        <v>2011</v>
      </c>
      <c r="G469" s="88">
        <v>0</v>
      </c>
      <c r="H469" s="88">
        <v>200000</v>
      </c>
      <c r="I469" s="104"/>
      <c r="J469" s="105"/>
      <c r="L469" s="27"/>
      <c r="M469" s="28"/>
      <c r="N469" s="28"/>
    </row>
    <row r="470" spans="3:14" x14ac:dyDescent="0.3">
      <c r="C470" s="84" t="s">
        <v>25</v>
      </c>
      <c r="D470" s="85">
        <v>56127</v>
      </c>
      <c r="E470" s="85">
        <v>620104719</v>
      </c>
      <c r="F470" s="85">
        <v>2011</v>
      </c>
      <c r="G470" s="88">
        <v>92096.04</v>
      </c>
      <c r="H470" s="88">
        <v>-200000</v>
      </c>
      <c r="I470" s="104"/>
      <c r="J470" s="105"/>
      <c r="L470" s="27"/>
      <c r="M470" s="28"/>
      <c r="N470" s="28"/>
    </row>
    <row r="471" spans="3:14" x14ac:dyDescent="0.3">
      <c r="C471" s="84" t="s">
        <v>25</v>
      </c>
      <c r="D471" s="85">
        <v>56127</v>
      </c>
      <c r="E471" s="85">
        <v>620104769</v>
      </c>
      <c r="F471" s="85">
        <v>2011</v>
      </c>
      <c r="G471" s="88">
        <v>0</v>
      </c>
      <c r="H471" s="88">
        <v>200000</v>
      </c>
      <c r="I471" s="104"/>
      <c r="J471" s="105"/>
      <c r="L471" s="27"/>
      <c r="M471" s="28"/>
      <c r="N471" s="28"/>
    </row>
    <row r="472" spans="3:14" x14ac:dyDescent="0.3">
      <c r="C472" s="84" t="s">
        <v>25</v>
      </c>
      <c r="D472" s="85">
        <v>56127</v>
      </c>
      <c r="E472" s="85">
        <v>620104769</v>
      </c>
      <c r="F472" s="85">
        <v>2011</v>
      </c>
      <c r="G472" s="88">
        <v>99504.639999999999</v>
      </c>
      <c r="H472" s="88">
        <v>-200000</v>
      </c>
      <c r="I472" s="104"/>
      <c r="J472" s="105"/>
      <c r="L472" s="27"/>
      <c r="M472" s="28"/>
      <c r="N472" s="28"/>
    </row>
    <row r="473" spans="3:14" x14ac:dyDescent="0.3">
      <c r="C473" s="84" t="s">
        <v>24</v>
      </c>
      <c r="D473" s="85">
        <v>14863</v>
      </c>
      <c r="E473" s="85">
        <v>22200615282</v>
      </c>
      <c r="F473" s="85">
        <v>2006</v>
      </c>
      <c r="G473" s="88">
        <v>1188.0999999999999</v>
      </c>
      <c r="H473" s="88">
        <v>0</v>
      </c>
      <c r="I473" s="104"/>
      <c r="J473" s="105"/>
      <c r="L473" s="27"/>
      <c r="M473" s="28"/>
      <c r="N473" s="28"/>
    </row>
    <row r="474" spans="3:14" x14ac:dyDescent="0.3">
      <c r="C474" s="84" t="s">
        <v>24</v>
      </c>
      <c r="D474" s="85">
        <v>19323</v>
      </c>
      <c r="E474" s="85">
        <v>22200815414</v>
      </c>
      <c r="F474" s="85">
        <v>2008</v>
      </c>
      <c r="G474" s="88">
        <v>0</v>
      </c>
      <c r="H474" s="88">
        <v>32917.5</v>
      </c>
      <c r="I474" s="104"/>
      <c r="J474" s="105"/>
      <c r="L474" s="27"/>
      <c r="M474" s="28"/>
      <c r="N474" s="28"/>
    </row>
    <row r="475" spans="3:14" x14ac:dyDescent="0.3">
      <c r="C475" s="84" t="s">
        <v>24</v>
      </c>
      <c r="D475" s="85">
        <v>19323</v>
      </c>
      <c r="E475" s="85">
        <v>22200815414</v>
      </c>
      <c r="F475" s="85">
        <v>2008</v>
      </c>
      <c r="G475" s="88">
        <v>84414.52</v>
      </c>
      <c r="H475" s="88">
        <v>105082.5</v>
      </c>
      <c r="I475" s="104"/>
      <c r="J475" s="105"/>
      <c r="L475" s="27"/>
      <c r="M475" s="28"/>
      <c r="N475" s="28"/>
    </row>
    <row r="476" spans="3:14" x14ac:dyDescent="0.3">
      <c r="C476" s="84" t="s">
        <v>24</v>
      </c>
      <c r="D476" s="85">
        <v>19323</v>
      </c>
      <c r="E476" s="85">
        <v>22200815414</v>
      </c>
      <c r="F476" s="85">
        <v>2008</v>
      </c>
      <c r="G476" s="88">
        <v>66530</v>
      </c>
      <c r="H476" s="88">
        <v>-59880</v>
      </c>
      <c r="I476" s="104"/>
      <c r="J476" s="105"/>
      <c r="L476" s="27"/>
      <c r="M476" s="28"/>
      <c r="N476" s="28"/>
    </row>
    <row r="477" spans="3:14" x14ac:dyDescent="0.3">
      <c r="C477" s="84" t="s">
        <v>24</v>
      </c>
      <c r="D477" s="85">
        <v>19323</v>
      </c>
      <c r="E477" s="85">
        <v>22200815414</v>
      </c>
      <c r="F477" s="85">
        <v>2008</v>
      </c>
      <c r="G477" s="88">
        <v>111390.57</v>
      </c>
      <c r="H477" s="88">
        <v>-78120</v>
      </c>
      <c r="I477" s="104"/>
      <c r="J477" s="105"/>
      <c r="L477" s="27"/>
      <c r="M477" s="28"/>
      <c r="N477" s="28"/>
    </row>
    <row r="478" spans="3:14" x14ac:dyDescent="0.3">
      <c r="C478" s="84" t="s">
        <v>24</v>
      </c>
      <c r="D478" s="85">
        <v>18390</v>
      </c>
      <c r="E478" s="85">
        <v>22200815429</v>
      </c>
      <c r="F478" s="85">
        <v>2008</v>
      </c>
      <c r="G478" s="88">
        <v>0</v>
      </c>
      <c r="H478" s="88">
        <v>345</v>
      </c>
      <c r="I478" s="104"/>
      <c r="J478" s="105"/>
      <c r="L478" s="27"/>
      <c r="M478" s="28"/>
      <c r="N478" s="28"/>
    </row>
    <row r="479" spans="3:14" x14ac:dyDescent="0.3">
      <c r="C479" s="84" t="s">
        <v>24</v>
      </c>
      <c r="D479" s="85">
        <v>18390</v>
      </c>
      <c r="E479" s="85">
        <v>22200815429</v>
      </c>
      <c r="F479" s="85">
        <v>2008</v>
      </c>
      <c r="G479" s="88">
        <v>0</v>
      </c>
      <c r="H479" s="88">
        <v>27</v>
      </c>
      <c r="I479" s="104"/>
      <c r="J479" s="105"/>
      <c r="L479" s="27"/>
      <c r="M479" s="28"/>
      <c r="N479" s="28"/>
    </row>
    <row r="480" spans="3:14" x14ac:dyDescent="0.3">
      <c r="C480" s="84" t="s">
        <v>24</v>
      </c>
      <c r="D480" s="85">
        <v>18390</v>
      </c>
      <c r="E480" s="85">
        <v>22200815429</v>
      </c>
      <c r="F480" s="85">
        <v>2008</v>
      </c>
      <c r="G480" s="88">
        <v>0</v>
      </c>
      <c r="H480" s="88">
        <v>303388</v>
      </c>
      <c r="I480" s="104"/>
      <c r="J480" s="105"/>
      <c r="L480" s="27"/>
      <c r="M480" s="28"/>
      <c r="N480" s="28"/>
    </row>
    <row r="481" spans="3:14" x14ac:dyDescent="0.3">
      <c r="C481" s="84" t="s">
        <v>24</v>
      </c>
      <c r="D481" s="85">
        <v>18390</v>
      </c>
      <c r="E481" s="85">
        <v>22200815429</v>
      </c>
      <c r="F481" s="85">
        <v>2008</v>
      </c>
      <c r="G481" s="88">
        <v>0</v>
      </c>
      <c r="H481" s="88">
        <v>3680</v>
      </c>
      <c r="I481" s="104"/>
      <c r="J481" s="105"/>
      <c r="L481" s="27"/>
      <c r="M481" s="28"/>
      <c r="N481" s="28"/>
    </row>
    <row r="482" spans="3:14" x14ac:dyDescent="0.3">
      <c r="C482" s="84" t="s">
        <v>24</v>
      </c>
      <c r="D482" s="85">
        <v>18390</v>
      </c>
      <c r="E482" s="85">
        <v>22200815429</v>
      </c>
      <c r="F482" s="85">
        <v>2008</v>
      </c>
      <c r="G482" s="88">
        <v>0</v>
      </c>
      <c r="H482" s="88">
        <v>-3440</v>
      </c>
      <c r="I482" s="104"/>
      <c r="J482" s="105"/>
      <c r="L482" s="27"/>
      <c r="M482" s="28"/>
      <c r="N482" s="28"/>
    </row>
    <row r="483" spans="3:14" x14ac:dyDescent="0.3">
      <c r="C483" s="84" t="s">
        <v>24</v>
      </c>
      <c r="D483" s="85">
        <v>18390</v>
      </c>
      <c r="E483" s="85">
        <v>22200815429</v>
      </c>
      <c r="F483" s="85">
        <v>2008</v>
      </c>
      <c r="G483" s="88">
        <v>0</v>
      </c>
      <c r="H483" s="88">
        <v>56247.040000000001</v>
      </c>
      <c r="I483" s="104"/>
      <c r="J483" s="105"/>
      <c r="L483" s="27"/>
      <c r="M483" s="28"/>
      <c r="N483" s="28"/>
    </row>
    <row r="484" spans="3:14" x14ac:dyDescent="0.3">
      <c r="C484" s="84" t="s">
        <v>24</v>
      </c>
      <c r="D484" s="85">
        <v>18390</v>
      </c>
      <c r="E484" s="85">
        <v>22200815429</v>
      </c>
      <c r="F484" s="85">
        <v>2008</v>
      </c>
      <c r="G484" s="88">
        <v>361327.62</v>
      </c>
      <c r="H484" s="88">
        <v>-360247.03999999998</v>
      </c>
      <c r="I484" s="104"/>
      <c r="J484" s="105"/>
      <c r="L484" s="27"/>
      <c r="M484" s="28"/>
      <c r="N484" s="28"/>
    </row>
    <row r="485" spans="3:14" x14ac:dyDescent="0.3">
      <c r="C485" s="84" t="s">
        <v>24</v>
      </c>
      <c r="D485" s="85">
        <v>18567</v>
      </c>
      <c r="E485" s="85">
        <v>22200815437</v>
      </c>
      <c r="F485" s="85">
        <v>2008</v>
      </c>
      <c r="G485" s="88">
        <v>0</v>
      </c>
      <c r="H485" s="88">
        <v>1207500</v>
      </c>
      <c r="I485" s="104"/>
      <c r="J485" s="105"/>
      <c r="L485" s="27"/>
      <c r="M485" s="28"/>
      <c r="N485" s="28"/>
    </row>
    <row r="486" spans="3:14" x14ac:dyDescent="0.3">
      <c r="C486" s="84" t="s">
        <v>24</v>
      </c>
      <c r="D486" s="85">
        <v>18567</v>
      </c>
      <c r="E486" s="85">
        <v>22200815437</v>
      </c>
      <c r="F486" s="85">
        <v>2008</v>
      </c>
      <c r="G486" s="88">
        <v>0</v>
      </c>
      <c r="H486" s="88">
        <v>407231.4</v>
      </c>
      <c r="I486" s="104"/>
      <c r="J486" s="105"/>
      <c r="L486" s="27"/>
      <c r="M486" s="28"/>
      <c r="N486" s="28"/>
    </row>
    <row r="487" spans="3:14" x14ac:dyDescent="0.3">
      <c r="C487" s="84" t="s">
        <v>24</v>
      </c>
      <c r="D487" s="85">
        <v>18567</v>
      </c>
      <c r="E487" s="85">
        <v>22200815437</v>
      </c>
      <c r="F487" s="85">
        <v>2008</v>
      </c>
      <c r="G487" s="88">
        <v>1615756.52</v>
      </c>
      <c r="H487" s="88">
        <v>-1614731.4</v>
      </c>
      <c r="I487" s="104"/>
      <c r="J487" s="105"/>
      <c r="L487" s="27"/>
      <c r="M487" s="28"/>
      <c r="N487" s="28"/>
    </row>
    <row r="488" spans="3:14" x14ac:dyDescent="0.3">
      <c r="C488" s="84" t="s">
        <v>24</v>
      </c>
      <c r="D488" s="85">
        <v>18390</v>
      </c>
      <c r="E488" s="85">
        <v>22200815446</v>
      </c>
      <c r="F488" s="85">
        <v>2008</v>
      </c>
      <c r="G488" s="88">
        <v>0</v>
      </c>
      <c r="H488" s="88">
        <v>345</v>
      </c>
      <c r="I488" s="104"/>
      <c r="J488" s="105"/>
      <c r="L488" s="27"/>
      <c r="M488" s="28"/>
      <c r="N488" s="28"/>
    </row>
    <row r="489" spans="3:14" x14ac:dyDescent="0.3">
      <c r="C489" s="84" t="s">
        <v>24</v>
      </c>
      <c r="D489" s="85">
        <v>18390</v>
      </c>
      <c r="E489" s="85">
        <v>22200815446</v>
      </c>
      <c r="F489" s="85">
        <v>2008</v>
      </c>
      <c r="G489" s="88">
        <v>0</v>
      </c>
      <c r="H489" s="88">
        <v>27</v>
      </c>
      <c r="I489" s="104"/>
      <c r="J489" s="105"/>
      <c r="L489" s="27"/>
      <c r="M489" s="28"/>
      <c r="N489" s="28"/>
    </row>
    <row r="490" spans="3:14" x14ac:dyDescent="0.3">
      <c r="C490" s="84" t="s">
        <v>24</v>
      </c>
      <c r="D490" s="85">
        <v>18390</v>
      </c>
      <c r="E490" s="85">
        <v>22200815446</v>
      </c>
      <c r="F490" s="85">
        <v>2008</v>
      </c>
      <c r="G490" s="88">
        <v>0</v>
      </c>
      <c r="H490" s="88">
        <v>7.7</v>
      </c>
      <c r="I490" s="104"/>
      <c r="J490" s="105"/>
      <c r="L490" s="27"/>
      <c r="M490" s="28"/>
      <c r="N490" s="28"/>
    </row>
    <row r="491" spans="3:14" x14ac:dyDescent="0.3">
      <c r="C491" s="84" t="s">
        <v>24</v>
      </c>
      <c r="D491" s="85">
        <v>18390</v>
      </c>
      <c r="E491" s="85">
        <v>22200815446</v>
      </c>
      <c r="F491" s="85">
        <v>2008</v>
      </c>
      <c r="G491" s="88">
        <v>0</v>
      </c>
      <c r="H491" s="88">
        <v>4.5999999999999996</v>
      </c>
      <c r="I491" s="104"/>
      <c r="J491" s="105"/>
      <c r="L491" s="27"/>
      <c r="M491" s="28"/>
      <c r="N491" s="28"/>
    </row>
    <row r="492" spans="3:14" x14ac:dyDescent="0.3">
      <c r="C492" s="84" t="s">
        <v>24</v>
      </c>
      <c r="D492" s="85">
        <v>18390</v>
      </c>
      <c r="E492" s="85">
        <v>22200815446</v>
      </c>
      <c r="F492" s="85">
        <v>2008</v>
      </c>
      <c r="G492" s="88">
        <v>0</v>
      </c>
      <c r="H492" s="88">
        <v>-4.3</v>
      </c>
      <c r="I492" s="104"/>
      <c r="J492" s="105"/>
      <c r="L492" s="27"/>
      <c r="M492" s="28"/>
      <c r="N492" s="28"/>
    </row>
    <row r="493" spans="3:14" x14ac:dyDescent="0.3">
      <c r="C493" s="84" t="s">
        <v>24</v>
      </c>
      <c r="D493" s="85">
        <v>18390</v>
      </c>
      <c r="E493" s="85">
        <v>22200815446</v>
      </c>
      <c r="F493" s="85">
        <v>2008</v>
      </c>
      <c r="G493" s="88">
        <v>0</v>
      </c>
      <c r="H493" s="88">
        <v>1434480</v>
      </c>
      <c r="I493" s="104"/>
      <c r="J493" s="105"/>
      <c r="L493" s="27"/>
      <c r="M493" s="28"/>
      <c r="N493" s="28"/>
    </row>
    <row r="494" spans="3:14" x14ac:dyDescent="0.3">
      <c r="C494" s="84" t="s">
        <v>24</v>
      </c>
      <c r="D494" s="85">
        <v>18390</v>
      </c>
      <c r="E494" s="85">
        <v>22200815446</v>
      </c>
      <c r="F494" s="85">
        <v>2008</v>
      </c>
      <c r="G494" s="88">
        <v>0</v>
      </c>
      <c r="H494" s="88">
        <v>19610</v>
      </c>
      <c r="I494" s="104"/>
      <c r="J494" s="105"/>
      <c r="L494" s="27"/>
      <c r="M494" s="28"/>
      <c r="N494" s="28"/>
    </row>
    <row r="495" spans="3:14" x14ac:dyDescent="0.3">
      <c r="C495" s="84" t="s">
        <v>24</v>
      </c>
      <c r="D495" s="85">
        <v>18390</v>
      </c>
      <c r="E495" s="85">
        <v>22200815446</v>
      </c>
      <c r="F495" s="85">
        <v>2008</v>
      </c>
      <c r="G495" s="88">
        <v>0</v>
      </c>
      <c r="H495" s="88">
        <v>525530</v>
      </c>
      <c r="I495" s="104"/>
      <c r="J495" s="105"/>
      <c r="L495" s="27"/>
      <c r="M495" s="28"/>
      <c r="N495" s="28"/>
    </row>
    <row r="496" spans="3:14" x14ac:dyDescent="0.3">
      <c r="C496" s="84" t="s">
        <v>24</v>
      </c>
      <c r="D496" s="85">
        <v>18390</v>
      </c>
      <c r="E496" s="85">
        <v>22200815446</v>
      </c>
      <c r="F496" s="85">
        <v>2008</v>
      </c>
      <c r="G496" s="88">
        <v>80051.08</v>
      </c>
      <c r="H496" s="88">
        <v>8000</v>
      </c>
      <c r="I496" s="104"/>
      <c r="J496" s="105"/>
      <c r="L496" s="27"/>
      <c r="M496" s="28"/>
      <c r="N496" s="28"/>
    </row>
    <row r="497" spans="3:14" x14ac:dyDescent="0.3">
      <c r="C497" s="84" t="s">
        <v>24</v>
      </c>
      <c r="D497" s="85">
        <v>18390</v>
      </c>
      <c r="E497" s="85">
        <v>22200815446</v>
      </c>
      <c r="F497" s="85">
        <v>2008</v>
      </c>
      <c r="G497" s="88">
        <v>0</v>
      </c>
      <c r="H497" s="88">
        <v>39000</v>
      </c>
      <c r="I497" s="104"/>
      <c r="J497" s="105"/>
      <c r="L497" s="27"/>
      <c r="M497" s="28"/>
      <c r="N497" s="28"/>
    </row>
    <row r="498" spans="3:14" x14ac:dyDescent="0.3">
      <c r="C498" s="84" t="s">
        <v>24</v>
      </c>
      <c r="D498" s="85">
        <v>18390</v>
      </c>
      <c r="E498" s="85">
        <v>22200815446</v>
      </c>
      <c r="F498" s="85">
        <v>2008</v>
      </c>
      <c r="G498" s="88">
        <v>3071878.99</v>
      </c>
      <c r="H498" s="88">
        <v>-2027000</v>
      </c>
      <c r="I498" s="104"/>
      <c r="J498" s="105"/>
      <c r="L498" s="27"/>
      <c r="M498" s="28"/>
      <c r="N498" s="28"/>
    </row>
    <row r="499" spans="3:14" x14ac:dyDescent="0.3">
      <c r="C499" s="84" t="s">
        <v>24</v>
      </c>
      <c r="D499" s="85">
        <v>21860</v>
      </c>
      <c r="E499" s="85">
        <v>22200915521</v>
      </c>
      <c r="F499" s="85">
        <v>2009</v>
      </c>
      <c r="G499" s="88">
        <v>0</v>
      </c>
      <c r="H499" s="88">
        <v>209412</v>
      </c>
      <c r="I499" s="104"/>
      <c r="J499" s="105"/>
      <c r="L499" s="27"/>
      <c r="M499" s="28"/>
      <c r="N499" s="28"/>
    </row>
    <row r="500" spans="3:14" x14ac:dyDescent="0.3">
      <c r="C500" s="84" t="s">
        <v>24</v>
      </c>
      <c r="D500" s="85">
        <v>21860</v>
      </c>
      <c r="E500" s="85">
        <v>22200915521</v>
      </c>
      <c r="F500" s="85">
        <v>2009</v>
      </c>
      <c r="G500" s="88">
        <v>97201.84</v>
      </c>
      <c r="H500" s="88">
        <v>-44310</v>
      </c>
      <c r="I500" s="104"/>
      <c r="J500" s="105"/>
      <c r="L500" s="27"/>
      <c r="M500" s="28"/>
      <c r="N500" s="28"/>
    </row>
    <row r="501" spans="3:14" x14ac:dyDescent="0.3">
      <c r="C501" s="84" t="s">
        <v>24</v>
      </c>
      <c r="D501" s="85">
        <v>21860</v>
      </c>
      <c r="E501" s="85">
        <v>22200915521</v>
      </c>
      <c r="F501" s="85">
        <v>2009</v>
      </c>
      <c r="G501" s="88">
        <v>0</v>
      </c>
      <c r="H501" s="88">
        <v>1218</v>
      </c>
      <c r="I501" s="104"/>
      <c r="J501" s="105"/>
      <c r="L501" s="27"/>
      <c r="M501" s="28"/>
      <c r="N501" s="28"/>
    </row>
    <row r="502" spans="3:14" x14ac:dyDescent="0.3">
      <c r="C502" s="84" t="s">
        <v>24</v>
      </c>
      <c r="D502" s="85">
        <v>21860</v>
      </c>
      <c r="E502" s="85">
        <v>22200915521</v>
      </c>
      <c r="F502" s="85">
        <v>2009</v>
      </c>
      <c r="G502" s="88">
        <v>0</v>
      </c>
      <c r="H502" s="88">
        <v>672</v>
      </c>
      <c r="I502" s="104"/>
      <c r="J502" s="105"/>
      <c r="L502" s="27"/>
      <c r="M502" s="28"/>
      <c r="N502" s="28"/>
    </row>
    <row r="503" spans="3:14" x14ac:dyDescent="0.3">
      <c r="C503" s="84" t="s">
        <v>24</v>
      </c>
      <c r="D503" s="85">
        <v>21860</v>
      </c>
      <c r="E503" s="85">
        <v>22200915521</v>
      </c>
      <c r="F503" s="85">
        <v>2009</v>
      </c>
      <c r="G503" s="88">
        <v>0</v>
      </c>
      <c r="H503" s="88">
        <v>3276</v>
      </c>
      <c r="I503" s="104"/>
      <c r="J503" s="105"/>
      <c r="L503" s="27"/>
      <c r="M503" s="28"/>
      <c r="N503" s="28"/>
    </row>
    <row r="504" spans="3:14" x14ac:dyDescent="0.3">
      <c r="C504" s="84" t="s">
        <v>24</v>
      </c>
      <c r="D504" s="85">
        <v>21860</v>
      </c>
      <c r="E504" s="85">
        <v>22200915521</v>
      </c>
      <c r="F504" s="85">
        <v>2009</v>
      </c>
      <c r="G504" s="88">
        <v>0</v>
      </c>
      <c r="H504" s="88">
        <v>2352</v>
      </c>
      <c r="I504" s="104"/>
      <c r="J504" s="105"/>
      <c r="L504" s="27"/>
      <c r="M504" s="28"/>
      <c r="N504" s="28"/>
    </row>
    <row r="505" spans="3:14" x14ac:dyDescent="0.3">
      <c r="C505" s="84" t="s">
        <v>24</v>
      </c>
      <c r="D505" s="85">
        <v>21860</v>
      </c>
      <c r="E505" s="85">
        <v>22200915521</v>
      </c>
      <c r="F505" s="85">
        <v>2009</v>
      </c>
      <c r="G505" s="88">
        <v>0</v>
      </c>
      <c r="H505" s="88">
        <v>3990</v>
      </c>
      <c r="I505" s="104"/>
      <c r="J505" s="105"/>
      <c r="L505" s="27"/>
      <c r="M505" s="28"/>
      <c r="N505" s="28"/>
    </row>
    <row r="506" spans="3:14" x14ac:dyDescent="0.3">
      <c r="C506" s="84" t="s">
        <v>24</v>
      </c>
      <c r="D506" s="85">
        <v>21860</v>
      </c>
      <c r="E506" s="85">
        <v>22200915521</v>
      </c>
      <c r="F506" s="85">
        <v>2009</v>
      </c>
      <c r="G506" s="88">
        <v>-516.21</v>
      </c>
      <c r="H506" s="88">
        <v>4158</v>
      </c>
      <c r="I506" s="104"/>
      <c r="J506" s="105"/>
      <c r="L506" s="27"/>
      <c r="M506" s="28"/>
      <c r="N506" s="28"/>
    </row>
    <row r="507" spans="3:14" x14ac:dyDescent="0.3">
      <c r="C507" s="84" t="s">
        <v>24</v>
      </c>
      <c r="D507" s="85">
        <v>21860</v>
      </c>
      <c r="E507" s="85">
        <v>22200915521</v>
      </c>
      <c r="F507" s="85">
        <v>2009</v>
      </c>
      <c r="G507" s="88">
        <v>0</v>
      </c>
      <c r="H507" s="88">
        <v>3150</v>
      </c>
      <c r="I507" s="104"/>
      <c r="J507" s="105"/>
      <c r="L507" s="27"/>
      <c r="M507" s="28"/>
      <c r="N507" s="28"/>
    </row>
    <row r="508" spans="3:14" x14ac:dyDescent="0.3">
      <c r="C508" s="84" t="s">
        <v>24</v>
      </c>
      <c r="D508" s="85">
        <v>21860</v>
      </c>
      <c r="E508" s="85">
        <v>22200915521</v>
      </c>
      <c r="F508" s="85">
        <v>2009</v>
      </c>
      <c r="G508" s="88">
        <v>0</v>
      </c>
      <c r="H508" s="88">
        <v>6216</v>
      </c>
      <c r="I508" s="104"/>
      <c r="J508" s="105"/>
      <c r="L508" s="27"/>
      <c r="M508" s="28"/>
      <c r="N508" s="28"/>
    </row>
    <row r="509" spans="3:14" x14ac:dyDescent="0.3">
      <c r="C509" s="84" t="s">
        <v>24</v>
      </c>
      <c r="D509" s="85">
        <v>21860</v>
      </c>
      <c r="E509" s="85">
        <v>22200915521</v>
      </c>
      <c r="F509" s="85">
        <v>2009</v>
      </c>
      <c r="G509" s="88">
        <v>0</v>
      </c>
      <c r="H509" s="88">
        <v>7140</v>
      </c>
      <c r="I509" s="104"/>
      <c r="J509" s="105"/>
      <c r="L509" s="27"/>
      <c r="M509" s="28"/>
      <c r="N509" s="28"/>
    </row>
    <row r="510" spans="3:14" x14ac:dyDescent="0.3">
      <c r="C510" s="84" t="s">
        <v>24</v>
      </c>
      <c r="D510" s="85">
        <v>21860</v>
      </c>
      <c r="E510" s="85">
        <v>22200915521</v>
      </c>
      <c r="F510" s="85">
        <v>2009</v>
      </c>
      <c r="G510" s="88">
        <v>0</v>
      </c>
      <c r="H510" s="88">
        <v>9114</v>
      </c>
      <c r="I510" s="104"/>
      <c r="J510" s="105"/>
      <c r="L510" s="27"/>
      <c r="M510" s="28"/>
      <c r="N510" s="28"/>
    </row>
    <row r="511" spans="3:14" x14ac:dyDescent="0.3">
      <c r="C511" s="84" t="s">
        <v>24</v>
      </c>
      <c r="D511" s="85">
        <v>21860</v>
      </c>
      <c r="E511" s="85">
        <v>22200915521</v>
      </c>
      <c r="F511" s="85">
        <v>2009</v>
      </c>
      <c r="G511" s="88">
        <v>0</v>
      </c>
      <c r="H511" s="88">
        <v>8736</v>
      </c>
      <c r="I511" s="104"/>
      <c r="J511" s="105"/>
      <c r="L511" s="27"/>
      <c r="M511" s="28"/>
      <c r="N511" s="28"/>
    </row>
    <row r="512" spans="3:14" x14ac:dyDescent="0.3">
      <c r="C512" s="84" t="s">
        <v>24</v>
      </c>
      <c r="D512" s="85">
        <v>22381</v>
      </c>
      <c r="E512" s="85">
        <v>22200915552</v>
      </c>
      <c r="F512" s="85">
        <v>2010</v>
      </c>
      <c r="G512" s="88">
        <v>1320</v>
      </c>
      <c r="H512" s="88">
        <v>0</v>
      </c>
      <c r="I512" s="104"/>
      <c r="J512" s="105"/>
      <c r="L512" s="27"/>
      <c r="M512" s="28"/>
      <c r="N512" s="28"/>
    </row>
    <row r="513" spans="3:14" x14ac:dyDescent="0.3">
      <c r="C513" s="84" t="s">
        <v>24</v>
      </c>
      <c r="D513" s="85">
        <v>23171</v>
      </c>
      <c r="E513" s="85">
        <v>22201015588</v>
      </c>
      <c r="F513" s="85">
        <v>2010</v>
      </c>
      <c r="G513" s="88">
        <v>185050.8</v>
      </c>
      <c r="H513" s="88">
        <v>0</v>
      </c>
      <c r="I513" s="104"/>
      <c r="J513" s="105"/>
      <c r="L513" s="27"/>
      <c r="M513" s="28"/>
      <c r="N513" s="28"/>
    </row>
    <row r="514" spans="3:14" x14ac:dyDescent="0.3">
      <c r="C514" s="84" t="s">
        <v>24</v>
      </c>
      <c r="D514" s="85">
        <v>23171</v>
      </c>
      <c r="E514" s="85">
        <v>22201015588</v>
      </c>
      <c r="F514" s="85">
        <v>2010</v>
      </c>
      <c r="G514" s="88">
        <v>3240</v>
      </c>
      <c r="H514" s="88">
        <v>0</v>
      </c>
      <c r="I514" s="104"/>
      <c r="J514" s="105"/>
      <c r="L514" s="27"/>
      <c r="M514" s="28"/>
      <c r="N514" s="28"/>
    </row>
    <row r="515" spans="3:14" x14ac:dyDescent="0.3">
      <c r="C515" s="84" t="s">
        <v>24</v>
      </c>
      <c r="D515" s="85">
        <v>24872</v>
      </c>
      <c r="E515" s="85">
        <v>22201115641</v>
      </c>
      <c r="F515" s="85">
        <v>2011</v>
      </c>
      <c r="G515" s="88">
        <v>0</v>
      </c>
      <c r="H515" s="88">
        <v>1000</v>
      </c>
      <c r="I515" s="104"/>
      <c r="J515" s="105"/>
      <c r="L515" s="27"/>
      <c r="M515" s="28"/>
      <c r="N515" s="28"/>
    </row>
    <row r="516" spans="3:14" x14ac:dyDescent="0.3">
      <c r="C516" s="84" t="s">
        <v>24</v>
      </c>
      <c r="D516" s="85">
        <v>24872</v>
      </c>
      <c r="E516" s="85">
        <v>22201115641</v>
      </c>
      <c r="F516" s="85">
        <v>2011</v>
      </c>
      <c r="G516" s="88">
        <v>0</v>
      </c>
      <c r="H516" s="88">
        <v>450613.93</v>
      </c>
      <c r="I516" s="104"/>
      <c r="J516" s="105"/>
      <c r="L516" s="27"/>
      <c r="M516" s="28"/>
      <c r="N516" s="28"/>
    </row>
    <row r="517" spans="3:14" x14ac:dyDescent="0.3">
      <c r="C517" s="84" t="s">
        <v>24</v>
      </c>
      <c r="D517" s="85">
        <v>24872</v>
      </c>
      <c r="E517" s="85">
        <v>22201115641</v>
      </c>
      <c r="F517" s="85">
        <v>2011</v>
      </c>
      <c r="G517" s="88">
        <v>464194</v>
      </c>
      <c r="H517" s="88">
        <v>-451613.93</v>
      </c>
      <c r="I517" s="104"/>
      <c r="J517" s="105"/>
      <c r="L517" s="27"/>
      <c r="M517" s="28"/>
      <c r="N517" s="28"/>
    </row>
    <row r="518" spans="3:14" x14ac:dyDescent="0.3">
      <c r="C518" s="84" t="s">
        <v>24</v>
      </c>
      <c r="D518" s="85">
        <v>25225</v>
      </c>
      <c r="E518" s="85">
        <v>22201115670</v>
      </c>
      <c r="F518" s="85">
        <v>2011</v>
      </c>
      <c r="G518" s="88">
        <v>0</v>
      </c>
      <c r="H518" s="88">
        <v>221950</v>
      </c>
      <c r="I518" s="104"/>
      <c r="J518" s="105"/>
      <c r="L518" s="27"/>
      <c r="M518" s="28"/>
      <c r="N518" s="28"/>
    </row>
    <row r="519" spans="3:14" x14ac:dyDescent="0.3">
      <c r="C519" s="84" t="s">
        <v>24</v>
      </c>
      <c r="D519" s="85">
        <v>25225</v>
      </c>
      <c r="E519" s="85">
        <v>22201115670</v>
      </c>
      <c r="F519" s="85">
        <v>2011</v>
      </c>
      <c r="G519" s="88">
        <v>0</v>
      </c>
      <c r="H519" s="88">
        <v>7400</v>
      </c>
      <c r="I519" s="104"/>
      <c r="J519" s="105"/>
      <c r="L519" s="27"/>
      <c r="M519" s="28"/>
      <c r="N519" s="28"/>
    </row>
    <row r="520" spans="3:14" x14ac:dyDescent="0.3">
      <c r="C520" s="84" t="s">
        <v>24</v>
      </c>
      <c r="D520" s="85">
        <v>25225</v>
      </c>
      <c r="E520" s="85">
        <v>22201115670</v>
      </c>
      <c r="F520" s="85">
        <v>2011</v>
      </c>
      <c r="G520" s="88">
        <v>0</v>
      </c>
      <c r="H520" s="88">
        <v>8500</v>
      </c>
      <c r="I520" s="104"/>
      <c r="J520" s="105"/>
      <c r="L520" s="27"/>
      <c r="M520" s="28"/>
      <c r="N520" s="28"/>
    </row>
    <row r="521" spans="3:14" x14ac:dyDescent="0.3">
      <c r="C521" s="84" t="s">
        <v>24</v>
      </c>
      <c r="D521" s="85">
        <v>25225</v>
      </c>
      <c r="E521" s="85">
        <v>22201115670</v>
      </c>
      <c r="F521" s="85">
        <v>2011</v>
      </c>
      <c r="G521" s="88">
        <v>0</v>
      </c>
      <c r="H521" s="88">
        <v>10850</v>
      </c>
      <c r="I521" s="104"/>
      <c r="J521" s="105"/>
      <c r="L521" s="27"/>
      <c r="M521" s="28"/>
      <c r="N521" s="28"/>
    </row>
    <row r="522" spans="3:14" x14ac:dyDescent="0.3">
      <c r="C522" s="84" t="s">
        <v>24</v>
      </c>
      <c r="D522" s="85">
        <v>25225</v>
      </c>
      <c r="E522" s="85">
        <v>22201115670</v>
      </c>
      <c r="F522" s="85">
        <v>2011</v>
      </c>
      <c r="G522" s="88">
        <v>0</v>
      </c>
      <c r="H522" s="88">
        <v>10400</v>
      </c>
      <c r="I522" s="104"/>
      <c r="J522" s="105"/>
      <c r="L522" s="27"/>
      <c r="M522" s="28"/>
      <c r="N522" s="28"/>
    </row>
    <row r="523" spans="3:14" x14ac:dyDescent="0.3">
      <c r="C523" s="84" t="s">
        <v>24</v>
      </c>
      <c r="D523" s="85">
        <v>24962</v>
      </c>
      <c r="E523" s="85">
        <v>22201115678</v>
      </c>
      <c r="F523" s="85">
        <v>2012</v>
      </c>
      <c r="G523" s="88">
        <v>0</v>
      </c>
      <c r="H523" s="88">
        <v>671279.58</v>
      </c>
      <c r="I523" s="104"/>
      <c r="J523" s="105"/>
      <c r="L523" s="27"/>
      <c r="M523" s="28"/>
      <c r="N523" s="28"/>
    </row>
    <row r="524" spans="3:14" x14ac:dyDescent="0.3">
      <c r="C524" s="84" t="s">
        <v>24</v>
      </c>
      <c r="D524" s="85">
        <v>24962</v>
      </c>
      <c r="E524" s="85">
        <v>22201115678</v>
      </c>
      <c r="F524" s="85">
        <v>2012</v>
      </c>
      <c r="G524" s="88">
        <v>0</v>
      </c>
      <c r="H524" s="88">
        <v>22484.9</v>
      </c>
      <c r="I524" s="104"/>
      <c r="J524" s="105"/>
      <c r="L524" s="27"/>
      <c r="M524" s="28"/>
      <c r="N524" s="28"/>
    </row>
    <row r="525" spans="3:14" x14ac:dyDescent="0.3">
      <c r="C525" s="84" t="s">
        <v>24</v>
      </c>
      <c r="D525" s="85">
        <v>24962</v>
      </c>
      <c r="E525" s="85">
        <v>22201115678</v>
      </c>
      <c r="F525" s="85">
        <v>2012</v>
      </c>
      <c r="G525" s="88">
        <v>0</v>
      </c>
      <c r="H525" s="88">
        <v>25827.25</v>
      </c>
      <c r="I525" s="104"/>
      <c r="J525" s="105"/>
      <c r="L525" s="27"/>
      <c r="M525" s="28"/>
      <c r="N525" s="28"/>
    </row>
    <row r="526" spans="3:14" x14ac:dyDescent="0.3">
      <c r="C526" s="84" t="s">
        <v>24</v>
      </c>
      <c r="D526" s="85">
        <v>24962</v>
      </c>
      <c r="E526" s="85">
        <v>22201115678</v>
      </c>
      <c r="F526" s="85">
        <v>2012</v>
      </c>
      <c r="G526" s="88">
        <v>0</v>
      </c>
      <c r="H526" s="88">
        <v>32967.72</v>
      </c>
      <c r="I526" s="104"/>
      <c r="J526" s="105"/>
      <c r="L526" s="27"/>
      <c r="M526" s="28"/>
      <c r="N526" s="28"/>
    </row>
    <row r="527" spans="3:14" x14ac:dyDescent="0.3">
      <c r="C527" s="84" t="s">
        <v>24</v>
      </c>
      <c r="D527" s="85">
        <v>24962</v>
      </c>
      <c r="E527" s="85">
        <v>22201115678</v>
      </c>
      <c r="F527" s="85">
        <v>2012</v>
      </c>
      <c r="G527" s="88">
        <v>0</v>
      </c>
      <c r="H527" s="88">
        <v>31600.400000000001</v>
      </c>
      <c r="I527" s="104"/>
      <c r="J527" s="105"/>
      <c r="L527" s="27"/>
      <c r="M527" s="28"/>
      <c r="N527" s="28"/>
    </row>
    <row r="528" spans="3:14" x14ac:dyDescent="0.3">
      <c r="C528" s="84" t="s">
        <v>24</v>
      </c>
      <c r="D528" s="85">
        <v>24962</v>
      </c>
      <c r="E528" s="85">
        <v>22201115723</v>
      </c>
      <c r="F528" s="85">
        <v>2012</v>
      </c>
      <c r="G528" s="88">
        <v>0</v>
      </c>
      <c r="H528" s="88">
        <v>232350</v>
      </c>
      <c r="I528" s="104"/>
      <c r="J528" s="105"/>
      <c r="L528" s="27"/>
      <c r="M528" s="28"/>
      <c r="N528" s="28"/>
    </row>
    <row r="529" spans="3:14" x14ac:dyDescent="0.3">
      <c r="C529" s="84" t="s">
        <v>24</v>
      </c>
      <c r="D529" s="85">
        <v>24962</v>
      </c>
      <c r="E529" s="85">
        <v>22201115723</v>
      </c>
      <c r="F529" s="85">
        <v>2012</v>
      </c>
      <c r="G529" s="88">
        <v>0</v>
      </c>
      <c r="H529" s="88">
        <v>621231.19999999995</v>
      </c>
      <c r="I529" s="104"/>
      <c r="J529" s="105"/>
      <c r="L529" s="27"/>
      <c r="M529" s="28"/>
      <c r="N529" s="28"/>
    </row>
    <row r="530" spans="3:14" x14ac:dyDescent="0.3">
      <c r="C530" s="84" t="s">
        <v>24</v>
      </c>
      <c r="D530" s="85">
        <v>24962</v>
      </c>
      <c r="E530" s="85">
        <v>22201115723</v>
      </c>
      <c r="F530" s="85">
        <v>2012</v>
      </c>
      <c r="G530" s="88">
        <v>0</v>
      </c>
      <c r="H530" s="88">
        <v>38973.199999999997</v>
      </c>
      <c r="I530" s="104"/>
      <c r="J530" s="105"/>
      <c r="L530" s="27"/>
      <c r="M530" s="28"/>
      <c r="N530" s="28"/>
    </row>
    <row r="531" spans="3:14" x14ac:dyDescent="0.3">
      <c r="C531" s="84" t="s">
        <v>24</v>
      </c>
      <c r="D531" s="85">
        <v>24962</v>
      </c>
      <c r="E531" s="85">
        <v>22201115723</v>
      </c>
      <c r="F531" s="85">
        <v>2012</v>
      </c>
      <c r="G531" s="88">
        <v>0</v>
      </c>
      <c r="H531" s="88">
        <v>37356.800000000003</v>
      </c>
      <c r="I531" s="104"/>
      <c r="J531" s="105"/>
      <c r="L531" s="27"/>
      <c r="M531" s="28"/>
      <c r="N531" s="28"/>
    </row>
    <row r="532" spans="3:14" x14ac:dyDescent="0.3">
      <c r="C532" s="84" t="s">
        <v>23</v>
      </c>
      <c r="D532" s="85">
        <v>240432</v>
      </c>
      <c r="E532" s="85">
        <v>11200612891</v>
      </c>
      <c r="F532" s="85">
        <v>2006</v>
      </c>
      <c r="G532" s="88">
        <v>100</v>
      </c>
      <c r="H532" s="88">
        <v>0</v>
      </c>
      <c r="I532" s="104"/>
      <c r="J532" s="105"/>
      <c r="L532" s="27"/>
      <c r="M532" s="28"/>
      <c r="N532" s="28"/>
    </row>
    <row r="533" spans="3:14" x14ac:dyDescent="0.3">
      <c r="C533" s="84" t="s">
        <v>23</v>
      </c>
      <c r="D533" s="85">
        <v>241947</v>
      </c>
      <c r="E533" s="85">
        <v>11200612898</v>
      </c>
      <c r="F533" s="85">
        <v>2006</v>
      </c>
      <c r="G533" s="88">
        <v>2089.31</v>
      </c>
      <c r="H533" s="88">
        <v>0</v>
      </c>
      <c r="I533" s="104"/>
      <c r="J533" s="105"/>
      <c r="L533" s="27"/>
      <c r="M533" s="28"/>
      <c r="N533" s="28"/>
    </row>
    <row r="534" spans="3:14" x14ac:dyDescent="0.3">
      <c r="C534" s="84" t="s">
        <v>23</v>
      </c>
      <c r="D534" s="85">
        <v>242977</v>
      </c>
      <c r="E534" s="85">
        <v>11200612903</v>
      </c>
      <c r="F534" s="85">
        <v>2006</v>
      </c>
      <c r="G534" s="88">
        <v>2133.85</v>
      </c>
      <c r="H534" s="88">
        <v>0</v>
      </c>
      <c r="I534" s="104"/>
      <c r="J534" s="105"/>
      <c r="L534" s="27"/>
      <c r="M534" s="28"/>
      <c r="N534" s="28"/>
    </row>
    <row r="535" spans="3:14" x14ac:dyDescent="0.3">
      <c r="C535" s="84" t="s">
        <v>23</v>
      </c>
      <c r="D535" s="85">
        <v>241113</v>
      </c>
      <c r="E535" s="85">
        <v>11200612924</v>
      </c>
      <c r="F535" s="85">
        <v>2006</v>
      </c>
      <c r="G535" s="88">
        <v>508</v>
      </c>
      <c r="H535" s="88">
        <v>492</v>
      </c>
      <c r="I535" s="104"/>
      <c r="J535" s="105"/>
      <c r="L535" s="27"/>
      <c r="M535" s="28"/>
      <c r="N535" s="28"/>
    </row>
    <row r="536" spans="3:14" x14ac:dyDescent="0.3">
      <c r="C536" s="84" t="s">
        <v>23</v>
      </c>
      <c r="D536" s="85">
        <v>241113</v>
      </c>
      <c r="E536" s="85">
        <v>11200612924</v>
      </c>
      <c r="F536" s="85">
        <v>2006</v>
      </c>
      <c r="G536" s="88">
        <v>0</v>
      </c>
      <c r="H536" s="88">
        <v>-492</v>
      </c>
      <c r="I536" s="104"/>
      <c r="J536" s="105"/>
      <c r="L536" s="27"/>
      <c r="M536" s="28"/>
      <c r="N536" s="28"/>
    </row>
    <row r="537" spans="3:14" x14ac:dyDescent="0.3">
      <c r="C537" s="84" t="s">
        <v>23</v>
      </c>
      <c r="D537" s="85">
        <v>239703</v>
      </c>
      <c r="E537" s="85">
        <v>11200612925</v>
      </c>
      <c r="F537" s="85">
        <v>2006</v>
      </c>
      <c r="G537" s="88">
        <v>3476</v>
      </c>
      <c r="H537" s="88">
        <v>0</v>
      </c>
      <c r="I537" s="104"/>
      <c r="J537" s="105"/>
      <c r="L537" s="27"/>
      <c r="M537" s="28"/>
      <c r="N537" s="28"/>
    </row>
    <row r="538" spans="3:14" x14ac:dyDescent="0.3">
      <c r="C538" s="84" t="s">
        <v>23</v>
      </c>
      <c r="D538" s="85">
        <v>241642</v>
      </c>
      <c r="E538" s="85">
        <v>11200612927</v>
      </c>
      <c r="F538" s="85">
        <v>2006</v>
      </c>
      <c r="G538" s="88">
        <v>1840</v>
      </c>
      <c r="H538" s="88">
        <v>0</v>
      </c>
      <c r="I538" s="104"/>
      <c r="J538" s="105"/>
      <c r="L538" s="27"/>
      <c r="M538" s="28"/>
      <c r="N538" s="28"/>
    </row>
    <row r="539" spans="3:14" x14ac:dyDescent="0.3">
      <c r="C539" s="84" t="s">
        <v>23</v>
      </c>
      <c r="D539" s="85">
        <v>239628</v>
      </c>
      <c r="E539" s="85">
        <v>11200612940</v>
      </c>
      <c r="F539" s="85">
        <v>2006</v>
      </c>
      <c r="G539" s="88">
        <v>0</v>
      </c>
      <c r="H539" s="88">
        <v>500</v>
      </c>
      <c r="I539" s="104"/>
      <c r="J539" s="105"/>
      <c r="L539" s="27"/>
      <c r="M539" s="28"/>
      <c r="N539" s="28"/>
    </row>
    <row r="540" spans="3:14" x14ac:dyDescent="0.3">
      <c r="C540" s="84" t="s">
        <v>23</v>
      </c>
      <c r="D540" s="85">
        <v>239628</v>
      </c>
      <c r="E540" s="85">
        <v>11200612940</v>
      </c>
      <c r="F540" s="85">
        <v>2006</v>
      </c>
      <c r="G540" s="88">
        <v>0</v>
      </c>
      <c r="H540" s="88">
        <v>-500</v>
      </c>
      <c r="I540" s="104"/>
      <c r="J540" s="105"/>
      <c r="L540" s="27"/>
      <c r="M540" s="28"/>
      <c r="N540" s="28"/>
    </row>
    <row r="541" spans="3:14" x14ac:dyDescent="0.3">
      <c r="C541" s="84" t="s">
        <v>23</v>
      </c>
      <c r="D541" s="85">
        <v>240725</v>
      </c>
      <c r="E541" s="85">
        <v>11200612954</v>
      </c>
      <c r="F541" s="85">
        <v>2006</v>
      </c>
      <c r="G541" s="88">
        <v>1150</v>
      </c>
      <c r="H541" s="88">
        <v>0</v>
      </c>
      <c r="I541" s="104"/>
      <c r="J541" s="105"/>
      <c r="L541" s="27"/>
      <c r="M541" s="28"/>
      <c r="N541" s="28"/>
    </row>
    <row r="542" spans="3:14" x14ac:dyDescent="0.3">
      <c r="C542" s="84" t="s">
        <v>23</v>
      </c>
      <c r="D542" s="85">
        <v>242501</v>
      </c>
      <c r="E542" s="85">
        <v>11200612958</v>
      </c>
      <c r="F542" s="85">
        <v>2006</v>
      </c>
      <c r="G542" s="88">
        <v>1192.8</v>
      </c>
      <c r="H542" s="88">
        <v>0</v>
      </c>
      <c r="I542" s="104"/>
      <c r="J542" s="105"/>
      <c r="L542" s="27"/>
      <c r="M542" s="28"/>
      <c r="N542" s="28"/>
    </row>
    <row r="543" spans="3:14" x14ac:dyDescent="0.3">
      <c r="C543" s="84" t="s">
        <v>23</v>
      </c>
      <c r="D543" s="85">
        <v>242501</v>
      </c>
      <c r="E543" s="85">
        <v>11200612958</v>
      </c>
      <c r="F543" s="85">
        <v>2006</v>
      </c>
      <c r="G543" s="88">
        <v>0</v>
      </c>
      <c r="H543" s="88">
        <v>0</v>
      </c>
      <c r="I543" s="104"/>
      <c r="J543" s="105"/>
      <c r="L543" s="27"/>
      <c r="M543" s="28"/>
      <c r="N543" s="28"/>
    </row>
    <row r="544" spans="3:14" x14ac:dyDescent="0.3">
      <c r="C544" s="84" t="s">
        <v>23</v>
      </c>
      <c r="D544" s="85">
        <v>242772</v>
      </c>
      <c r="E544" s="85">
        <v>11200612967</v>
      </c>
      <c r="F544" s="85">
        <v>2006</v>
      </c>
      <c r="G544" s="88">
        <v>2083.35</v>
      </c>
      <c r="H544" s="88">
        <v>0</v>
      </c>
      <c r="I544" s="104"/>
      <c r="J544" s="105"/>
      <c r="L544" s="27"/>
      <c r="M544" s="28"/>
      <c r="N544" s="28"/>
    </row>
    <row r="545" spans="3:14" x14ac:dyDescent="0.3">
      <c r="C545" s="84" t="s">
        <v>23</v>
      </c>
      <c r="D545" s="85">
        <v>242772</v>
      </c>
      <c r="E545" s="85">
        <v>11200612967</v>
      </c>
      <c r="F545" s="85">
        <v>2006</v>
      </c>
      <c r="G545" s="88">
        <v>263.60000000000002</v>
      </c>
      <c r="H545" s="88">
        <v>0</v>
      </c>
      <c r="I545" s="104"/>
      <c r="J545" s="105"/>
      <c r="L545" s="27"/>
      <c r="M545" s="28"/>
      <c r="N545" s="28"/>
    </row>
    <row r="546" spans="3:14" x14ac:dyDescent="0.3">
      <c r="C546" s="84" t="s">
        <v>23</v>
      </c>
      <c r="D546" s="85">
        <v>242772</v>
      </c>
      <c r="E546" s="85">
        <v>11200612967</v>
      </c>
      <c r="F546" s="85">
        <v>2006</v>
      </c>
      <c r="G546" s="88">
        <v>0</v>
      </c>
      <c r="H546" s="88">
        <v>0</v>
      </c>
      <c r="I546" s="104"/>
      <c r="J546" s="105"/>
      <c r="L546" s="27"/>
      <c r="M546" s="28"/>
      <c r="N546" s="28"/>
    </row>
    <row r="547" spans="3:14" x14ac:dyDescent="0.3">
      <c r="C547" s="84" t="s">
        <v>23</v>
      </c>
      <c r="D547" s="85">
        <v>241611</v>
      </c>
      <c r="E547" s="85">
        <v>11200612991</v>
      </c>
      <c r="F547" s="85">
        <v>2006</v>
      </c>
      <c r="G547" s="88">
        <v>1471.75</v>
      </c>
      <c r="H547" s="88">
        <v>0</v>
      </c>
      <c r="I547" s="104"/>
      <c r="J547" s="105"/>
      <c r="L547" s="27"/>
      <c r="M547" s="28"/>
      <c r="N547" s="28"/>
    </row>
    <row r="548" spans="3:14" x14ac:dyDescent="0.3">
      <c r="C548" s="84" t="s">
        <v>23</v>
      </c>
      <c r="D548" s="85">
        <v>242017</v>
      </c>
      <c r="E548" s="85">
        <v>11200612996</v>
      </c>
      <c r="F548" s="85">
        <v>2006</v>
      </c>
      <c r="G548" s="88">
        <v>78</v>
      </c>
      <c r="H548" s="88">
        <v>0</v>
      </c>
      <c r="I548" s="104"/>
      <c r="J548" s="105"/>
      <c r="L548" s="27"/>
      <c r="M548" s="28"/>
      <c r="N548" s="28"/>
    </row>
    <row r="549" spans="3:14" x14ac:dyDescent="0.3">
      <c r="C549" s="84" t="s">
        <v>23</v>
      </c>
      <c r="D549" s="85">
        <v>242017</v>
      </c>
      <c r="E549" s="85">
        <v>11200612996</v>
      </c>
      <c r="F549" s="85">
        <v>2006</v>
      </c>
      <c r="G549" s="88">
        <v>0</v>
      </c>
      <c r="H549" s="88">
        <v>0</v>
      </c>
      <c r="I549" s="104"/>
      <c r="J549" s="105"/>
      <c r="L549" s="27"/>
      <c r="M549" s="28"/>
      <c r="N549" s="28"/>
    </row>
    <row r="550" spans="3:14" x14ac:dyDescent="0.3">
      <c r="C550" s="84" t="s">
        <v>23</v>
      </c>
      <c r="D550" s="85">
        <v>239796</v>
      </c>
      <c r="E550" s="85">
        <v>11200612997</v>
      </c>
      <c r="F550" s="85">
        <v>2006</v>
      </c>
      <c r="G550" s="88">
        <v>1945</v>
      </c>
      <c r="H550" s="88">
        <v>0</v>
      </c>
      <c r="I550" s="104"/>
      <c r="J550" s="105"/>
      <c r="L550" s="27"/>
      <c r="M550" s="28"/>
      <c r="N550" s="28"/>
    </row>
    <row r="551" spans="3:14" x14ac:dyDescent="0.3">
      <c r="C551" s="84" t="s">
        <v>23</v>
      </c>
      <c r="D551" s="85">
        <v>239796</v>
      </c>
      <c r="E551" s="85">
        <v>11200612997</v>
      </c>
      <c r="F551" s="85">
        <v>2006</v>
      </c>
      <c r="G551" s="88">
        <v>0</v>
      </c>
      <c r="H551" s="88">
        <v>0</v>
      </c>
      <c r="I551" s="104"/>
      <c r="J551" s="105"/>
      <c r="L551" s="27"/>
      <c r="M551" s="28"/>
      <c r="N551" s="28"/>
    </row>
    <row r="552" spans="3:14" x14ac:dyDescent="0.3">
      <c r="C552" s="84" t="s">
        <v>23</v>
      </c>
      <c r="D552" s="85">
        <v>240695</v>
      </c>
      <c r="E552" s="85">
        <v>11200613037</v>
      </c>
      <c r="F552" s="85">
        <v>2006</v>
      </c>
      <c r="G552" s="88">
        <v>535</v>
      </c>
      <c r="H552" s="88">
        <v>0</v>
      </c>
      <c r="I552" s="104"/>
      <c r="J552" s="105"/>
      <c r="L552" s="27"/>
      <c r="M552" s="28"/>
      <c r="N552" s="28"/>
    </row>
    <row r="553" spans="3:14" x14ac:dyDescent="0.3">
      <c r="C553" s="84" t="s">
        <v>23</v>
      </c>
      <c r="D553" s="85">
        <v>240695</v>
      </c>
      <c r="E553" s="85">
        <v>11200613037</v>
      </c>
      <c r="F553" s="85">
        <v>2006</v>
      </c>
      <c r="G553" s="88">
        <v>9678.15</v>
      </c>
      <c r="H553" s="88">
        <v>0</v>
      </c>
      <c r="I553" s="104"/>
      <c r="J553" s="105"/>
      <c r="L553" s="27"/>
      <c r="M553" s="28"/>
      <c r="N553" s="28"/>
    </row>
    <row r="554" spans="3:14" x14ac:dyDescent="0.3">
      <c r="C554" s="84" t="s">
        <v>23</v>
      </c>
      <c r="D554" s="85">
        <v>240695</v>
      </c>
      <c r="E554" s="85">
        <v>11200613037</v>
      </c>
      <c r="F554" s="85">
        <v>2006</v>
      </c>
      <c r="G554" s="88">
        <v>0</v>
      </c>
      <c r="H554" s="88">
        <v>0</v>
      </c>
      <c r="I554" s="104"/>
      <c r="J554" s="105"/>
      <c r="L554" s="27"/>
      <c r="M554" s="28"/>
      <c r="N554" s="28"/>
    </row>
    <row r="555" spans="3:14" x14ac:dyDescent="0.3">
      <c r="C555" s="84" t="s">
        <v>23</v>
      </c>
      <c r="D555" s="85">
        <v>240779</v>
      </c>
      <c r="E555" s="85">
        <v>11200613072</v>
      </c>
      <c r="F555" s="85">
        <v>2006</v>
      </c>
      <c r="G555" s="88">
        <v>0</v>
      </c>
      <c r="H555" s="88">
        <v>6400</v>
      </c>
      <c r="I555" s="104"/>
      <c r="J555" s="105"/>
      <c r="L555" s="27"/>
      <c r="M555" s="28"/>
      <c r="N555" s="28"/>
    </row>
    <row r="556" spans="3:14" x14ac:dyDescent="0.3">
      <c r="C556" s="84" t="s">
        <v>23</v>
      </c>
      <c r="D556" s="85">
        <v>240779</v>
      </c>
      <c r="E556" s="85">
        <v>11200613072</v>
      </c>
      <c r="F556" s="85">
        <v>2006</v>
      </c>
      <c r="G556" s="88">
        <v>1283.6500000000001</v>
      </c>
      <c r="H556" s="88">
        <v>-3700</v>
      </c>
      <c r="I556" s="104"/>
      <c r="J556" s="105"/>
      <c r="L556" s="27"/>
      <c r="M556" s="28"/>
      <c r="N556" s="28"/>
    </row>
    <row r="557" spans="3:14" x14ac:dyDescent="0.3">
      <c r="C557" s="84" t="s">
        <v>23</v>
      </c>
      <c r="D557" s="85">
        <v>240779</v>
      </c>
      <c r="E557" s="85">
        <v>11200613072</v>
      </c>
      <c r="F557" s="85">
        <v>2006</v>
      </c>
      <c r="G557" s="88">
        <v>0</v>
      </c>
      <c r="H557" s="88">
        <v>-2700</v>
      </c>
      <c r="I557" s="104"/>
      <c r="J557" s="105"/>
      <c r="L557" s="27"/>
      <c r="M557" s="28"/>
      <c r="N557" s="28"/>
    </row>
    <row r="558" spans="3:14" x14ac:dyDescent="0.3">
      <c r="C558" s="84" t="s">
        <v>23</v>
      </c>
      <c r="D558" s="85">
        <v>240779</v>
      </c>
      <c r="E558" s="85">
        <v>11200613072</v>
      </c>
      <c r="F558" s="85">
        <v>2006</v>
      </c>
      <c r="G558" s="88">
        <v>0</v>
      </c>
      <c r="H558" s="88">
        <v>0</v>
      </c>
      <c r="I558" s="104"/>
      <c r="J558" s="105"/>
      <c r="L558" s="27"/>
      <c r="M558" s="28"/>
      <c r="N558" s="28"/>
    </row>
    <row r="559" spans="3:14" x14ac:dyDescent="0.3">
      <c r="C559" s="84" t="s">
        <v>23</v>
      </c>
      <c r="D559" s="85">
        <v>241655</v>
      </c>
      <c r="E559" s="85">
        <v>11200613081</v>
      </c>
      <c r="F559" s="85">
        <v>2006</v>
      </c>
      <c r="G559" s="88">
        <v>195</v>
      </c>
      <c r="H559" s="88">
        <v>0</v>
      </c>
      <c r="I559" s="104"/>
      <c r="J559" s="105"/>
      <c r="L559" s="27"/>
      <c r="M559" s="28"/>
      <c r="N559" s="28"/>
    </row>
    <row r="560" spans="3:14" x14ac:dyDescent="0.3">
      <c r="C560" s="84" t="s">
        <v>23</v>
      </c>
      <c r="D560" s="85">
        <v>241655</v>
      </c>
      <c r="E560" s="85">
        <v>11200613081</v>
      </c>
      <c r="F560" s="85">
        <v>2006</v>
      </c>
      <c r="G560" s="88">
        <v>0</v>
      </c>
      <c r="H560" s="88">
        <v>0</v>
      </c>
      <c r="I560" s="104"/>
      <c r="J560" s="105"/>
      <c r="L560" s="27"/>
      <c r="M560" s="28"/>
      <c r="N560" s="28"/>
    </row>
    <row r="561" spans="3:14" x14ac:dyDescent="0.3">
      <c r="C561" s="84" t="s">
        <v>23</v>
      </c>
      <c r="D561" s="85">
        <v>240693</v>
      </c>
      <c r="E561" s="85">
        <v>11200613121</v>
      </c>
      <c r="F561" s="85">
        <v>2006</v>
      </c>
      <c r="G561" s="88">
        <v>0</v>
      </c>
      <c r="H561" s="88">
        <v>1000</v>
      </c>
      <c r="I561" s="104"/>
      <c r="J561" s="105"/>
      <c r="L561" s="27"/>
      <c r="M561" s="28"/>
      <c r="N561" s="28"/>
    </row>
    <row r="562" spans="3:14" x14ac:dyDescent="0.3">
      <c r="C562" s="84" t="s">
        <v>23</v>
      </c>
      <c r="D562" s="85">
        <v>240693</v>
      </c>
      <c r="E562" s="85">
        <v>11200613121</v>
      </c>
      <c r="F562" s="85">
        <v>2006</v>
      </c>
      <c r="G562" s="88">
        <v>0</v>
      </c>
      <c r="H562" s="88">
        <v>-1000</v>
      </c>
      <c r="I562" s="104"/>
      <c r="J562" s="105"/>
      <c r="L562" s="27"/>
      <c r="M562" s="28"/>
      <c r="N562" s="28"/>
    </row>
    <row r="563" spans="3:14" x14ac:dyDescent="0.3">
      <c r="C563" s="84" t="s">
        <v>23</v>
      </c>
      <c r="D563" s="85">
        <v>239960</v>
      </c>
      <c r="E563" s="85">
        <v>11200613123</v>
      </c>
      <c r="F563" s="85">
        <v>2006</v>
      </c>
      <c r="G563" s="88">
        <v>0</v>
      </c>
      <c r="H563" s="88">
        <v>1000</v>
      </c>
      <c r="I563" s="104"/>
      <c r="J563" s="105"/>
      <c r="L563" s="27"/>
      <c r="M563" s="28"/>
      <c r="N563" s="28"/>
    </row>
    <row r="564" spans="3:14" x14ac:dyDescent="0.3">
      <c r="C564" s="84" t="s">
        <v>23</v>
      </c>
      <c r="D564" s="85">
        <v>239960</v>
      </c>
      <c r="E564" s="85">
        <v>11200613123</v>
      </c>
      <c r="F564" s="85">
        <v>2006</v>
      </c>
      <c r="G564" s="88">
        <v>3880</v>
      </c>
      <c r="H564" s="88">
        <v>-1000</v>
      </c>
      <c r="I564" s="104"/>
      <c r="J564" s="105"/>
      <c r="L564" s="27"/>
      <c r="M564" s="28"/>
      <c r="N564" s="28"/>
    </row>
    <row r="565" spans="3:14" x14ac:dyDescent="0.3">
      <c r="C565" s="84" t="s">
        <v>23</v>
      </c>
      <c r="D565" s="85">
        <v>239960</v>
      </c>
      <c r="E565" s="85">
        <v>11200613123</v>
      </c>
      <c r="F565" s="85">
        <v>2006</v>
      </c>
      <c r="G565" s="88">
        <v>0</v>
      </c>
      <c r="H565" s="88">
        <v>0</v>
      </c>
      <c r="I565" s="104"/>
      <c r="J565" s="105"/>
      <c r="L565" s="27"/>
      <c r="M565" s="28"/>
      <c r="N565" s="28"/>
    </row>
    <row r="566" spans="3:14" x14ac:dyDescent="0.3">
      <c r="C566" s="84" t="s">
        <v>23</v>
      </c>
      <c r="D566" s="85">
        <v>240266</v>
      </c>
      <c r="E566" s="85">
        <v>11200613135</v>
      </c>
      <c r="F566" s="85">
        <v>2006</v>
      </c>
      <c r="G566" s="88">
        <v>90</v>
      </c>
      <c r="H566" s="88">
        <v>0</v>
      </c>
      <c r="I566" s="104"/>
      <c r="J566" s="105"/>
      <c r="L566" s="27"/>
      <c r="M566" s="28"/>
      <c r="N566" s="28"/>
    </row>
    <row r="567" spans="3:14" x14ac:dyDescent="0.3">
      <c r="C567" s="84" t="s">
        <v>23</v>
      </c>
      <c r="D567" s="85">
        <v>240266</v>
      </c>
      <c r="E567" s="85">
        <v>11200613135</v>
      </c>
      <c r="F567" s="85">
        <v>2006</v>
      </c>
      <c r="G567" s="88">
        <v>0</v>
      </c>
      <c r="H567" s="88">
        <v>0</v>
      </c>
      <c r="I567" s="104"/>
      <c r="J567" s="105"/>
      <c r="L567" s="27"/>
      <c r="M567" s="28"/>
      <c r="N567" s="28"/>
    </row>
    <row r="568" spans="3:14" x14ac:dyDescent="0.3">
      <c r="C568" s="84" t="s">
        <v>23</v>
      </c>
      <c r="D568" s="85">
        <v>242029</v>
      </c>
      <c r="E568" s="85">
        <v>11200613149</v>
      </c>
      <c r="F568" s="85">
        <v>2006</v>
      </c>
      <c r="G568" s="88">
        <v>1273</v>
      </c>
      <c r="H568" s="88">
        <v>0</v>
      </c>
      <c r="I568" s="104"/>
      <c r="J568" s="105"/>
      <c r="L568" s="27"/>
      <c r="M568" s="28"/>
      <c r="N568" s="28"/>
    </row>
    <row r="569" spans="3:14" x14ac:dyDescent="0.3">
      <c r="C569" s="84" t="s">
        <v>23</v>
      </c>
      <c r="D569" s="85">
        <v>242029</v>
      </c>
      <c r="E569" s="85">
        <v>11200613149</v>
      </c>
      <c r="F569" s="85">
        <v>2006</v>
      </c>
      <c r="G569" s="88">
        <v>53.33</v>
      </c>
      <c r="H569" s="88">
        <v>0</v>
      </c>
      <c r="I569" s="104"/>
      <c r="J569" s="105"/>
      <c r="L569" s="27"/>
      <c r="M569" s="28"/>
      <c r="N569" s="28"/>
    </row>
    <row r="570" spans="3:14" x14ac:dyDescent="0.3">
      <c r="C570" s="84" t="s">
        <v>23</v>
      </c>
      <c r="D570" s="85">
        <v>240635</v>
      </c>
      <c r="E570" s="85">
        <v>11200613150</v>
      </c>
      <c r="F570" s="85">
        <v>2006</v>
      </c>
      <c r="G570" s="88">
        <v>4318.18</v>
      </c>
      <c r="H570" s="88">
        <v>0</v>
      </c>
      <c r="I570" s="104"/>
      <c r="J570" s="105"/>
      <c r="L570" s="27"/>
      <c r="M570" s="28"/>
      <c r="N570" s="28"/>
    </row>
    <row r="571" spans="3:14" x14ac:dyDescent="0.3">
      <c r="C571" s="84" t="s">
        <v>23</v>
      </c>
      <c r="D571" s="85">
        <v>240635</v>
      </c>
      <c r="E571" s="85">
        <v>11200613150</v>
      </c>
      <c r="F571" s="85">
        <v>2006</v>
      </c>
      <c r="G571" s="88">
        <v>0</v>
      </c>
      <c r="H571" s="88">
        <v>0</v>
      </c>
      <c r="I571" s="104"/>
      <c r="J571" s="105"/>
      <c r="L571" s="27"/>
      <c r="M571" s="28"/>
      <c r="N571" s="28"/>
    </row>
    <row r="572" spans="3:14" x14ac:dyDescent="0.3">
      <c r="C572" s="84" t="s">
        <v>23</v>
      </c>
      <c r="D572" s="85">
        <v>242856</v>
      </c>
      <c r="E572" s="85">
        <v>11200613172</v>
      </c>
      <c r="F572" s="85">
        <v>2006</v>
      </c>
      <c r="G572" s="88">
        <v>0</v>
      </c>
      <c r="H572" s="88">
        <v>2000</v>
      </c>
      <c r="I572" s="104"/>
      <c r="J572" s="105"/>
      <c r="L572" s="27"/>
      <c r="M572" s="28"/>
      <c r="N572" s="28"/>
    </row>
    <row r="573" spans="3:14" x14ac:dyDescent="0.3">
      <c r="C573" s="84" t="s">
        <v>23</v>
      </c>
      <c r="D573" s="85">
        <v>242856</v>
      </c>
      <c r="E573" s="85">
        <v>11200613172</v>
      </c>
      <c r="F573" s="85">
        <v>2006</v>
      </c>
      <c r="G573" s="88">
        <v>1683.5</v>
      </c>
      <c r="H573" s="88">
        <v>-2000</v>
      </c>
      <c r="I573" s="104"/>
      <c r="J573" s="105"/>
      <c r="L573" s="27"/>
      <c r="M573" s="28"/>
      <c r="N573" s="28"/>
    </row>
    <row r="574" spans="3:14" x14ac:dyDescent="0.3">
      <c r="C574" s="84" t="s">
        <v>23</v>
      </c>
      <c r="D574" s="85">
        <v>242856</v>
      </c>
      <c r="E574" s="85">
        <v>11200613172</v>
      </c>
      <c r="F574" s="85">
        <v>2006</v>
      </c>
      <c r="G574" s="88">
        <v>0</v>
      </c>
      <c r="H574" s="88">
        <v>0</v>
      </c>
      <c r="I574" s="104"/>
      <c r="J574" s="105"/>
      <c r="L574" s="27"/>
      <c r="M574" s="28"/>
      <c r="N574" s="28"/>
    </row>
    <row r="575" spans="3:14" x14ac:dyDescent="0.3">
      <c r="C575" s="84" t="s">
        <v>23</v>
      </c>
      <c r="D575" s="85">
        <v>242218</v>
      </c>
      <c r="E575" s="85">
        <v>11200613176</v>
      </c>
      <c r="F575" s="85">
        <v>2006</v>
      </c>
      <c r="G575" s="88">
        <v>0</v>
      </c>
      <c r="H575" s="88">
        <v>526</v>
      </c>
      <c r="I575" s="104"/>
      <c r="J575" s="105"/>
      <c r="L575" s="27"/>
      <c r="M575" s="28"/>
      <c r="N575" s="28"/>
    </row>
    <row r="576" spans="3:14" x14ac:dyDescent="0.3">
      <c r="C576" s="84" t="s">
        <v>23</v>
      </c>
      <c r="D576" s="85">
        <v>242218</v>
      </c>
      <c r="E576" s="85">
        <v>11200613176</v>
      </c>
      <c r="F576" s="85">
        <v>2006</v>
      </c>
      <c r="G576" s="88">
        <v>1640</v>
      </c>
      <c r="H576" s="88">
        <v>-526</v>
      </c>
      <c r="I576" s="104"/>
      <c r="J576" s="105"/>
      <c r="L576" s="27"/>
      <c r="M576" s="28"/>
      <c r="N576" s="28"/>
    </row>
    <row r="577" spans="3:14" x14ac:dyDescent="0.3">
      <c r="C577" s="84" t="s">
        <v>23</v>
      </c>
      <c r="D577" s="85">
        <v>240881</v>
      </c>
      <c r="E577" s="85">
        <v>11200613187</v>
      </c>
      <c r="F577" s="85">
        <v>2006</v>
      </c>
      <c r="G577" s="88">
        <v>285</v>
      </c>
      <c r="H577" s="88">
        <v>0</v>
      </c>
      <c r="I577" s="104"/>
      <c r="J577" s="105"/>
      <c r="L577" s="27"/>
      <c r="M577" s="28"/>
      <c r="N577" s="28"/>
    </row>
    <row r="578" spans="3:14" x14ac:dyDescent="0.3">
      <c r="C578" s="84" t="s">
        <v>23</v>
      </c>
      <c r="D578" s="85">
        <v>240881</v>
      </c>
      <c r="E578" s="85">
        <v>11200613187</v>
      </c>
      <c r="F578" s="85">
        <v>2006</v>
      </c>
      <c r="G578" s="88">
        <v>1094</v>
      </c>
      <c r="H578" s="88">
        <v>0</v>
      </c>
      <c r="I578" s="104"/>
      <c r="J578" s="105"/>
      <c r="L578" s="27"/>
      <c r="M578" s="28"/>
      <c r="N578" s="28"/>
    </row>
    <row r="579" spans="3:14" x14ac:dyDescent="0.3">
      <c r="C579" s="84" t="s">
        <v>23</v>
      </c>
      <c r="D579" s="85">
        <v>240881</v>
      </c>
      <c r="E579" s="85">
        <v>11200613187</v>
      </c>
      <c r="F579" s="85">
        <v>2006</v>
      </c>
      <c r="G579" s="88">
        <v>0</v>
      </c>
      <c r="H579" s="88">
        <v>0</v>
      </c>
      <c r="I579" s="104"/>
      <c r="J579" s="105"/>
      <c r="L579" s="27"/>
      <c r="M579" s="28"/>
      <c r="N579" s="28"/>
    </row>
    <row r="580" spans="3:14" x14ac:dyDescent="0.3">
      <c r="C580" s="84" t="s">
        <v>23</v>
      </c>
      <c r="D580" s="85">
        <v>241111</v>
      </c>
      <c r="E580" s="85">
        <v>11200613229</v>
      </c>
      <c r="F580" s="85">
        <v>2006</v>
      </c>
      <c r="G580" s="88">
        <v>810</v>
      </c>
      <c r="H580" s="88">
        <v>0</v>
      </c>
      <c r="I580" s="104"/>
      <c r="J580" s="105"/>
      <c r="L580" s="27"/>
      <c r="M580" s="28"/>
      <c r="N580" s="28"/>
    </row>
    <row r="581" spans="3:14" x14ac:dyDescent="0.3">
      <c r="C581" s="84" t="s">
        <v>23</v>
      </c>
      <c r="D581" s="85">
        <v>241111</v>
      </c>
      <c r="E581" s="85">
        <v>11200613229</v>
      </c>
      <c r="F581" s="85">
        <v>2006</v>
      </c>
      <c r="G581" s="88">
        <v>0</v>
      </c>
      <c r="H581" s="88">
        <v>0</v>
      </c>
      <c r="I581" s="104"/>
      <c r="J581" s="105"/>
      <c r="L581" s="27"/>
      <c r="M581" s="28"/>
      <c r="N581" s="28"/>
    </row>
    <row r="582" spans="3:14" x14ac:dyDescent="0.3">
      <c r="C582" s="84" t="s">
        <v>23</v>
      </c>
      <c r="D582" s="85">
        <v>241415</v>
      </c>
      <c r="E582" s="85">
        <v>11200613241</v>
      </c>
      <c r="F582" s="85">
        <v>2006</v>
      </c>
      <c r="G582" s="88">
        <v>803</v>
      </c>
      <c r="H582" s="88">
        <v>0</v>
      </c>
      <c r="I582" s="104"/>
      <c r="J582" s="105"/>
      <c r="L582" s="27"/>
      <c r="M582" s="28"/>
      <c r="N582" s="28"/>
    </row>
    <row r="583" spans="3:14" x14ac:dyDescent="0.3">
      <c r="C583" s="84" t="s">
        <v>23</v>
      </c>
      <c r="D583" s="85">
        <v>240777</v>
      </c>
      <c r="E583" s="85">
        <v>11200613313</v>
      </c>
      <c r="F583" s="85">
        <v>2006</v>
      </c>
      <c r="G583" s="88">
        <v>2190</v>
      </c>
      <c r="H583" s="88">
        <v>0</v>
      </c>
      <c r="I583" s="104"/>
      <c r="J583" s="105"/>
      <c r="L583" s="27"/>
      <c r="M583" s="28"/>
      <c r="N583" s="28"/>
    </row>
    <row r="584" spans="3:14" x14ac:dyDescent="0.3">
      <c r="C584" s="84" t="s">
        <v>23</v>
      </c>
      <c r="D584" s="85">
        <v>240811</v>
      </c>
      <c r="E584" s="85">
        <v>11200613364</v>
      </c>
      <c r="F584" s="85">
        <v>2006</v>
      </c>
      <c r="G584" s="88">
        <v>50</v>
      </c>
      <c r="H584" s="88">
        <v>0</v>
      </c>
      <c r="I584" s="104"/>
      <c r="J584" s="105"/>
      <c r="L584" s="27"/>
      <c r="M584" s="28"/>
      <c r="N584" s="28"/>
    </row>
    <row r="585" spans="3:14" x14ac:dyDescent="0.3">
      <c r="C585" s="84" t="s">
        <v>23</v>
      </c>
      <c r="D585" s="85">
        <v>240504</v>
      </c>
      <c r="E585" s="85">
        <v>11200613376</v>
      </c>
      <c r="F585" s="85">
        <v>2006</v>
      </c>
      <c r="G585" s="88">
        <v>2178.5100000000002</v>
      </c>
      <c r="H585" s="88">
        <v>0</v>
      </c>
      <c r="I585" s="104"/>
      <c r="J585" s="105"/>
      <c r="L585" s="27"/>
      <c r="M585" s="28"/>
      <c r="N585" s="28"/>
    </row>
    <row r="586" spans="3:14" x14ac:dyDescent="0.3">
      <c r="C586" s="84" t="s">
        <v>23</v>
      </c>
      <c r="D586" s="85">
        <v>240504</v>
      </c>
      <c r="E586" s="85">
        <v>11200613376</v>
      </c>
      <c r="F586" s="85">
        <v>2006</v>
      </c>
      <c r="G586" s="88">
        <v>0</v>
      </c>
      <c r="H586" s="88">
        <v>0</v>
      </c>
      <c r="I586" s="104"/>
      <c r="J586" s="105"/>
      <c r="L586" s="27"/>
      <c r="M586" s="28"/>
      <c r="N586" s="28"/>
    </row>
    <row r="587" spans="3:14" x14ac:dyDescent="0.3">
      <c r="C587" s="84" t="s">
        <v>23</v>
      </c>
      <c r="D587" s="85">
        <v>240218</v>
      </c>
      <c r="E587" s="85">
        <v>11200613409</v>
      </c>
      <c r="F587" s="85">
        <v>2006</v>
      </c>
      <c r="G587" s="88">
        <v>450</v>
      </c>
      <c r="H587" s="88">
        <v>0</v>
      </c>
      <c r="I587" s="104"/>
      <c r="J587" s="105"/>
      <c r="L587" s="27"/>
      <c r="M587" s="28"/>
      <c r="N587" s="28"/>
    </row>
    <row r="588" spans="3:14" ht="15" thickBot="1" x14ac:dyDescent="0.35">
      <c r="C588" s="90" t="s">
        <v>23</v>
      </c>
      <c r="D588" s="91">
        <v>240218</v>
      </c>
      <c r="E588" s="91">
        <v>11200613409</v>
      </c>
      <c r="F588" s="91">
        <v>2006</v>
      </c>
      <c r="G588" s="94">
        <v>0</v>
      </c>
      <c r="H588" s="94">
        <v>0</v>
      </c>
      <c r="I588" s="106"/>
      <c r="J588" s="107"/>
      <c r="L588" s="27"/>
      <c r="M588" s="28"/>
      <c r="N588" s="28"/>
    </row>
    <row r="589" spans="3:14" x14ac:dyDescent="0.3">
      <c r="L589" s="27"/>
      <c r="M589" s="28"/>
    </row>
    <row r="590" spans="3:14" x14ac:dyDescent="0.3">
      <c r="L590" s="27"/>
      <c r="M590" s="2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L6"/>
  <sheetViews>
    <sheetView showGridLines="0" workbookViewId="0">
      <selection activeCell="A6" sqref="A6"/>
    </sheetView>
  </sheetViews>
  <sheetFormatPr defaultRowHeight="14.4" x14ac:dyDescent="0.3"/>
  <cols>
    <col min="2" max="2" width="44.5546875" customWidth="1"/>
    <col min="3" max="3" width="18.44140625" customWidth="1"/>
  </cols>
  <sheetData>
    <row r="1" spans="1:12" s="64" customFormat="1" ht="25.5" customHeight="1" x14ac:dyDescent="0.3">
      <c r="A1" s="65" t="s">
        <v>80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2" ht="15" thickBot="1" x14ac:dyDescent="0.35"/>
    <row r="3" spans="1:12" ht="15" thickBot="1" x14ac:dyDescent="0.35">
      <c r="B3" s="70" t="s">
        <v>44</v>
      </c>
      <c r="C3" s="29" t="s">
        <v>22</v>
      </c>
    </row>
    <row r="4" spans="1:12" ht="15" thickBot="1" x14ac:dyDescent="0.35">
      <c r="L4" s="35" t="s">
        <v>22</v>
      </c>
    </row>
    <row r="5" spans="1:12" ht="33.75" customHeight="1" thickBot="1" x14ac:dyDescent="0.35">
      <c r="A5" s="66">
        <v>1</v>
      </c>
      <c r="B5" s="67" t="s">
        <v>45</v>
      </c>
      <c r="C5" s="98"/>
      <c r="L5" s="35" t="s">
        <v>23</v>
      </c>
    </row>
    <row r="6" spans="1:12" ht="32.25" customHeight="1" thickBot="1" x14ac:dyDescent="0.35">
      <c r="A6" s="68">
        <v>2</v>
      </c>
      <c r="B6" s="69" t="s">
        <v>46</v>
      </c>
      <c r="C6" s="108"/>
      <c r="L6" s="35" t="s">
        <v>24</v>
      </c>
    </row>
  </sheetData>
  <dataValidations count="1">
    <dataValidation type="list" allowBlank="1" showInputMessage="1" showErrorMessage="1" sqref="C3" xr:uid="{00000000-0002-0000-0600-000000000000}">
      <formula1>$L$4:$L$6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I35"/>
  <sheetViews>
    <sheetView showGridLines="0" workbookViewId="0"/>
  </sheetViews>
  <sheetFormatPr defaultRowHeight="14.4" x14ac:dyDescent="0.3"/>
  <cols>
    <col min="2" max="2" width="14.109375" customWidth="1"/>
    <col min="3" max="3" width="15.5546875" customWidth="1"/>
    <col min="4" max="4" width="15" customWidth="1"/>
    <col min="5" max="5" width="10.44140625" bestFit="1" customWidth="1"/>
    <col min="6" max="6" width="12.88671875" bestFit="1" customWidth="1"/>
  </cols>
  <sheetData>
    <row r="1" spans="1:9" x14ac:dyDescent="0.3">
      <c r="A1" s="71" t="s">
        <v>79</v>
      </c>
      <c r="B1" s="71"/>
      <c r="C1" s="71"/>
      <c r="D1" s="71"/>
      <c r="E1" s="71"/>
      <c r="F1" s="71"/>
      <c r="G1" s="71"/>
      <c r="H1" s="71"/>
      <c r="I1" s="71"/>
    </row>
    <row r="2" spans="1:9" x14ac:dyDescent="0.3">
      <c r="A2" s="71" t="s">
        <v>81</v>
      </c>
      <c r="B2" s="71"/>
      <c r="C2" s="71"/>
      <c r="D2" s="71"/>
      <c r="E2" s="71"/>
      <c r="F2" s="71"/>
      <c r="G2" s="71"/>
      <c r="H2" s="71"/>
      <c r="I2" s="71"/>
    </row>
    <row r="7" spans="1:9" x14ac:dyDescent="0.3">
      <c r="B7" s="72" t="s">
        <v>3</v>
      </c>
      <c r="C7" s="72" t="s">
        <v>59</v>
      </c>
      <c r="E7" s="72" t="s">
        <v>70</v>
      </c>
    </row>
    <row r="8" spans="1:9" x14ac:dyDescent="0.3">
      <c r="B8" s="32">
        <v>10</v>
      </c>
      <c r="C8" s="33">
        <v>0.1</v>
      </c>
      <c r="E8" s="34">
        <v>25</v>
      </c>
    </row>
    <row r="9" spans="1:9" x14ac:dyDescent="0.3">
      <c r="B9" s="32">
        <v>20</v>
      </c>
      <c r="C9" s="33">
        <v>0.12</v>
      </c>
    </row>
    <row r="10" spans="1:9" x14ac:dyDescent="0.3">
      <c r="B10" s="32">
        <v>30</v>
      </c>
      <c r="C10" s="33">
        <v>0.14000000000000001</v>
      </c>
    </row>
    <row r="11" spans="1:9" x14ac:dyDescent="0.3">
      <c r="B11" s="32">
        <v>40</v>
      </c>
      <c r="C11" s="33">
        <v>0.16</v>
      </c>
    </row>
    <row r="12" spans="1:9" x14ac:dyDescent="0.3">
      <c r="B12" s="32">
        <v>50</v>
      </c>
      <c r="C12" s="33">
        <v>0.2</v>
      </c>
    </row>
    <row r="15" spans="1:9" x14ac:dyDescent="0.3">
      <c r="B15" s="31" t="s">
        <v>78</v>
      </c>
      <c r="C15" s="31" t="s">
        <v>57</v>
      </c>
      <c r="D15" s="109" t="s">
        <v>58</v>
      </c>
    </row>
    <row r="16" spans="1:9" x14ac:dyDescent="0.3">
      <c r="B16" s="31" t="s">
        <v>47</v>
      </c>
      <c r="C16" s="32">
        <v>19</v>
      </c>
      <c r="D16" s="110"/>
    </row>
    <row r="17" spans="2:4" x14ac:dyDescent="0.3">
      <c r="B17" s="31" t="s">
        <v>48</v>
      </c>
      <c r="C17" s="32">
        <v>28</v>
      </c>
      <c r="D17" s="110"/>
    </row>
    <row r="18" spans="2:4" x14ac:dyDescent="0.3">
      <c r="B18" s="31" t="s">
        <v>49</v>
      </c>
      <c r="C18" s="32">
        <v>14</v>
      </c>
      <c r="D18" s="110"/>
    </row>
    <row r="19" spans="2:4" x14ac:dyDescent="0.3">
      <c r="B19" s="31" t="s">
        <v>50</v>
      </c>
      <c r="C19" s="32">
        <v>11</v>
      </c>
      <c r="D19" s="110"/>
    </row>
    <row r="20" spans="2:4" x14ac:dyDescent="0.3">
      <c r="B20" s="31" t="s">
        <v>51</v>
      </c>
      <c r="C20" s="32">
        <v>45</v>
      </c>
      <c r="D20" s="110"/>
    </row>
    <row r="21" spans="2:4" x14ac:dyDescent="0.3">
      <c r="B21" s="31" t="s">
        <v>40</v>
      </c>
      <c r="C21" s="32">
        <v>34</v>
      </c>
      <c r="D21" s="110"/>
    </row>
    <row r="22" spans="2:4" x14ac:dyDescent="0.3">
      <c r="B22" s="31" t="s">
        <v>52</v>
      </c>
      <c r="C22" s="32">
        <v>29</v>
      </c>
      <c r="D22" s="110"/>
    </row>
    <row r="23" spans="2:4" x14ac:dyDescent="0.3">
      <c r="B23" s="31" t="s">
        <v>53</v>
      </c>
      <c r="C23" s="32">
        <v>46</v>
      </c>
      <c r="D23" s="110"/>
    </row>
    <row r="24" spans="2:4" x14ac:dyDescent="0.3">
      <c r="B24" s="31" t="s">
        <v>54</v>
      </c>
      <c r="C24" s="32">
        <v>32</v>
      </c>
      <c r="D24" s="110"/>
    </row>
    <row r="25" spans="2:4" x14ac:dyDescent="0.3">
      <c r="B25" s="31" t="s">
        <v>55</v>
      </c>
      <c r="C25" s="32">
        <v>22</v>
      </c>
      <c r="D25" s="110"/>
    </row>
    <row r="26" spans="2:4" x14ac:dyDescent="0.3">
      <c r="B26" s="31" t="s">
        <v>56</v>
      </c>
      <c r="C26" s="32">
        <v>56</v>
      </c>
      <c r="D26" s="110"/>
    </row>
    <row r="27" spans="2:4" x14ac:dyDescent="0.3">
      <c r="B27" s="31" t="s">
        <v>60</v>
      </c>
      <c r="C27" s="32">
        <v>30</v>
      </c>
      <c r="D27" s="110"/>
    </row>
    <row r="28" spans="2:4" x14ac:dyDescent="0.3">
      <c r="B28" s="31" t="s">
        <v>61</v>
      </c>
      <c r="C28" s="32">
        <v>39</v>
      </c>
      <c r="D28" s="110"/>
    </row>
    <row r="29" spans="2:4" x14ac:dyDescent="0.3">
      <c r="B29" s="31" t="s">
        <v>62</v>
      </c>
      <c r="C29" s="32">
        <v>48</v>
      </c>
      <c r="D29" s="110"/>
    </row>
    <row r="30" spans="2:4" x14ac:dyDescent="0.3">
      <c r="B30" s="31" t="s">
        <v>63</v>
      </c>
      <c r="C30" s="32">
        <v>15</v>
      </c>
      <c r="D30" s="110"/>
    </row>
    <row r="31" spans="2:4" x14ac:dyDescent="0.3">
      <c r="B31" s="31" t="s">
        <v>64</v>
      </c>
      <c r="C31" s="32">
        <v>26</v>
      </c>
      <c r="D31" s="110"/>
    </row>
    <row r="32" spans="2:4" x14ac:dyDescent="0.3">
      <c r="B32" s="31" t="s">
        <v>65</v>
      </c>
      <c r="C32" s="32">
        <v>52</v>
      </c>
      <c r="D32" s="110"/>
    </row>
    <row r="33" spans="2:4" x14ac:dyDescent="0.3">
      <c r="B33" s="31" t="s">
        <v>66</v>
      </c>
      <c r="C33" s="32">
        <v>38</v>
      </c>
      <c r="D33" s="110"/>
    </row>
    <row r="34" spans="2:4" x14ac:dyDescent="0.3">
      <c r="B34" s="31" t="s">
        <v>67</v>
      </c>
      <c r="C34" s="32">
        <v>28</v>
      </c>
      <c r="D34" s="110"/>
    </row>
    <row r="35" spans="2:4" x14ac:dyDescent="0.3">
      <c r="B35" s="31" t="s">
        <v>68</v>
      </c>
      <c r="C35" s="32">
        <v>14</v>
      </c>
      <c r="D35" s="1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O26"/>
  <sheetViews>
    <sheetView showGridLines="0" workbookViewId="0">
      <selection activeCell="A2" sqref="A2"/>
    </sheetView>
  </sheetViews>
  <sheetFormatPr defaultRowHeight="14.4" x14ac:dyDescent="0.3"/>
  <cols>
    <col min="2" max="2" width="15.44140625" customWidth="1"/>
    <col min="4" max="4" width="19.109375" bestFit="1" customWidth="1"/>
    <col min="6" max="6" width="9.88671875" bestFit="1" customWidth="1"/>
    <col min="8" max="8" width="13.88671875" bestFit="1" customWidth="1"/>
  </cols>
  <sheetData>
    <row r="1" spans="1:15" ht="40.5" customHeight="1" x14ac:dyDescent="0.3">
      <c r="A1" s="119" t="s">
        <v>104</v>
      </c>
      <c r="B1" s="119"/>
      <c r="C1" s="119"/>
      <c r="D1" s="119"/>
      <c r="E1" s="119"/>
      <c r="F1" s="119"/>
      <c r="G1" s="17"/>
      <c r="H1" s="17"/>
      <c r="I1" s="17"/>
      <c r="J1" s="17"/>
      <c r="K1" s="17"/>
      <c r="L1" s="17"/>
      <c r="M1" s="17"/>
      <c r="N1" s="17"/>
      <c r="O1" s="17"/>
    </row>
    <row r="2" spans="1:15" x14ac:dyDescent="0.3">
      <c r="C2" s="17"/>
      <c r="D2" s="17"/>
      <c r="E2" s="17"/>
      <c r="F2" s="17"/>
      <c r="G2" s="17"/>
      <c r="H2" s="73" t="s">
        <v>77</v>
      </c>
      <c r="I2" s="74">
        <v>0.23</v>
      </c>
      <c r="J2" s="17"/>
      <c r="K2" s="17"/>
      <c r="L2" s="17"/>
      <c r="M2" s="17"/>
      <c r="N2" s="17"/>
      <c r="O2" s="17"/>
    </row>
    <row r="3" spans="1:15" x14ac:dyDescent="0.3">
      <c r="A3" t="s">
        <v>83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15" x14ac:dyDescent="0.3">
      <c r="A4" t="s">
        <v>84</v>
      </c>
      <c r="C4" s="17"/>
      <c r="D4" s="73" t="s">
        <v>71</v>
      </c>
      <c r="E4" s="32">
        <v>47322</v>
      </c>
      <c r="F4" s="32">
        <v>38175</v>
      </c>
      <c r="G4" s="32">
        <v>53066</v>
      </c>
      <c r="H4" s="32">
        <v>40531</v>
      </c>
      <c r="I4" s="32">
        <v>52256</v>
      </c>
      <c r="J4" s="32">
        <v>58457</v>
      </c>
      <c r="K4" s="32">
        <v>32288</v>
      </c>
      <c r="L4" s="32">
        <v>66362</v>
      </c>
      <c r="M4" s="32">
        <v>34538</v>
      </c>
      <c r="N4" s="32">
        <v>54654</v>
      </c>
      <c r="O4" s="17"/>
    </row>
    <row r="5" spans="1:15" x14ac:dyDescent="0.3">
      <c r="A5" t="s">
        <v>85</v>
      </c>
      <c r="C5" s="17"/>
      <c r="D5" s="73" t="s">
        <v>72</v>
      </c>
      <c r="E5" s="32">
        <v>10777</v>
      </c>
      <c r="F5" s="32">
        <v>11916</v>
      </c>
      <c r="G5" s="32">
        <v>11916</v>
      </c>
      <c r="H5" s="32">
        <v>15635</v>
      </c>
      <c r="I5" s="32">
        <v>16382</v>
      </c>
      <c r="J5" s="32">
        <v>12584</v>
      </c>
      <c r="K5" s="32">
        <v>13369</v>
      </c>
      <c r="L5" s="32">
        <v>12702</v>
      </c>
      <c r="M5" s="32">
        <v>15837</v>
      </c>
      <c r="N5" s="32">
        <v>13219</v>
      </c>
      <c r="O5" s="17"/>
    </row>
    <row r="6" spans="1:15" x14ac:dyDescent="0.3"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</row>
    <row r="7" spans="1:15" x14ac:dyDescent="0.3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1:15" x14ac:dyDescent="0.3"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9" spans="1:15" x14ac:dyDescent="0.3">
      <c r="C9" s="115" t="s">
        <v>102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1:15" x14ac:dyDescent="0.3">
      <c r="C10" s="72" t="s">
        <v>76</v>
      </c>
      <c r="D10" s="72" t="s">
        <v>74</v>
      </c>
      <c r="E10" s="72" t="s">
        <v>73</v>
      </c>
      <c r="F10" s="72" t="s">
        <v>75</v>
      </c>
      <c r="G10" s="17"/>
      <c r="K10" s="17"/>
      <c r="L10" s="17"/>
      <c r="M10" s="17"/>
      <c r="N10" s="17"/>
      <c r="O10" s="17"/>
    </row>
    <row r="11" spans="1:15" x14ac:dyDescent="0.3">
      <c r="C11" s="32">
        <v>1</v>
      </c>
      <c r="D11" s="110"/>
      <c r="E11" s="110"/>
      <c r="F11" s="110"/>
      <c r="G11" s="17"/>
      <c r="K11" s="17"/>
      <c r="L11" s="17"/>
      <c r="M11" s="17"/>
      <c r="N11" s="17"/>
      <c r="O11" s="17"/>
    </row>
    <row r="12" spans="1:15" x14ac:dyDescent="0.3">
      <c r="C12" s="32">
        <v>2</v>
      </c>
      <c r="D12" s="110"/>
      <c r="E12" s="110"/>
      <c r="F12" s="110"/>
      <c r="G12" s="17"/>
      <c r="K12" s="17"/>
      <c r="L12" s="17"/>
      <c r="M12" s="17"/>
      <c r="N12" s="17"/>
      <c r="O12" s="17"/>
    </row>
    <row r="13" spans="1:15" x14ac:dyDescent="0.3">
      <c r="C13" s="32">
        <v>3</v>
      </c>
      <c r="D13" s="110"/>
      <c r="E13" s="110"/>
      <c r="F13" s="110"/>
      <c r="G13" s="17"/>
      <c r="K13" s="17"/>
      <c r="L13" s="17"/>
      <c r="M13" s="17"/>
      <c r="N13" s="17"/>
      <c r="O13" s="17"/>
    </row>
    <row r="14" spans="1:15" x14ac:dyDescent="0.3">
      <c r="C14" s="32">
        <v>4</v>
      </c>
      <c r="D14" s="110"/>
      <c r="E14" s="110"/>
      <c r="F14" s="110"/>
      <c r="G14" s="17"/>
      <c r="K14" s="17"/>
      <c r="L14" s="17"/>
      <c r="M14" s="17"/>
      <c r="N14" s="17"/>
      <c r="O14" s="17"/>
    </row>
    <row r="15" spans="1:15" x14ac:dyDescent="0.3">
      <c r="C15" s="32">
        <v>5</v>
      </c>
      <c r="D15" s="110"/>
      <c r="E15" s="110"/>
      <c r="F15" s="110"/>
      <c r="G15" s="17"/>
      <c r="K15" s="17"/>
      <c r="L15" s="17"/>
      <c r="M15" s="17"/>
      <c r="N15" s="17"/>
      <c r="O15" s="17"/>
    </row>
    <row r="16" spans="1:15" x14ac:dyDescent="0.3">
      <c r="C16" s="32">
        <v>6</v>
      </c>
      <c r="D16" s="110"/>
      <c r="E16" s="110"/>
      <c r="F16" s="110"/>
      <c r="G16" s="17"/>
      <c r="K16" s="17"/>
      <c r="L16" s="17"/>
      <c r="M16" s="17"/>
      <c r="N16" s="17"/>
      <c r="O16" s="17"/>
    </row>
    <row r="17" spans="3:15" x14ac:dyDescent="0.3">
      <c r="C17" s="32">
        <v>7</v>
      </c>
      <c r="D17" s="110"/>
      <c r="E17" s="110"/>
      <c r="F17" s="110"/>
      <c r="G17" s="17"/>
      <c r="K17" s="17"/>
      <c r="L17" s="17"/>
      <c r="M17" s="17"/>
      <c r="N17" s="17"/>
      <c r="O17" s="17"/>
    </row>
    <row r="18" spans="3:15" x14ac:dyDescent="0.3">
      <c r="C18" s="32">
        <v>8</v>
      </c>
      <c r="D18" s="110"/>
      <c r="E18" s="110"/>
      <c r="F18" s="110"/>
      <c r="G18" s="17"/>
      <c r="K18" s="17"/>
      <c r="L18" s="17"/>
      <c r="M18" s="17"/>
      <c r="N18" s="17"/>
      <c r="O18" s="17"/>
    </row>
    <row r="19" spans="3:15" x14ac:dyDescent="0.3">
      <c r="C19" s="32">
        <v>9</v>
      </c>
      <c r="D19" s="110"/>
      <c r="E19" s="110"/>
      <c r="F19" s="110"/>
      <c r="G19" s="17"/>
      <c r="K19" s="17"/>
      <c r="L19" s="17"/>
      <c r="M19" s="17"/>
      <c r="N19" s="17"/>
      <c r="O19" s="17"/>
    </row>
    <row r="20" spans="3:15" x14ac:dyDescent="0.3">
      <c r="C20" s="32">
        <v>10</v>
      </c>
      <c r="D20" s="110"/>
      <c r="E20" s="110"/>
      <c r="F20" s="110"/>
      <c r="G20" s="17"/>
      <c r="K20" s="17"/>
      <c r="L20" s="17"/>
      <c r="M20" s="17"/>
      <c r="N20" s="17"/>
      <c r="O20" s="17"/>
    </row>
    <row r="21" spans="3:15" x14ac:dyDescent="0.3">
      <c r="C21" s="17"/>
      <c r="D21" s="17"/>
      <c r="E21" s="17"/>
      <c r="F21" s="17"/>
      <c r="G21" s="17"/>
      <c r="K21" s="17"/>
      <c r="L21" s="17"/>
      <c r="M21" s="17"/>
      <c r="N21" s="17"/>
      <c r="O21" s="17"/>
    </row>
    <row r="22" spans="3:15" x14ac:dyDescent="0.3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</row>
    <row r="23" spans="3:15" x14ac:dyDescent="0.3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3:15" x14ac:dyDescent="0.3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3:15" x14ac:dyDescent="0.3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3:15" x14ac:dyDescent="0.3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</sheetData>
  <mergeCells count="1">
    <mergeCell ref="A1:F1"/>
  </mergeCells>
  <dataValidations disablePrompts="1" count="1">
    <dataValidation type="list" allowBlank="1" showInputMessage="1" showErrorMessage="1" sqref="K16:L16" xr:uid="{00000000-0002-0000-0800-000000000000}">
      <formula1>$I$10:$L$10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Functions</vt:lpstr>
      <vt:lpstr>Data</vt:lpstr>
      <vt:lpstr>Property</vt:lpstr>
      <vt:lpstr>Marine</vt:lpstr>
      <vt:lpstr>Motor</vt:lpstr>
      <vt:lpstr>Task 1</vt:lpstr>
      <vt:lpstr>Task 2</vt:lpstr>
      <vt:lpstr>Task 3</vt:lpstr>
      <vt:lpstr>Task 5</vt:lpstr>
      <vt:lpstr>Task 6</vt:lpstr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Yatindran Sadagopan</dc:creator>
  <cp:lastModifiedBy>Sai Venkat</cp:lastModifiedBy>
  <dcterms:created xsi:type="dcterms:W3CDTF">2006-09-16T00:00:00Z</dcterms:created>
  <dcterms:modified xsi:type="dcterms:W3CDTF">2025-01-27T10:49:17Z</dcterms:modified>
</cp:coreProperties>
</file>