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https://dreamexchange.sharepoint.com/sites/focetta/Shared Documents/高田/"/>
    </mc:Choice>
  </mc:AlternateContent>
  <xr:revisionPtr revIDLastSave="351" documentId="13_ncr:1_{96A0B4FF-58A7-4AC0-8580-981472030F0A}" xr6:coauthVersionLast="47" xr6:coauthVersionMax="47" xr10:uidLastSave="{3D1B6DE8-E563-43E5-B717-9DB9EA45A00C}"/>
  <bookViews>
    <workbookView xWindow="-120" yWindow="-120" windowWidth="20730" windowHeight="11160" firstSheet="93" activeTab="94" xr2:uid="{99BF12EC-62F5-40C3-91DA-28736BB6A16A}"/>
  </bookViews>
  <sheets>
    <sheet name="2022年8月 (現場指示印刷用)  (改)" sheetId="6" r:id="rId1"/>
    <sheet name="2022年8月《折れている分の数量表》" sheetId="5" r:id="rId2"/>
    <sheet name="2022年9月 (現場指示印刷用) " sheetId="2" r:id="rId3"/>
    <sheet name="2022年9月《折れている分の数量表》" sheetId="3" r:id="rId4"/>
    <sheet name="受注比較(9月1週)" sheetId="4" r:id="rId5"/>
    <sheet name="受注比較(9月2週)" sheetId="7" r:id="rId6"/>
    <sheet name="受注比較(9月3週)" sheetId="8" r:id="rId7"/>
    <sheet name="受注比較(9月4週)" sheetId="9" r:id="rId8"/>
    <sheet name="箱のストック場所" sheetId="13" r:id="rId9"/>
    <sheet name="2022年10月 (現場指示印刷用) " sheetId="10" r:id="rId10"/>
    <sheet name="2022年10月《折れている分の数量表》 " sheetId="11" r:id="rId11"/>
    <sheet name="受注比較(10月1週) " sheetId="12" r:id="rId12"/>
    <sheet name="受注比較(10月2週) " sheetId="15" r:id="rId13"/>
    <sheet name="受注比較(10月3週) " sheetId="14" r:id="rId14"/>
    <sheet name="受注比較(10月4週)  " sheetId="16" r:id="rId15"/>
    <sheet name="2022年11月《折れている分の数量表》" sheetId="18" r:id="rId16"/>
    <sheet name="2022年11月 (現場指示印刷用)" sheetId="17" r:id="rId17"/>
    <sheet name="受注比較(11月1週)  " sheetId="19" r:id="rId18"/>
    <sheet name="受注比較(11月2週) " sheetId="23" r:id="rId19"/>
    <sheet name="受注比較(11月3週) " sheetId="24" r:id="rId20"/>
    <sheet name="受注比較(11月4週) " sheetId="28" r:id="rId21"/>
    <sheet name="2022年12月《折れている分の数量表》" sheetId="31" r:id="rId22"/>
    <sheet name="2022年12月 (現場指示印刷用)" sheetId="29" r:id="rId23"/>
    <sheet name="受注比較(12月1週)" sheetId="30" r:id="rId24"/>
    <sheet name="受注比較(12月2週)" sheetId="32" r:id="rId25"/>
    <sheet name="受注比較(12月3週)" sheetId="33" r:id="rId26"/>
    <sheet name="受注比較(12月4週) " sheetId="34" r:id="rId27"/>
    <sheet name="受注比較(12月5週)" sheetId="35" r:id="rId28"/>
    <sheet name="2023年1月《折れている分の数量表》" sheetId="37" r:id="rId29"/>
    <sheet name="2023年1月 (現場指示印刷用)" sheetId="36" r:id="rId30"/>
    <sheet name="受注比較(2023年1月1週2週)" sheetId="39" r:id="rId31"/>
    <sheet name="受注比較(2023年1月3週)" sheetId="40" r:id="rId32"/>
    <sheet name="受注比較(2023年1月4週)" sheetId="41" r:id="rId33"/>
    <sheet name="受注比較(2023年1月5週)" sheetId="42" r:id="rId34"/>
    <sheet name="2023年2月《折れている分の数量表》" sheetId="45" r:id="rId35"/>
    <sheet name="2023年2月 (現場指示印刷用)" sheetId="43" r:id="rId36"/>
    <sheet name="受注比較(2023年2月2週)" sheetId="44" r:id="rId37"/>
    <sheet name="受注比較(2023年2月3週)" sheetId="46" r:id="rId38"/>
    <sheet name="受注比較(2023年2月4週)" sheetId="47" r:id="rId39"/>
    <sheet name="2023年3月《折れている分の数量表》" sheetId="50" r:id="rId40"/>
    <sheet name="2023年3月 (現場指示印刷用)" sheetId="48" r:id="rId41"/>
    <sheet name="受注比較(2023年3月1週)" sheetId="49" r:id="rId42"/>
    <sheet name="受注比較(2023年3月2週)" sheetId="51" r:id="rId43"/>
    <sheet name="受注比較(2023年3月4週)" sheetId="53" r:id="rId44"/>
    <sheet name="受注比較(2023年3月5週) " sheetId="52" r:id="rId45"/>
    <sheet name="2023年4月 (現場指示印刷用)" sheetId="56" r:id="rId46"/>
    <sheet name="受注比較(2023年4月2週) " sheetId="55" r:id="rId47"/>
    <sheet name="受注比較(2023年4月3週)" sheetId="61" r:id="rId48"/>
    <sheet name="受注比較(2023年4月4週)" sheetId="60" r:id="rId49"/>
    <sheet name="受注比較(2023年4月5週)" sheetId="62" r:id="rId50"/>
    <sheet name="2023年4月《折れている分の数量表》 " sheetId="59" r:id="rId51"/>
    <sheet name="2023年5月 (現場指示印刷用) " sheetId="63" r:id="rId52"/>
    <sheet name="受注比較(2023年5月1週) " sheetId="65" r:id="rId53"/>
    <sheet name="受注比較(2023年5月2週)" sheetId="66" r:id="rId54"/>
    <sheet name="受注比較(2023年5月3週)" sheetId="67" r:id="rId55"/>
    <sheet name="受注比較(2023年5月4週) " sheetId="68" r:id="rId56"/>
    <sheet name="受注比較(2023年5月5週) " sheetId="70" r:id="rId57"/>
    <sheet name="2023年5月《折れている分の数量表》 " sheetId="64" r:id="rId58"/>
    <sheet name="受注比較(2023年6月2週)" sheetId="72" r:id="rId59"/>
    <sheet name="受注比較(2023年6月3週) " sheetId="74" r:id="rId60"/>
    <sheet name="受注比較(2023年6月4週) " sheetId="76" r:id="rId61"/>
    <sheet name="受注比較(2023年6月5週) " sheetId="77" r:id="rId62"/>
    <sheet name="2023年6月 (現場指示印刷用)" sheetId="69" r:id="rId63"/>
    <sheet name="2023年6月《折れている分の数量表》 " sheetId="73" r:id="rId64"/>
    <sheet name="受注比較(2023年7月1週) " sheetId="80" r:id="rId65"/>
    <sheet name="受注比較(2023年7月2週) " sheetId="81" r:id="rId66"/>
    <sheet name="受注比較(2023年7月3週) " sheetId="82" r:id="rId67"/>
    <sheet name="受注比較(2023年7月4週) " sheetId="83" r:id="rId68"/>
    <sheet name="2023年7月 (現場指示印刷用)" sheetId="78" r:id="rId69"/>
    <sheet name="2023年7月《折れている分の数量表》" sheetId="79" r:id="rId70"/>
    <sheet name="受注比較(2023年8月1週) " sheetId="85" r:id="rId71"/>
    <sheet name="受注比較(2023年8月2週)" sheetId="87" r:id="rId72"/>
    <sheet name="受注比較(2023年8月3週) " sheetId="88" r:id="rId73"/>
    <sheet name="受注比較(2023年8月4週)  " sheetId="89" r:id="rId74"/>
    <sheet name="受注比較(2023年8月5週) " sheetId="90" r:id="rId75"/>
    <sheet name="2023年8月 (現場指示印刷用)" sheetId="84" r:id="rId76"/>
    <sheet name="2023年8月《折れている分の数量表》" sheetId="86" r:id="rId77"/>
    <sheet name="受注比較(2023年9月2週) " sheetId="91" r:id="rId78"/>
    <sheet name="受注比較(2023年9月3週) " sheetId="94" r:id="rId79"/>
    <sheet name="受注比較(2023年9月4週)" sheetId="95" r:id="rId80"/>
    <sheet name="受注比較(2023年9月5週)" sheetId="96" r:id="rId81"/>
    <sheet name="2023年9月 (現場指示印刷用)" sheetId="92" r:id="rId82"/>
    <sheet name="2023年9月《折れている分の数量表》" sheetId="93" r:id="rId83"/>
    <sheet name="受注比較(2023年10月1週) " sheetId="97" r:id="rId84"/>
    <sheet name="受注比較(2023年10月2週) " sheetId="100" r:id="rId85"/>
    <sheet name="受注比較(2023年10月3週)" sheetId="101" r:id="rId86"/>
    <sheet name="受注比較(2023年10月4週) " sheetId="102" r:id="rId87"/>
    <sheet name="受注比較(2023年10月5週)" sheetId="103" r:id="rId88"/>
    <sheet name="2023年10月 (現場指示印刷用)" sheetId="99" r:id="rId89"/>
    <sheet name="2023年10月《折れている分の数量表》" sheetId="98" r:id="rId90"/>
    <sheet name="受注比較(2023年11月2週)" sheetId="106" r:id="rId91"/>
    <sheet name="受注比較(2023年11月3週) " sheetId="107" r:id="rId92"/>
    <sheet name="受注比較(2023年11月4週)" sheetId="108" r:id="rId93"/>
    <sheet name="受注比較(2023年11月5週)" sheetId="109" r:id="rId94"/>
    <sheet name="受注比較(2023年11月5週) (2)" sheetId="110" r:id="rId95"/>
    <sheet name="2023年11月 (現場指示印刷用)" sheetId="104" r:id="rId96"/>
    <sheet name="2023年11月《折れている分の数量表》" sheetId="105" r:id="rId97"/>
    <sheet name="箱折り実績まとめ" sheetId="75" r:id="rId98"/>
    <sheet name="梱包短期アルバイト募集検討資料" sheetId="54" r:id="rId99"/>
    <sheet name="箱のストック場所 (2023.4)" sheetId="58" r:id="rId10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8" i="110" l="1"/>
  <c r="F8" i="110"/>
  <c r="J7" i="110"/>
  <c r="G7" i="110"/>
  <c r="E7" i="110"/>
  <c r="J10" i="109"/>
  <c r="Q61" i="109" l="1"/>
  <c r="O61" i="109"/>
  <c r="Q58" i="109"/>
  <c r="O58" i="109"/>
  <c r="Q55" i="109"/>
  <c r="O55" i="109"/>
  <c r="Q52" i="109"/>
  <c r="O52" i="109"/>
  <c r="Q49" i="109"/>
  <c r="O49" i="109"/>
  <c r="Q46" i="109"/>
  <c r="O46" i="109"/>
  <c r="Q43" i="109"/>
  <c r="O43" i="109"/>
  <c r="Q40" i="109"/>
  <c r="O40" i="109"/>
  <c r="Q37" i="109"/>
  <c r="O37" i="109"/>
  <c r="Q34" i="109"/>
  <c r="O34" i="109"/>
  <c r="AO97" i="109"/>
  <c r="AM97" i="109"/>
  <c r="AG97" i="109"/>
  <c r="AE97" i="109"/>
  <c r="Y97" i="109"/>
  <c r="W97" i="109"/>
  <c r="Q97" i="109"/>
  <c r="O97" i="109"/>
  <c r="I97" i="109"/>
  <c r="G97" i="109"/>
  <c r="AO93" i="109"/>
  <c r="AM93" i="109"/>
  <c r="AG93" i="109"/>
  <c r="AE93" i="109"/>
  <c r="Y93" i="109"/>
  <c r="W93" i="109"/>
  <c r="Q93" i="109"/>
  <c r="O93" i="109"/>
  <c r="I93" i="109"/>
  <c r="G93" i="109"/>
  <c r="AO89" i="109"/>
  <c r="AM89" i="109"/>
  <c r="AG89" i="109"/>
  <c r="AE89" i="109"/>
  <c r="Y89" i="109"/>
  <c r="W89" i="109"/>
  <c r="Q89" i="109"/>
  <c r="O89" i="109"/>
  <c r="I89" i="109"/>
  <c r="G89" i="109"/>
  <c r="AO85" i="109"/>
  <c r="AM85" i="109"/>
  <c r="AG85" i="109"/>
  <c r="AE85" i="109"/>
  <c r="Y85" i="109"/>
  <c r="W85" i="109"/>
  <c r="Q85" i="109"/>
  <c r="O85" i="109"/>
  <c r="I85" i="109"/>
  <c r="G85" i="109"/>
  <c r="AO81" i="109"/>
  <c r="AM81" i="109"/>
  <c r="AG81" i="109"/>
  <c r="AE81" i="109"/>
  <c r="Y81" i="109"/>
  <c r="W81" i="109"/>
  <c r="Q81" i="109"/>
  <c r="O81" i="109"/>
  <c r="I81" i="109"/>
  <c r="G81" i="109"/>
  <c r="AO77" i="109"/>
  <c r="AM77" i="109"/>
  <c r="AG77" i="109"/>
  <c r="AE77" i="109"/>
  <c r="Y77" i="109"/>
  <c r="W77" i="109"/>
  <c r="Q77" i="109"/>
  <c r="O77" i="109"/>
  <c r="I77" i="109"/>
  <c r="G77" i="109"/>
  <c r="AO73" i="109"/>
  <c r="AM73" i="109"/>
  <c r="AG73" i="109"/>
  <c r="AE73" i="109"/>
  <c r="Y73" i="109"/>
  <c r="W73" i="109"/>
  <c r="Q73" i="109"/>
  <c r="O73" i="109"/>
  <c r="I73" i="109"/>
  <c r="G73" i="109"/>
  <c r="AO69" i="109"/>
  <c r="AM69" i="109"/>
  <c r="AG69" i="109"/>
  <c r="AE69" i="109"/>
  <c r="Y69" i="109"/>
  <c r="W69" i="109"/>
  <c r="Q69" i="109"/>
  <c r="O69" i="109"/>
  <c r="I69" i="109"/>
  <c r="G69" i="109"/>
  <c r="AU61" i="109"/>
  <c r="AS61" i="109"/>
  <c r="AK61" i="109"/>
  <c r="AI61" i="109"/>
  <c r="AA61" i="109"/>
  <c r="Y61" i="109"/>
  <c r="G61" i="109"/>
  <c r="E61" i="109"/>
  <c r="AK58" i="109"/>
  <c r="AI58" i="109"/>
  <c r="AA58" i="109"/>
  <c r="Y58" i="109"/>
  <c r="G58" i="109"/>
  <c r="E58" i="109"/>
  <c r="AX55" i="109"/>
  <c r="AU55" i="109"/>
  <c r="AS55" i="109"/>
  <c r="AK55" i="109"/>
  <c r="AI55" i="109"/>
  <c r="AA55" i="109"/>
  <c r="Y55" i="109"/>
  <c r="G55" i="109"/>
  <c r="E55" i="109"/>
  <c r="AU52" i="109"/>
  <c r="AS52" i="109"/>
  <c r="AK52" i="109"/>
  <c r="AI52" i="109"/>
  <c r="AA52" i="109"/>
  <c r="Y52" i="109"/>
  <c r="G52" i="109"/>
  <c r="E52" i="109"/>
  <c r="AU49" i="109"/>
  <c r="AS49" i="109"/>
  <c r="AK49" i="109"/>
  <c r="AI49" i="109"/>
  <c r="AA49" i="109"/>
  <c r="Y49" i="109"/>
  <c r="G49" i="109"/>
  <c r="E49" i="109"/>
  <c r="AU46" i="109"/>
  <c r="AS46" i="109"/>
  <c r="AK46" i="109"/>
  <c r="AI46" i="109"/>
  <c r="AA46" i="109"/>
  <c r="Y46" i="109"/>
  <c r="G46" i="109"/>
  <c r="E46" i="109"/>
  <c r="AU43" i="109"/>
  <c r="AS43" i="109"/>
  <c r="AK43" i="109"/>
  <c r="AI43" i="109"/>
  <c r="AA43" i="109"/>
  <c r="Y43" i="109"/>
  <c r="G43" i="109"/>
  <c r="E43" i="109"/>
  <c r="AU40" i="109"/>
  <c r="AS40" i="109"/>
  <c r="AK40" i="109"/>
  <c r="AI40" i="109"/>
  <c r="AA40" i="109"/>
  <c r="Y40" i="109"/>
  <c r="G40" i="109"/>
  <c r="E40" i="109"/>
  <c r="AU37" i="109"/>
  <c r="AS37" i="109"/>
  <c r="AK37" i="109"/>
  <c r="AI37" i="109"/>
  <c r="AA37" i="109"/>
  <c r="Y37" i="109"/>
  <c r="G37" i="109"/>
  <c r="E37" i="109"/>
  <c r="AU34" i="109"/>
  <c r="AS34" i="109"/>
  <c r="AK34" i="109"/>
  <c r="AI34" i="109"/>
  <c r="AA34" i="109"/>
  <c r="Y34" i="109"/>
  <c r="G34" i="109"/>
  <c r="E34" i="109"/>
  <c r="G17" i="109"/>
  <c r="E17" i="109"/>
  <c r="I11" i="109"/>
  <c r="I18" i="109" s="1"/>
  <c r="I21" i="109" s="1"/>
  <c r="H11" i="109"/>
  <c r="H18" i="109" s="1"/>
  <c r="H21" i="109" s="1"/>
  <c r="G11" i="109"/>
  <c r="G18" i="109" s="1"/>
  <c r="F11" i="109"/>
  <c r="F18" i="109" s="1"/>
  <c r="F21" i="109" s="1"/>
  <c r="E11" i="109"/>
  <c r="E18" i="109" s="1"/>
  <c r="D11" i="109"/>
  <c r="D18" i="109" s="1"/>
  <c r="D21" i="109" s="1"/>
  <c r="G10" i="109"/>
  <c r="E10" i="109"/>
  <c r="G7" i="109"/>
  <c r="E7" i="109"/>
  <c r="AO97" i="108"/>
  <c r="AM97" i="108"/>
  <c r="AG97" i="108"/>
  <c r="AE97" i="108"/>
  <c r="Y97" i="108"/>
  <c r="W97" i="108"/>
  <c r="Q97" i="108"/>
  <c r="O97" i="108"/>
  <c r="I97" i="108"/>
  <c r="G97" i="108"/>
  <c r="AO93" i="108"/>
  <c r="AM93" i="108"/>
  <c r="AG93" i="108"/>
  <c r="AE93" i="108"/>
  <c r="Y93" i="108"/>
  <c r="W93" i="108"/>
  <c r="Q93" i="108"/>
  <c r="O93" i="108"/>
  <c r="I93" i="108"/>
  <c r="G93" i="108"/>
  <c r="AO89" i="108"/>
  <c r="AM89" i="108"/>
  <c r="AG89" i="108"/>
  <c r="AE89" i="108"/>
  <c r="Y89" i="108"/>
  <c r="W89" i="108"/>
  <c r="Q89" i="108"/>
  <c r="O89" i="108"/>
  <c r="I89" i="108"/>
  <c r="G89" i="108"/>
  <c r="AO85" i="108"/>
  <c r="AM85" i="108"/>
  <c r="AG85" i="108"/>
  <c r="AE85" i="108"/>
  <c r="Y85" i="108"/>
  <c r="W85" i="108"/>
  <c r="Q85" i="108"/>
  <c r="O85" i="108"/>
  <c r="I85" i="108"/>
  <c r="G85" i="108"/>
  <c r="AO81" i="108"/>
  <c r="AM81" i="108"/>
  <c r="AG81" i="108"/>
  <c r="AE81" i="108"/>
  <c r="Y81" i="108"/>
  <c r="W81" i="108"/>
  <c r="Q81" i="108"/>
  <c r="O81" i="108"/>
  <c r="I81" i="108"/>
  <c r="G81" i="108"/>
  <c r="AO77" i="108"/>
  <c r="AM77" i="108"/>
  <c r="AG77" i="108"/>
  <c r="AE77" i="108"/>
  <c r="Y77" i="108"/>
  <c r="W77" i="108"/>
  <c r="Q77" i="108"/>
  <c r="O77" i="108"/>
  <c r="I77" i="108"/>
  <c r="G77" i="108"/>
  <c r="AO73" i="108"/>
  <c r="AM73" i="108"/>
  <c r="AG73" i="108"/>
  <c r="AE73" i="108"/>
  <c r="Y73" i="108"/>
  <c r="W73" i="108"/>
  <c r="Q73" i="108"/>
  <c r="O73" i="108"/>
  <c r="I73" i="108"/>
  <c r="G73" i="108"/>
  <c r="AO69" i="108"/>
  <c r="AM69" i="108"/>
  <c r="AG69" i="108"/>
  <c r="AE69" i="108"/>
  <c r="Y69" i="108"/>
  <c r="W69" i="108"/>
  <c r="Q69" i="108"/>
  <c r="O69" i="108"/>
  <c r="I69" i="108"/>
  <c r="G69" i="108"/>
  <c r="AK61" i="108"/>
  <c r="AI61" i="108"/>
  <c r="AA61" i="108"/>
  <c r="Y61" i="108"/>
  <c r="Q61" i="108"/>
  <c r="O61" i="108"/>
  <c r="G61" i="108"/>
  <c r="E61" i="108"/>
  <c r="AA58" i="108"/>
  <c r="Y58" i="108"/>
  <c r="Q58" i="108"/>
  <c r="O58" i="108"/>
  <c r="G58" i="108"/>
  <c r="E58" i="108"/>
  <c r="AN55" i="108"/>
  <c r="AK55" i="108"/>
  <c r="AI55" i="108"/>
  <c r="AA55" i="108"/>
  <c r="Y55" i="108"/>
  <c r="Q55" i="108"/>
  <c r="O55" i="108"/>
  <c r="G55" i="108"/>
  <c r="E55" i="108"/>
  <c r="AK52" i="108"/>
  <c r="AI52" i="108"/>
  <c r="AA52" i="108"/>
  <c r="Y52" i="108"/>
  <c r="Q52" i="108"/>
  <c r="O52" i="108"/>
  <c r="G52" i="108"/>
  <c r="E52" i="108"/>
  <c r="AK49" i="108"/>
  <c r="AI49" i="108"/>
  <c r="AA49" i="108"/>
  <c r="Y49" i="108"/>
  <c r="Q49" i="108"/>
  <c r="O49" i="108"/>
  <c r="G49" i="108"/>
  <c r="E49" i="108"/>
  <c r="AK46" i="108"/>
  <c r="AI46" i="108"/>
  <c r="AA46" i="108"/>
  <c r="Y46" i="108"/>
  <c r="Q46" i="108"/>
  <c r="O46" i="108"/>
  <c r="G46" i="108"/>
  <c r="E46" i="108"/>
  <c r="AK43" i="108"/>
  <c r="AI43" i="108"/>
  <c r="AA43" i="108"/>
  <c r="Y43" i="108"/>
  <c r="Q43" i="108"/>
  <c r="O43" i="108"/>
  <c r="G43" i="108"/>
  <c r="E43" i="108"/>
  <c r="AK40" i="108"/>
  <c r="AI40" i="108"/>
  <c r="AA40" i="108"/>
  <c r="Y40" i="108"/>
  <c r="Q40" i="108"/>
  <c r="O40" i="108"/>
  <c r="G40" i="108"/>
  <c r="E40" i="108"/>
  <c r="AK37" i="108"/>
  <c r="AI37" i="108"/>
  <c r="AA37" i="108"/>
  <c r="Y37" i="108"/>
  <c r="Q37" i="108"/>
  <c r="O37" i="108"/>
  <c r="G37" i="108"/>
  <c r="E37" i="108"/>
  <c r="AK34" i="108"/>
  <c r="AI34" i="108"/>
  <c r="AA34" i="108"/>
  <c r="Y34" i="108"/>
  <c r="Q34" i="108"/>
  <c r="O34" i="108"/>
  <c r="G34" i="108"/>
  <c r="E34" i="108"/>
  <c r="G17" i="108"/>
  <c r="E17" i="108"/>
  <c r="I11" i="108"/>
  <c r="I18" i="108" s="1"/>
  <c r="I21" i="108" s="1"/>
  <c r="H11" i="108"/>
  <c r="H18" i="108" s="1"/>
  <c r="H21" i="108" s="1"/>
  <c r="G11" i="108"/>
  <c r="G18" i="108" s="1"/>
  <c r="F11" i="108"/>
  <c r="F18" i="108" s="1"/>
  <c r="F21" i="108" s="1"/>
  <c r="E11" i="108"/>
  <c r="E18" i="108" s="1"/>
  <c r="D11" i="108"/>
  <c r="D18" i="108" s="1"/>
  <c r="D21" i="108" s="1"/>
  <c r="G10" i="108"/>
  <c r="E10" i="108"/>
  <c r="G7" i="108"/>
  <c r="E7" i="108"/>
  <c r="D45" i="104"/>
  <c r="D46" i="104"/>
  <c r="D47" i="104"/>
  <c r="H38" i="104"/>
  <c r="J38" i="104" s="1"/>
  <c r="L38" i="104" s="1"/>
  <c r="N38" i="104" s="1"/>
  <c r="F38" i="104"/>
  <c r="F37" i="104"/>
  <c r="H37" i="104" s="1"/>
  <c r="J37" i="104" s="1"/>
  <c r="L37" i="104" s="1"/>
  <c r="N37" i="104" s="1"/>
  <c r="H36" i="104"/>
  <c r="J36" i="104" s="1"/>
  <c r="L36" i="104" s="1"/>
  <c r="N36" i="104" s="1"/>
  <c r="F36" i="104"/>
  <c r="F35" i="104"/>
  <c r="H35" i="104" s="1"/>
  <c r="J35" i="104" s="1"/>
  <c r="L35" i="104" s="1"/>
  <c r="N35" i="104" s="1"/>
  <c r="H34" i="104"/>
  <c r="J34" i="104" s="1"/>
  <c r="L34" i="104" s="1"/>
  <c r="N34" i="104" s="1"/>
  <c r="F34" i="104"/>
  <c r="F33" i="104"/>
  <c r="H33" i="104" s="1"/>
  <c r="J33" i="104" s="1"/>
  <c r="L33" i="104" s="1"/>
  <c r="N33" i="104" s="1"/>
  <c r="H32" i="104"/>
  <c r="J32" i="104" s="1"/>
  <c r="L32" i="104" s="1"/>
  <c r="N32" i="104" s="1"/>
  <c r="F32" i="104"/>
  <c r="F31" i="104"/>
  <c r="H31" i="104" s="1"/>
  <c r="J31" i="104" s="1"/>
  <c r="L31" i="104" s="1"/>
  <c r="N31" i="104" s="1"/>
  <c r="Q31" i="104"/>
  <c r="Q32" i="104"/>
  <c r="Q33" i="104"/>
  <c r="Q34" i="104"/>
  <c r="R34" i="104" s="1"/>
  <c r="Q35" i="104"/>
  <c r="R35" i="104" s="1"/>
  <c r="Q36" i="104"/>
  <c r="R36" i="104" s="1"/>
  <c r="Q37" i="104"/>
  <c r="Q38" i="104"/>
  <c r="Q39" i="104"/>
  <c r="R39" i="104" s="1"/>
  <c r="Q40" i="104"/>
  <c r="R40" i="104" s="1"/>
  <c r="Q41" i="104"/>
  <c r="R41" i="104" s="1"/>
  <c r="AO97" i="107"/>
  <c r="AM97" i="107"/>
  <c r="AG97" i="107"/>
  <c r="AE97" i="107"/>
  <c r="Y97" i="107"/>
  <c r="W97" i="107"/>
  <c r="Q97" i="107"/>
  <c r="O97" i="107"/>
  <c r="I97" i="107"/>
  <c r="G97" i="107"/>
  <c r="AO93" i="107"/>
  <c r="AM93" i="107"/>
  <c r="AG93" i="107"/>
  <c r="AE93" i="107"/>
  <c r="Y93" i="107"/>
  <c r="W93" i="107"/>
  <c r="Q93" i="107"/>
  <c r="O93" i="107"/>
  <c r="I93" i="107"/>
  <c r="G93" i="107"/>
  <c r="AO89" i="107"/>
  <c r="AM89" i="107"/>
  <c r="AG89" i="107"/>
  <c r="AE89" i="107"/>
  <c r="Y89" i="107"/>
  <c r="W89" i="107"/>
  <c r="Q89" i="107"/>
  <c r="O89" i="107"/>
  <c r="I89" i="107"/>
  <c r="G89" i="107"/>
  <c r="AO85" i="107"/>
  <c r="AM85" i="107"/>
  <c r="AG85" i="107"/>
  <c r="AE85" i="107"/>
  <c r="Y85" i="107"/>
  <c r="W85" i="107"/>
  <c r="Q85" i="107"/>
  <c r="O85" i="107"/>
  <c r="I85" i="107"/>
  <c r="G85" i="107"/>
  <c r="AO81" i="107"/>
  <c r="AM81" i="107"/>
  <c r="AG81" i="107"/>
  <c r="AE81" i="107"/>
  <c r="Y81" i="107"/>
  <c r="W81" i="107"/>
  <c r="Q81" i="107"/>
  <c r="O81" i="107"/>
  <c r="I81" i="107"/>
  <c r="G81" i="107"/>
  <c r="AO77" i="107"/>
  <c r="AM77" i="107"/>
  <c r="AG77" i="107"/>
  <c r="AE77" i="107"/>
  <c r="Y77" i="107"/>
  <c r="W77" i="107"/>
  <c r="Q77" i="107"/>
  <c r="O77" i="107"/>
  <c r="I77" i="107"/>
  <c r="G77" i="107"/>
  <c r="AO73" i="107"/>
  <c r="AM73" i="107"/>
  <c r="AG73" i="107"/>
  <c r="AE73" i="107"/>
  <c r="Y73" i="107"/>
  <c r="W73" i="107"/>
  <c r="Q73" i="107"/>
  <c r="O73" i="107"/>
  <c r="I73" i="107"/>
  <c r="G73" i="107"/>
  <c r="AO69" i="107"/>
  <c r="AM69" i="107"/>
  <c r="AG69" i="107"/>
  <c r="AE69" i="107"/>
  <c r="Y69" i="107"/>
  <c r="W69" i="107"/>
  <c r="Q69" i="107"/>
  <c r="O69" i="107"/>
  <c r="I69" i="107"/>
  <c r="G69" i="107"/>
  <c r="AK61" i="107"/>
  <c r="AI61" i="107"/>
  <c r="AA61" i="107"/>
  <c r="Y61" i="107"/>
  <c r="Q61" i="107"/>
  <c r="O61" i="107"/>
  <c r="G61" i="107"/>
  <c r="E61" i="107"/>
  <c r="AA58" i="107"/>
  <c r="Y58" i="107"/>
  <c r="Q58" i="107"/>
  <c r="O58" i="107"/>
  <c r="G58" i="107"/>
  <c r="E58" i="107"/>
  <c r="AN55" i="107"/>
  <c r="AK55" i="107"/>
  <c r="AI55" i="107"/>
  <c r="AA55" i="107"/>
  <c r="Y55" i="107"/>
  <c r="Q55" i="107"/>
  <c r="O55" i="107"/>
  <c r="G55" i="107"/>
  <c r="E55" i="107"/>
  <c r="AK52" i="107"/>
  <c r="AI52" i="107"/>
  <c r="AA52" i="107"/>
  <c r="Y52" i="107"/>
  <c r="Q52" i="107"/>
  <c r="O52" i="107"/>
  <c r="G52" i="107"/>
  <c r="E52" i="107"/>
  <c r="AK49" i="107"/>
  <c r="AI49" i="107"/>
  <c r="AA49" i="107"/>
  <c r="Y49" i="107"/>
  <c r="Q49" i="107"/>
  <c r="O49" i="107"/>
  <c r="G49" i="107"/>
  <c r="E49" i="107"/>
  <c r="AK46" i="107"/>
  <c r="AI46" i="107"/>
  <c r="AA46" i="107"/>
  <c r="Y46" i="107"/>
  <c r="Q46" i="107"/>
  <c r="O46" i="107"/>
  <c r="G46" i="107"/>
  <c r="E46" i="107"/>
  <c r="AK43" i="107"/>
  <c r="AI43" i="107"/>
  <c r="AA43" i="107"/>
  <c r="Y43" i="107"/>
  <c r="Q43" i="107"/>
  <c r="O43" i="107"/>
  <c r="G43" i="107"/>
  <c r="E43" i="107"/>
  <c r="AK40" i="107"/>
  <c r="AI40" i="107"/>
  <c r="AA40" i="107"/>
  <c r="Y40" i="107"/>
  <c r="Q40" i="107"/>
  <c r="O40" i="107"/>
  <c r="G40" i="107"/>
  <c r="E40" i="107"/>
  <c r="AK37" i="107"/>
  <c r="AI37" i="107"/>
  <c r="AA37" i="107"/>
  <c r="Y37" i="107"/>
  <c r="Q37" i="107"/>
  <c r="O37" i="107"/>
  <c r="G37" i="107"/>
  <c r="E37" i="107"/>
  <c r="AK34" i="107"/>
  <c r="AI34" i="107"/>
  <c r="AA34" i="107"/>
  <c r="Y34" i="107"/>
  <c r="Q34" i="107"/>
  <c r="O34" i="107"/>
  <c r="G34" i="107"/>
  <c r="E34" i="107"/>
  <c r="G17" i="107"/>
  <c r="E17" i="107"/>
  <c r="I11" i="107"/>
  <c r="I18" i="107" s="1"/>
  <c r="I21" i="107" s="1"/>
  <c r="H11" i="107"/>
  <c r="H18" i="107" s="1"/>
  <c r="H21" i="107" s="1"/>
  <c r="G11" i="107"/>
  <c r="G18" i="107" s="1"/>
  <c r="F11" i="107"/>
  <c r="F18" i="107" s="1"/>
  <c r="F21" i="107" s="1"/>
  <c r="E11" i="107"/>
  <c r="E18" i="107" s="1"/>
  <c r="D11" i="107"/>
  <c r="D18" i="107" s="1"/>
  <c r="D21" i="107" s="1"/>
  <c r="G10" i="107"/>
  <c r="E10" i="107"/>
  <c r="G7" i="107"/>
  <c r="E7" i="107"/>
  <c r="Q27" i="104"/>
  <c r="R27" i="104" s="1"/>
  <c r="Q26" i="104"/>
  <c r="R26" i="104" s="1"/>
  <c r="Q25" i="104"/>
  <c r="R25" i="104" s="1"/>
  <c r="Q24" i="104"/>
  <c r="Q23" i="104"/>
  <c r="Q22" i="104"/>
  <c r="R22" i="104" s="1"/>
  <c r="Q21" i="104"/>
  <c r="R21" i="104" s="1"/>
  <c r="Q20" i="104"/>
  <c r="R20" i="104" s="1"/>
  <c r="Q19" i="104"/>
  <c r="Q18" i="104"/>
  <c r="Q17" i="104"/>
  <c r="H24" i="104"/>
  <c r="J24" i="104" s="1"/>
  <c r="L24" i="104" s="1"/>
  <c r="N24" i="104" s="1"/>
  <c r="F24" i="104"/>
  <c r="D24" i="104"/>
  <c r="H23" i="104"/>
  <c r="J23" i="104" s="1"/>
  <c r="L23" i="104" s="1"/>
  <c r="N23" i="104" s="1"/>
  <c r="F23" i="104"/>
  <c r="D23" i="104"/>
  <c r="H22" i="104"/>
  <c r="J22" i="104" s="1"/>
  <c r="L22" i="104" s="1"/>
  <c r="N22" i="104" s="1"/>
  <c r="F22" i="104"/>
  <c r="D22" i="104"/>
  <c r="H21" i="104"/>
  <c r="J21" i="104" s="1"/>
  <c r="L21" i="104" s="1"/>
  <c r="N21" i="104" s="1"/>
  <c r="F21" i="104"/>
  <c r="D21" i="104"/>
  <c r="H20" i="104"/>
  <c r="J20" i="104" s="1"/>
  <c r="L20" i="104" s="1"/>
  <c r="N20" i="104" s="1"/>
  <c r="F20" i="104"/>
  <c r="D20" i="104"/>
  <c r="H19" i="104"/>
  <c r="J19" i="104" s="1"/>
  <c r="L19" i="104" s="1"/>
  <c r="N19" i="104" s="1"/>
  <c r="F19" i="104"/>
  <c r="D19" i="104"/>
  <c r="H18" i="104"/>
  <c r="J18" i="104" s="1"/>
  <c r="L18" i="104" s="1"/>
  <c r="N18" i="104" s="1"/>
  <c r="F18" i="104"/>
  <c r="D18" i="104"/>
  <c r="H17" i="104"/>
  <c r="J17" i="104" s="1"/>
  <c r="L17" i="104" s="1"/>
  <c r="N17" i="104" s="1"/>
  <c r="F17" i="104"/>
  <c r="D17" i="104"/>
  <c r="H80" i="99"/>
  <c r="J80" i="99" s="1"/>
  <c r="L80" i="99" s="1"/>
  <c r="N80" i="99" s="1"/>
  <c r="F80" i="99"/>
  <c r="J79" i="99"/>
  <c r="L79" i="99" s="1"/>
  <c r="N79" i="99" s="1"/>
  <c r="H79" i="99"/>
  <c r="F79" i="99"/>
  <c r="F78" i="99"/>
  <c r="H78" i="99" s="1"/>
  <c r="J78" i="99" s="1"/>
  <c r="L78" i="99" s="1"/>
  <c r="N78" i="99" s="1"/>
  <c r="F77" i="99"/>
  <c r="H77" i="99" s="1"/>
  <c r="J77" i="99" s="1"/>
  <c r="L77" i="99" s="1"/>
  <c r="N77" i="99" s="1"/>
  <c r="F76" i="99"/>
  <c r="H76" i="99" s="1"/>
  <c r="J76" i="99" s="1"/>
  <c r="L76" i="99" s="1"/>
  <c r="N76" i="99" s="1"/>
  <c r="F75" i="99"/>
  <c r="H75" i="99" s="1"/>
  <c r="J75" i="99" s="1"/>
  <c r="L75" i="99" s="1"/>
  <c r="N75" i="99" s="1"/>
  <c r="F74" i="99"/>
  <c r="H74" i="99" s="1"/>
  <c r="J74" i="99" s="1"/>
  <c r="L74" i="99" s="1"/>
  <c r="N74" i="99" s="1"/>
  <c r="F73" i="99"/>
  <c r="H73" i="99" s="1"/>
  <c r="J73" i="99" s="1"/>
  <c r="L73" i="99" s="1"/>
  <c r="N73" i="99" s="1"/>
  <c r="Q73" i="99"/>
  <c r="Q74" i="99"/>
  <c r="Q75" i="99"/>
  <c r="Q76" i="99"/>
  <c r="R76" i="99" s="1"/>
  <c r="Q77" i="99"/>
  <c r="R77" i="99" s="1"/>
  <c r="Q78" i="99"/>
  <c r="R78" i="99" s="1"/>
  <c r="Q79" i="99"/>
  <c r="Q80" i="99"/>
  <c r="Q81" i="99"/>
  <c r="R81" i="99" s="1"/>
  <c r="Q82" i="99"/>
  <c r="R82" i="99" s="1"/>
  <c r="Q83" i="99"/>
  <c r="R83" i="99" s="1"/>
  <c r="H80" i="104"/>
  <c r="J80" i="104" s="1"/>
  <c r="L80" i="104" s="1"/>
  <c r="N80" i="104" s="1"/>
  <c r="F80" i="104"/>
  <c r="J79" i="104"/>
  <c r="L79" i="104" s="1"/>
  <c r="N79" i="104" s="1"/>
  <c r="H79" i="104"/>
  <c r="F79" i="104"/>
  <c r="F78" i="104"/>
  <c r="H78" i="104" s="1"/>
  <c r="J78" i="104" s="1"/>
  <c r="L78" i="104" s="1"/>
  <c r="N78" i="104" s="1"/>
  <c r="F77" i="104"/>
  <c r="H77" i="104" s="1"/>
  <c r="J77" i="104" s="1"/>
  <c r="L77" i="104" s="1"/>
  <c r="N77" i="104" s="1"/>
  <c r="H76" i="104"/>
  <c r="J76" i="104" s="1"/>
  <c r="L76" i="104" s="1"/>
  <c r="N76" i="104" s="1"/>
  <c r="F76" i="104"/>
  <c r="J75" i="104"/>
  <c r="L75" i="104" s="1"/>
  <c r="N75" i="104" s="1"/>
  <c r="H75" i="104"/>
  <c r="F75" i="104"/>
  <c r="F74" i="104"/>
  <c r="H74" i="104" s="1"/>
  <c r="J74" i="104" s="1"/>
  <c r="L74" i="104" s="1"/>
  <c r="N74" i="104" s="1"/>
  <c r="F73" i="104"/>
  <c r="H73" i="104" s="1"/>
  <c r="J73" i="104" s="1"/>
  <c r="L73" i="104" s="1"/>
  <c r="N73" i="104" s="1"/>
  <c r="Q73" i="104"/>
  <c r="Q74" i="104"/>
  <c r="Q75" i="104"/>
  <c r="Q76" i="104"/>
  <c r="R76" i="104" s="1"/>
  <c r="Q77" i="104"/>
  <c r="R77" i="104" s="1"/>
  <c r="Q78" i="104"/>
  <c r="R78" i="104" s="1"/>
  <c r="Q79" i="104"/>
  <c r="U121" i="104" s="1"/>
  <c r="V121" i="104" s="1"/>
  <c r="Q80" i="104"/>
  <c r="Q81" i="104"/>
  <c r="R81" i="104" s="1"/>
  <c r="Q82" i="104"/>
  <c r="R82" i="104"/>
  <c r="Q83" i="104"/>
  <c r="R83" i="104" s="1"/>
  <c r="AO97" i="106"/>
  <c r="AM97" i="106"/>
  <c r="AG97" i="106"/>
  <c r="AE97" i="106"/>
  <c r="Y97" i="106"/>
  <c r="W97" i="106"/>
  <c r="Q97" i="106"/>
  <c r="O97" i="106"/>
  <c r="I97" i="106"/>
  <c r="G97" i="106"/>
  <c r="AO93" i="106"/>
  <c r="AM93" i="106"/>
  <c r="AG93" i="106"/>
  <c r="AE93" i="106"/>
  <c r="Y93" i="106"/>
  <c r="W93" i="106"/>
  <c r="Q93" i="106"/>
  <c r="O93" i="106"/>
  <c r="I93" i="106"/>
  <c r="G93" i="106"/>
  <c r="AO89" i="106"/>
  <c r="AM89" i="106"/>
  <c r="AG89" i="106"/>
  <c r="AE89" i="106"/>
  <c r="Y89" i="106"/>
  <c r="W89" i="106"/>
  <c r="Q89" i="106"/>
  <c r="O89" i="106"/>
  <c r="I89" i="106"/>
  <c r="G89" i="106"/>
  <c r="AO85" i="106"/>
  <c r="AM85" i="106"/>
  <c r="AG85" i="106"/>
  <c r="AE85" i="106"/>
  <c r="Y85" i="106"/>
  <c r="W85" i="106"/>
  <c r="Q85" i="106"/>
  <c r="O85" i="106"/>
  <c r="I85" i="106"/>
  <c r="G85" i="106"/>
  <c r="AO81" i="106"/>
  <c r="AM81" i="106"/>
  <c r="AG81" i="106"/>
  <c r="AE81" i="106"/>
  <c r="Y81" i="106"/>
  <c r="W81" i="106"/>
  <c r="Q81" i="106"/>
  <c r="O81" i="106"/>
  <c r="I81" i="106"/>
  <c r="G81" i="106"/>
  <c r="AO77" i="106"/>
  <c r="AM77" i="106"/>
  <c r="AG77" i="106"/>
  <c r="AE77" i="106"/>
  <c r="Y77" i="106"/>
  <c r="W77" i="106"/>
  <c r="Q77" i="106"/>
  <c r="O77" i="106"/>
  <c r="I77" i="106"/>
  <c r="G77" i="106"/>
  <c r="AO73" i="106"/>
  <c r="AM73" i="106"/>
  <c r="AG73" i="106"/>
  <c r="AE73" i="106"/>
  <c r="Y73" i="106"/>
  <c r="W73" i="106"/>
  <c r="Q73" i="106"/>
  <c r="O73" i="106"/>
  <c r="I73" i="106"/>
  <c r="G73" i="106"/>
  <c r="AO69" i="106"/>
  <c r="AM69" i="106"/>
  <c r="AG69" i="106"/>
  <c r="AE69" i="106"/>
  <c r="Y69" i="106"/>
  <c r="W69" i="106"/>
  <c r="Q69" i="106"/>
  <c r="O69" i="106"/>
  <c r="I69" i="106"/>
  <c r="G69" i="106"/>
  <c r="AK61" i="106"/>
  <c r="AI61" i="106"/>
  <c r="AA61" i="106"/>
  <c r="Y61" i="106"/>
  <c r="Q61" i="106"/>
  <c r="O61" i="106"/>
  <c r="G61" i="106"/>
  <c r="E61" i="106"/>
  <c r="AA58" i="106"/>
  <c r="Y58" i="106"/>
  <c r="Q58" i="106"/>
  <c r="O58" i="106"/>
  <c r="G58" i="106"/>
  <c r="E58" i="106"/>
  <c r="AN55" i="106"/>
  <c r="AK55" i="106"/>
  <c r="AI55" i="106"/>
  <c r="AA55" i="106"/>
  <c r="Y55" i="106"/>
  <c r="Q55" i="106"/>
  <c r="O55" i="106"/>
  <c r="G55" i="106"/>
  <c r="E55" i="106"/>
  <c r="AK52" i="106"/>
  <c r="AI52" i="106"/>
  <c r="AA52" i="106"/>
  <c r="Y52" i="106"/>
  <c r="Q52" i="106"/>
  <c r="O52" i="106"/>
  <c r="G52" i="106"/>
  <c r="E52" i="106"/>
  <c r="AK49" i="106"/>
  <c r="AI49" i="106"/>
  <c r="AA49" i="106"/>
  <c r="Y49" i="106"/>
  <c r="Q49" i="106"/>
  <c r="O49" i="106"/>
  <c r="G49" i="106"/>
  <c r="E49" i="106"/>
  <c r="AK46" i="106"/>
  <c r="AI46" i="106"/>
  <c r="AA46" i="106"/>
  <c r="Y46" i="106"/>
  <c r="Q46" i="106"/>
  <c r="O46" i="106"/>
  <c r="G46" i="106"/>
  <c r="E46" i="106"/>
  <c r="AK43" i="106"/>
  <c r="AI43" i="106"/>
  <c r="AA43" i="106"/>
  <c r="Y43" i="106"/>
  <c r="Q43" i="106"/>
  <c r="O43" i="106"/>
  <c r="G43" i="106"/>
  <c r="E43" i="106"/>
  <c r="AK40" i="106"/>
  <c r="AI40" i="106"/>
  <c r="AA40" i="106"/>
  <c r="Y40" i="106"/>
  <c r="Q40" i="106"/>
  <c r="O40" i="106"/>
  <c r="G40" i="106"/>
  <c r="E40" i="106"/>
  <c r="AK37" i="106"/>
  <c r="AI37" i="106"/>
  <c r="AA37" i="106"/>
  <c r="Y37" i="106"/>
  <c r="Q37" i="106"/>
  <c r="O37" i="106"/>
  <c r="G37" i="106"/>
  <c r="E37" i="106"/>
  <c r="AK34" i="106"/>
  <c r="AI34" i="106"/>
  <c r="AA34" i="106"/>
  <c r="Y34" i="106"/>
  <c r="Q34" i="106"/>
  <c r="O34" i="106"/>
  <c r="G34" i="106"/>
  <c r="E34" i="106"/>
  <c r="G17" i="106"/>
  <c r="E17" i="106"/>
  <c r="I11" i="106"/>
  <c r="I18" i="106" s="1"/>
  <c r="I21" i="106" s="1"/>
  <c r="H11" i="106"/>
  <c r="H18" i="106" s="1"/>
  <c r="H21" i="106" s="1"/>
  <c r="G11" i="106"/>
  <c r="G18" i="106" s="1"/>
  <c r="F11" i="106"/>
  <c r="F18" i="106" s="1"/>
  <c r="F21" i="106" s="1"/>
  <c r="E11" i="106"/>
  <c r="E18" i="106" s="1"/>
  <c r="D11" i="106"/>
  <c r="D18" i="106" s="1"/>
  <c r="D21" i="106" s="1"/>
  <c r="G10" i="106"/>
  <c r="E10" i="106"/>
  <c r="G7" i="106"/>
  <c r="E7" i="106"/>
  <c r="A4" i="105"/>
  <c r="A5" i="105" s="1"/>
  <c r="A6" i="105" s="1"/>
  <c r="A7" i="105" s="1"/>
  <c r="A8" i="105" s="1"/>
  <c r="A9" i="105" s="1"/>
  <c r="A10" i="105" s="1"/>
  <c r="A11" i="105" s="1"/>
  <c r="A12" i="105" s="1"/>
  <c r="A13" i="105" s="1"/>
  <c r="A14" i="105" s="1"/>
  <c r="A15" i="105" s="1"/>
  <c r="A16" i="105" s="1"/>
  <c r="A17" i="105" s="1"/>
  <c r="A18" i="105" s="1"/>
  <c r="A19" i="105" s="1"/>
  <c r="A20" i="105" s="1"/>
  <c r="A21" i="105" s="1"/>
  <c r="A22" i="105" s="1"/>
  <c r="A23" i="105" s="1"/>
  <c r="A24" i="105" s="1"/>
  <c r="A25" i="105" s="1"/>
  <c r="A26" i="105" s="1"/>
  <c r="A27" i="105" s="1"/>
  <c r="A28" i="105" s="1"/>
  <c r="A29" i="105" s="1"/>
  <c r="A30" i="105" s="1"/>
  <c r="A31" i="105" s="1"/>
  <c r="A32" i="105" s="1"/>
  <c r="A33" i="105" s="1"/>
  <c r="A34" i="105" s="1"/>
  <c r="A35" i="105" s="1"/>
  <c r="U128" i="104"/>
  <c r="V128" i="104" s="1"/>
  <c r="R128" i="104"/>
  <c r="Q128" i="104"/>
  <c r="L128" i="104"/>
  <c r="N128" i="104" s="1"/>
  <c r="F128" i="104"/>
  <c r="H128" i="104" s="1"/>
  <c r="J128" i="104" s="1"/>
  <c r="U127" i="104"/>
  <c r="V127" i="104" s="1"/>
  <c r="Q127" i="104"/>
  <c r="R127" i="104" s="1"/>
  <c r="F127" i="104"/>
  <c r="H127" i="104" s="1"/>
  <c r="J127" i="104" s="1"/>
  <c r="L127" i="104" s="1"/>
  <c r="N127" i="104" s="1"/>
  <c r="D127" i="104"/>
  <c r="Q126" i="104"/>
  <c r="J126" i="104"/>
  <c r="L126" i="104" s="1"/>
  <c r="N126" i="104" s="1"/>
  <c r="H126" i="104"/>
  <c r="F126" i="104"/>
  <c r="D126" i="104"/>
  <c r="Q125" i="104"/>
  <c r="R125" i="104" s="1"/>
  <c r="N125" i="104"/>
  <c r="L125" i="104"/>
  <c r="F125" i="104"/>
  <c r="H125" i="104" s="1"/>
  <c r="J125" i="104" s="1"/>
  <c r="D125" i="104"/>
  <c r="R124" i="104"/>
  <c r="Q124" i="104"/>
  <c r="U124" i="104" s="1"/>
  <c r="V124" i="104" s="1"/>
  <c r="H124" i="104"/>
  <c r="J124" i="104" s="1"/>
  <c r="L124" i="104" s="1"/>
  <c r="N124" i="104" s="1"/>
  <c r="F124" i="104"/>
  <c r="D124" i="104"/>
  <c r="U123" i="104"/>
  <c r="V123" i="104" s="1"/>
  <c r="Q123" i="104"/>
  <c r="R123" i="104" s="1"/>
  <c r="F123" i="104"/>
  <c r="H123" i="104" s="1"/>
  <c r="J123" i="104" s="1"/>
  <c r="L123" i="104" s="1"/>
  <c r="N123" i="104" s="1"/>
  <c r="D123" i="104"/>
  <c r="R122" i="104"/>
  <c r="Q122" i="104"/>
  <c r="H122" i="104"/>
  <c r="J122" i="104" s="1"/>
  <c r="L122" i="104" s="1"/>
  <c r="N122" i="104" s="1"/>
  <c r="F122" i="104"/>
  <c r="D122" i="104"/>
  <c r="Q121" i="104"/>
  <c r="R121" i="104" s="1"/>
  <c r="F121" i="104"/>
  <c r="H121" i="104" s="1"/>
  <c r="J121" i="104" s="1"/>
  <c r="L121" i="104" s="1"/>
  <c r="N121" i="104" s="1"/>
  <c r="D121" i="104"/>
  <c r="Q120" i="104"/>
  <c r="R120" i="104" s="1"/>
  <c r="L120" i="104"/>
  <c r="N120" i="104" s="1"/>
  <c r="F120" i="104"/>
  <c r="H120" i="104" s="1"/>
  <c r="J120" i="104" s="1"/>
  <c r="D120" i="104"/>
  <c r="Q119" i="104"/>
  <c r="R119" i="104" s="1"/>
  <c r="N119" i="104"/>
  <c r="L119" i="104"/>
  <c r="F119" i="104"/>
  <c r="H119" i="104" s="1"/>
  <c r="J119" i="104" s="1"/>
  <c r="D119" i="104"/>
  <c r="Q118" i="104"/>
  <c r="R118" i="104" s="1"/>
  <c r="N118" i="104"/>
  <c r="F118" i="104"/>
  <c r="H118" i="104" s="1"/>
  <c r="J118" i="104" s="1"/>
  <c r="L118" i="104" s="1"/>
  <c r="D118" i="104"/>
  <c r="I116" i="104"/>
  <c r="K116" i="104" s="1"/>
  <c r="M116" i="104" s="1"/>
  <c r="O116" i="104" s="1"/>
  <c r="E116" i="104"/>
  <c r="G116" i="104" s="1"/>
  <c r="K110" i="104"/>
  <c r="K109" i="104"/>
  <c r="K108" i="104"/>
  <c r="K107" i="104"/>
  <c r="K106" i="104"/>
  <c r="K105" i="104"/>
  <c r="K104" i="104"/>
  <c r="K103" i="104"/>
  <c r="K102" i="104"/>
  <c r="K101" i="104"/>
  <c r="K100" i="104"/>
  <c r="E96" i="104"/>
  <c r="D96" i="104"/>
  <c r="E95" i="104"/>
  <c r="D95" i="104"/>
  <c r="E94" i="104"/>
  <c r="D94" i="104"/>
  <c r="E93" i="104"/>
  <c r="D93" i="104"/>
  <c r="E92" i="104"/>
  <c r="D92" i="104"/>
  <c r="E91" i="104"/>
  <c r="D91" i="104"/>
  <c r="E90" i="104"/>
  <c r="D90" i="104"/>
  <c r="E89" i="104"/>
  <c r="D89" i="104"/>
  <c r="E88" i="104"/>
  <c r="D88" i="104"/>
  <c r="E87" i="104"/>
  <c r="D87" i="104"/>
  <c r="E86" i="104"/>
  <c r="D86" i="104"/>
  <c r="D80" i="104"/>
  <c r="D79" i="104"/>
  <c r="D78" i="104"/>
  <c r="D77" i="104"/>
  <c r="D76" i="104"/>
  <c r="D75" i="104"/>
  <c r="D74" i="104"/>
  <c r="D73" i="104"/>
  <c r="D66" i="104"/>
  <c r="D65" i="104"/>
  <c r="D64" i="104"/>
  <c r="D63" i="104"/>
  <c r="D62" i="104"/>
  <c r="D61" i="104"/>
  <c r="D60" i="104"/>
  <c r="D59" i="104"/>
  <c r="D52" i="104"/>
  <c r="U79" i="104"/>
  <c r="V79" i="104" s="1"/>
  <c r="D51" i="104"/>
  <c r="D50" i="104"/>
  <c r="D49" i="104"/>
  <c r="D48" i="104"/>
  <c r="U82" i="104"/>
  <c r="V82" i="104" s="1"/>
  <c r="D38" i="104"/>
  <c r="D37" i="104"/>
  <c r="D36" i="104"/>
  <c r="D35" i="104"/>
  <c r="D34" i="104"/>
  <c r="D33" i="104"/>
  <c r="D32" i="104"/>
  <c r="D31" i="104"/>
  <c r="I29" i="104"/>
  <c r="K29" i="104" s="1"/>
  <c r="M29" i="104" s="1"/>
  <c r="O29" i="104" s="1"/>
  <c r="E43" i="104" s="1"/>
  <c r="G43" i="104" s="1"/>
  <c r="I43" i="104" s="1"/>
  <c r="K43" i="104" s="1"/>
  <c r="M43" i="104" s="1"/>
  <c r="O43" i="104" s="1"/>
  <c r="E57" i="104" s="1"/>
  <c r="G57" i="104" s="1"/>
  <c r="I57" i="104" s="1"/>
  <c r="K57" i="104" s="1"/>
  <c r="M57" i="104" s="1"/>
  <c r="O57" i="104" s="1"/>
  <c r="E71" i="104" s="1"/>
  <c r="G71" i="104" s="1"/>
  <c r="I71" i="104" s="1"/>
  <c r="K71" i="104" s="1"/>
  <c r="M71" i="104" s="1"/>
  <c r="O71" i="104" s="1"/>
  <c r="E29" i="104"/>
  <c r="G29" i="104" s="1"/>
  <c r="Q59" i="99"/>
  <c r="Q60" i="99"/>
  <c r="Q61" i="99"/>
  <c r="Q62" i="99"/>
  <c r="R62" i="99" s="1"/>
  <c r="Q63" i="99"/>
  <c r="R63" i="99"/>
  <c r="Q64" i="99"/>
  <c r="R64" i="99" s="1"/>
  <c r="Q65" i="99"/>
  <c r="Q66" i="99"/>
  <c r="Q67" i="99"/>
  <c r="R67" i="99" s="1"/>
  <c r="Q68" i="99"/>
  <c r="R68" i="99"/>
  <c r="Q69" i="99"/>
  <c r="R69" i="99" s="1"/>
  <c r="H66" i="99"/>
  <c r="J66" i="99" s="1"/>
  <c r="L66" i="99" s="1"/>
  <c r="N66" i="99" s="1"/>
  <c r="F66" i="99"/>
  <c r="F65" i="99"/>
  <c r="H65" i="99" s="1"/>
  <c r="J65" i="99" s="1"/>
  <c r="L65" i="99" s="1"/>
  <c r="N65" i="99" s="1"/>
  <c r="H64" i="99"/>
  <c r="J64" i="99" s="1"/>
  <c r="L64" i="99" s="1"/>
  <c r="N64" i="99" s="1"/>
  <c r="F64" i="99"/>
  <c r="F63" i="99"/>
  <c r="H63" i="99" s="1"/>
  <c r="J63" i="99" s="1"/>
  <c r="L63" i="99" s="1"/>
  <c r="N63" i="99" s="1"/>
  <c r="H62" i="99"/>
  <c r="J62" i="99" s="1"/>
  <c r="L62" i="99" s="1"/>
  <c r="N62" i="99" s="1"/>
  <c r="F62" i="99"/>
  <c r="F61" i="99"/>
  <c r="H61" i="99" s="1"/>
  <c r="J61" i="99" s="1"/>
  <c r="L61" i="99" s="1"/>
  <c r="N61" i="99" s="1"/>
  <c r="H60" i="99"/>
  <c r="J60" i="99" s="1"/>
  <c r="L60" i="99" s="1"/>
  <c r="N60" i="99" s="1"/>
  <c r="F60" i="99"/>
  <c r="F59" i="99"/>
  <c r="H59" i="99" s="1"/>
  <c r="J59" i="99" s="1"/>
  <c r="L59" i="99" s="1"/>
  <c r="N59" i="99" s="1"/>
  <c r="AO97" i="103"/>
  <c r="AM97" i="103"/>
  <c r="AG97" i="103"/>
  <c r="AE97" i="103"/>
  <c r="Y97" i="103"/>
  <c r="W97" i="103"/>
  <c r="Q97" i="103"/>
  <c r="O97" i="103"/>
  <c r="I97" i="103"/>
  <c r="G97" i="103"/>
  <c r="AO93" i="103"/>
  <c r="AM93" i="103"/>
  <c r="AG93" i="103"/>
  <c r="AE93" i="103"/>
  <c r="Y93" i="103"/>
  <c r="W93" i="103"/>
  <c r="Q93" i="103"/>
  <c r="O93" i="103"/>
  <c r="I93" i="103"/>
  <c r="G93" i="103"/>
  <c r="AO89" i="103"/>
  <c r="AM89" i="103"/>
  <c r="AG89" i="103"/>
  <c r="AE89" i="103"/>
  <c r="Y89" i="103"/>
  <c r="W89" i="103"/>
  <c r="Q89" i="103"/>
  <c r="O89" i="103"/>
  <c r="I89" i="103"/>
  <c r="G89" i="103"/>
  <c r="AO85" i="103"/>
  <c r="AM85" i="103"/>
  <c r="AG85" i="103"/>
  <c r="AE85" i="103"/>
  <c r="Y85" i="103"/>
  <c r="W85" i="103"/>
  <c r="Q85" i="103"/>
  <c r="O85" i="103"/>
  <c r="I85" i="103"/>
  <c r="G85" i="103"/>
  <c r="AO81" i="103"/>
  <c r="AM81" i="103"/>
  <c r="AG81" i="103"/>
  <c r="AE81" i="103"/>
  <c r="Y81" i="103"/>
  <c r="W81" i="103"/>
  <c r="Q81" i="103"/>
  <c r="O81" i="103"/>
  <c r="I81" i="103"/>
  <c r="G81" i="103"/>
  <c r="AO77" i="103"/>
  <c r="AM77" i="103"/>
  <c r="AG77" i="103"/>
  <c r="AE77" i="103"/>
  <c r="Y77" i="103"/>
  <c r="W77" i="103"/>
  <c r="Q77" i="103"/>
  <c r="O77" i="103"/>
  <c r="I77" i="103"/>
  <c r="G77" i="103"/>
  <c r="AO73" i="103"/>
  <c r="AM73" i="103"/>
  <c r="AG73" i="103"/>
  <c r="AE73" i="103"/>
  <c r="Y73" i="103"/>
  <c r="W73" i="103"/>
  <c r="Q73" i="103"/>
  <c r="O73" i="103"/>
  <c r="I73" i="103"/>
  <c r="G73" i="103"/>
  <c r="AO69" i="103"/>
  <c r="AM69" i="103"/>
  <c r="AG69" i="103"/>
  <c r="AE69" i="103"/>
  <c r="Y69" i="103"/>
  <c r="W69" i="103"/>
  <c r="Q69" i="103"/>
  <c r="O69" i="103"/>
  <c r="I69" i="103"/>
  <c r="G69" i="103"/>
  <c r="AK61" i="103"/>
  <c r="AI61" i="103"/>
  <c r="AA61" i="103"/>
  <c r="Y61" i="103"/>
  <c r="Q61" i="103"/>
  <c r="O61" i="103"/>
  <c r="G61" i="103"/>
  <c r="E61" i="103"/>
  <c r="AA58" i="103"/>
  <c r="Y58" i="103"/>
  <c r="Q58" i="103"/>
  <c r="O58" i="103"/>
  <c r="G58" i="103"/>
  <c r="E58" i="103"/>
  <c r="AN55" i="103"/>
  <c r="AK55" i="103"/>
  <c r="AI55" i="103"/>
  <c r="AA55" i="103"/>
  <c r="Y55" i="103"/>
  <c r="Q55" i="103"/>
  <c r="O55" i="103"/>
  <c r="G55" i="103"/>
  <c r="E55" i="103"/>
  <c r="AK52" i="103"/>
  <c r="AI52" i="103"/>
  <c r="AA52" i="103"/>
  <c r="Y52" i="103"/>
  <c r="Q52" i="103"/>
  <c r="O52" i="103"/>
  <c r="G52" i="103"/>
  <c r="E52" i="103"/>
  <c r="AK49" i="103"/>
  <c r="AI49" i="103"/>
  <c r="AA49" i="103"/>
  <c r="Y49" i="103"/>
  <c r="Q49" i="103"/>
  <c r="O49" i="103"/>
  <c r="G49" i="103"/>
  <c r="E49" i="103"/>
  <c r="AK46" i="103"/>
  <c r="AI46" i="103"/>
  <c r="AA46" i="103"/>
  <c r="Y46" i="103"/>
  <c r="Q46" i="103"/>
  <c r="O46" i="103"/>
  <c r="G46" i="103"/>
  <c r="E46" i="103"/>
  <c r="AK43" i="103"/>
  <c r="AI43" i="103"/>
  <c r="AA43" i="103"/>
  <c r="Y43" i="103"/>
  <c r="Q43" i="103"/>
  <c r="O43" i="103"/>
  <c r="G43" i="103"/>
  <c r="E43" i="103"/>
  <c r="AK40" i="103"/>
  <c r="AI40" i="103"/>
  <c r="AA40" i="103"/>
  <c r="Y40" i="103"/>
  <c r="Q40" i="103"/>
  <c r="O40" i="103"/>
  <c r="G40" i="103"/>
  <c r="E40" i="103"/>
  <c r="AK37" i="103"/>
  <c r="AI37" i="103"/>
  <c r="AA37" i="103"/>
  <c r="Y37" i="103"/>
  <c r="Q37" i="103"/>
  <c r="O37" i="103"/>
  <c r="G37" i="103"/>
  <c r="E37" i="103"/>
  <c r="AK34" i="103"/>
  <c r="AI34" i="103"/>
  <c r="AA34" i="103"/>
  <c r="Y34" i="103"/>
  <c r="Q34" i="103"/>
  <c r="O34" i="103"/>
  <c r="G34" i="103"/>
  <c r="E34" i="103"/>
  <c r="G17" i="103"/>
  <c r="E17" i="103"/>
  <c r="I11" i="103"/>
  <c r="I18" i="103" s="1"/>
  <c r="I21" i="103" s="1"/>
  <c r="H11" i="103"/>
  <c r="H18" i="103" s="1"/>
  <c r="H21" i="103" s="1"/>
  <c r="G11" i="103"/>
  <c r="G18" i="103" s="1"/>
  <c r="F11" i="103"/>
  <c r="F18" i="103" s="1"/>
  <c r="F21" i="103" s="1"/>
  <c r="E11" i="103"/>
  <c r="E18" i="103" s="1"/>
  <c r="D11" i="103"/>
  <c r="D18" i="103" s="1"/>
  <c r="D21" i="103" s="1"/>
  <c r="G10" i="103"/>
  <c r="E10" i="103"/>
  <c r="G7" i="103"/>
  <c r="E7" i="103"/>
  <c r="H52" i="99"/>
  <c r="J52" i="99" s="1"/>
  <c r="L52" i="99" s="1"/>
  <c r="N52" i="99" s="1"/>
  <c r="F52" i="99"/>
  <c r="J51" i="99"/>
  <c r="L51" i="99" s="1"/>
  <c r="N51" i="99" s="1"/>
  <c r="H51" i="99"/>
  <c r="F51" i="99"/>
  <c r="F50" i="99"/>
  <c r="H50" i="99" s="1"/>
  <c r="J50" i="99" s="1"/>
  <c r="L50" i="99" s="1"/>
  <c r="N50" i="99" s="1"/>
  <c r="F49" i="99"/>
  <c r="H49" i="99" s="1"/>
  <c r="J49" i="99" s="1"/>
  <c r="L49" i="99" s="1"/>
  <c r="N49" i="99" s="1"/>
  <c r="H48" i="99"/>
  <c r="J48" i="99" s="1"/>
  <c r="L48" i="99" s="1"/>
  <c r="N48" i="99" s="1"/>
  <c r="F48" i="99"/>
  <c r="J47" i="99"/>
  <c r="L47" i="99" s="1"/>
  <c r="N47" i="99" s="1"/>
  <c r="H47" i="99"/>
  <c r="F47" i="99"/>
  <c r="F46" i="99"/>
  <c r="H46" i="99" s="1"/>
  <c r="J46" i="99" s="1"/>
  <c r="L46" i="99" s="1"/>
  <c r="N46" i="99" s="1"/>
  <c r="F45" i="99"/>
  <c r="H45" i="99" s="1"/>
  <c r="J45" i="99" s="1"/>
  <c r="L45" i="99" s="1"/>
  <c r="N45" i="99" s="1"/>
  <c r="Q45" i="99"/>
  <c r="Q46" i="99"/>
  <c r="Q47" i="99"/>
  <c r="Q48" i="99"/>
  <c r="R48" i="99" s="1"/>
  <c r="Q49" i="99"/>
  <c r="R49" i="99" s="1"/>
  <c r="Q50" i="99"/>
  <c r="R50" i="99" s="1"/>
  <c r="Q51" i="99"/>
  <c r="Q52" i="99"/>
  <c r="Q53" i="99"/>
  <c r="R53" i="99" s="1"/>
  <c r="Q54" i="99"/>
  <c r="R54" i="99"/>
  <c r="Q55" i="99"/>
  <c r="R55" i="99" s="1"/>
  <c r="AO97" i="102"/>
  <c r="AM97" i="102"/>
  <c r="AG97" i="102"/>
  <c r="AE97" i="102"/>
  <c r="Y97" i="102"/>
  <c r="W97" i="102"/>
  <c r="Q97" i="102"/>
  <c r="O97" i="102"/>
  <c r="I97" i="102"/>
  <c r="G97" i="102"/>
  <c r="AO93" i="102"/>
  <c r="AM93" i="102"/>
  <c r="AG93" i="102"/>
  <c r="AE93" i="102"/>
  <c r="Y93" i="102"/>
  <c r="W93" i="102"/>
  <c r="Q93" i="102"/>
  <c r="O93" i="102"/>
  <c r="I93" i="102"/>
  <c r="G93" i="102"/>
  <c r="AO89" i="102"/>
  <c r="AM89" i="102"/>
  <c r="AG89" i="102"/>
  <c r="AE89" i="102"/>
  <c r="Y89" i="102"/>
  <c r="W89" i="102"/>
  <c r="Q89" i="102"/>
  <c r="O89" i="102"/>
  <c r="I89" i="102"/>
  <c r="G89" i="102"/>
  <c r="AO85" i="102"/>
  <c r="AM85" i="102"/>
  <c r="AG85" i="102"/>
  <c r="AE85" i="102"/>
  <c r="Y85" i="102"/>
  <c r="W85" i="102"/>
  <c r="Q85" i="102"/>
  <c r="O85" i="102"/>
  <c r="I85" i="102"/>
  <c r="G85" i="102"/>
  <c r="AO81" i="102"/>
  <c r="AM81" i="102"/>
  <c r="AG81" i="102"/>
  <c r="AE81" i="102"/>
  <c r="Y81" i="102"/>
  <c r="W81" i="102"/>
  <c r="Q81" i="102"/>
  <c r="O81" i="102"/>
  <c r="I81" i="102"/>
  <c r="G81" i="102"/>
  <c r="AO77" i="102"/>
  <c r="AM77" i="102"/>
  <c r="AG77" i="102"/>
  <c r="AE77" i="102"/>
  <c r="Y77" i="102"/>
  <c r="W77" i="102"/>
  <c r="Q77" i="102"/>
  <c r="O77" i="102"/>
  <c r="I77" i="102"/>
  <c r="G77" i="102"/>
  <c r="AO73" i="102"/>
  <c r="AM73" i="102"/>
  <c r="AG73" i="102"/>
  <c r="AE73" i="102"/>
  <c r="Y73" i="102"/>
  <c r="W73" i="102"/>
  <c r="Q73" i="102"/>
  <c r="O73" i="102"/>
  <c r="I73" i="102"/>
  <c r="G73" i="102"/>
  <c r="AO69" i="102"/>
  <c r="AM69" i="102"/>
  <c r="AG69" i="102"/>
  <c r="AE69" i="102"/>
  <c r="Y69" i="102"/>
  <c r="W69" i="102"/>
  <c r="Q69" i="102"/>
  <c r="O69" i="102"/>
  <c r="I69" i="102"/>
  <c r="G69" i="102"/>
  <c r="AK61" i="102"/>
  <c r="AI61" i="102"/>
  <c r="AA61" i="102"/>
  <c r="Y61" i="102"/>
  <c r="Q61" i="102"/>
  <c r="O61" i="102"/>
  <c r="G61" i="102"/>
  <c r="E61" i="102"/>
  <c r="AA58" i="102"/>
  <c r="Y58" i="102"/>
  <c r="Q58" i="102"/>
  <c r="O58" i="102"/>
  <c r="G58" i="102"/>
  <c r="E58" i="102"/>
  <c r="AN55" i="102"/>
  <c r="AK55" i="102"/>
  <c r="AI55" i="102"/>
  <c r="AA55" i="102"/>
  <c r="Y55" i="102"/>
  <c r="Q55" i="102"/>
  <c r="O55" i="102"/>
  <c r="G55" i="102"/>
  <c r="E55" i="102"/>
  <c r="AK52" i="102"/>
  <c r="AI52" i="102"/>
  <c r="AA52" i="102"/>
  <c r="Y52" i="102"/>
  <c r="Q52" i="102"/>
  <c r="O52" i="102"/>
  <c r="G52" i="102"/>
  <c r="E52" i="102"/>
  <c r="AK49" i="102"/>
  <c r="AI49" i="102"/>
  <c r="AA49" i="102"/>
  <c r="Y49" i="102"/>
  <c r="Q49" i="102"/>
  <c r="O49" i="102"/>
  <c r="G49" i="102"/>
  <c r="E49" i="102"/>
  <c r="AK46" i="102"/>
  <c r="AI46" i="102"/>
  <c r="AA46" i="102"/>
  <c r="Y46" i="102"/>
  <c r="Q46" i="102"/>
  <c r="O46" i="102"/>
  <c r="G46" i="102"/>
  <c r="E46" i="102"/>
  <c r="AK43" i="102"/>
  <c r="AI43" i="102"/>
  <c r="AA43" i="102"/>
  <c r="Y43" i="102"/>
  <c r="Q43" i="102"/>
  <c r="O43" i="102"/>
  <c r="G43" i="102"/>
  <c r="E43" i="102"/>
  <c r="AK40" i="102"/>
  <c r="AI40" i="102"/>
  <c r="AA40" i="102"/>
  <c r="Y40" i="102"/>
  <c r="Q40" i="102"/>
  <c r="O40" i="102"/>
  <c r="G40" i="102"/>
  <c r="E40" i="102"/>
  <c r="AK37" i="102"/>
  <c r="AI37" i="102"/>
  <c r="AA37" i="102"/>
  <c r="Y37" i="102"/>
  <c r="Q37" i="102"/>
  <c r="O37" i="102"/>
  <c r="G37" i="102"/>
  <c r="E37" i="102"/>
  <c r="AK34" i="102"/>
  <c r="AI34" i="102"/>
  <c r="AA34" i="102"/>
  <c r="Y34" i="102"/>
  <c r="Q34" i="102"/>
  <c r="O34" i="102"/>
  <c r="G34" i="102"/>
  <c r="E34" i="102"/>
  <c r="G17" i="102"/>
  <c r="E17" i="102"/>
  <c r="I11" i="102"/>
  <c r="I18" i="102" s="1"/>
  <c r="I21" i="102" s="1"/>
  <c r="H11" i="102"/>
  <c r="H18" i="102" s="1"/>
  <c r="H21" i="102" s="1"/>
  <c r="G11" i="102"/>
  <c r="G18" i="102" s="1"/>
  <c r="F11" i="102"/>
  <c r="F18" i="102" s="1"/>
  <c r="F21" i="102" s="1"/>
  <c r="E11" i="102"/>
  <c r="E18" i="102" s="1"/>
  <c r="D11" i="102"/>
  <c r="D18" i="102" s="1"/>
  <c r="D21" i="102" s="1"/>
  <c r="G10" i="102"/>
  <c r="E10" i="102"/>
  <c r="G7" i="102"/>
  <c r="E7" i="102"/>
  <c r="Q31" i="99"/>
  <c r="Q32" i="99"/>
  <c r="Q33" i="99"/>
  <c r="Q34" i="99"/>
  <c r="R34" i="99" s="1"/>
  <c r="Q35" i="99"/>
  <c r="R35" i="99" s="1"/>
  <c r="Q36" i="99"/>
  <c r="R36" i="99" s="1"/>
  <c r="Q37" i="99"/>
  <c r="Q38" i="99"/>
  <c r="Q39" i="99"/>
  <c r="R39" i="99" s="1"/>
  <c r="Q40" i="99"/>
  <c r="R40" i="99"/>
  <c r="Q41" i="99"/>
  <c r="R41" i="99" s="1"/>
  <c r="Q27" i="99"/>
  <c r="R27" i="99" s="1"/>
  <c r="Q26" i="99"/>
  <c r="R26" i="99" s="1"/>
  <c r="Q25" i="99"/>
  <c r="R25" i="99" s="1"/>
  <c r="Q24" i="99"/>
  <c r="Q23" i="99"/>
  <c r="Q22" i="99"/>
  <c r="R22" i="99" s="1"/>
  <c r="Q21" i="99"/>
  <c r="R21" i="99" s="1"/>
  <c r="Q20" i="99"/>
  <c r="R20" i="99" s="1"/>
  <c r="Q19" i="99"/>
  <c r="Q18" i="99"/>
  <c r="Q17" i="99"/>
  <c r="H38" i="99"/>
  <c r="J38" i="99" s="1"/>
  <c r="L38" i="99" s="1"/>
  <c r="N38" i="99" s="1"/>
  <c r="F38" i="99"/>
  <c r="F37" i="99"/>
  <c r="H37" i="99" s="1"/>
  <c r="J37" i="99" s="1"/>
  <c r="L37" i="99" s="1"/>
  <c r="N37" i="99" s="1"/>
  <c r="H36" i="99"/>
  <c r="J36" i="99" s="1"/>
  <c r="L36" i="99" s="1"/>
  <c r="N36" i="99" s="1"/>
  <c r="F36" i="99"/>
  <c r="F35" i="99"/>
  <c r="H35" i="99" s="1"/>
  <c r="J35" i="99" s="1"/>
  <c r="L35" i="99" s="1"/>
  <c r="N35" i="99" s="1"/>
  <c r="H34" i="99"/>
  <c r="J34" i="99" s="1"/>
  <c r="L34" i="99" s="1"/>
  <c r="N34" i="99" s="1"/>
  <c r="F34" i="99"/>
  <c r="F33" i="99"/>
  <c r="H33" i="99" s="1"/>
  <c r="J33" i="99" s="1"/>
  <c r="L33" i="99" s="1"/>
  <c r="N33" i="99" s="1"/>
  <c r="H32" i="99"/>
  <c r="J32" i="99" s="1"/>
  <c r="L32" i="99" s="1"/>
  <c r="N32" i="99" s="1"/>
  <c r="F32" i="99"/>
  <c r="F31" i="99"/>
  <c r="H31" i="99" s="1"/>
  <c r="J31" i="99" s="1"/>
  <c r="L31" i="99" s="1"/>
  <c r="N31" i="99" s="1"/>
  <c r="H24" i="99"/>
  <c r="J24" i="99" s="1"/>
  <c r="L24" i="99" s="1"/>
  <c r="N24" i="99" s="1"/>
  <c r="F24" i="99"/>
  <c r="J23" i="99"/>
  <c r="L23" i="99" s="1"/>
  <c r="N23" i="99" s="1"/>
  <c r="H23" i="99"/>
  <c r="F23" i="99"/>
  <c r="F22" i="99"/>
  <c r="H22" i="99" s="1"/>
  <c r="J22" i="99" s="1"/>
  <c r="L22" i="99" s="1"/>
  <c r="N22" i="99" s="1"/>
  <c r="F21" i="99"/>
  <c r="H21" i="99" s="1"/>
  <c r="J21" i="99" s="1"/>
  <c r="L21" i="99" s="1"/>
  <c r="N21" i="99" s="1"/>
  <c r="H20" i="99"/>
  <c r="J20" i="99" s="1"/>
  <c r="L20" i="99" s="1"/>
  <c r="N20" i="99" s="1"/>
  <c r="F20" i="99"/>
  <c r="J19" i="99"/>
  <c r="L19" i="99" s="1"/>
  <c r="N19" i="99" s="1"/>
  <c r="H19" i="99"/>
  <c r="F19" i="99"/>
  <c r="F18" i="99"/>
  <c r="H18" i="99" s="1"/>
  <c r="J18" i="99" s="1"/>
  <c r="L18" i="99" s="1"/>
  <c r="N18" i="99" s="1"/>
  <c r="F17" i="99"/>
  <c r="H17" i="99" s="1"/>
  <c r="J17" i="99" s="1"/>
  <c r="L17" i="99" s="1"/>
  <c r="N17" i="99" s="1"/>
  <c r="AO97" i="101"/>
  <c r="AM97" i="101"/>
  <c r="AG97" i="101"/>
  <c r="AE97" i="101"/>
  <c r="Y97" i="101"/>
  <c r="W97" i="101"/>
  <c r="Q97" i="101"/>
  <c r="O97" i="101"/>
  <c r="I97" i="101"/>
  <c r="G97" i="101"/>
  <c r="AO93" i="101"/>
  <c r="AM93" i="101"/>
  <c r="AG93" i="101"/>
  <c r="AE93" i="101"/>
  <c r="Y93" i="101"/>
  <c r="W93" i="101"/>
  <c r="Q93" i="101"/>
  <c r="O93" i="101"/>
  <c r="I93" i="101"/>
  <c r="G93" i="101"/>
  <c r="AO89" i="101"/>
  <c r="AM89" i="101"/>
  <c r="AG89" i="101"/>
  <c r="AE89" i="101"/>
  <c r="Y89" i="101"/>
  <c r="W89" i="101"/>
  <c r="Q89" i="101"/>
  <c r="O89" i="101"/>
  <c r="I89" i="101"/>
  <c r="G89" i="101"/>
  <c r="AO85" i="101"/>
  <c r="AM85" i="101"/>
  <c r="AG85" i="101"/>
  <c r="AE85" i="101"/>
  <c r="Y85" i="101"/>
  <c r="W85" i="101"/>
  <c r="Q85" i="101"/>
  <c r="O85" i="101"/>
  <c r="I85" i="101"/>
  <c r="G85" i="101"/>
  <c r="AO81" i="101"/>
  <c r="AM81" i="101"/>
  <c r="AG81" i="101"/>
  <c r="AE81" i="101"/>
  <c r="Y81" i="101"/>
  <c r="W81" i="101"/>
  <c r="Q81" i="101"/>
  <c r="O81" i="101"/>
  <c r="I81" i="101"/>
  <c r="G81" i="101"/>
  <c r="AO77" i="101"/>
  <c r="AM77" i="101"/>
  <c r="AG77" i="101"/>
  <c r="AE77" i="101"/>
  <c r="Y77" i="101"/>
  <c r="W77" i="101"/>
  <c r="Q77" i="101"/>
  <c r="O77" i="101"/>
  <c r="I77" i="101"/>
  <c r="G77" i="101"/>
  <c r="AO73" i="101"/>
  <c r="AM73" i="101"/>
  <c r="AG73" i="101"/>
  <c r="AE73" i="101"/>
  <c r="Y73" i="101"/>
  <c r="W73" i="101"/>
  <c r="Q73" i="101"/>
  <c r="O73" i="101"/>
  <c r="I73" i="101"/>
  <c r="G73" i="101"/>
  <c r="AO69" i="101"/>
  <c r="AM69" i="101"/>
  <c r="AG69" i="101"/>
  <c r="AE69" i="101"/>
  <c r="Y69" i="101"/>
  <c r="W69" i="101"/>
  <c r="Q69" i="101"/>
  <c r="O69" i="101"/>
  <c r="I69" i="101"/>
  <c r="G69" i="101"/>
  <c r="AK61" i="101"/>
  <c r="AI61" i="101"/>
  <c r="AA61" i="101"/>
  <c r="Y61" i="101"/>
  <c r="Q61" i="101"/>
  <c r="O61" i="101"/>
  <c r="G61" i="101"/>
  <c r="E61" i="101"/>
  <c r="AA58" i="101"/>
  <c r="Y58" i="101"/>
  <c r="Q58" i="101"/>
  <c r="O58" i="101"/>
  <c r="G58" i="101"/>
  <c r="E58" i="101"/>
  <c r="AN55" i="101"/>
  <c r="AK55" i="101"/>
  <c r="AI55" i="101"/>
  <c r="AA55" i="101"/>
  <c r="Y55" i="101"/>
  <c r="Q55" i="101"/>
  <c r="O55" i="101"/>
  <c r="G55" i="101"/>
  <c r="E55" i="101"/>
  <c r="AK52" i="101"/>
  <c r="AI52" i="101"/>
  <c r="AA52" i="101"/>
  <c r="Y52" i="101"/>
  <c r="Q52" i="101"/>
  <c r="O52" i="101"/>
  <c r="G52" i="101"/>
  <c r="E52" i="101"/>
  <c r="AK49" i="101"/>
  <c r="AI49" i="101"/>
  <c r="AA49" i="101"/>
  <c r="Y49" i="101"/>
  <c r="Q49" i="101"/>
  <c r="O49" i="101"/>
  <c r="G49" i="101"/>
  <c r="E49" i="101"/>
  <c r="AK46" i="101"/>
  <c r="AI46" i="101"/>
  <c r="AA46" i="101"/>
  <c r="Y46" i="101"/>
  <c r="Q46" i="101"/>
  <c r="O46" i="101"/>
  <c r="G46" i="101"/>
  <c r="E46" i="101"/>
  <c r="AK43" i="101"/>
  <c r="AI43" i="101"/>
  <c r="AA43" i="101"/>
  <c r="Y43" i="101"/>
  <c r="Q43" i="101"/>
  <c r="O43" i="101"/>
  <c r="G43" i="101"/>
  <c r="E43" i="101"/>
  <c r="AK40" i="101"/>
  <c r="AI40" i="101"/>
  <c r="AA40" i="101"/>
  <c r="Y40" i="101"/>
  <c r="Q40" i="101"/>
  <c r="O40" i="101"/>
  <c r="G40" i="101"/>
  <c r="E40" i="101"/>
  <c r="AK37" i="101"/>
  <c r="AI37" i="101"/>
  <c r="AA37" i="101"/>
  <c r="Y37" i="101"/>
  <c r="Q37" i="101"/>
  <c r="O37" i="101"/>
  <c r="G37" i="101"/>
  <c r="E37" i="101"/>
  <c r="AK34" i="101"/>
  <c r="AI34" i="101"/>
  <c r="AA34" i="101"/>
  <c r="Y34" i="101"/>
  <c r="Q34" i="101"/>
  <c r="O34" i="101"/>
  <c r="G34" i="101"/>
  <c r="E34" i="101"/>
  <c r="G17" i="101"/>
  <c r="E17" i="101"/>
  <c r="I11" i="101"/>
  <c r="I18" i="101" s="1"/>
  <c r="I21" i="101" s="1"/>
  <c r="H11" i="101"/>
  <c r="H18" i="101" s="1"/>
  <c r="H21" i="101" s="1"/>
  <c r="G11" i="101"/>
  <c r="G18" i="101" s="1"/>
  <c r="F11" i="101"/>
  <c r="F18" i="101" s="1"/>
  <c r="F21" i="101" s="1"/>
  <c r="E11" i="101"/>
  <c r="E18" i="101" s="1"/>
  <c r="D11" i="101"/>
  <c r="D18" i="101" s="1"/>
  <c r="D21" i="101" s="1"/>
  <c r="G10" i="101"/>
  <c r="E10" i="101"/>
  <c r="G7" i="101"/>
  <c r="E7" i="101"/>
  <c r="AO97" i="100"/>
  <c r="AM97" i="100"/>
  <c r="AG97" i="100"/>
  <c r="AE97" i="100"/>
  <c r="Y97" i="100"/>
  <c r="W97" i="100"/>
  <c r="Q97" i="100"/>
  <c r="O97" i="100"/>
  <c r="I97" i="100"/>
  <c r="G97" i="100"/>
  <c r="AO93" i="100"/>
  <c r="AM93" i="100"/>
  <c r="AG93" i="100"/>
  <c r="AE93" i="100"/>
  <c r="Y93" i="100"/>
  <c r="W93" i="100"/>
  <c r="Q93" i="100"/>
  <c r="O93" i="100"/>
  <c r="I93" i="100"/>
  <c r="G93" i="100"/>
  <c r="AO89" i="100"/>
  <c r="AM89" i="100"/>
  <c r="AG89" i="100"/>
  <c r="AE89" i="100"/>
  <c r="Y89" i="100"/>
  <c r="W89" i="100"/>
  <c r="Q89" i="100"/>
  <c r="O89" i="100"/>
  <c r="I89" i="100"/>
  <c r="G89" i="100"/>
  <c r="AO85" i="100"/>
  <c r="AM85" i="100"/>
  <c r="AG85" i="100"/>
  <c r="AE85" i="100"/>
  <c r="Y85" i="100"/>
  <c r="W85" i="100"/>
  <c r="Q85" i="100"/>
  <c r="O85" i="100"/>
  <c r="I85" i="100"/>
  <c r="G85" i="100"/>
  <c r="AO81" i="100"/>
  <c r="AM81" i="100"/>
  <c r="AG81" i="100"/>
  <c r="AE81" i="100"/>
  <c r="Y81" i="100"/>
  <c r="W81" i="100"/>
  <c r="Q81" i="100"/>
  <c r="O81" i="100"/>
  <c r="I81" i="100"/>
  <c r="G81" i="100"/>
  <c r="AO77" i="100"/>
  <c r="AM77" i="100"/>
  <c r="AG77" i="100"/>
  <c r="AE77" i="100"/>
  <c r="Y77" i="100"/>
  <c r="W77" i="100"/>
  <c r="Q77" i="100"/>
  <c r="O77" i="100"/>
  <c r="I77" i="100"/>
  <c r="G77" i="100"/>
  <c r="AO73" i="100"/>
  <c r="AM73" i="100"/>
  <c r="AG73" i="100"/>
  <c r="AE73" i="100"/>
  <c r="Y73" i="100"/>
  <c r="W73" i="100"/>
  <c r="Q73" i="100"/>
  <c r="O73" i="100"/>
  <c r="I73" i="100"/>
  <c r="G73" i="100"/>
  <c r="AO69" i="100"/>
  <c r="AM69" i="100"/>
  <c r="AG69" i="100"/>
  <c r="AE69" i="100"/>
  <c r="Y69" i="100"/>
  <c r="W69" i="100"/>
  <c r="Q69" i="100"/>
  <c r="O69" i="100"/>
  <c r="I69" i="100"/>
  <c r="G69" i="100"/>
  <c r="AK61" i="100"/>
  <c r="AI61" i="100"/>
  <c r="AA61" i="100"/>
  <c r="Y61" i="100"/>
  <c r="Q61" i="100"/>
  <c r="O61" i="100"/>
  <c r="G61" i="100"/>
  <c r="E61" i="100"/>
  <c r="AA58" i="100"/>
  <c r="Y58" i="100"/>
  <c r="Q58" i="100"/>
  <c r="O58" i="100"/>
  <c r="G58" i="100"/>
  <c r="E58" i="100"/>
  <c r="AN55" i="100"/>
  <c r="AK55" i="100"/>
  <c r="AI55" i="100"/>
  <c r="AA55" i="100"/>
  <c r="Y55" i="100"/>
  <c r="Q55" i="100"/>
  <c r="O55" i="100"/>
  <c r="G55" i="100"/>
  <c r="E55" i="100"/>
  <c r="AK52" i="100"/>
  <c r="AI52" i="100"/>
  <c r="AA52" i="100"/>
  <c r="Y52" i="100"/>
  <c r="Q52" i="100"/>
  <c r="O52" i="100"/>
  <c r="G52" i="100"/>
  <c r="E52" i="100"/>
  <c r="AK49" i="100"/>
  <c r="AI49" i="100"/>
  <c r="AA49" i="100"/>
  <c r="Y49" i="100"/>
  <c r="Q49" i="100"/>
  <c r="O49" i="100"/>
  <c r="G49" i="100"/>
  <c r="E49" i="100"/>
  <c r="AK46" i="100"/>
  <c r="AI46" i="100"/>
  <c r="AA46" i="100"/>
  <c r="Y46" i="100"/>
  <c r="Q46" i="100"/>
  <c r="O46" i="100"/>
  <c r="G46" i="100"/>
  <c r="E46" i="100"/>
  <c r="AK43" i="100"/>
  <c r="AI43" i="100"/>
  <c r="AA43" i="100"/>
  <c r="Y43" i="100"/>
  <c r="Q43" i="100"/>
  <c r="O43" i="100"/>
  <c r="G43" i="100"/>
  <c r="E43" i="100"/>
  <c r="AK40" i="100"/>
  <c r="AI40" i="100"/>
  <c r="AA40" i="100"/>
  <c r="Y40" i="100"/>
  <c r="Q40" i="100"/>
  <c r="O40" i="100"/>
  <c r="G40" i="100"/>
  <c r="E40" i="100"/>
  <c r="AK37" i="100"/>
  <c r="AI37" i="100"/>
  <c r="AA37" i="100"/>
  <c r="Y37" i="100"/>
  <c r="Q37" i="100"/>
  <c r="O37" i="100"/>
  <c r="G37" i="100"/>
  <c r="E37" i="100"/>
  <c r="AK34" i="100"/>
  <c r="AI34" i="100"/>
  <c r="AA34" i="100"/>
  <c r="Y34" i="100"/>
  <c r="Q34" i="100"/>
  <c r="O34" i="100"/>
  <c r="G34" i="100"/>
  <c r="E34" i="100"/>
  <c r="G17" i="100"/>
  <c r="E17" i="100"/>
  <c r="I11" i="100"/>
  <c r="I18" i="100" s="1"/>
  <c r="I21" i="100" s="1"/>
  <c r="H11" i="100"/>
  <c r="H18" i="100" s="1"/>
  <c r="H21" i="100" s="1"/>
  <c r="G11" i="100"/>
  <c r="G18" i="100" s="1"/>
  <c r="F11" i="100"/>
  <c r="F18" i="100" s="1"/>
  <c r="F21" i="100" s="1"/>
  <c r="E11" i="100"/>
  <c r="E18" i="100" s="1"/>
  <c r="D11" i="100"/>
  <c r="D18" i="100" s="1"/>
  <c r="D21" i="100" s="1"/>
  <c r="G10" i="100"/>
  <c r="E10" i="100"/>
  <c r="G7" i="100"/>
  <c r="E7" i="100"/>
  <c r="Q59" i="92"/>
  <c r="Q60" i="92"/>
  <c r="Q61" i="92"/>
  <c r="Q62" i="92"/>
  <c r="R62" i="92" s="1"/>
  <c r="Q63" i="92"/>
  <c r="R63" i="92"/>
  <c r="Q64" i="92"/>
  <c r="R64" i="92" s="1"/>
  <c r="Q65" i="92"/>
  <c r="Q66" i="92"/>
  <c r="Q67" i="92"/>
  <c r="R67" i="92" s="1"/>
  <c r="Q68" i="92"/>
  <c r="R68" i="92"/>
  <c r="Q69" i="92"/>
  <c r="R69" i="92" s="1"/>
  <c r="H66" i="92"/>
  <c r="J66" i="92" s="1"/>
  <c r="L66" i="92" s="1"/>
  <c r="N66" i="92" s="1"/>
  <c r="F66" i="92"/>
  <c r="J65" i="92"/>
  <c r="L65" i="92" s="1"/>
  <c r="N65" i="92" s="1"/>
  <c r="H65" i="92"/>
  <c r="F65" i="92"/>
  <c r="F64" i="92"/>
  <c r="H64" i="92" s="1"/>
  <c r="J64" i="92" s="1"/>
  <c r="L64" i="92" s="1"/>
  <c r="N64" i="92" s="1"/>
  <c r="F63" i="92"/>
  <c r="H63" i="92" s="1"/>
  <c r="J63" i="92" s="1"/>
  <c r="L63" i="92" s="1"/>
  <c r="N63" i="92" s="1"/>
  <c r="F62" i="92"/>
  <c r="H62" i="92" s="1"/>
  <c r="J62" i="92" s="1"/>
  <c r="L62" i="92" s="1"/>
  <c r="N62" i="92" s="1"/>
  <c r="J61" i="92"/>
  <c r="L61" i="92" s="1"/>
  <c r="N61" i="92" s="1"/>
  <c r="H61" i="92"/>
  <c r="F61" i="92"/>
  <c r="F60" i="92"/>
  <c r="H60" i="92" s="1"/>
  <c r="J60" i="92" s="1"/>
  <c r="L60" i="92" s="1"/>
  <c r="N60" i="92" s="1"/>
  <c r="F59" i="92"/>
  <c r="H59" i="92" s="1"/>
  <c r="J59" i="92" s="1"/>
  <c r="L59" i="92" s="1"/>
  <c r="N59" i="92" s="1"/>
  <c r="Q97" i="97"/>
  <c r="O97" i="97"/>
  <c r="Q93" i="97"/>
  <c r="O93" i="97"/>
  <c r="Q89" i="97"/>
  <c r="O89" i="97"/>
  <c r="Q85" i="97"/>
  <c r="O85" i="97"/>
  <c r="Q81" i="97"/>
  <c r="O81" i="97"/>
  <c r="Q77" i="97"/>
  <c r="O77" i="97"/>
  <c r="Q73" i="97"/>
  <c r="O73" i="97"/>
  <c r="Q69" i="97"/>
  <c r="O69" i="97"/>
  <c r="D17" i="99"/>
  <c r="D18" i="99"/>
  <c r="D19" i="99"/>
  <c r="D20" i="99"/>
  <c r="D21" i="99"/>
  <c r="D22" i="99"/>
  <c r="D23" i="99"/>
  <c r="D24" i="99"/>
  <c r="Q128" i="99"/>
  <c r="H128" i="99"/>
  <c r="J128" i="99" s="1"/>
  <c r="L128" i="99" s="1"/>
  <c r="N128" i="99" s="1"/>
  <c r="F128" i="99"/>
  <c r="U127" i="99"/>
  <c r="V127" i="99" s="1"/>
  <c r="R127" i="99"/>
  <c r="Q127" i="99"/>
  <c r="J127" i="99"/>
  <c r="L127" i="99" s="1"/>
  <c r="N127" i="99" s="1"/>
  <c r="H127" i="99"/>
  <c r="F127" i="99"/>
  <c r="D127" i="99"/>
  <c r="Q126" i="99"/>
  <c r="U126" i="99" s="1"/>
  <c r="V126" i="99" s="1"/>
  <c r="F126" i="99"/>
  <c r="H126" i="99" s="1"/>
  <c r="J126" i="99" s="1"/>
  <c r="L126" i="99" s="1"/>
  <c r="N126" i="99" s="1"/>
  <c r="D126" i="99"/>
  <c r="R125" i="99"/>
  <c r="Q125" i="99"/>
  <c r="J125" i="99"/>
  <c r="L125" i="99" s="1"/>
  <c r="N125" i="99" s="1"/>
  <c r="H125" i="99"/>
  <c r="F125" i="99"/>
  <c r="D125" i="99"/>
  <c r="Q124" i="99"/>
  <c r="U124" i="99" s="1"/>
  <c r="V124" i="99" s="1"/>
  <c r="F124" i="99"/>
  <c r="H124" i="99" s="1"/>
  <c r="J124" i="99" s="1"/>
  <c r="L124" i="99" s="1"/>
  <c r="N124" i="99" s="1"/>
  <c r="D124" i="99"/>
  <c r="R123" i="99"/>
  <c r="Q123" i="99"/>
  <c r="J123" i="99"/>
  <c r="L123" i="99" s="1"/>
  <c r="N123" i="99" s="1"/>
  <c r="H123" i="99"/>
  <c r="F123" i="99"/>
  <c r="D123" i="99"/>
  <c r="Q122" i="99"/>
  <c r="U122" i="99" s="1"/>
  <c r="V122" i="99" s="1"/>
  <c r="F122" i="99"/>
  <c r="H122" i="99" s="1"/>
  <c r="J122" i="99" s="1"/>
  <c r="L122" i="99" s="1"/>
  <c r="N122" i="99" s="1"/>
  <c r="D122" i="99"/>
  <c r="U121" i="99"/>
  <c r="V121" i="99" s="1"/>
  <c r="R121" i="99"/>
  <c r="Q121" i="99"/>
  <c r="J121" i="99"/>
  <c r="L121" i="99" s="1"/>
  <c r="N121" i="99" s="1"/>
  <c r="H121" i="99"/>
  <c r="F121" i="99"/>
  <c r="D121" i="99"/>
  <c r="R120" i="99"/>
  <c r="Q120" i="99"/>
  <c r="J120" i="99"/>
  <c r="L120" i="99" s="1"/>
  <c r="N120" i="99" s="1"/>
  <c r="H120" i="99"/>
  <c r="F120" i="99"/>
  <c r="D120" i="99"/>
  <c r="R119" i="99"/>
  <c r="Q119" i="99"/>
  <c r="J119" i="99"/>
  <c r="L119" i="99" s="1"/>
  <c r="N119" i="99" s="1"/>
  <c r="H119" i="99"/>
  <c r="F119" i="99"/>
  <c r="D119" i="99"/>
  <c r="R118" i="99"/>
  <c r="Q118" i="99"/>
  <c r="J118" i="99"/>
  <c r="L118" i="99" s="1"/>
  <c r="N118" i="99" s="1"/>
  <c r="H118" i="99"/>
  <c r="F118" i="99"/>
  <c r="D118" i="99"/>
  <c r="G116" i="99"/>
  <c r="I116" i="99" s="1"/>
  <c r="K116" i="99" s="1"/>
  <c r="M116" i="99" s="1"/>
  <c r="O116" i="99" s="1"/>
  <c r="E116" i="99"/>
  <c r="K110" i="99"/>
  <c r="K109" i="99"/>
  <c r="K108" i="99"/>
  <c r="K107" i="99"/>
  <c r="K106" i="99"/>
  <c r="K105" i="99"/>
  <c r="K104" i="99"/>
  <c r="K103" i="99"/>
  <c r="K102" i="99"/>
  <c r="K101" i="99"/>
  <c r="K100" i="99"/>
  <c r="E96" i="99"/>
  <c r="D96" i="99"/>
  <c r="D95" i="99"/>
  <c r="E95" i="99" s="1"/>
  <c r="E94" i="99"/>
  <c r="D94" i="99"/>
  <c r="D93" i="99"/>
  <c r="E93" i="99" s="1"/>
  <c r="E92" i="99"/>
  <c r="D92" i="99"/>
  <c r="D91" i="99"/>
  <c r="E91" i="99" s="1"/>
  <c r="E90" i="99"/>
  <c r="D90" i="99"/>
  <c r="D89" i="99"/>
  <c r="E89" i="99" s="1"/>
  <c r="E88" i="99"/>
  <c r="D88" i="99"/>
  <c r="D87" i="99"/>
  <c r="E87" i="99" s="1"/>
  <c r="E86" i="99"/>
  <c r="D86" i="99"/>
  <c r="U82" i="99"/>
  <c r="V82" i="99" s="1"/>
  <c r="D80" i="99"/>
  <c r="D79" i="99"/>
  <c r="D78" i="99"/>
  <c r="D77" i="99"/>
  <c r="D76" i="99"/>
  <c r="D75" i="99"/>
  <c r="D74" i="99"/>
  <c r="D73" i="99"/>
  <c r="D66" i="99"/>
  <c r="D65" i="99"/>
  <c r="D64" i="99"/>
  <c r="D63" i="99"/>
  <c r="D62" i="99"/>
  <c r="D61" i="99"/>
  <c r="D60" i="99"/>
  <c r="D59" i="99"/>
  <c r="D52" i="99"/>
  <c r="D51" i="99"/>
  <c r="D50" i="99"/>
  <c r="D49" i="99"/>
  <c r="D48" i="99"/>
  <c r="D47" i="99"/>
  <c r="D46" i="99"/>
  <c r="D45" i="99"/>
  <c r="D38" i="99"/>
  <c r="D37" i="99"/>
  <c r="D36" i="99"/>
  <c r="D35" i="99"/>
  <c r="D34" i="99"/>
  <c r="D33" i="99"/>
  <c r="D32" i="99"/>
  <c r="D31" i="99"/>
  <c r="G29" i="99"/>
  <c r="I29" i="99" s="1"/>
  <c r="K29" i="99" s="1"/>
  <c r="M29" i="99" s="1"/>
  <c r="O29" i="99" s="1"/>
  <c r="E43" i="99" s="1"/>
  <c r="G43" i="99" s="1"/>
  <c r="I43" i="99" s="1"/>
  <c r="K43" i="99" s="1"/>
  <c r="M43" i="99" s="1"/>
  <c r="O43" i="99" s="1"/>
  <c r="E57" i="99" s="1"/>
  <c r="G57" i="99" s="1"/>
  <c r="I57" i="99" s="1"/>
  <c r="K57" i="99" s="1"/>
  <c r="M57" i="99" s="1"/>
  <c r="O57" i="99" s="1"/>
  <c r="E71" i="99" s="1"/>
  <c r="G71" i="99" s="1"/>
  <c r="I71" i="99" s="1"/>
  <c r="K71" i="99" s="1"/>
  <c r="M71" i="99" s="1"/>
  <c r="O71" i="99" s="1"/>
  <c r="E29" i="99"/>
  <c r="A4" i="98"/>
  <c r="A5" i="98" s="1"/>
  <c r="A6" i="98" s="1"/>
  <c r="A7" i="98" s="1"/>
  <c r="A8" i="98" s="1"/>
  <c r="A9" i="98" s="1"/>
  <c r="A10" i="98" s="1"/>
  <c r="A11" i="98" s="1"/>
  <c r="A12" i="98" s="1"/>
  <c r="A13" i="98" s="1"/>
  <c r="A14" i="98" s="1"/>
  <c r="A15" i="98" s="1"/>
  <c r="A16" i="98" s="1"/>
  <c r="A17" i="98" s="1"/>
  <c r="A18" i="98" s="1"/>
  <c r="A19" i="98" s="1"/>
  <c r="A20" i="98" s="1"/>
  <c r="A21" i="98" s="1"/>
  <c r="A22" i="98" s="1"/>
  <c r="A23" i="98" s="1"/>
  <c r="A24" i="98" s="1"/>
  <c r="A25" i="98" s="1"/>
  <c r="A26" i="98" s="1"/>
  <c r="A27" i="98" s="1"/>
  <c r="A28" i="98" s="1"/>
  <c r="A29" i="98" s="1"/>
  <c r="A30" i="98" s="1"/>
  <c r="A31" i="98" s="1"/>
  <c r="A32" i="98" s="1"/>
  <c r="A33" i="98" s="1"/>
  <c r="A34" i="98" s="1"/>
  <c r="A35" i="98" s="1"/>
  <c r="AO97" i="97"/>
  <c r="AM97" i="97"/>
  <c r="AG97" i="97"/>
  <c r="AE97" i="97"/>
  <c r="Y97" i="97"/>
  <c r="W97" i="97"/>
  <c r="I97" i="97"/>
  <c r="G97" i="97"/>
  <c r="AO93" i="97"/>
  <c r="AM93" i="97"/>
  <c r="AG93" i="97"/>
  <c r="AE93" i="97"/>
  <c r="Y93" i="97"/>
  <c r="W93" i="97"/>
  <c r="I93" i="97"/>
  <c r="G93" i="97"/>
  <c r="AO89" i="97"/>
  <c r="AM89" i="97"/>
  <c r="AG89" i="97"/>
  <c r="AE89" i="97"/>
  <c r="Y89" i="97"/>
  <c r="W89" i="97"/>
  <c r="I89" i="97"/>
  <c r="G89" i="97"/>
  <c r="AO85" i="97"/>
  <c r="AM85" i="97"/>
  <c r="AG85" i="97"/>
  <c r="AE85" i="97"/>
  <c r="Y85" i="97"/>
  <c r="W85" i="97"/>
  <c r="I85" i="97"/>
  <c r="G85" i="97"/>
  <c r="AO81" i="97"/>
  <c r="AM81" i="97"/>
  <c r="AG81" i="97"/>
  <c r="AE81" i="97"/>
  <c r="Y81" i="97"/>
  <c r="W81" i="97"/>
  <c r="I81" i="97"/>
  <c r="G81" i="97"/>
  <c r="AO77" i="97"/>
  <c r="AM77" i="97"/>
  <c r="AG77" i="97"/>
  <c r="AE77" i="97"/>
  <c r="Y77" i="97"/>
  <c r="W77" i="97"/>
  <c r="I77" i="97"/>
  <c r="G77" i="97"/>
  <c r="AO73" i="97"/>
  <c r="AM73" i="97"/>
  <c r="AG73" i="97"/>
  <c r="AE73" i="97"/>
  <c r="Y73" i="97"/>
  <c r="W73" i="97"/>
  <c r="I73" i="97"/>
  <c r="G73" i="97"/>
  <c r="AO69" i="97"/>
  <c r="AM69" i="97"/>
  <c r="AG69" i="97"/>
  <c r="AE69" i="97"/>
  <c r="Y69" i="97"/>
  <c r="W69" i="97"/>
  <c r="I69" i="97"/>
  <c r="G69" i="97"/>
  <c r="AK61" i="97"/>
  <c r="AI61" i="97"/>
  <c r="AA61" i="97"/>
  <c r="Y61" i="97"/>
  <c r="Q61" i="97"/>
  <c r="O61" i="97"/>
  <c r="G61" i="97"/>
  <c r="E61" i="97"/>
  <c r="AA58" i="97"/>
  <c r="Y58" i="97"/>
  <c r="Q58" i="97"/>
  <c r="O58" i="97"/>
  <c r="G58" i="97"/>
  <c r="E58" i="97"/>
  <c r="AN55" i="97"/>
  <c r="AK55" i="97"/>
  <c r="AI55" i="97"/>
  <c r="AA55" i="97"/>
  <c r="Y55" i="97"/>
  <c r="Q55" i="97"/>
  <c r="O55" i="97"/>
  <c r="G55" i="97"/>
  <c r="E55" i="97"/>
  <c r="AK52" i="97"/>
  <c r="AI52" i="97"/>
  <c r="AA52" i="97"/>
  <c r="Y52" i="97"/>
  <c r="Q52" i="97"/>
  <c r="O52" i="97"/>
  <c r="G52" i="97"/>
  <c r="E52" i="97"/>
  <c r="AK49" i="97"/>
  <c r="AI49" i="97"/>
  <c r="AA49" i="97"/>
  <c r="Y49" i="97"/>
  <c r="Q49" i="97"/>
  <c r="O49" i="97"/>
  <c r="G49" i="97"/>
  <c r="E49" i="97"/>
  <c r="AK46" i="97"/>
  <c r="AI46" i="97"/>
  <c r="AA46" i="97"/>
  <c r="Y46" i="97"/>
  <c r="Q46" i="97"/>
  <c r="O46" i="97"/>
  <c r="G46" i="97"/>
  <c r="E46" i="97"/>
  <c r="AK43" i="97"/>
  <c r="AI43" i="97"/>
  <c r="AA43" i="97"/>
  <c r="Y43" i="97"/>
  <c r="Q43" i="97"/>
  <c r="O43" i="97"/>
  <c r="G43" i="97"/>
  <c r="E43" i="97"/>
  <c r="AK40" i="97"/>
  <c r="AI40" i="97"/>
  <c r="AA40" i="97"/>
  <c r="Y40" i="97"/>
  <c r="Q40" i="97"/>
  <c r="O40" i="97"/>
  <c r="G40" i="97"/>
  <c r="E40" i="97"/>
  <c r="AK37" i="97"/>
  <c r="AI37" i="97"/>
  <c r="AA37" i="97"/>
  <c r="Y37" i="97"/>
  <c r="Q37" i="97"/>
  <c r="O37" i="97"/>
  <c r="G37" i="97"/>
  <c r="E37" i="97"/>
  <c r="AK34" i="97"/>
  <c r="AI34" i="97"/>
  <c r="AA34" i="97"/>
  <c r="Y34" i="97"/>
  <c r="Q34" i="97"/>
  <c r="O34" i="97"/>
  <c r="G34" i="97"/>
  <c r="E34" i="97"/>
  <c r="G17" i="97"/>
  <c r="E17" i="97"/>
  <c r="I11" i="97"/>
  <c r="I18" i="97" s="1"/>
  <c r="I21" i="97" s="1"/>
  <c r="H11" i="97"/>
  <c r="H18" i="97" s="1"/>
  <c r="H21" i="97" s="1"/>
  <c r="G11" i="97"/>
  <c r="G18" i="97" s="1"/>
  <c r="F11" i="97"/>
  <c r="F18" i="97" s="1"/>
  <c r="F21" i="97" s="1"/>
  <c r="E11" i="97"/>
  <c r="E18" i="97" s="1"/>
  <c r="D11" i="97"/>
  <c r="D18" i="97" s="1"/>
  <c r="D21" i="97" s="1"/>
  <c r="G10" i="97"/>
  <c r="E10" i="97"/>
  <c r="G7" i="97"/>
  <c r="E7" i="97"/>
  <c r="Q45" i="92"/>
  <c r="Q46" i="92"/>
  <c r="Q47" i="92"/>
  <c r="Q48" i="92"/>
  <c r="R48" i="92" s="1"/>
  <c r="Q49" i="92"/>
  <c r="R49" i="92" s="1"/>
  <c r="Q50" i="92"/>
  <c r="R50" i="92" s="1"/>
  <c r="Q51" i="92"/>
  <c r="Q52" i="92"/>
  <c r="Q53" i="92"/>
  <c r="R53" i="92" s="1"/>
  <c r="Q54" i="92"/>
  <c r="R54" i="92" s="1"/>
  <c r="Q55" i="92"/>
  <c r="R55" i="92" s="1"/>
  <c r="F52" i="92"/>
  <c r="H52" i="92" s="1"/>
  <c r="J52" i="92" s="1"/>
  <c r="L52" i="92" s="1"/>
  <c r="N52" i="92" s="1"/>
  <c r="H51" i="92"/>
  <c r="J51" i="92" s="1"/>
  <c r="L51" i="92" s="1"/>
  <c r="N51" i="92" s="1"/>
  <c r="F51" i="92"/>
  <c r="F50" i="92"/>
  <c r="H50" i="92" s="1"/>
  <c r="J50" i="92" s="1"/>
  <c r="L50" i="92" s="1"/>
  <c r="N50" i="92" s="1"/>
  <c r="F49" i="92"/>
  <c r="H49" i="92" s="1"/>
  <c r="J49" i="92" s="1"/>
  <c r="L49" i="92" s="1"/>
  <c r="N49" i="92" s="1"/>
  <c r="F48" i="92"/>
  <c r="H48" i="92" s="1"/>
  <c r="J48" i="92" s="1"/>
  <c r="L48" i="92" s="1"/>
  <c r="N48" i="92" s="1"/>
  <c r="H47" i="92"/>
  <c r="J47" i="92" s="1"/>
  <c r="L47" i="92" s="1"/>
  <c r="N47" i="92" s="1"/>
  <c r="F47" i="92"/>
  <c r="F46" i="92"/>
  <c r="H46" i="92" s="1"/>
  <c r="J46" i="92" s="1"/>
  <c r="L46" i="92" s="1"/>
  <c r="N46" i="92" s="1"/>
  <c r="F45" i="92"/>
  <c r="H45" i="92" s="1"/>
  <c r="J45" i="92" s="1"/>
  <c r="L45" i="92" s="1"/>
  <c r="N45" i="92" s="1"/>
  <c r="AG97" i="96"/>
  <c r="AE97" i="96"/>
  <c r="Y97" i="96"/>
  <c r="W97" i="96"/>
  <c r="Q97" i="96"/>
  <c r="O97" i="96"/>
  <c r="I97" i="96"/>
  <c r="G97" i="96"/>
  <c r="AG93" i="96"/>
  <c r="AE93" i="96"/>
  <c r="Y93" i="96"/>
  <c r="W93" i="96"/>
  <c r="Q93" i="96"/>
  <c r="O93" i="96"/>
  <c r="I93" i="96"/>
  <c r="G93" i="96"/>
  <c r="AG89" i="96"/>
  <c r="AE89" i="96"/>
  <c r="Y89" i="96"/>
  <c r="W89" i="96"/>
  <c r="Q89" i="96"/>
  <c r="O89" i="96"/>
  <c r="I89" i="96"/>
  <c r="G89" i="96"/>
  <c r="AG85" i="96"/>
  <c r="AE85" i="96"/>
  <c r="Y85" i="96"/>
  <c r="W85" i="96"/>
  <c r="Q85" i="96"/>
  <c r="O85" i="96"/>
  <c r="I85" i="96"/>
  <c r="G85" i="96"/>
  <c r="AG81" i="96"/>
  <c r="AE81" i="96"/>
  <c r="Y81" i="96"/>
  <c r="W81" i="96"/>
  <c r="Q81" i="96"/>
  <c r="O81" i="96"/>
  <c r="I81" i="96"/>
  <c r="G81" i="96"/>
  <c r="AG77" i="96"/>
  <c r="AE77" i="96"/>
  <c r="Y77" i="96"/>
  <c r="W77" i="96"/>
  <c r="Q77" i="96"/>
  <c r="O77" i="96"/>
  <c r="I77" i="96"/>
  <c r="G77" i="96"/>
  <c r="AG73" i="96"/>
  <c r="AE73" i="96"/>
  <c r="Y73" i="96"/>
  <c r="W73" i="96"/>
  <c r="Q73" i="96"/>
  <c r="O73" i="96"/>
  <c r="I73" i="96"/>
  <c r="G73" i="96"/>
  <c r="AG69" i="96"/>
  <c r="AE69" i="96"/>
  <c r="Y69" i="96"/>
  <c r="W69" i="96"/>
  <c r="Q69" i="96"/>
  <c r="O69" i="96"/>
  <c r="I69" i="96"/>
  <c r="G69" i="96"/>
  <c r="AK61" i="96"/>
  <c r="AI61" i="96"/>
  <c r="AA61" i="96"/>
  <c r="Y61" i="96"/>
  <c r="Q61" i="96"/>
  <c r="O61" i="96"/>
  <c r="G61" i="96"/>
  <c r="E61" i="96"/>
  <c r="AA58" i="96"/>
  <c r="Y58" i="96"/>
  <c r="Q58" i="96"/>
  <c r="O58" i="96"/>
  <c r="G58" i="96"/>
  <c r="E58" i="96"/>
  <c r="AN55" i="96"/>
  <c r="AK55" i="96"/>
  <c r="AI55" i="96"/>
  <c r="AA55" i="96"/>
  <c r="Y55" i="96"/>
  <c r="Q55" i="96"/>
  <c r="O55" i="96"/>
  <c r="G55" i="96"/>
  <c r="E55" i="96"/>
  <c r="AK52" i="96"/>
  <c r="AI52" i="96"/>
  <c r="AA52" i="96"/>
  <c r="Y52" i="96"/>
  <c r="Q52" i="96"/>
  <c r="O52" i="96"/>
  <c r="G52" i="96"/>
  <c r="E52" i="96"/>
  <c r="AK49" i="96"/>
  <c r="AI49" i="96"/>
  <c r="AA49" i="96"/>
  <c r="Y49" i="96"/>
  <c r="Q49" i="96"/>
  <c r="O49" i="96"/>
  <c r="G49" i="96"/>
  <c r="E49" i="96"/>
  <c r="AK46" i="96"/>
  <c r="AI46" i="96"/>
  <c r="AA46" i="96"/>
  <c r="Y46" i="96"/>
  <c r="Q46" i="96"/>
  <c r="O46" i="96"/>
  <c r="G46" i="96"/>
  <c r="E46" i="96"/>
  <c r="AK43" i="96"/>
  <c r="AI43" i="96"/>
  <c r="AA43" i="96"/>
  <c r="Y43" i="96"/>
  <c r="Q43" i="96"/>
  <c r="O43" i="96"/>
  <c r="G43" i="96"/>
  <c r="E43" i="96"/>
  <c r="AK40" i="96"/>
  <c r="AI40" i="96"/>
  <c r="AA40" i="96"/>
  <c r="Y40" i="96"/>
  <c r="Q40" i="96"/>
  <c r="O40" i="96"/>
  <c r="G40" i="96"/>
  <c r="E40" i="96"/>
  <c r="AK37" i="96"/>
  <c r="AI37" i="96"/>
  <c r="AA37" i="96"/>
  <c r="Y37" i="96"/>
  <c r="Q37" i="96"/>
  <c r="O37" i="96"/>
  <c r="G37" i="96"/>
  <c r="E37" i="96"/>
  <c r="AK34" i="96"/>
  <c r="AI34" i="96"/>
  <c r="AA34" i="96"/>
  <c r="Y34" i="96"/>
  <c r="Q34" i="96"/>
  <c r="O34" i="96"/>
  <c r="G34" i="96"/>
  <c r="E34" i="96"/>
  <c r="G17" i="96"/>
  <c r="E17" i="96"/>
  <c r="I11" i="96"/>
  <c r="I18" i="96" s="1"/>
  <c r="I21" i="96" s="1"/>
  <c r="H11" i="96"/>
  <c r="H18" i="96" s="1"/>
  <c r="H21" i="96" s="1"/>
  <c r="G11" i="96"/>
  <c r="G18" i="96" s="1"/>
  <c r="F11" i="96"/>
  <c r="F18" i="96" s="1"/>
  <c r="F21" i="96" s="1"/>
  <c r="E11" i="96"/>
  <c r="E18" i="96" s="1"/>
  <c r="D11" i="96"/>
  <c r="D18" i="96" s="1"/>
  <c r="D21" i="96" s="1"/>
  <c r="G10" i="96"/>
  <c r="E10" i="96"/>
  <c r="G7" i="96"/>
  <c r="E7" i="96"/>
  <c r="H38" i="92"/>
  <c r="J38" i="92" s="1"/>
  <c r="L38" i="92" s="1"/>
  <c r="N38" i="92" s="1"/>
  <c r="F38" i="92"/>
  <c r="F37" i="92"/>
  <c r="H37" i="92" s="1"/>
  <c r="J37" i="92" s="1"/>
  <c r="L37" i="92" s="1"/>
  <c r="N37" i="92" s="1"/>
  <c r="F36" i="92"/>
  <c r="H36" i="92" s="1"/>
  <c r="J36" i="92" s="1"/>
  <c r="L36" i="92" s="1"/>
  <c r="N36" i="92" s="1"/>
  <c r="F35" i="92"/>
  <c r="H35" i="92" s="1"/>
  <c r="J35" i="92" s="1"/>
  <c r="L35" i="92" s="1"/>
  <c r="N35" i="92" s="1"/>
  <c r="F34" i="92"/>
  <c r="H34" i="92" s="1"/>
  <c r="J34" i="92" s="1"/>
  <c r="L34" i="92" s="1"/>
  <c r="N34" i="92" s="1"/>
  <c r="F33" i="92"/>
  <c r="H33" i="92" s="1"/>
  <c r="J33" i="92" s="1"/>
  <c r="L33" i="92" s="1"/>
  <c r="N33" i="92" s="1"/>
  <c r="F32" i="92"/>
  <c r="H32" i="92" s="1"/>
  <c r="J32" i="92" s="1"/>
  <c r="L32" i="92" s="1"/>
  <c r="N32" i="92" s="1"/>
  <c r="F31" i="92"/>
  <c r="H31" i="92" s="1"/>
  <c r="J31" i="92" s="1"/>
  <c r="L31" i="92" s="1"/>
  <c r="N31" i="92" s="1"/>
  <c r="Q31" i="92"/>
  <c r="Q32" i="92"/>
  <c r="Q33" i="92"/>
  <c r="Q34" i="92"/>
  <c r="R34" i="92" s="1"/>
  <c r="Q35" i="92"/>
  <c r="R35" i="92" s="1"/>
  <c r="Q36" i="92"/>
  <c r="R36" i="92"/>
  <c r="Q37" i="92"/>
  <c r="Q38" i="92"/>
  <c r="Q39" i="92"/>
  <c r="R39" i="92"/>
  <c r="Q40" i="92"/>
  <c r="R40" i="92" s="1"/>
  <c r="Q41" i="92"/>
  <c r="R41" i="92" s="1"/>
  <c r="G21" i="109" l="1"/>
  <c r="G20" i="109"/>
  <c r="E21" i="109"/>
  <c r="E20" i="109"/>
  <c r="G21" i="108"/>
  <c r="G20" i="108"/>
  <c r="E20" i="108"/>
  <c r="E21" i="108"/>
  <c r="U80" i="104"/>
  <c r="V80" i="104" s="1"/>
  <c r="E20" i="107"/>
  <c r="E21" i="107"/>
  <c r="G21" i="107"/>
  <c r="G20" i="107"/>
  <c r="U125" i="99"/>
  <c r="V125" i="99" s="1"/>
  <c r="U123" i="99"/>
  <c r="V123" i="99" s="1"/>
  <c r="U122" i="104"/>
  <c r="V122" i="104" s="1"/>
  <c r="U125" i="104"/>
  <c r="V125" i="104" s="1"/>
  <c r="G21" i="106"/>
  <c r="G20" i="106"/>
  <c r="E20" i="106"/>
  <c r="E21" i="106"/>
  <c r="U76" i="104"/>
  <c r="V76" i="104" s="1"/>
  <c r="U126" i="104"/>
  <c r="V126" i="104" s="1"/>
  <c r="R126" i="104"/>
  <c r="U78" i="104"/>
  <c r="V78" i="104" s="1"/>
  <c r="U81" i="104"/>
  <c r="V81" i="104" s="1"/>
  <c r="U83" i="104"/>
  <c r="V83" i="104" s="1"/>
  <c r="U77" i="104"/>
  <c r="V77" i="104" s="1"/>
  <c r="U80" i="99"/>
  <c r="V80" i="99" s="1"/>
  <c r="G21" i="103"/>
  <c r="G20" i="103"/>
  <c r="E20" i="103"/>
  <c r="E21" i="103"/>
  <c r="U79" i="99"/>
  <c r="V79" i="99" s="1"/>
  <c r="E20" i="102"/>
  <c r="E21" i="102"/>
  <c r="G21" i="102"/>
  <c r="G20" i="102"/>
  <c r="U77" i="99"/>
  <c r="V77" i="99" s="1"/>
  <c r="U81" i="99"/>
  <c r="V81" i="99" s="1"/>
  <c r="U83" i="99"/>
  <c r="V83" i="99" s="1"/>
  <c r="G20" i="101"/>
  <c r="G21" i="101"/>
  <c r="E20" i="101"/>
  <c r="E21" i="101"/>
  <c r="E21" i="100"/>
  <c r="E20" i="100"/>
  <c r="G21" i="100"/>
  <c r="G20" i="100"/>
  <c r="U78" i="99"/>
  <c r="V78" i="99" s="1"/>
  <c r="U76" i="99"/>
  <c r="V76" i="99" s="1"/>
  <c r="U128" i="99"/>
  <c r="V128" i="99" s="1"/>
  <c r="R128" i="99"/>
  <c r="R122" i="99"/>
  <c r="R124" i="99"/>
  <c r="R126" i="99"/>
  <c r="G21" i="97"/>
  <c r="G20" i="97"/>
  <c r="E20" i="97"/>
  <c r="E21" i="97"/>
  <c r="G21" i="96"/>
  <c r="G20" i="96"/>
  <c r="E20" i="96"/>
  <c r="E21" i="96"/>
  <c r="AG97" i="95"/>
  <c r="AE97" i="95"/>
  <c r="Y97" i="95"/>
  <c r="W97" i="95"/>
  <c r="Q97" i="95"/>
  <c r="O97" i="95"/>
  <c r="I97" i="95"/>
  <c r="G97" i="95"/>
  <c r="AG93" i="95"/>
  <c r="AE93" i="95"/>
  <c r="Y93" i="95"/>
  <c r="W93" i="95"/>
  <c r="Q93" i="95"/>
  <c r="O93" i="95"/>
  <c r="I93" i="95"/>
  <c r="G93" i="95"/>
  <c r="AG89" i="95"/>
  <c r="AE89" i="95"/>
  <c r="Y89" i="95"/>
  <c r="W89" i="95"/>
  <c r="Q89" i="95"/>
  <c r="O89" i="95"/>
  <c r="I89" i="95"/>
  <c r="G89" i="95"/>
  <c r="AG85" i="95"/>
  <c r="AE85" i="95"/>
  <c r="Y85" i="95"/>
  <c r="W85" i="95"/>
  <c r="Q85" i="95"/>
  <c r="O85" i="95"/>
  <c r="I85" i="95"/>
  <c r="G85" i="95"/>
  <c r="AG81" i="95"/>
  <c r="AE81" i="95"/>
  <c r="Y81" i="95"/>
  <c r="W81" i="95"/>
  <c r="Q81" i="95"/>
  <c r="O81" i="95"/>
  <c r="I81" i="95"/>
  <c r="G81" i="95"/>
  <c r="AG77" i="95"/>
  <c r="AE77" i="95"/>
  <c r="Y77" i="95"/>
  <c r="W77" i="95"/>
  <c r="Q77" i="95"/>
  <c r="O77" i="95"/>
  <c r="I77" i="95"/>
  <c r="G77" i="95"/>
  <c r="AG73" i="95"/>
  <c r="AE73" i="95"/>
  <c r="Y73" i="95"/>
  <c r="W73" i="95"/>
  <c r="Q73" i="95"/>
  <c r="O73" i="95"/>
  <c r="I73" i="95"/>
  <c r="G73" i="95"/>
  <c r="AG69" i="95"/>
  <c r="AE69" i="95"/>
  <c r="Y69" i="95"/>
  <c r="W69" i="95"/>
  <c r="Q69" i="95"/>
  <c r="O69" i="95"/>
  <c r="I69" i="95"/>
  <c r="G69" i="95"/>
  <c r="AK61" i="95"/>
  <c r="AI61" i="95"/>
  <c r="AA61" i="95"/>
  <c r="Y61" i="95"/>
  <c r="Q61" i="95"/>
  <c r="O61" i="95"/>
  <c r="G61" i="95"/>
  <c r="E61" i="95"/>
  <c r="AA58" i="95"/>
  <c r="Y58" i="95"/>
  <c r="Q58" i="95"/>
  <c r="O58" i="95"/>
  <c r="G58" i="95"/>
  <c r="E58" i="95"/>
  <c r="AN55" i="95"/>
  <c r="AK55" i="95"/>
  <c r="AI55" i="95"/>
  <c r="AA55" i="95"/>
  <c r="Y55" i="95"/>
  <c r="Q55" i="95"/>
  <c r="O55" i="95"/>
  <c r="G55" i="95"/>
  <c r="E55" i="95"/>
  <c r="AK52" i="95"/>
  <c r="AI52" i="95"/>
  <c r="AA52" i="95"/>
  <c r="Y52" i="95"/>
  <c r="Q52" i="95"/>
  <c r="O52" i="95"/>
  <c r="G52" i="95"/>
  <c r="E52" i="95"/>
  <c r="AK49" i="95"/>
  <c r="AI49" i="95"/>
  <c r="AA49" i="95"/>
  <c r="Y49" i="95"/>
  <c r="Q49" i="95"/>
  <c r="O49" i="95"/>
  <c r="G49" i="95"/>
  <c r="E49" i="95"/>
  <c r="AK46" i="95"/>
  <c r="AI46" i="95"/>
  <c r="AA46" i="95"/>
  <c r="Y46" i="95"/>
  <c r="Q46" i="95"/>
  <c r="O46" i="95"/>
  <c r="G46" i="95"/>
  <c r="E46" i="95"/>
  <c r="AK43" i="95"/>
  <c r="AI43" i="95"/>
  <c r="AA43" i="95"/>
  <c r="Y43" i="95"/>
  <c r="Q43" i="95"/>
  <c r="O43" i="95"/>
  <c r="G43" i="95"/>
  <c r="E43" i="95"/>
  <c r="AK40" i="95"/>
  <c r="AI40" i="95"/>
  <c r="AA40" i="95"/>
  <c r="Y40" i="95"/>
  <c r="Q40" i="95"/>
  <c r="O40" i="95"/>
  <c r="G40" i="95"/>
  <c r="E40" i="95"/>
  <c r="AK37" i="95"/>
  <c r="AI37" i="95"/>
  <c r="AA37" i="95"/>
  <c r="Y37" i="95"/>
  <c r="Q37" i="95"/>
  <c r="O37" i="95"/>
  <c r="G37" i="95"/>
  <c r="E37" i="95"/>
  <c r="AK34" i="95"/>
  <c r="AI34" i="95"/>
  <c r="AA34" i="95"/>
  <c r="Y34" i="95"/>
  <c r="Q34" i="95"/>
  <c r="O34" i="95"/>
  <c r="G34" i="95"/>
  <c r="E34" i="95"/>
  <c r="G17" i="95"/>
  <c r="E17" i="95"/>
  <c r="I11" i="95"/>
  <c r="I18" i="95" s="1"/>
  <c r="I21" i="95" s="1"/>
  <c r="H11" i="95"/>
  <c r="H18" i="95" s="1"/>
  <c r="H21" i="95" s="1"/>
  <c r="G11" i="95"/>
  <c r="G18" i="95" s="1"/>
  <c r="F11" i="95"/>
  <c r="F18" i="95" s="1"/>
  <c r="F21" i="95" s="1"/>
  <c r="E11" i="95"/>
  <c r="E18" i="95" s="1"/>
  <c r="D11" i="95"/>
  <c r="D18" i="95" s="1"/>
  <c r="D21" i="95" s="1"/>
  <c r="G10" i="95"/>
  <c r="E10" i="95"/>
  <c r="G7" i="95"/>
  <c r="E7" i="95"/>
  <c r="R27" i="92"/>
  <c r="Q27" i="92"/>
  <c r="Q26" i="92"/>
  <c r="R26" i="92" s="1"/>
  <c r="Q25" i="92"/>
  <c r="R25" i="92" s="1"/>
  <c r="Q24" i="92"/>
  <c r="Q23" i="92"/>
  <c r="Q22" i="92"/>
  <c r="R22" i="92" s="1"/>
  <c r="Q21" i="92"/>
  <c r="R21" i="92" s="1"/>
  <c r="Q20" i="92"/>
  <c r="R20" i="92" s="1"/>
  <c r="Q19" i="92"/>
  <c r="Q18" i="92"/>
  <c r="Q17" i="92"/>
  <c r="H24" i="92"/>
  <c r="J24" i="92" s="1"/>
  <c r="L24" i="92" s="1"/>
  <c r="N24" i="92" s="1"/>
  <c r="F24" i="92"/>
  <c r="F23" i="92"/>
  <c r="H23" i="92" s="1"/>
  <c r="J23" i="92" s="1"/>
  <c r="L23" i="92" s="1"/>
  <c r="N23" i="92" s="1"/>
  <c r="H22" i="92"/>
  <c r="J22" i="92" s="1"/>
  <c r="L22" i="92" s="1"/>
  <c r="N22" i="92" s="1"/>
  <c r="F22" i="92"/>
  <c r="F21" i="92"/>
  <c r="H21" i="92" s="1"/>
  <c r="J21" i="92" s="1"/>
  <c r="L21" i="92" s="1"/>
  <c r="N21" i="92" s="1"/>
  <c r="F20" i="92"/>
  <c r="H20" i="92" s="1"/>
  <c r="J20" i="92" s="1"/>
  <c r="L20" i="92" s="1"/>
  <c r="N20" i="92" s="1"/>
  <c r="F19" i="92"/>
  <c r="H19" i="92" s="1"/>
  <c r="J19" i="92" s="1"/>
  <c r="L19" i="92" s="1"/>
  <c r="N19" i="92" s="1"/>
  <c r="H18" i="92"/>
  <c r="J18" i="92" s="1"/>
  <c r="L18" i="92" s="1"/>
  <c r="N18" i="92" s="1"/>
  <c r="F18" i="92"/>
  <c r="F17" i="92"/>
  <c r="H17" i="92" s="1"/>
  <c r="J17" i="92" s="1"/>
  <c r="L17" i="92" s="1"/>
  <c r="N17" i="92" s="1"/>
  <c r="AG97" i="94"/>
  <c r="AE97" i="94"/>
  <c r="Y97" i="94"/>
  <c r="W97" i="94"/>
  <c r="Q97" i="94"/>
  <c r="O97" i="94"/>
  <c r="I97" i="94"/>
  <c r="G97" i="94"/>
  <c r="AG93" i="94"/>
  <c r="AE93" i="94"/>
  <c r="Y93" i="94"/>
  <c r="W93" i="94"/>
  <c r="Q93" i="94"/>
  <c r="O93" i="94"/>
  <c r="I93" i="94"/>
  <c r="G93" i="94"/>
  <c r="AG89" i="94"/>
  <c r="AE89" i="94"/>
  <c r="Y89" i="94"/>
  <c r="W89" i="94"/>
  <c r="Q89" i="94"/>
  <c r="O89" i="94"/>
  <c r="I89" i="94"/>
  <c r="G89" i="94"/>
  <c r="AG85" i="94"/>
  <c r="AE85" i="94"/>
  <c r="Y85" i="94"/>
  <c r="W85" i="94"/>
  <c r="Q85" i="94"/>
  <c r="O85" i="94"/>
  <c r="I85" i="94"/>
  <c r="G85" i="94"/>
  <c r="AG81" i="94"/>
  <c r="AE81" i="94"/>
  <c r="Y81" i="94"/>
  <c r="W81" i="94"/>
  <c r="Q81" i="94"/>
  <c r="O81" i="94"/>
  <c r="I81" i="94"/>
  <c r="G81" i="94"/>
  <c r="AG77" i="94"/>
  <c r="AE77" i="94"/>
  <c r="Y77" i="94"/>
  <c r="W77" i="94"/>
  <c r="Q77" i="94"/>
  <c r="O77" i="94"/>
  <c r="I77" i="94"/>
  <c r="G77" i="94"/>
  <c r="AG73" i="94"/>
  <c r="AE73" i="94"/>
  <c r="Y73" i="94"/>
  <c r="W73" i="94"/>
  <c r="Q73" i="94"/>
  <c r="O73" i="94"/>
  <c r="I73" i="94"/>
  <c r="G73" i="94"/>
  <c r="AG69" i="94"/>
  <c r="AE69" i="94"/>
  <c r="Y69" i="94"/>
  <c r="W69" i="94"/>
  <c r="Q69" i="94"/>
  <c r="O69" i="94"/>
  <c r="I69" i="94"/>
  <c r="G69" i="94"/>
  <c r="AK61" i="94"/>
  <c r="AI61" i="94"/>
  <c r="AA61" i="94"/>
  <c r="Y61" i="94"/>
  <c r="Q61" i="94"/>
  <c r="O61" i="94"/>
  <c r="G61" i="94"/>
  <c r="E61" i="94"/>
  <c r="AA58" i="94"/>
  <c r="Y58" i="94"/>
  <c r="Q58" i="94"/>
  <c r="O58" i="94"/>
  <c r="G58" i="94"/>
  <c r="E58" i="94"/>
  <c r="AN55" i="94"/>
  <c r="AK55" i="94"/>
  <c r="AI55" i="94"/>
  <c r="AA55" i="94"/>
  <c r="Y55" i="94"/>
  <c r="Q55" i="94"/>
  <c r="O55" i="94"/>
  <c r="G55" i="94"/>
  <c r="E55" i="94"/>
  <c r="AK52" i="94"/>
  <c r="AI52" i="94"/>
  <c r="AA52" i="94"/>
  <c r="Y52" i="94"/>
  <c r="Q52" i="94"/>
  <c r="O52" i="94"/>
  <c r="G52" i="94"/>
  <c r="E52" i="94"/>
  <c r="AK49" i="94"/>
  <c r="AI49" i="94"/>
  <c r="AA49" i="94"/>
  <c r="Y49" i="94"/>
  <c r="Q49" i="94"/>
  <c r="O49" i="94"/>
  <c r="G49" i="94"/>
  <c r="E49" i="94"/>
  <c r="AK46" i="94"/>
  <c r="AI46" i="94"/>
  <c r="AA46" i="94"/>
  <c r="Y46" i="94"/>
  <c r="Q46" i="94"/>
  <c r="O46" i="94"/>
  <c r="G46" i="94"/>
  <c r="E46" i="94"/>
  <c r="AK43" i="94"/>
  <c r="AI43" i="94"/>
  <c r="AA43" i="94"/>
  <c r="Y43" i="94"/>
  <c r="Q43" i="94"/>
  <c r="O43" i="94"/>
  <c r="G43" i="94"/>
  <c r="E43" i="94"/>
  <c r="AK40" i="94"/>
  <c r="AI40" i="94"/>
  <c r="AA40" i="94"/>
  <c r="Y40" i="94"/>
  <c r="Q40" i="94"/>
  <c r="O40" i="94"/>
  <c r="G40" i="94"/>
  <c r="E40" i="94"/>
  <c r="AK37" i="94"/>
  <c r="AI37" i="94"/>
  <c r="AA37" i="94"/>
  <c r="Y37" i="94"/>
  <c r="Q37" i="94"/>
  <c r="O37" i="94"/>
  <c r="G37" i="94"/>
  <c r="E37" i="94"/>
  <c r="AK34" i="94"/>
  <c r="AI34" i="94"/>
  <c r="AA34" i="94"/>
  <c r="Y34" i="94"/>
  <c r="Q34" i="94"/>
  <c r="O34" i="94"/>
  <c r="G34" i="94"/>
  <c r="E34" i="94"/>
  <c r="G17" i="94"/>
  <c r="E17" i="94"/>
  <c r="I11" i="94"/>
  <c r="I18" i="94" s="1"/>
  <c r="I21" i="94" s="1"/>
  <c r="H11" i="94"/>
  <c r="H18" i="94" s="1"/>
  <c r="H21" i="94" s="1"/>
  <c r="G11" i="94"/>
  <c r="G18" i="94" s="1"/>
  <c r="F11" i="94"/>
  <c r="F18" i="94" s="1"/>
  <c r="F21" i="94" s="1"/>
  <c r="E11" i="94"/>
  <c r="E18" i="94" s="1"/>
  <c r="D11" i="94"/>
  <c r="D18" i="94" s="1"/>
  <c r="D21" i="94" s="1"/>
  <c r="G10" i="94"/>
  <c r="E10" i="94"/>
  <c r="G7" i="94"/>
  <c r="E7" i="94"/>
  <c r="H80" i="92"/>
  <c r="J80" i="92" s="1"/>
  <c r="L80" i="92" s="1"/>
  <c r="N80" i="92" s="1"/>
  <c r="F80" i="92"/>
  <c r="F79" i="92"/>
  <c r="H79" i="92" s="1"/>
  <c r="J79" i="92" s="1"/>
  <c r="L79" i="92" s="1"/>
  <c r="N79" i="92" s="1"/>
  <c r="F78" i="92"/>
  <c r="H78" i="92" s="1"/>
  <c r="J78" i="92" s="1"/>
  <c r="L78" i="92" s="1"/>
  <c r="N78" i="92" s="1"/>
  <c r="F77" i="92"/>
  <c r="H77" i="92" s="1"/>
  <c r="J77" i="92" s="1"/>
  <c r="L77" i="92" s="1"/>
  <c r="N77" i="92" s="1"/>
  <c r="H76" i="92"/>
  <c r="J76" i="92" s="1"/>
  <c r="L76" i="92" s="1"/>
  <c r="N76" i="92" s="1"/>
  <c r="F76" i="92"/>
  <c r="F75" i="92"/>
  <c r="H75" i="92" s="1"/>
  <c r="J75" i="92" s="1"/>
  <c r="L75" i="92" s="1"/>
  <c r="N75" i="92" s="1"/>
  <c r="H74" i="92"/>
  <c r="J74" i="92" s="1"/>
  <c r="L74" i="92" s="1"/>
  <c r="N74" i="92" s="1"/>
  <c r="F74" i="92"/>
  <c r="F73" i="92"/>
  <c r="H73" i="92" s="1"/>
  <c r="J73" i="92" s="1"/>
  <c r="L73" i="92" s="1"/>
  <c r="N73" i="92" s="1"/>
  <c r="G61" i="91"/>
  <c r="E61" i="91"/>
  <c r="G58" i="91"/>
  <c r="E58" i="91"/>
  <c r="G55" i="91"/>
  <c r="E55" i="91"/>
  <c r="G52" i="91"/>
  <c r="E52" i="91"/>
  <c r="G49" i="91"/>
  <c r="E49" i="91"/>
  <c r="G46" i="91"/>
  <c r="E46" i="91"/>
  <c r="G43" i="91"/>
  <c r="E43" i="91"/>
  <c r="G40" i="91"/>
  <c r="E40" i="91"/>
  <c r="G37" i="91"/>
  <c r="E37" i="91"/>
  <c r="G34" i="91"/>
  <c r="E34" i="91"/>
  <c r="H80" i="84"/>
  <c r="J80" i="84" s="1"/>
  <c r="L80" i="84" s="1"/>
  <c r="N80" i="84" s="1"/>
  <c r="F80" i="84"/>
  <c r="J79" i="84"/>
  <c r="L79" i="84" s="1"/>
  <c r="N79" i="84" s="1"/>
  <c r="H79" i="84"/>
  <c r="F79" i="84"/>
  <c r="F78" i="84"/>
  <c r="H78" i="84" s="1"/>
  <c r="J78" i="84" s="1"/>
  <c r="L78" i="84" s="1"/>
  <c r="N78" i="84" s="1"/>
  <c r="F77" i="84"/>
  <c r="H77" i="84" s="1"/>
  <c r="J77" i="84" s="1"/>
  <c r="L77" i="84" s="1"/>
  <c r="N77" i="84" s="1"/>
  <c r="F76" i="84"/>
  <c r="H76" i="84" s="1"/>
  <c r="J76" i="84" s="1"/>
  <c r="L76" i="84" s="1"/>
  <c r="N76" i="84" s="1"/>
  <c r="J75" i="84"/>
  <c r="L75" i="84" s="1"/>
  <c r="N75" i="84" s="1"/>
  <c r="H75" i="84"/>
  <c r="F75" i="84"/>
  <c r="F74" i="84"/>
  <c r="H74" i="84" s="1"/>
  <c r="J74" i="84" s="1"/>
  <c r="L74" i="84" s="1"/>
  <c r="N74" i="84" s="1"/>
  <c r="F73" i="84"/>
  <c r="H73" i="84" s="1"/>
  <c r="J73" i="84" s="1"/>
  <c r="L73" i="84" s="1"/>
  <c r="N73" i="84" s="1"/>
  <c r="A4" i="93"/>
  <c r="A5" i="93" s="1"/>
  <c r="A6" i="93" s="1"/>
  <c r="A7" i="93" s="1"/>
  <c r="A8" i="93" s="1"/>
  <c r="A9" i="93" s="1"/>
  <c r="A10" i="93" s="1"/>
  <c r="A11" i="93" s="1"/>
  <c r="A12" i="93" s="1"/>
  <c r="A13" i="93" s="1"/>
  <c r="A14" i="93" s="1"/>
  <c r="A15" i="93" s="1"/>
  <c r="A16" i="93" s="1"/>
  <c r="A17" i="93" s="1"/>
  <c r="A18" i="93" s="1"/>
  <c r="A19" i="93" s="1"/>
  <c r="A20" i="93" s="1"/>
  <c r="A21" i="93" s="1"/>
  <c r="A22" i="93" s="1"/>
  <c r="A23" i="93" s="1"/>
  <c r="A24" i="93" s="1"/>
  <c r="A25" i="93" s="1"/>
  <c r="A26" i="93" s="1"/>
  <c r="A27" i="93" s="1"/>
  <c r="A28" i="93" s="1"/>
  <c r="A29" i="93" s="1"/>
  <c r="A30" i="93" s="1"/>
  <c r="A31" i="93" s="1"/>
  <c r="A32" i="93" s="1"/>
  <c r="A33" i="93" s="1"/>
  <c r="A34" i="93" s="1"/>
  <c r="A35" i="93" s="1"/>
  <c r="A36" i="93" s="1"/>
  <c r="A37" i="93" s="1"/>
  <c r="A38" i="93" s="1"/>
  <c r="A39" i="93" s="1"/>
  <c r="A40" i="93" s="1"/>
  <c r="A41" i="93" s="1"/>
  <c r="A42" i="93" s="1"/>
  <c r="Q128" i="92"/>
  <c r="U128" i="92" s="1"/>
  <c r="V128" i="92" s="1"/>
  <c r="F128" i="92"/>
  <c r="H128" i="92" s="1"/>
  <c r="J128" i="92" s="1"/>
  <c r="L128" i="92" s="1"/>
  <c r="N128" i="92" s="1"/>
  <c r="R127" i="92"/>
  <c r="Q127" i="92"/>
  <c r="U127" i="92" s="1"/>
  <c r="V127" i="92" s="1"/>
  <c r="H127" i="92"/>
  <c r="J127" i="92" s="1"/>
  <c r="L127" i="92" s="1"/>
  <c r="N127" i="92" s="1"/>
  <c r="F127" i="92"/>
  <c r="D127" i="92"/>
  <c r="U126" i="92"/>
  <c r="V126" i="92" s="1"/>
  <c r="Q126" i="92"/>
  <c r="R126" i="92" s="1"/>
  <c r="F126" i="92"/>
  <c r="H126" i="92" s="1"/>
  <c r="J126" i="92" s="1"/>
  <c r="L126" i="92" s="1"/>
  <c r="N126" i="92" s="1"/>
  <c r="D126" i="92"/>
  <c r="R125" i="92"/>
  <c r="Q125" i="92"/>
  <c r="F125" i="92"/>
  <c r="H125" i="92" s="1"/>
  <c r="J125" i="92" s="1"/>
  <c r="L125" i="92" s="1"/>
  <c r="N125" i="92" s="1"/>
  <c r="D125" i="92"/>
  <c r="Q124" i="92"/>
  <c r="R124" i="92" s="1"/>
  <c r="F124" i="92"/>
  <c r="H124" i="92" s="1"/>
  <c r="J124" i="92" s="1"/>
  <c r="L124" i="92" s="1"/>
  <c r="N124" i="92" s="1"/>
  <c r="D124" i="92"/>
  <c r="Q123" i="92"/>
  <c r="R123" i="92" s="1"/>
  <c r="H123" i="92"/>
  <c r="J123" i="92" s="1"/>
  <c r="L123" i="92" s="1"/>
  <c r="N123" i="92" s="1"/>
  <c r="F123" i="92"/>
  <c r="D123" i="92"/>
  <c r="Q122" i="92"/>
  <c r="R122" i="92" s="1"/>
  <c r="F122" i="92"/>
  <c r="H122" i="92" s="1"/>
  <c r="J122" i="92" s="1"/>
  <c r="L122" i="92" s="1"/>
  <c r="N122" i="92" s="1"/>
  <c r="D122" i="92"/>
  <c r="R121" i="92"/>
  <c r="Q121" i="92"/>
  <c r="F121" i="92"/>
  <c r="H121" i="92" s="1"/>
  <c r="J121" i="92" s="1"/>
  <c r="L121" i="92" s="1"/>
  <c r="N121" i="92" s="1"/>
  <c r="D121" i="92"/>
  <c r="R120" i="92"/>
  <c r="Q120" i="92"/>
  <c r="F120" i="92"/>
  <c r="H120" i="92" s="1"/>
  <c r="J120" i="92" s="1"/>
  <c r="L120" i="92" s="1"/>
  <c r="N120" i="92" s="1"/>
  <c r="D120" i="92"/>
  <c r="R119" i="92"/>
  <c r="Q119" i="92"/>
  <c r="F119" i="92"/>
  <c r="H119" i="92" s="1"/>
  <c r="J119" i="92" s="1"/>
  <c r="L119" i="92" s="1"/>
  <c r="N119" i="92" s="1"/>
  <c r="D119" i="92"/>
  <c r="R118" i="92"/>
  <c r="Q118" i="92"/>
  <c r="F118" i="92"/>
  <c r="H118" i="92" s="1"/>
  <c r="J118" i="92" s="1"/>
  <c r="L118" i="92" s="1"/>
  <c r="N118" i="92" s="1"/>
  <c r="D118" i="92"/>
  <c r="G116" i="92"/>
  <c r="I116" i="92" s="1"/>
  <c r="K116" i="92" s="1"/>
  <c r="M116" i="92" s="1"/>
  <c r="O116" i="92" s="1"/>
  <c r="E116" i="92"/>
  <c r="K110" i="92"/>
  <c r="K109" i="92"/>
  <c r="K108" i="92"/>
  <c r="K107" i="92"/>
  <c r="K106" i="92"/>
  <c r="K105" i="92"/>
  <c r="K104" i="92"/>
  <c r="K103" i="92"/>
  <c r="K102" i="92"/>
  <c r="K101" i="92"/>
  <c r="K100" i="92"/>
  <c r="D96" i="92"/>
  <c r="E96" i="92" s="1"/>
  <c r="D95" i="92"/>
  <c r="E95" i="92" s="1"/>
  <c r="E94" i="92"/>
  <c r="D94" i="92"/>
  <c r="D93" i="92"/>
  <c r="E93" i="92" s="1"/>
  <c r="D92" i="92"/>
  <c r="E92" i="92" s="1"/>
  <c r="D91" i="92"/>
  <c r="E91" i="92" s="1"/>
  <c r="E90" i="92"/>
  <c r="D90" i="92"/>
  <c r="D89" i="92"/>
  <c r="E89" i="92" s="1"/>
  <c r="D88" i="92"/>
  <c r="E88" i="92" s="1"/>
  <c r="D87" i="92"/>
  <c r="E87" i="92" s="1"/>
  <c r="E86" i="92"/>
  <c r="D86" i="92"/>
  <c r="R83" i="92"/>
  <c r="Q83" i="92"/>
  <c r="U83" i="92" s="1"/>
  <c r="V83" i="92" s="1"/>
  <c r="R82" i="92"/>
  <c r="Q82" i="92"/>
  <c r="Q81" i="92"/>
  <c r="Q80" i="92"/>
  <c r="U122" i="92" s="1"/>
  <c r="V122" i="92" s="1"/>
  <c r="D80" i="92"/>
  <c r="Q79" i="92"/>
  <c r="U79" i="92" s="1"/>
  <c r="V79" i="92" s="1"/>
  <c r="D79" i="92"/>
  <c r="Q78" i="92"/>
  <c r="D78" i="92"/>
  <c r="Q77" i="92"/>
  <c r="R77" i="92" s="1"/>
  <c r="D77" i="92"/>
  <c r="Q76" i="92"/>
  <c r="D76" i="92"/>
  <c r="Q75" i="92"/>
  <c r="D75" i="92"/>
  <c r="Q74" i="92"/>
  <c r="D74" i="92"/>
  <c r="Q73" i="92"/>
  <c r="D73" i="92"/>
  <c r="D66" i="92"/>
  <c r="D65" i="92"/>
  <c r="D64" i="92"/>
  <c r="D63" i="92"/>
  <c r="D62" i="92"/>
  <c r="D61" i="92"/>
  <c r="D60" i="92"/>
  <c r="D59" i="92"/>
  <c r="D52" i="92"/>
  <c r="D51" i="92"/>
  <c r="D50" i="92"/>
  <c r="D49" i="92"/>
  <c r="D48" i="92"/>
  <c r="D47" i="92"/>
  <c r="D46" i="92"/>
  <c r="D45" i="92"/>
  <c r="D38" i="92"/>
  <c r="D37" i="92"/>
  <c r="D36" i="92"/>
  <c r="D35" i="92"/>
  <c r="D34" i="92"/>
  <c r="D33" i="92"/>
  <c r="D32" i="92"/>
  <c r="D31" i="92"/>
  <c r="E29" i="92"/>
  <c r="G29" i="92" s="1"/>
  <c r="I29" i="92" s="1"/>
  <c r="K29" i="92" s="1"/>
  <c r="M29" i="92" s="1"/>
  <c r="O29" i="92" s="1"/>
  <c r="E43" i="92" s="1"/>
  <c r="G43" i="92" s="1"/>
  <c r="I43" i="92" s="1"/>
  <c r="K43" i="92" s="1"/>
  <c r="M43" i="92" s="1"/>
  <c r="O43" i="92" s="1"/>
  <c r="E57" i="92" s="1"/>
  <c r="G57" i="92" s="1"/>
  <c r="I57" i="92" s="1"/>
  <c r="K57" i="92" s="1"/>
  <c r="M57" i="92" s="1"/>
  <c r="O57" i="92" s="1"/>
  <c r="E71" i="92" s="1"/>
  <c r="G71" i="92" s="1"/>
  <c r="I71" i="92" s="1"/>
  <c r="K71" i="92" s="1"/>
  <c r="M71" i="92" s="1"/>
  <c r="O71" i="92" s="1"/>
  <c r="D24" i="92"/>
  <c r="D23" i="92"/>
  <c r="D22" i="92"/>
  <c r="D21" i="92"/>
  <c r="D20" i="92"/>
  <c r="D19" i="92"/>
  <c r="D18" i="92"/>
  <c r="D17" i="92"/>
  <c r="AG97" i="91"/>
  <c r="AE97" i="91"/>
  <c r="Y97" i="91"/>
  <c r="W97" i="91"/>
  <c r="Q97" i="91"/>
  <c r="O97" i="91"/>
  <c r="I97" i="91"/>
  <c r="G97" i="91"/>
  <c r="AG93" i="91"/>
  <c r="AE93" i="91"/>
  <c r="Y93" i="91"/>
  <c r="W93" i="91"/>
  <c r="Q93" i="91"/>
  <c r="O93" i="91"/>
  <c r="I93" i="91"/>
  <c r="G93" i="91"/>
  <c r="AG89" i="91"/>
  <c r="AE89" i="91"/>
  <c r="Y89" i="91"/>
  <c r="W89" i="91"/>
  <c r="Q89" i="91"/>
  <c r="O89" i="91"/>
  <c r="I89" i="91"/>
  <c r="G89" i="91"/>
  <c r="AG85" i="91"/>
  <c r="AE85" i="91"/>
  <c r="Y85" i="91"/>
  <c r="W85" i="91"/>
  <c r="Q85" i="91"/>
  <c r="O85" i="91"/>
  <c r="I85" i="91"/>
  <c r="G85" i="91"/>
  <c r="AG81" i="91"/>
  <c r="AE81" i="91"/>
  <c r="Y81" i="91"/>
  <c r="W81" i="91"/>
  <c r="Q81" i="91"/>
  <c r="O81" i="91"/>
  <c r="I81" i="91"/>
  <c r="G81" i="91"/>
  <c r="AG77" i="91"/>
  <c r="AE77" i="91"/>
  <c r="Y77" i="91"/>
  <c r="W77" i="91"/>
  <c r="Q77" i="91"/>
  <c r="O77" i="91"/>
  <c r="I77" i="91"/>
  <c r="G77" i="91"/>
  <c r="AG73" i="91"/>
  <c r="AE73" i="91"/>
  <c r="Y73" i="91"/>
  <c r="W73" i="91"/>
  <c r="Q73" i="91"/>
  <c r="O73" i="91"/>
  <c r="I73" i="91"/>
  <c r="G73" i="91"/>
  <c r="AG69" i="91"/>
  <c r="AE69" i="91"/>
  <c r="Y69" i="91"/>
  <c r="W69" i="91"/>
  <c r="Q69" i="91"/>
  <c r="O69" i="91"/>
  <c r="I69" i="91"/>
  <c r="G69" i="91"/>
  <c r="AK61" i="91"/>
  <c r="AI61" i="91"/>
  <c r="AA61" i="91"/>
  <c r="Y61" i="91"/>
  <c r="Q61" i="91"/>
  <c r="O61" i="91"/>
  <c r="AA58" i="91"/>
  <c r="Y58" i="91"/>
  <c r="Q58" i="91"/>
  <c r="O58" i="91"/>
  <c r="AN55" i="91"/>
  <c r="AK55" i="91"/>
  <c r="AI55" i="91"/>
  <c r="AA55" i="91"/>
  <c r="Y55" i="91"/>
  <c r="Q55" i="91"/>
  <c r="O55" i="91"/>
  <c r="AK52" i="91"/>
  <c r="AI52" i="91"/>
  <c r="AA52" i="91"/>
  <c r="Y52" i="91"/>
  <c r="Q52" i="91"/>
  <c r="O52" i="91"/>
  <c r="AK49" i="91"/>
  <c r="AI49" i="91"/>
  <c r="AA49" i="91"/>
  <c r="Y49" i="91"/>
  <c r="Q49" i="91"/>
  <c r="O49" i="91"/>
  <c r="AK46" i="91"/>
  <c r="AI46" i="91"/>
  <c r="AA46" i="91"/>
  <c r="Y46" i="91"/>
  <c r="Q46" i="91"/>
  <c r="O46" i="91"/>
  <c r="AK43" i="91"/>
  <c r="AI43" i="91"/>
  <c r="AA43" i="91"/>
  <c r="Y43" i="91"/>
  <c r="Q43" i="91"/>
  <c r="O43" i="91"/>
  <c r="AK40" i="91"/>
  <c r="AI40" i="91"/>
  <c r="AA40" i="91"/>
  <c r="Y40" i="91"/>
  <c r="Q40" i="91"/>
  <c r="O40" i="91"/>
  <c r="AK37" i="91"/>
  <c r="AI37" i="91"/>
  <c r="AA37" i="91"/>
  <c r="Y37" i="91"/>
  <c r="Q37" i="91"/>
  <c r="O37" i="91"/>
  <c r="AK34" i="91"/>
  <c r="AI34" i="91"/>
  <c r="AA34" i="91"/>
  <c r="Y34" i="91"/>
  <c r="Q34" i="91"/>
  <c r="O34" i="91"/>
  <c r="G17" i="91"/>
  <c r="E17" i="91"/>
  <c r="I11" i="91"/>
  <c r="I18" i="91" s="1"/>
  <c r="I21" i="91" s="1"/>
  <c r="H11" i="91"/>
  <c r="H18" i="91" s="1"/>
  <c r="H21" i="91" s="1"/>
  <c r="G11" i="91"/>
  <c r="G18" i="91" s="1"/>
  <c r="F11" i="91"/>
  <c r="F18" i="91" s="1"/>
  <c r="F21" i="91" s="1"/>
  <c r="E11" i="91"/>
  <c r="E18" i="91" s="1"/>
  <c r="D11" i="91"/>
  <c r="D18" i="91" s="1"/>
  <c r="D21" i="91" s="1"/>
  <c r="G10" i="91"/>
  <c r="E10" i="91"/>
  <c r="G7" i="91"/>
  <c r="E7" i="91"/>
  <c r="Q59" i="84"/>
  <c r="Q60" i="84"/>
  <c r="Q61" i="84"/>
  <c r="Q62" i="84"/>
  <c r="R62" i="84" s="1"/>
  <c r="Q63" i="84"/>
  <c r="R63" i="84" s="1"/>
  <c r="Q64" i="84"/>
  <c r="R64" i="84" s="1"/>
  <c r="Q65" i="84"/>
  <c r="Q66" i="84"/>
  <c r="Q67" i="84"/>
  <c r="R67" i="84" s="1"/>
  <c r="Q68" i="84"/>
  <c r="R68" i="84"/>
  <c r="Q69" i="84"/>
  <c r="R69" i="84" s="1"/>
  <c r="H66" i="84"/>
  <c r="J66" i="84" s="1"/>
  <c r="L66" i="84" s="1"/>
  <c r="N66" i="84" s="1"/>
  <c r="F66" i="84"/>
  <c r="F65" i="84"/>
  <c r="H65" i="84" s="1"/>
  <c r="J65" i="84" s="1"/>
  <c r="L65" i="84" s="1"/>
  <c r="N65" i="84" s="1"/>
  <c r="F64" i="84"/>
  <c r="H64" i="84" s="1"/>
  <c r="J64" i="84" s="1"/>
  <c r="L64" i="84" s="1"/>
  <c r="N64" i="84" s="1"/>
  <c r="F63" i="84"/>
  <c r="H63" i="84" s="1"/>
  <c r="J63" i="84" s="1"/>
  <c r="L63" i="84" s="1"/>
  <c r="N63" i="84" s="1"/>
  <c r="F62" i="84"/>
  <c r="H62" i="84" s="1"/>
  <c r="J62" i="84" s="1"/>
  <c r="L62" i="84" s="1"/>
  <c r="N62" i="84" s="1"/>
  <c r="F61" i="84"/>
  <c r="H61" i="84" s="1"/>
  <c r="J61" i="84" s="1"/>
  <c r="L61" i="84" s="1"/>
  <c r="N61" i="84" s="1"/>
  <c r="F60" i="84"/>
  <c r="H60" i="84" s="1"/>
  <c r="J60" i="84" s="1"/>
  <c r="L60" i="84" s="1"/>
  <c r="N60" i="84" s="1"/>
  <c r="F59" i="84"/>
  <c r="H59" i="84" s="1"/>
  <c r="J59" i="84" s="1"/>
  <c r="L59" i="84" s="1"/>
  <c r="N59" i="84" s="1"/>
  <c r="AG97" i="90"/>
  <c r="AE97" i="90"/>
  <c r="Y97" i="90"/>
  <c r="W97" i="90"/>
  <c r="Q97" i="90"/>
  <c r="O97" i="90"/>
  <c r="I97" i="90"/>
  <c r="G97" i="90"/>
  <c r="AG93" i="90"/>
  <c r="AE93" i="90"/>
  <c r="Y93" i="90"/>
  <c r="W93" i="90"/>
  <c r="Q93" i="90"/>
  <c r="O93" i="90"/>
  <c r="I93" i="90"/>
  <c r="G93" i="90"/>
  <c r="AG89" i="90"/>
  <c r="AE89" i="90"/>
  <c r="Y89" i="90"/>
  <c r="W89" i="90"/>
  <c r="Q89" i="90"/>
  <c r="O89" i="90"/>
  <c r="I89" i="90"/>
  <c r="G89" i="90"/>
  <c r="AG85" i="90"/>
  <c r="AE85" i="90"/>
  <c r="Y85" i="90"/>
  <c r="W85" i="90"/>
  <c r="Q85" i="90"/>
  <c r="O85" i="90"/>
  <c r="I85" i="90"/>
  <c r="G85" i="90"/>
  <c r="AG81" i="90"/>
  <c r="AE81" i="90"/>
  <c r="Y81" i="90"/>
  <c r="W81" i="90"/>
  <c r="Q81" i="90"/>
  <c r="O81" i="90"/>
  <c r="I81" i="90"/>
  <c r="G81" i="90"/>
  <c r="AG77" i="90"/>
  <c r="AE77" i="90"/>
  <c r="Y77" i="90"/>
  <c r="W77" i="90"/>
  <c r="Q77" i="90"/>
  <c r="O77" i="90"/>
  <c r="I77" i="90"/>
  <c r="G77" i="90"/>
  <c r="AG73" i="90"/>
  <c r="AE73" i="90"/>
  <c r="Y73" i="90"/>
  <c r="W73" i="90"/>
  <c r="Q73" i="90"/>
  <c r="O73" i="90"/>
  <c r="I73" i="90"/>
  <c r="G73" i="90"/>
  <c r="AG69" i="90"/>
  <c r="AE69" i="90"/>
  <c r="Y69" i="90"/>
  <c r="W69" i="90"/>
  <c r="Q69" i="90"/>
  <c r="O69" i="90"/>
  <c r="I69" i="90"/>
  <c r="G69" i="90"/>
  <c r="AA61" i="90"/>
  <c r="Y61" i="90"/>
  <c r="Q61" i="90"/>
  <c r="O61" i="90"/>
  <c r="G61" i="90"/>
  <c r="E61" i="90"/>
  <c r="Q58" i="90"/>
  <c r="O58" i="90"/>
  <c r="G58" i="90"/>
  <c r="E58" i="90"/>
  <c r="AD55" i="90"/>
  <c r="AA55" i="90"/>
  <c r="Y55" i="90"/>
  <c r="Q55" i="90"/>
  <c r="O55" i="90"/>
  <c r="G55" i="90"/>
  <c r="E55" i="90"/>
  <c r="AA52" i="90"/>
  <c r="Y52" i="90"/>
  <c r="Q52" i="90"/>
  <c r="O52" i="90"/>
  <c r="G52" i="90"/>
  <c r="E52" i="90"/>
  <c r="AA49" i="90"/>
  <c r="Y49" i="90"/>
  <c r="Q49" i="90"/>
  <c r="O49" i="90"/>
  <c r="G49" i="90"/>
  <c r="E49" i="90"/>
  <c r="AA46" i="90"/>
  <c r="Y46" i="90"/>
  <c r="Q46" i="90"/>
  <c r="O46" i="90"/>
  <c r="G46" i="90"/>
  <c r="E46" i="90"/>
  <c r="AA43" i="90"/>
  <c r="Y43" i="90"/>
  <c r="Q43" i="90"/>
  <c r="O43" i="90"/>
  <c r="G43" i="90"/>
  <c r="E43" i="90"/>
  <c r="AA40" i="90"/>
  <c r="Y40" i="90"/>
  <c r="Q40" i="90"/>
  <c r="O40" i="90"/>
  <c r="G40" i="90"/>
  <c r="E40" i="90"/>
  <c r="AA37" i="90"/>
  <c r="Y37" i="90"/>
  <c r="Q37" i="90"/>
  <c r="O37" i="90"/>
  <c r="G37" i="90"/>
  <c r="E37" i="90"/>
  <c r="AA34" i="90"/>
  <c r="Y34" i="90"/>
  <c r="Q34" i="90"/>
  <c r="O34" i="90"/>
  <c r="G34" i="90"/>
  <c r="E34" i="90"/>
  <c r="G17" i="90"/>
  <c r="E17" i="90"/>
  <c r="I11" i="90"/>
  <c r="I18" i="90" s="1"/>
  <c r="I21" i="90" s="1"/>
  <c r="H11" i="90"/>
  <c r="H18" i="90" s="1"/>
  <c r="H21" i="90" s="1"/>
  <c r="G11" i="90"/>
  <c r="G18" i="90" s="1"/>
  <c r="F11" i="90"/>
  <c r="F18" i="90" s="1"/>
  <c r="F21" i="90" s="1"/>
  <c r="E11" i="90"/>
  <c r="E18" i="90" s="1"/>
  <c r="D11" i="90"/>
  <c r="D18" i="90" s="1"/>
  <c r="D21" i="90" s="1"/>
  <c r="G10" i="90"/>
  <c r="E10" i="90"/>
  <c r="G7" i="90"/>
  <c r="E7" i="90"/>
  <c r="H52" i="84"/>
  <c r="J52" i="84" s="1"/>
  <c r="L52" i="84" s="1"/>
  <c r="N52" i="84" s="1"/>
  <c r="F52" i="84"/>
  <c r="J51" i="84"/>
  <c r="L51" i="84" s="1"/>
  <c r="N51" i="84" s="1"/>
  <c r="H51" i="84"/>
  <c r="F51" i="84"/>
  <c r="F50" i="84"/>
  <c r="H50" i="84" s="1"/>
  <c r="J50" i="84" s="1"/>
  <c r="L50" i="84" s="1"/>
  <c r="N50" i="84" s="1"/>
  <c r="F49" i="84"/>
  <c r="H49" i="84" s="1"/>
  <c r="J49" i="84" s="1"/>
  <c r="L49" i="84" s="1"/>
  <c r="N49" i="84" s="1"/>
  <c r="F48" i="84"/>
  <c r="H48" i="84" s="1"/>
  <c r="J48" i="84" s="1"/>
  <c r="L48" i="84" s="1"/>
  <c r="N48" i="84" s="1"/>
  <c r="J47" i="84"/>
  <c r="L47" i="84" s="1"/>
  <c r="N47" i="84" s="1"/>
  <c r="H47" i="84"/>
  <c r="F47" i="84"/>
  <c r="F46" i="84"/>
  <c r="H46" i="84" s="1"/>
  <c r="J46" i="84" s="1"/>
  <c r="L46" i="84" s="1"/>
  <c r="N46" i="84" s="1"/>
  <c r="F45" i="84"/>
  <c r="H45" i="84" s="1"/>
  <c r="J45" i="84" s="1"/>
  <c r="L45" i="84" s="1"/>
  <c r="N45" i="84" s="1"/>
  <c r="Q45" i="84"/>
  <c r="Q46" i="84"/>
  <c r="Q47" i="84"/>
  <c r="Q48" i="84"/>
  <c r="R48" i="84" s="1"/>
  <c r="Q49" i="84"/>
  <c r="R49" i="84" s="1"/>
  <c r="Q50" i="84"/>
  <c r="R50" i="84" s="1"/>
  <c r="Q51" i="84"/>
  <c r="Q52" i="84"/>
  <c r="Q53" i="84"/>
  <c r="R53" i="84" s="1"/>
  <c r="Q54" i="84"/>
  <c r="R54" i="84"/>
  <c r="Q55" i="84"/>
  <c r="R55" i="84" s="1"/>
  <c r="AG97" i="89"/>
  <c r="AE97" i="89"/>
  <c r="Y97" i="89"/>
  <c r="W97" i="89"/>
  <c r="Q97" i="89"/>
  <c r="O97" i="89"/>
  <c r="I97" i="89"/>
  <c r="G97" i="89"/>
  <c r="AG93" i="89"/>
  <c r="AE93" i="89"/>
  <c r="Y93" i="89"/>
  <c r="W93" i="89"/>
  <c r="Q93" i="89"/>
  <c r="O93" i="89"/>
  <c r="I93" i="89"/>
  <c r="G93" i="89"/>
  <c r="AG89" i="89"/>
  <c r="AE89" i="89"/>
  <c r="Y89" i="89"/>
  <c r="W89" i="89"/>
  <c r="Q89" i="89"/>
  <c r="O89" i="89"/>
  <c r="I89" i="89"/>
  <c r="G89" i="89"/>
  <c r="AG85" i="89"/>
  <c r="AE85" i="89"/>
  <c r="Y85" i="89"/>
  <c r="W85" i="89"/>
  <c r="Q85" i="89"/>
  <c r="O85" i="89"/>
  <c r="I85" i="89"/>
  <c r="G85" i="89"/>
  <c r="AG81" i="89"/>
  <c r="AE81" i="89"/>
  <c r="Y81" i="89"/>
  <c r="W81" i="89"/>
  <c r="Q81" i="89"/>
  <c r="O81" i="89"/>
  <c r="I81" i="89"/>
  <c r="G81" i="89"/>
  <c r="AG77" i="89"/>
  <c r="AE77" i="89"/>
  <c r="Y77" i="89"/>
  <c r="W77" i="89"/>
  <c r="Q77" i="89"/>
  <c r="O77" i="89"/>
  <c r="I77" i="89"/>
  <c r="G77" i="89"/>
  <c r="AG73" i="89"/>
  <c r="AE73" i="89"/>
  <c r="Y73" i="89"/>
  <c r="W73" i="89"/>
  <c r="Q73" i="89"/>
  <c r="O73" i="89"/>
  <c r="I73" i="89"/>
  <c r="G73" i="89"/>
  <c r="AG69" i="89"/>
  <c r="AE69" i="89"/>
  <c r="Y69" i="89"/>
  <c r="W69" i="89"/>
  <c r="Q69" i="89"/>
  <c r="O69" i="89"/>
  <c r="I69" i="89"/>
  <c r="G69" i="89"/>
  <c r="AA61" i="89"/>
  <c r="Y61" i="89"/>
  <c r="Q61" i="89"/>
  <c r="O61" i="89"/>
  <c r="G61" i="89"/>
  <c r="E61" i="89"/>
  <c r="Q58" i="89"/>
  <c r="O58" i="89"/>
  <c r="G58" i="89"/>
  <c r="E58" i="89"/>
  <c r="AD55" i="89"/>
  <c r="AA55" i="89"/>
  <c r="Y55" i="89"/>
  <c r="Q55" i="89"/>
  <c r="O55" i="89"/>
  <c r="G55" i="89"/>
  <c r="E55" i="89"/>
  <c r="AA52" i="89"/>
  <c r="Y52" i="89"/>
  <c r="Q52" i="89"/>
  <c r="O52" i="89"/>
  <c r="G52" i="89"/>
  <c r="E52" i="89"/>
  <c r="AA49" i="89"/>
  <c r="Y49" i="89"/>
  <c r="Q49" i="89"/>
  <c r="O49" i="89"/>
  <c r="G49" i="89"/>
  <c r="E49" i="89"/>
  <c r="AA46" i="89"/>
  <c r="Y46" i="89"/>
  <c r="Q46" i="89"/>
  <c r="O46" i="89"/>
  <c r="G46" i="89"/>
  <c r="E46" i="89"/>
  <c r="AA43" i="89"/>
  <c r="Y43" i="89"/>
  <c r="Q43" i="89"/>
  <c r="O43" i="89"/>
  <c r="G43" i="89"/>
  <c r="E43" i="89"/>
  <c r="AA40" i="89"/>
  <c r="Y40" i="89"/>
  <c r="Q40" i="89"/>
  <c r="O40" i="89"/>
  <c r="G40" i="89"/>
  <c r="E40" i="89"/>
  <c r="AA37" i="89"/>
  <c r="Y37" i="89"/>
  <c r="Q37" i="89"/>
  <c r="O37" i="89"/>
  <c r="G37" i="89"/>
  <c r="E37" i="89"/>
  <c r="AA34" i="89"/>
  <c r="Y34" i="89"/>
  <c r="Q34" i="89"/>
  <c r="O34" i="89"/>
  <c r="G34" i="89"/>
  <c r="E34" i="89"/>
  <c r="G17" i="89"/>
  <c r="E17" i="89"/>
  <c r="I11" i="89"/>
  <c r="I18" i="89" s="1"/>
  <c r="I21" i="89" s="1"/>
  <c r="H11" i="89"/>
  <c r="H18" i="89" s="1"/>
  <c r="H21" i="89" s="1"/>
  <c r="G11" i="89"/>
  <c r="G18" i="89" s="1"/>
  <c r="F11" i="89"/>
  <c r="F18" i="89" s="1"/>
  <c r="F21" i="89" s="1"/>
  <c r="E11" i="89"/>
  <c r="E18" i="89" s="1"/>
  <c r="D11" i="89"/>
  <c r="D18" i="89" s="1"/>
  <c r="D21" i="89" s="1"/>
  <c r="G10" i="89"/>
  <c r="E10" i="89"/>
  <c r="G7" i="89"/>
  <c r="E7" i="89"/>
  <c r="Q31" i="84"/>
  <c r="Q32" i="84"/>
  <c r="Q33" i="84"/>
  <c r="Q34" i="84"/>
  <c r="R34" i="84" s="1"/>
  <c r="Q35" i="84"/>
  <c r="R35" i="84" s="1"/>
  <c r="Q36" i="84"/>
  <c r="R36" i="84" s="1"/>
  <c r="Q37" i="84"/>
  <c r="Q38" i="84"/>
  <c r="Q39" i="84"/>
  <c r="R39" i="84" s="1"/>
  <c r="Q40" i="84"/>
  <c r="R40" i="84" s="1"/>
  <c r="Q41" i="84"/>
  <c r="R41" i="84" s="1"/>
  <c r="N38" i="84"/>
  <c r="N37" i="84"/>
  <c r="N34" i="84"/>
  <c r="N33" i="84"/>
  <c r="N32" i="84"/>
  <c r="N31" i="84"/>
  <c r="L38" i="84"/>
  <c r="L37" i="84"/>
  <c r="L36" i="84"/>
  <c r="N36" i="84" s="1"/>
  <c r="L35" i="84"/>
  <c r="N35" i="84" s="1"/>
  <c r="L34" i="84"/>
  <c r="L33" i="84"/>
  <c r="L32" i="84"/>
  <c r="L31" i="84"/>
  <c r="J38" i="84"/>
  <c r="J37" i="84"/>
  <c r="J36" i="84"/>
  <c r="J35" i="84"/>
  <c r="J34" i="84"/>
  <c r="J33" i="84"/>
  <c r="J32" i="84"/>
  <c r="J31" i="84"/>
  <c r="H38" i="84"/>
  <c r="H37" i="84"/>
  <c r="H36" i="84"/>
  <c r="H35" i="84"/>
  <c r="H34" i="84"/>
  <c r="H33" i="84"/>
  <c r="H32" i="84"/>
  <c r="H31" i="84"/>
  <c r="F38" i="84"/>
  <c r="F37" i="84"/>
  <c r="F36" i="84"/>
  <c r="F35" i="84"/>
  <c r="F34" i="84"/>
  <c r="F33" i="84"/>
  <c r="F32" i="84"/>
  <c r="F31" i="84"/>
  <c r="AG97" i="88"/>
  <c r="AE97" i="88"/>
  <c r="Y97" i="88"/>
  <c r="W97" i="88"/>
  <c r="Q97" i="88"/>
  <c r="O97" i="88"/>
  <c r="I97" i="88"/>
  <c r="G97" i="88"/>
  <c r="AG93" i="88"/>
  <c r="AE93" i="88"/>
  <c r="Y93" i="88"/>
  <c r="W93" i="88"/>
  <c r="Q93" i="88"/>
  <c r="O93" i="88"/>
  <c r="I93" i="88"/>
  <c r="G93" i="88"/>
  <c r="AG89" i="88"/>
  <c r="AE89" i="88"/>
  <c r="Y89" i="88"/>
  <c r="W89" i="88"/>
  <c r="Q89" i="88"/>
  <c r="O89" i="88"/>
  <c r="I89" i="88"/>
  <c r="G89" i="88"/>
  <c r="AG85" i="88"/>
  <c r="AE85" i="88"/>
  <c r="Y85" i="88"/>
  <c r="W85" i="88"/>
  <c r="Q85" i="88"/>
  <c r="O85" i="88"/>
  <c r="I85" i="88"/>
  <c r="G85" i="88"/>
  <c r="AG81" i="88"/>
  <c r="AE81" i="88"/>
  <c r="Y81" i="88"/>
  <c r="W81" i="88"/>
  <c r="Q81" i="88"/>
  <c r="O81" i="88"/>
  <c r="I81" i="88"/>
  <c r="G81" i="88"/>
  <c r="AG77" i="88"/>
  <c r="AE77" i="88"/>
  <c r="Y77" i="88"/>
  <c r="W77" i="88"/>
  <c r="Q77" i="88"/>
  <c r="O77" i="88"/>
  <c r="I77" i="88"/>
  <c r="G77" i="88"/>
  <c r="AG73" i="88"/>
  <c r="AE73" i="88"/>
  <c r="Y73" i="88"/>
  <c r="W73" i="88"/>
  <c r="Q73" i="88"/>
  <c r="O73" i="88"/>
  <c r="I73" i="88"/>
  <c r="G73" i="88"/>
  <c r="AG69" i="88"/>
  <c r="AE69" i="88"/>
  <c r="Y69" i="88"/>
  <c r="W69" i="88"/>
  <c r="Q69" i="88"/>
  <c r="O69" i="88"/>
  <c r="I69" i="88"/>
  <c r="G69" i="88"/>
  <c r="AA61" i="88"/>
  <c r="Y61" i="88"/>
  <c r="Q61" i="88"/>
  <c r="O61" i="88"/>
  <c r="G61" i="88"/>
  <c r="E61" i="88"/>
  <c r="Q58" i="88"/>
  <c r="O58" i="88"/>
  <c r="G58" i="88"/>
  <c r="E58" i="88"/>
  <c r="AD55" i="88"/>
  <c r="AA55" i="88"/>
  <c r="Y55" i="88"/>
  <c r="Q55" i="88"/>
  <c r="O55" i="88"/>
  <c r="G55" i="88"/>
  <c r="E55" i="88"/>
  <c r="AA52" i="88"/>
  <c r="Y52" i="88"/>
  <c r="Q52" i="88"/>
  <c r="O52" i="88"/>
  <c r="G52" i="88"/>
  <c r="E52" i="88"/>
  <c r="AA49" i="88"/>
  <c r="Y49" i="88"/>
  <c r="Q49" i="88"/>
  <c r="O49" i="88"/>
  <c r="G49" i="88"/>
  <c r="E49" i="88"/>
  <c r="AA46" i="88"/>
  <c r="Y46" i="88"/>
  <c r="Q46" i="88"/>
  <c r="O46" i="88"/>
  <c r="G46" i="88"/>
  <c r="E46" i="88"/>
  <c r="AA43" i="88"/>
  <c r="Y43" i="88"/>
  <c r="Q43" i="88"/>
  <c r="O43" i="88"/>
  <c r="G43" i="88"/>
  <c r="E43" i="88"/>
  <c r="AA40" i="88"/>
  <c r="Y40" i="88"/>
  <c r="Q40" i="88"/>
  <c r="O40" i="88"/>
  <c r="G40" i="88"/>
  <c r="E40" i="88"/>
  <c r="AA37" i="88"/>
  <c r="Y37" i="88"/>
  <c r="Q37" i="88"/>
  <c r="O37" i="88"/>
  <c r="G37" i="88"/>
  <c r="E37" i="88"/>
  <c r="AA34" i="88"/>
  <c r="Y34" i="88"/>
  <c r="Q34" i="88"/>
  <c r="O34" i="88"/>
  <c r="G34" i="88"/>
  <c r="E34" i="88"/>
  <c r="G17" i="88"/>
  <c r="E17" i="88"/>
  <c r="I11" i="88"/>
  <c r="I18" i="88" s="1"/>
  <c r="I21" i="88" s="1"/>
  <c r="H11" i="88"/>
  <c r="H18" i="88" s="1"/>
  <c r="H21" i="88" s="1"/>
  <c r="G11" i="88"/>
  <c r="G18" i="88" s="1"/>
  <c r="F11" i="88"/>
  <c r="F18" i="88" s="1"/>
  <c r="F21" i="88" s="1"/>
  <c r="E11" i="88"/>
  <c r="E18" i="88" s="1"/>
  <c r="D11" i="88"/>
  <c r="D18" i="88" s="1"/>
  <c r="D21" i="88" s="1"/>
  <c r="G10" i="88"/>
  <c r="E10" i="88"/>
  <c r="G7" i="88"/>
  <c r="E7" i="88"/>
  <c r="H24" i="84"/>
  <c r="J24" i="84" s="1"/>
  <c r="L24" i="84" s="1"/>
  <c r="N24" i="84" s="1"/>
  <c r="F24" i="84"/>
  <c r="J23" i="84"/>
  <c r="L23" i="84" s="1"/>
  <c r="N23" i="84" s="1"/>
  <c r="H23" i="84"/>
  <c r="F23" i="84"/>
  <c r="F22" i="84"/>
  <c r="H22" i="84" s="1"/>
  <c r="J22" i="84" s="1"/>
  <c r="L22" i="84" s="1"/>
  <c r="N22" i="84" s="1"/>
  <c r="F21" i="84"/>
  <c r="H21" i="84" s="1"/>
  <c r="J21" i="84" s="1"/>
  <c r="L21" i="84" s="1"/>
  <c r="N21" i="84" s="1"/>
  <c r="H20" i="84"/>
  <c r="J20" i="84" s="1"/>
  <c r="L20" i="84" s="1"/>
  <c r="N20" i="84" s="1"/>
  <c r="F20" i="84"/>
  <c r="J19" i="84"/>
  <c r="L19" i="84" s="1"/>
  <c r="N19" i="84" s="1"/>
  <c r="H19" i="84"/>
  <c r="F19" i="84"/>
  <c r="F18" i="84"/>
  <c r="H18" i="84" s="1"/>
  <c r="J18" i="84" s="1"/>
  <c r="L18" i="84" s="1"/>
  <c r="N18" i="84" s="1"/>
  <c r="F17" i="84"/>
  <c r="H17" i="84" s="1"/>
  <c r="J17" i="84" s="1"/>
  <c r="L17" i="84" s="1"/>
  <c r="N17" i="84" s="1"/>
  <c r="Q27" i="84"/>
  <c r="R27" i="84" s="1"/>
  <c r="Q26" i="84"/>
  <c r="R26" i="84" s="1"/>
  <c r="Q25" i="84"/>
  <c r="R25" i="84" s="1"/>
  <c r="Q24" i="84"/>
  <c r="Q23" i="84"/>
  <c r="Q22" i="84"/>
  <c r="R22" i="84" s="1"/>
  <c r="Q21" i="84"/>
  <c r="R21" i="84" s="1"/>
  <c r="Q20" i="84"/>
  <c r="R20" i="84" s="1"/>
  <c r="Q19" i="84"/>
  <c r="Q18" i="84"/>
  <c r="Q17" i="84"/>
  <c r="Q97" i="87"/>
  <c r="O97" i="87"/>
  <c r="Q93" i="87"/>
  <c r="O93" i="87"/>
  <c r="Q89" i="87"/>
  <c r="O89" i="87"/>
  <c r="Q85" i="87"/>
  <c r="O85" i="87"/>
  <c r="Q81" i="87"/>
  <c r="O81" i="87"/>
  <c r="Q77" i="87"/>
  <c r="O77" i="87"/>
  <c r="Q73" i="87"/>
  <c r="O73" i="87"/>
  <c r="Q69" i="87"/>
  <c r="O69" i="87"/>
  <c r="AG97" i="87"/>
  <c r="AE97" i="87"/>
  <c r="Y97" i="87"/>
  <c r="W97" i="87"/>
  <c r="I97" i="87"/>
  <c r="G97" i="87"/>
  <c r="AG93" i="87"/>
  <c r="AE93" i="87"/>
  <c r="Y93" i="87"/>
  <c r="W93" i="87"/>
  <c r="I93" i="87"/>
  <c r="G93" i="87"/>
  <c r="AG89" i="87"/>
  <c r="AE89" i="87"/>
  <c r="Y89" i="87"/>
  <c r="W89" i="87"/>
  <c r="I89" i="87"/>
  <c r="G89" i="87"/>
  <c r="AG85" i="87"/>
  <c r="AE85" i="87"/>
  <c r="Y85" i="87"/>
  <c r="W85" i="87"/>
  <c r="I85" i="87"/>
  <c r="G85" i="87"/>
  <c r="AG81" i="87"/>
  <c r="AE81" i="87"/>
  <c r="Y81" i="87"/>
  <c r="W81" i="87"/>
  <c r="I81" i="87"/>
  <c r="G81" i="87"/>
  <c r="AG77" i="87"/>
  <c r="AE77" i="87"/>
  <c r="Y77" i="87"/>
  <c r="W77" i="87"/>
  <c r="I77" i="87"/>
  <c r="G77" i="87"/>
  <c r="AG73" i="87"/>
  <c r="AE73" i="87"/>
  <c r="Y73" i="87"/>
  <c r="W73" i="87"/>
  <c r="I73" i="87"/>
  <c r="G73" i="87"/>
  <c r="AG69" i="87"/>
  <c r="AE69" i="87"/>
  <c r="Y69" i="87"/>
  <c r="W69" i="87"/>
  <c r="I69" i="87"/>
  <c r="G69" i="87"/>
  <c r="AA61" i="87"/>
  <c r="Y61" i="87"/>
  <c r="Q61" i="87"/>
  <c r="O61" i="87"/>
  <c r="G61" i="87"/>
  <c r="E61" i="87"/>
  <c r="Q58" i="87"/>
  <c r="O58" i="87"/>
  <c r="G58" i="87"/>
  <c r="E58" i="87"/>
  <c r="AD55" i="87"/>
  <c r="AA55" i="87"/>
  <c r="Y55" i="87"/>
  <c r="Q55" i="87"/>
  <c r="O55" i="87"/>
  <c r="G55" i="87"/>
  <c r="E55" i="87"/>
  <c r="AA52" i="87"/>
  <c r="Y52" i="87"/>
  <c r="Q52" i="87"/>
  <c r="O52" i="87"/>
  <c r="G52" i="87"/>
  <c r="E52" i="87"/>
  <c r="AA49" i="87"/>
  <c r="Y49" i="87"/>
  <c r="Q49" i="87"/>
  <c r="O49" i="87"/>
  <c r="G49" i="87"/>
  <c r="E49" i="87"/>
  <c r="AA46" i="87"/>
  <c r="Y46" i="87"/>
  <c r="Q46" i="87"/>
  <c r="O46" i="87"/>
  <c r="G46" i="87"/>
  <c r="E46" i="87"/>
  <c r="AA43" i="87"/>
  <c r="Y43" i="87"/>
  <c r="Q43" i="87"/>
  <c r="O43" i="87"/>
  <c r="G43" i="87"/>
  <c r="E43" i="87"/>
  <c r="AA40" i="87"/>
  <c r="Y40" i="87"/>
  <c r="Q40" i="87"/>
  <c r="O40" i="87"/>
  <c r="G40" i="87"/>
  <c r="E40" i="87"/>
  <c r="AA37" i="87"/>
  <c r="Y37" i="87"/>
  <c r="Q37" i="87"/>
  <c r="O37" i="87"/>
  <c r="G37" i="87"/>
  <c r="E37" i="87"/>
  <c r="AA34" i="87"/>
  <c r="Y34" i="87"/>
  <c r="Q34" i="87"/>
  <c r="O34" i="87"/>
  <c r="G34" i="87"/>
  <c r="E34" i="87"/>
  <c r="G17" i="87"/>
  <c r="E17" i="87"/>
  <c r="I11" i="87"/>
  <c r="I18" i="87" s="1"/>
  <c r="I21" i="87" s="1"/>
  <c r="H11" i="87"/>
  <c r="H18" i="87" s="1"/>
  <c r="H21" i="87" s="1"/>
  <c r="G11" i="87"/>
  <c r="G18" i="87" s="1"/>
  <c r="F11" i="87"/>
  <c r="F18" i="87" s="1"/>
  <c r="F21" i="87" s="1"/>
  <c r="E11" i="87"/>
  <c r="E18" i="87" s="1"/>
  <c r="D11" i="87"/>
  <c r="D18" i="87" s="1"/>
  <c r="D21" i="87" s="1"/>
  <c r="G10" i="87"/>
  <c r="E10" i="87"/>
  <c r="G7" i="87"/>
  <c r="E7" i="87"/>
  <c r="A37" i="86"/>
  <c r="A38" i="86" s="1"/>
  <c r="A39" i="86" s="1"/>
  <c r="A40" i="86" s="1"/>
  <c r="A41" i="86" s="1"/>
  <c r="A42" i="86" s="1"/>
  <c r="Q73" i="84"/>
  <c r="Q74" i="84"/>
  <c r="Q75" i="84"/>
  <c r="Q76" i="84"/>
  <c r="R76" i="84" s="1"/>
  <c r="Q77" i="84"/>
  <c r="R77" i="84" s="1"/>
  <c r="Q78" i="84"/>
  <c r="R78" i="84" s="1"/>
  <c r="Q79" i="84"/>
  <c r="Q80" i="84"/>
  <c r="U122" i="84" s="1"/>
  <c r="V122" i="84" s="1"/>
  <c r="Q81" i="84"/>
  <c r="R81" i="84" s="1"/>
  <c r="Q82" i="84"/>
  <c r="R82" i="84" s="1"/>
  <c r="Q83" i="84"/>
  <c r="R83" i="84" s="1"/>
  <c r="A4" i="86"/>
  <c r="A5" i="86" s="1"/>
  <c r="A6" i="86" s="1"/>
  <c r="A7" i="86" s="1"/>
  <c r="A8" i="86" s="1"/>
  <c r="A9" i="86" s="1"/>
  <c r="A10" i="86" s="1"/>
  <c r="A11" i="86" s="1"/>
  <c r="A12" i="86" s="1"/>
  <c r="A13" i="86" s="1"/>
  <c r="A14" i="86" s="1"/>
  <c r="A15" i="86" s="1"/>
  <c r="A16" i="86" s="1"/>
  <c r="A17" i="86" s="1"/>
  <c r="A18" i="86" s="1"/>
  <c r="A19" i="86" s="1"/>
  <c r="A20" i="86" s="1"/>
  <c r="A21" i="86" s="1"/>
  <c r="A22" i="86" s="1"/>
  <c r="A23" i="86" s="1"/>
  <c r="A24" i="86" s="1"/>
  <c r="A25" i="86" s="1"/>
  <c r="A26" i="86" s="1"/>
  <c r="A27" i="86" s="1"/>
  <c r="A28" i="86" s="1"/>
  <c r="A29" i="86" s="1"/>
  <c r="A30" i="86" s="1"/>
  <c r="A31" i="86" s="1"/>
  <c r="A32" i="86" s="1"/>
  <c r="A33" i="86" s="1"/>
  <c r="A34" i="86" s="1"/>
  <c r="A35" i="86" s="1"/>
  <c r="A36" i="86" s="1"/>
  <c r="Y97" i="85"/>
  <c r="W97" i="85"/>
  <c r="Q97" i="85"/>
  <c r="O97" i="85"/>
  <c r="I97" i="85"/>
  <c r="G97" i="85"/>
  <c r="Y93" i="85"/>
  <c r="W93" i="85"/>
  <c r="Q93" i="85"/>
  <c r="O93" i="85"/>
  <c r="I93" i="85"/>
  <c r="G93" i="85"/>
  <c r="Y89" i="85"/>
  <c r="W89" i="85"/>
  <c r="Q89" i="85"/>
  <c r="O89" i="85"/>
  <c r="I89" i="85"/>
  <c r="G89" i="85"/>
  <c r="Y85" i="85"/>
  <c r="W85" i="85"/>
  <c r="Q85" i="85"/>
  <c r="O85" i="85"/>
  <c r="I85" i="85"/>
  <c r="G85" i="85"/>
  <c r="Y81" i="85"/>
  <c r="W81" i="85"/>
  <c r="Q81" i="85"/>
  <c r="O81" i="85"/>
  <c r="I81" i="85"/>
  <c r="G81" i="85"/>
  <c r="Y77" i="85"/>
  <c r="W77" i="85"/>
  <c r="Q77" i="85"/>
  <c r="O77" i="85"/>
  <c r="I77" i="85"/>
  <c r="G77" i="85"/>
  <c r="Y73" i="85"/>
  <c r="W73" i="85"/>
  <c r="Q73" i="85"/>
  <c r="O73" i="85"/>
  <c r="I73" i="85"/>
  <c r="G73" i="85"/>
  <c r="Y69" i="85"/>
  <c r="W69" i="85"/>
  <c r="Q69" i="85"/>
  <c r="O69" i="85"/>
  <c r="I69" i="85"/>
  <c r="G69" i="85"/>
  <c r="AA61" i="85"/>
  <c r="Y61" i="85"/>
  <c r="Q61" i="85"/>
  <c r="O61" i="85"/>
  <c r="G61" i="85"/>
  <c r="E61" i="85"/>
  <c r="Q58" i="85"/>
  <c r="O58" i="85"/>
  <c r="G58" i="85"/>
  <c r="E58" i="85"/>
  <c r="AD55" i="85"/>
  <c r="AA55" i="85"/>
  <c r="Y55" i="85"/>
  <c r="Q55" i="85"/>
  <c r="O55" i="85"/>
  <c r="G55" i="85"/>
  <c r="E55" i="85"/>
  <c r="AA52" i="85"/>
  <c r="Y52" i="85"/>
  <c r="Q52" i="85"/>
  <c r="O52" i="85"/>
  <c r="G52" i="85"/>
  <c r="E52" i="85"/>
  <c r="AA49" i="85"/>
  <c r="Y49" i="85"/>
  <c r="Q49" i="85"/>
  <c r="O49" i="85"/>
  <c r="G49" i="85"/>
  <c r="E49" i="85"/>
  <c r="AA46" i="85"/>
  <c r="Y46" i="85"/>
  <c r="Q46" i="85"/>
  <c r="O46" i="85"/>
  <c r="G46" i="85"/>
  <c r="E46" i="85"/>
  <c r="AA43" i="85"/>
  <c r="Y43" i="85"/>
  <c r="Q43" i="85"/>
  <c r="O43" i="85"/>
  <c r="G43" i="85"/>
  <c r="E43" i="85"/>
  <c r="AA40" i="85"/>
  <c r="Y40" i="85"/>
  <c r="Q40" i="85"/>
  <c r="O40" i="85"/>
  <c r="G40" i="85"/>
  <c r="E40" i="85"/>
  <c r="AA37" i="85"/>
  <c r="Y37" i="85"/>
  <c r="Q37" i="85"/>
  <c r="O37" i="85"/>
  <c r="G37" i="85"/>
  <c r="E37" i="85"/>
  <c r="AA34" i="85"/>
  <c r="Y34" i="85"/>
  <c r="Q34" i="85"/>
  <c r="O34" i="85"/>
  <c r="G34" i="85"/>
  <c r="E34" i="85"/>
  <c r="G17" i="85"/>
  <c r="E17" i="85"/>
  <c r="I11" i="85"/>
  <c r="I18" i="85" s="1"/>
  <c r="I21" i="85" s="1"/>
  <c r="H11" i="85"/>
  <c r="H18" i="85" s="1"/>
  <c r="H21" i="85" s="1"/>
  <c r="G11" i="85"/>
  <c r="G18" i="85" s="1"/>
  <c r="F11" i="85"/>
  <c r="F18" i="85" s="1"/>
  <c r="F21" i="85" s="1"/>
  <c r="E11" i="85"/>
  <c r="E18" i="85" s="1"/>
  <c r="D11" i="85"/>
  <c r="D18" i="85" s="1"/>
  <c r="D21" i="85" s="1"/>
  <c r="G10" i="85"/>
  <c r="E10" i="85"/>
  <c r="G7" i="85"/>
  <c r="E7" i="85"/>
  <c r="Q128" i="84"/>
  <c r="U128" i="84" s="1"/>
  <c r="V128" i="84" s="1"/>
  <c r="H128" i="84"/>
  <c r="J128" i="84" s="1"/>
  <c r="L128" i="84" s="1"/>
  <c r="N128" i="84" s="1"/>
  <c r="F128" i="84"/>
  <c r="R127" i="84"/>
  <c r="Q127" i="84"/>
  <c r="U127" i="84" s="1"/>
  <c r="V127" i="84" s="1"/>
  <c r="H127" i="84"/>
  <c r="J127" i="84" s="1"/>
  <c r="L127" i="84" s="1"/>
  <c r="N127" i="84" s="1"/>
  <c r="F127" i="84"/>
  <c r="D127" i="84"/>
  <c r="U126" i="84"/>
  <c r="V126" i="84" s="1"/>
  <c r="Q126" i="84"/>
  <c r="R126" i="84" s="1"/>
  <c r="F126" i="84"/>
  <c r="H126" i="84" s="1"/>
  <c r="J126" i="84" s="1"/>
  <c r="L126" i="84" s="1"/>
  <c r="N126" i="84" s="1"/>
  <c r="D126" i="84"/>
  <c r="R125" i="84"/>
  <c r="Q125" i="84"/>
  <c r="H125" i="84"/>
  <c r="J125" i="84" s="1"/>
  <c r="L125" i="84" s="1"/>
  <c r="N125" i="84" s="1"/>
  <c r="F125" i="84"/>
  <c r="D125" i="84"/>
  <c r="Q124" i="84"/>
  <c r="R124" i="84" s="1"/>
  <c r="F124" i="84"/>
  <c r="H124" i="84" s="1"/>
  <c r="J124" i="84" s="1"/>
  <c r="L124" i="84" s="1"/>
  <c r="N124" i="84" s="1"/>
  <c r="D124" i="84"/>
  <c r="Q123" i="84"/>
  <c r="H123" i="84"/>
  <c r="J123" i="84" s="1"/>
  <c r="L123" i="84" s="1"/>
  <c r="N123" i="84" s="1"/>
  <c r="F123" i="84"/>
  <c r="D123" i="84"/>
  <c r="Q122" i="84"/>
  <c r="R122" i="84" s="1"/>
  <c r="F122" i="84"/>
  <c r="H122" i="84" s="1"/>
  <c r="J122" i="84" s="1"/>
  <c r="L122" i="84" s="1"/>
  <c r="N122" i="84" s="1"/>
  <c r="D122" i="84"/>
  <c r="Q121" i="84"/>
  <c r="J121" i="84"/>
  <c r="L121" i="84" s="1"/>
  <c r="N121" i="84" s="1"/>
  <c r="H121" i="84"/>
  <c r="F121" i="84"/>
  <c r="D121" i="84"/>
  <c r="R120" i="84"/>
  <c r="Q120" i="84"/>
  <c r="H120" i="84"/>
  <c r="J120" i="84" s="1"/>
  <c r="L120" i="84" s="1"/>
  <c r="N120" i="84" s="1"/>
  <c r="F120" i="84"/>
  <c r="D120" i="84"/>
  <c r="Q119" i="84"/>
  <c r="R119" i="84" s="1"/>
  <c r="J119" i="84"/>
  <c r="L119" i="84" s="1"/>
  <c r="N119" i="84" s="1"/>
  <c r="H119" i="84"/>
  <c r="F119" i="84"/>
  <c r="D119" i="84"/>
  <c r="R118" i="84"/>
  <c r="Q118" i="84"/>
  <c r="H118" i="84"/>
  <c r="J118" i="84" s="1"/>
  <c r="L118" i="84" s="1"/>
  <c r="N118" i="84" s="1"/>
  <c r="F118" i="84"/>
  <c r="D118" i="84"/>
  <c r="G116" i="84"/>
  <c r="I116" i="84" s="1"/>
  <c r="K116" i="84" s="1"/>
  <c r="M116" i="84" s="1"/>
  <c r="O116" i="84" s="1"/>
  <c r="E116" i="84"/>
  <c r="K110" i="84"/>
  <c r="K109" i="84"/>
  <c r="K108" i="84"/>
  <c r="K107" i="84"/>
  <c r="K106" i="84"/>
  <c r="K105" i="84"/>
  <c r="K104" i="84"/>
  <c r="K103" i="84"/>
  <c r="K102" i="84"/>
  <c r="K101" i="84"/>
  <c r="K100" i="84"/>
  <c r="E96" i="84"/>
  <c r="D96" i="84"/>
  <c r="D95" i="84"/>
  <c r="E95" i="84" s="1"/>
  <c r="E94" i="84"/>
  <c r="D94" i="84"/>
  <c r="D93" i="84"/>
  <c r="E93" i="84" s="1"/>
  <c r="E92" i="84"/>
  <c r="D92" i="84"/>
  <c r="D91" i="84"/>
  <c r="E91" i="84" s="1"/>
  <c r="E90" i="84"/>
  <c r="D90" i="84"/>
  <c r="D89" i="84"/>
  <c r="E89" i="84" s="1"/>
  <c r="E88" i="84"/>
  <c r="D88" i="84"/>
  <c r="D87" i="84"/>
  <c r="E87" i="84" s="1"/>
  <c r="E86" i="84"/>
  <c r="D86" i="84"/>
  <c r="D80" i="84"/>
  <c r="D79" i="84"/>
  <c r="D78" i="84"/>
  <c r="D77" i="84"/>
  <c r="D76" i="84"/>
  <c r="D75" i="84"/>
  <c r="D74" i="84"/>
  <c r="D73" i="84"/>
  <c r="D66" i="84"/>
  <c r="D65" i="84"/>
  <c r="D64" i="84"/>
  <c r="D63" i="84"/>
  <c r="D62" i="84"/>
  <c r="D61" i="84"/>
  <c r="D60" i="84"/>
  <c r="D59" i="84"/>
  <c r="D52" i="84"/>
  <c r="D51" i="84"/>
  <c r="D50" i="84"/>
  <c r="D49" i="84"/>
  <c r="D48" i="84"/>
  <c r="D47" i="84"/>
  <c r="D46" i="84"/>
  <c r="D45" i="84"/>
  <c r="D38" i="84"/>
  <c r="D37" i="84"/>
  <c r="D36" i="84"/>
  <c r="D35" i="84"/>
  <c r="D34" i="84"/>
  <c r="D33" i="84"/>
  <c r="D32" i="84"/>
  <c r="D31" i="84"/>
  <c r="E29" i="84"/>
  <c r="G29" i="84" s="1"/>
  <c r="I29" i="84" s="1"/>
  <c r="K29" i="84" s="1"/>
  <c r="M29" i="84" s="1"/>
  <c r="O29" i="84" s="1"/>
  <c r="E43" i="84" s="1"/>
  <c r="G43" i="84" s="1"/>
  <c r="I43" i="84" s="1"/>
  <c r="K43" i="84" s="1"/>
  <c r="M43" i="84" s="1"/>
  <c r="O43" i="84" s="1"/>
  <c r="E57" i="84" s="1"/>
  <c r="G57" i="84" s="1"/>
  <c r="I57" i="84" s="1"/>
  <c r="K57" i="84" s="1"/>
  <c r="M57" i="84" s="1"/>
  <c r="O57" i="84" s="1"/>
  <c r="E71" i="84" s="1"/>
  <c r="G71" i="84" s="1"/>
  <c r="I71" i="84" s="1"/>
  <c r="K71" i="84" s="1"/>
  <c r="M71" i="84" s="1"/>
  <c r="O71" i="84" s="1"/>
  <c r="D24" i="84"/>
  <c r="D23" i="84"/>
  <c r="D22" i="84"/>
  <c r="D21" i="84"/>
  <c r="D20" i="84"/>
  <c r="D19" i="84"/>
  <c r="D18" i="84"/>
  <c r="D17" i="84"/>
  <c r="H66" i="78"/>
  <c r="J66" i="78" s="1"/>
  <c r="L66" i="78" s="1"/>
  <c r="N66" i="78" s="1"/>
  <c r="F66" i="78"/>
  <c r="F65" i="78"/>
  <c r="H65" i="78" s="1"/>
  <c r="J65" i="78" s="1"/>
  <c r="L65" i="78" s="1"/>
  <c r="N65" i="78" s="1"/>
  <c r="H64" i="78"/>
  <c r="J64" i="78" s="1"/>
  <c r="L64" i="78" s="1"/>
  <c r="N64" i="78" s="1"/>
  <c r="F64" i="78"/>
  <c r="F63" i="78"/>
  <c r="H63" i="78" s="1"/>
  <c r="J63" i="78" s="1"/>
  <c r="L63" i="78" s="1"/>
  <c r="N63" i="78" s="1"/>
  <c r="F62" i="78"/>
  <c r="H62" i="78" s="1"/>
  <c r="J62" i="78" s="1"/>
  <c r="L62" i="78" s="1"/>
  <c r="N62" i="78" s="1"/>
  <c r="F61" i="78"/>
  <c r="H61" i="78" s="1"/>
  <c r="J61" i="78" s="1"/>
  <c r="L61" i="78" s="1"/>
  <c r="N61" i="78" s="1"/>
  <c r="H60" i="78"/>
  <c r="J60" i="78" s="1"/>
  <c r="L60" i="78" s="1"/>
  <c r="N60" i="78" s="1"/>
  <c r="F60" i="78"/>
  <c r="F59" i="78"/>
  <c r="H59" i="78" s="1"/>
  <c r="J59" i="78" s="1"/>
  <c r="L59" i="78" s="1"/>
  <c r="N59" i="78" s="1"/>
  <c r="Q59" i="78"/>
  <c r="Q60" i="78"/>
  <c r="Q61" i="78"/>
  <c r="Q62" i="78"/>
  <c r="R62" i="78" s="1"/>
  <c r="Q63" i="78"/>
  <c r="R63" i="78"/>
  <c r="Q64" i="78"/>
  <c r="R64" i="78" s="1"/>
  <c r="Q65" i="78"/>
  <c r="Q66" i="78"/>
  <c r="Q67" i="78"/>
  <c r="R67" i="78" s="1"/>
  <c r="Q68" i="78"/>
  <c r="R68" i="78"/>
  <c r="Q69" i="78"/>
  <c r="R69" i="78" s="1"/>
  <c r="Y97" i="83"/>
  <c r="W97" i="83"/>
  <c r="Q97" i="83"/>
  <c r="O97" i="83"/>
  <c r="I97" i="83"/>
  <c r="G97" i="83"/>
  <c r="Y93" i="83"/>
  <c r="W93" i="83"/>
  <c r="Q93" i="83"/>
  <c r="O93" i="83"/>
  <c r="I93" i="83"/>
  <c r="G93" i="83"/>
  <c r="Y89" i="83"/>
  <c r="W89" i="83"/>
  <c r="Q89" i="83"/>
  <c r="O89" i="83"/>
  <c r="I89" i="83"/>
  <c r="G89" i="83"/>
  <c r="Y85" i="83"/>
  <c r="W85" i="83"/>
  <c r="Q85" i="83"/>
  <c r="O85" i="83"/>
  <c r="I85" i="83"/>
  <c r="G85" i="83"/>
  <c r="Y81" i="83"/>
  <c r="W81" i="83"/>
  <c r="Q81" i="83"/>
  <c r="O81" i="83"/>
  <c r="I81" i="83"/>
  <c r="G81" i="83"/>
  <c r="Y77" i="83"/>
  <c r="W77" i="83"/>
  <c r="Q77" i="83"/>
  <c r="O77" i="83"/>
  <c r="I77" i="83"/>
  <c r="G77" i="83"/>
  <c r="Y73" i="83"/>
  <c r="W73" i="83"/>
  <c r="Q73" i="83"/>
  <c r="O73" i="83"/>
  <c r="I73" i="83"/>
  <c r="G73" i="83"/>
  <c r="Y69" i="83"/>
  <c r="W69" i="83"/>
  <c r="Q69" i="83"/>
  <c r="O69" i="83"/>
  <c r="I69" i="83"/>
  <c r="G69" i="83"/>
  <c r="AA61" i="83"/>
  <c r="Y61" i="83"/>
  <c r="Q61" i="83"/>
  <c r="O61" i="83"/>
  <c r="G61" i="83"/>
  <c r="E61" i="83"/>
  <c r="Q58" i="83"/>
  <c r="O58" i="83"/>
  <c r="G58" i="83"/>
  <c r="E58" i="83"/>
  <c r="AD55" i="83"/>
  <c r="AA55" i="83"/>
  <c r="Y55" i="83"/>
  <c r="Q55" i="83"/>
  <c r="O55" i="83"/>
  <c r="G55" i="83"/>
  <c r="E55" i="83"/>
  <c r="AA52" i="83"/>
  <c r="Y52" i="83"/>
  <c r="Q52" i="83"/>
  <c r="O52" i="83"/>
  <c r="G52" i="83"/>
  <c r="E52" i="83"/>
  <c r="AA49" i="83"/>
  <c r="Y49" i="83"/>
  <c r="Q49" i="83"/>
  <c r="O49" i="83"/>
  <c r="G49" i="83"/>
  <c r="E49" i="83"/>
  <c r="AA46" i="83"/>
  <c r="Y46" i="83"/>
  <c r="Q46" i="83"/>
  <c r="O46" i="83"/>
  <c r="G46" i="83"/>
  <c r="E46" i="83"/>
  <c r="AA43" i="83"/>
  <c r="Y43" i="83"/>
  <c r="Q43" i="83"/>
  <c r="O43" i="83"/>
  <c r="G43" i="83"/>
  <c r="E43" i="83"/>
  <c r="AA40" i="83"/>
  <c r="Y40" i="83"/>
  <c r="Q40" i="83"/>
  <c r="O40" i="83"/>
  <c r="G40" i="83"/>
  <c r="E40" i="83"/>
  <c r="AA37" i="83"/>
  <c r="Y37" i="83"/>
  <c r="Q37" i="83"/>
  <c r="O37" i="83"/>
  <c r="G37" i="83"/>
  <c r="E37" i="83"/>
  <c r="AA34" i="83"/>
  <c r="Y34" i="83"/>
  <c r="Q34" i="83"/>
  <c r="O34" i="83"/>
  <c r="G34" i="83"/>
  <c r="E34" i="83"/>
  <c r="G17" i="83"/>
  <c r="E17" i="83"/>
  <c r="I11" i="83"/>
  <c r="I18" i="83" s="1"/>
  <c r="I21" i="83" s="1"/>
  <c r="H11" i="83"/>
  <c r="H18" i="83" s="1"/>
  <c r="H21" i="83" s="1"/>
  <c r="G11" i="83"/>
  <c r="G18" i="83" s="1"/>
  <c r="F11" i="83"/>
  <c r="F18" i="83" s="1"/>
  <c r="F21" i="83" s="1"/>
  <c r="E11" i="83"/>
  <c r="E18" i="83" s="1"/>
  <c r="D11" i="83"/>
  <c r="D18" i="83" s="1"/>
  <c r="D21" i="83" s="1"/>
  <c r="G10" i="83"/>
  <c r="E10" i="83"/>
  <c r="G7" i="83"/>
  <c r="E7" i="83"/>
  <c r="Q45" i="78"/>
  <c r="Q46" i="78"/>
  <c r="Q47" i="78"/>
  <c r="Q48" i="78"/>
  <c r="R48" i="78"/>
  <c r="Q49" i="78"/>
  <c r="R49" i="78" s="1"/>
  <c r="Q50" i="78"/>
  <c r="R50" i="78"/>
  <c r="Q51" i="78"/>
  <c r="Q52" i="78"/>
  <c r="Q53" i="78"/>
  <c r="R53" i="78"/>
  <c r="Q54" i="78"/>
  <c r="R54" i="78" s="1"/>
  <c r="Q55" i="78"/>
  <c r="R55" i="78"/>
  <c r="H52" i="78"/>
  <c r="J52" i="78" s="1"/>
  <c r="L52" i="78" s="1"/>
  <c r="N52" i="78" s="1"/>
  <c r="F52" i="78"/>
  <c r="F51" i="78"/>
  <c r="H51" i="78" s="1"/>
  <c r="J51" i="78" s="1"/>
  <c r="L51" i="78" s="1"/>
  <c r="N51" i="78" s="1"/>
  <c r="H50" i="78"/>
  <c r="J50" i="78" s="1"/>
  <c r="L50" i="78" s="1"/>
  <c r="N50" i="78" s="1"/>
  <c r="F50" i="78"/>
  <c r="F49" i="78"/>
  <c r="H49" i="78" s="1"/>
  <c r="J49" i="78" s="1"/>
  <c r="L49" i="78" s="1"/>
  <c r="N49" i="78" s="1"/>
  <c r="F48" i="78"/>
  <c r="H48" i="78" s="1"/>
  <c r="J48" i="78" s="1"/>
  <c r="L48" i="78" s="1"/>
  <c r="N48" i="78" s="1"/>
  <c r="F47" i="78"/>
  <c r="H47" i="78" s="1"/>
  <c r="J47" i="78" s="1"/>
  <c r="L47" i="78" s="1"/>
  <c r="N47" i="78" s="1"/>
  <c r="H46" i="78"/>
  <c r="J46" i="78" s="1"/>
  <c r="L46" i="78" s="1"/>
  <c r="N46" i="78" s="1"/>
  <c r="F46" i="78"/>
  <c r="F45" i="78"/>
  <c r="H45" i="78" s="1"/>
  <c r="J45" i="78" s="1"/>
  <c r="L45" i="78" s="1"/>
  <c r="N45" i="78" s="1"/>
  <c r="Y97" i="82"/>
  <c r="W97" i="82"/>
  <c r="Q97" i="82"/>
  <c r="O97" i="82"/>
  <c r="I97" i="82"/>
  <c r="G97" i="82"/>
  <c r="Y93" i="82"/>
  <c r="W93" i="82"/>
  <c r="Q93" i="82"/>
  <c r="O93" i="82"/>
  <c r="I93" i="82"/>
  <c r="G93" i="82"/>
  <c r="Y89" i="82"/>
  <c r="W89" i="82"/>
  <c r="Q89" i="82"/>
  <c r="O89" i="82"/>
  <c r="I89" i="82"/>
  <c r="G89" i="82"/>
  <c r="Y85" i="82"/>
  <c r="W85" i="82"/>
  <c r="Q85" i="82"/>
  <c r="O85" i="82"/>
  <c r="I85" i="82"/>
  <c r="G85" i="82"/>
  <c r="Y81" i="82"/>
  <c r="W81" i="82"/>
  <c r="Q81" i="82"/>
  <c r="O81" i="82"/>
  <c r="I81" i="82"/>
  <c r="G81" i="82"/>
  <c r="Y77" i="82"/>
  <c r="W77" i="82"/>
  <c r="Q77" i="82"/>
  <c r="O77" i="82"/>
  <c r="I77" i="82"/>
  <c r="G77" i="82"/>
  <c r="Y73" i="82"/>
  <c r="W73" i="82"/>
  <c r="Q73" i="82"/>
  <c r="O73" i="82"/>
  <c r="I73" i="82"/>
  <c r="G73" i="82"/>
  <c r="Y69" i="82"/>
  <c r="W69" i="82"/>
  <c r="Q69" i="82"/>
  <c r="O69" i="82"/>
  <c r="I69" i="82"/>
  <c r="G69" i="82"/>
  <c r="AA61" i="82"/>
  <c r="Y61" i="82"/>
  <c r="Q61" i="82"/>
  <c r="O61" i="82"/>
  <c r="G61" i="82"/>
  <c r="E61" i="82"/>
  <c r="Q58" i="82"/>
  <c r="O58" i="82"/>
  <c r="G58" i="82"/>
  <c r="E58" i="82"/>
  <c r="AD55" i="82"/>
  <c r="AA55" i="82"/>
  <c r="Y55" i="82"/>
  <c r="Q55" i="82"/>
  <c r="O55" i="82"/>
  <c r="G55" i="82"/>
  <c r="E55" i="82"/>
  <c r="AA52" i="82"/>
  <c r="Y52" i="82"/>
  <c r="Q52" i="82"/>
  <c r="O52" i="82"/>
  <c r="G52" i="82"/>
  <c r="E52" i="82"/>
  <c r="AA49" i="82"/>
  <c r="Y49" i="82"/>
  <c r="Q49" i="82"/>
  <c r="O49" i="82"/>
  <c r="G49" i="82"/>
  <c r="E49" i="82"/>
  <c r="AA46" i="82"/>
  <c r="Y46" i="82"/>
  <c r="Q46" i="82"/>
  <c r="O46" i="82"/>
  <c r="G46" i="82"/>
  <c r="E46" i="82"/>
  <c r="AA43" i="82"/>
  <c r="Y43" i="82"/>
  <c r="Q43" i="82"/>
  <c r="O43" i="82"/>
  <c r="G43" i="82"/>
  <c r="E43" i="82"/>
  <c r="AA40" i="82"/>
  <c r="Y40" i="82"/>
  <c r="Q40" i="82"/>
  <c r="O40" i="82"/>
  <c r="G40" i="82"/>
  <c r="E40" i="82"/>
  <c r="AA37" i="82"/>
  <c r="Y37" i="82"/>
  <c r="Q37" i="82"/>
  <c r="O37" i="82"/>
  <c r="G37" i="82"/>
  <c r="E37" i="82"/>
  <c r="AA34" i="82"/>
  <c r="Y34" i="82"/>
  <c r="Q34" i="82"/>
  <c r="O34" i="82"/>
  <c r="G34" i="82"/>
  <c r="E34" i="82"/>
  <c r="G17" i="82"/>
  <c r="E17" i="82"/>
  <c r="I11" i="82"/>
  <c r="I18" i="82" s="1"/>
  <c r="I21" i="82" s="1"/>
  <c r="H11" i="82"/>
  <c r="H18" i="82" s="1"/>
  <c r="H21" i="82" s="1"/>
  <c r="G11" i="82"/>
  <c r="G18" i="82" s="1"/>
  <c r="F11" i="82"/>
  <c r="F18" i="82" s="1"/>
  <c r="F21" i="82" s="1"/>
  <c r="E11" i="82"/>
  <c r="E18" i="82" s="1"/>
  <c r="D11" i="82"/>
  <c r="D18" i="82" s="1"/>
  <c r="D21" i="82" s="1"/>
  <c r="G10" i="82"/>
  <c r="E10" i="82"/>
  <c r="G7" i="82"/>
  <c r="E7" i="82"/>
  <c r="D49" i="78"/>
  <c r="D50" i="78"/>
  <c r="D48" i="78"/>
  <c r="D45" i="78"/>
  <c r="U124" i="92" l="1"/>
  <c r="V124" i="92" s="1"/>
  <c r="U125" i="92"/>
  <c r="V125" i="92" s="1"/>
  <c r="G21" i="95"/>
  <c r="G20" i="95"/>
  <c r="E20" i="95"/>
  <c r="E21" i="95"/>
  <c r="G21" i="94"/>
  <c r="G20" i="94"/>
  <c r="E20" i="94"/>
  <c r="E21" i="94"/>
  <c r="U76" i="92"/>
  <c r="V76" i="92" s="1"/>
  <c r="U78" i="92"/>
  <c r="V78" i="92" s="1"/>
  <c r="U77" i="92"/>
  <c r="V77" i="92" s="1"/>
  <c r="U80" i="92"/>
  <c r="V80" i="92" s="1"/>
  <c r="U81" i="92"/>
  <c r="V81" i="92" s="1"/>
  <c r="U121" i="92"/>
  <c r="V121" i="92" s="1"/>
  <c r="R78" i="92"/>
  <c r="R81" i="92"/>
  <c r="U123" i="92"/>
  <c r="V123" i="92" s="1"/>
  <c r="U124" i="84"/>
  <c r="V124" i="84" s="1"/>
  <c r="U121" i="84"/>
  <c r="V121" i="84" s="1"/>
  <c r="U82" i="92"/>
  <c r="V82" i="92" s="1"/>
  <c r="R76" i="92"/>
  <c r="R128" i="92"/>
  <c r="G21" i="91"/>
  <c r="G20" i="91"/>
  <c r="E20" i="91"/>
  <c r="E21" i="91"/>
  <c r="U79" i="84"/>
  <c r="V79" i="84" s="1"/>
  <c r="G21" i="90"/>
  <c r="G20" i="90"/>
  <c r="E20" i="90"/>
  <c r="E21" i="90"/>
  <c r="E20" i="89"/>
  <c r="E21" i="89"/>
  <c r="G21" i="89"/>
  <c r="G20" i="89"/>
  <c r="U83" i="84"/>
  <c r="V83" i="84" s="1"/>
  <c r="G21" i="88"/>
  <c r="G20" i="88"/>
  <c r="E20" i="88"/>
  <c r="E21" i="88"/>
  <c r="G21" i="87"/>
  <c r="G20" i="87"/>
  <c r="E20" i="87"/>
  <c r="E21" i="87"/>
  <c r="U76" i="84"/>
  <c r="V76" i="84" s="1"/>
  <c r="U80" i="84"/>
  <c r="V80" i="84" s="1"/>
  <c r="U123" i="84"/>
  <c r="V123" i="84" s="1"/>
  <c r="U125" i="84"/>
  <c r="V125" i="84" s="1"/>
  <c r="U81" i="84"/>
  <c r="V81" i="84" s="1"/>
  <c r="U77" i="84"/>
  <c r="V77" i="84" s="1"/>
  <c r="U78" i="84"/>
  <c r="V78" i="84" s="1"/>
  <c r="U82" i="84"/>
  <c r="V82" i="84" s="1"/>
  <c r="G21" i="85"/>
  <c r="G20" i="85"/>
  <c r="E20" i="85"/>
  <c r="E21" i="85"/>
  <c r="R121" i="84"/>
  <c r="R123" i="84"/>
  <c r="R128" i="84"/>
  <c r="G21" i="83"/>
  <c r="G20" i="83"/>
  <c r="E20" i="83"/>
  <c r="E21" i="83"/>
  <c r="G21" i="82"/>
  <c r="G20" i="82"/>
  <c r="E20" i="82"/>
  <c r="E21" i="82"/>
  <c r="Y97" i="81"/>
  <c r="W97" i="81"/>
  <c r="Q97" i="81"/>
  <c r="O97" i="81"/>
  <c r="I97" i="81"/>
  <c r="G97" i="81"/>
  <c r="Y93" i="81"/>
  <c r="W93" i="81"/>
  <c r="Q93" i="81"/>
  <c r="O93" i="81"/>
  <c r="I93" i="81"/>
  <c r="G93" i="81"/>
  <c r="Y89" i="81"/>
  <c r="W89" i="81"/>
  <c r="Q89" i="81"/>
  <c r="O89" i="81"/>
  <c r="I89" i="81"/>
  <c r="G89" i="81"/>
  <c r="Y85" i="81"/>
  <c r="W85" i="81"/>
  <c r="Q85" i="81"/>
  <c r="O85" i="81"/>
  <c r="I85" i="81"/>
  <c r="G85" i="81"/>
  <c r="Y81" i="81"/>
  <c r="W81" i="81"/>
  <c r="Q81" i="81"/>
  <c r="O81" i="81"/>
  <c r="I81" i="81"/>
  <c r="G81" i="81"/>
  <c r="Y77" i="81"/>
  <c r="W77" i="81"/>
  <c r="Q77" i="81"/>
  <c r="O77" i="81"/>
  <c r="I77" i="81"/>
  <c r="G77" i="81"/>
  <c r="Y73" i="81"/>
  <c r="W73" i="81"/>
  <c r="Q73" i="81"/>
  <c r="O73" i="81"/>
  <c r="I73" i="81"/>
  <c r="G73" i="81"/>
  <c r="Y69" i="81"/>
  <c r="W69" i="81"/>
  <c r="Q69" i="81"/>
  <c r="O69" i="81"/>
  <c r="I69" i="81"/>
  <c r="G69" i="81"/>
  <c r="AA61" i="81"/>
  <c r="Y61" i="81"/>
  <c r="Q61" i="81"/>
  <c r="O61" i="81"/>
  <c r="G61" i="81"/>
  <c r="E61" i="81"/>
  <c r="Q58" i="81"/>
  <c r="O58" i="81"/>
  <c r="G58" i="81"/>
  <c r="E58" i="81"/>
  <c r="AD55" i="81"/>
  <c r="AA55" i="81"/>
  <c r="Y55" i="81"/>
  <c r="Q55" i="81"/>
  <c r="O55" i="81"/>
  <c r="G55" i="81"/>
  <c r="E55" i="81"/>
  <c r="AA52" i="81"/>
  <c r="Y52" i="81"/>
  <c r="Q52" i="81"/>
  <c r="O52" i="81"/>
  <c r="G52" i="81"/>
  <c r="E52" i="81"/>
  <c r="AA49" i="81"/>
  <c r="Y49" i="81"/>
  <c r="Q49" i="81"/>
  <c r="O49" i="81"/>
  <c r="G49" i="81"/>
  <c r="E49" i="81"/>
  <c r="AA46" i="81"/>
  <c r="Y46" i="81"/>
  <c r="Q46" i="81"/>
  <c r="O46" i="81"/>
  <c r="G46" i="81"/>
  <c r="E46" i="81"/>
  <c r="AA43" i="81"/>
  <c r="Y43" i="81"/>
  <c r="Q43" i="81"/>
  <c r="O43" i="81"/>
  <c r="G43" i="81"/>
  <c r="E43" i="81"/>
  <c r="AA40" i="81"/>
  <c r="Y40" i="81"/>
  <c r="Q40" i="81"/>
  <c r="O40" i="81"/>
  <c r="G40" i="81"/>
  <c r="E40" i="81"/>
  <c r="AA37" i="81"/>
  <c r="Y37" i="81"/>
  <c r="Q37" i="81"/>
  <c r="O37" i="81"/>
  <c r="G37" i="81"/>
  <c r="E37" i="81"/>
  <c r="AA34" i="81"/>
  <c r="Y34" i="81"/>
  <c r="Q34" i="81"/>
  <c r="O34" i="81"/>
  <c r="G34" i="81"/>
  <c r="E34" i="81"/>
  <c r="G17" i="81"/>
  <c r="E17" i="81"/>
  <c r="I11" i="81"/>
  <c r="I18" i="81" s="1"/>
  <c r="I21" i="81" s="1"/>
  <c r="H11" i="81"/>
  <c r="H18" i="81" s="1"/>
  <c r="H21" i="81" s="1"/>
  <c r="G11" i="81"/>
  <c r="G18" i="81" s="1"/>
  <c r="F11" i="81"/>
  <c r="F18" i="81" s="1"/>
  <c r="F21" i="81" s="1"/>
  <c r="E11" i="81"/>
  <c r="E18" i="81" s="1"/>
  <c r="D11" i="81"/>
  <c r="D18" i="81" s="1"/>
  <c r="D21" i="81" s="1"/>
  <c r="G10" i="81"/>
  <c r="E10" i="81"/>
  <c r="G7" i="81"/>
  <c r="E7" i="81"/>
  <c r="Y97" i="80"/>
  <c r="W97" i="80"/>
  <c r="Q97" i="80"/>
  <c r="O97" i="80"/>
  <c r="I97" i="80"/>
  <c r="G97" i="80"/>
  <c r="Y93" i="80"/>
  <c r="W93" i="80"/>
  <c r="Q93" i="80"/>
  <c r="O93" i="80"/>
  <c r="I93" i="80"/>
  <c r="G93" i="80"/>
  <c r="Y89" i="80"/>
  <c r="W89" i="80"/>
  <c r="Q89" i="80"/>
  <c r="O89" i="80"/>
  <c r="I89" i="80"/>
  <c r="G89" i="80"/>
  <c r="Y85" i="80"/>
  <c r="W85" i="80"/>
  <c r="Q85" i="80"/>
  <c r="O85" i="80"/>
  <c r="I85" i="80"/>
  <c r="G85" i="80"/>
  <c r="Y81" i="80"/>
  <c r="W81" i="80"/>
  <c r="Q81" i="80"/>
  <c r="O81" i="80"/>
  <c r="I81" i="80"/>
  <c r="G81" i="80"/>
  <c r="Y77" i="80"/>
  <c r="W77" i="80"/>
  <c r="Q77" i="80"/>
  <c r="O77" i="80"/>
  <c r="I77" i="80"/>
  <c r="G77" i="80"/>
  <c r="Y73" i="80"/>
  <c r="W73" i="80"/>
  <c r="Q73" i="80"/>
  <c r="O73" i="80"/>
  <c r="I73" i="80"/>
  <c r="G73" i="80"/>
  <c r="Y69" i="80"/>
  <c r="W69" i="80"/>
  <c r="Q69" i="80"/>
  <c r="O69" i="80"/>
  <c r="I69" i="80"/>
  <c r="G69" i="80"/>
  <c r="AA61" i="80"/>
  <c r="Y61" i="80"/>
  <c r="Q61" i="80"/>
  <c r="O61" i="80"/>
  <c r="G61" i="80"/>
  <c r="E61" i="80"/>
  <c r="Q58" i="80"/>
  <c r="O58" i="80"/>
  <c r="G58" i="80"/>
  <c r="E58" i="80"/>
  <c r="AD55" i="80"/>
  <c r="AA55" i="80"/>
  <c r="Y55" i="80"/>
  <c r="Q55" i="80"/>
  <c r="O55" i="80"/>
  <c r="G55" i="80"/>
  <c r="E55" i="80"/>
  <c r="AA52" i="80"/>
  <c r="Y52" i="80"/>
  <c r="Q52" i="80"/>
  <c r="O52" i="80"/>
  <c r="G52" i="80"/>
  <c r="E52" i="80"/>
  <c r="AA49" i="80"/>
  <c r="Y49" i="80"/>
  <c r="Q49" i="80"/>
  <c r="O49" i="80"/>
  <c r="G49" i="80"/>
  <c r="E49" i="80"/>
  <c r="AA46" i="80"/>
  <c r="Y46" i="80"/>
  <c r="Q46" i="80"/>
  <c r="O46" i="80"/>
  <c r="G46" i="80"/>
  <c r="E46" i="80"/>
  <c r="AA43" i="80"/>
  <c r="Y43" i="80"/>
  <c r="Q43" i="80"/>
  <c r="O43" i="80"/>
  <c r="G43" i="80"/>
  <c r="E43" i="80"/>
  <c r="AA40" i="80"/>
  <c r="Y40" i="80"/>
  <c r="Q40" i="80"/>
  <c r="O40" i="80"/>
  <c r="G40" i="80"/>
  <c r="E40" i="80"/>
  <c r="AA37" i="80"/>
  <c r="Y37" i="80"/>
  <c r="Q37" i="80"/>
  <c r="O37" i="80"/>
  <c r="G37" i="80"/>
  <c r="E37" i="80"/>
  <c r="AA34" i="80"/>
  <c r="Y34" i="80"/>
  <c r="Q34" i="80"/>
  <c r="O34" i="80"/>
  <c r="G34" i="80"/>
  <c r="E34" i="80"/>
  <c r="G17" i="80"/>
  <c r="E17" i="80"/>
  <c r="I11" i="80"/>
  <c r="I18" i="80" s="1"/>
  <c r="I21" i="80" s="1"/>
  <c r="H11" i="80"/>
  <c r="H18" i="80" s="1"/>
  <c r="H21" i="80" s="1"/>
  <c r="G11" i="80"/>
  <c r="G18" i="80" s="1"/>
  <c r="F11" i="80"/>
  <c r="F18" i="80" s="1"/>
  <c r="F21" i="80" s="1"/>
  <c r="E11" i="80"/>
  <c r="E18" i="80" s="1"/>
  <c r="D11" i="80"/>
  <c r="D18" i="80" s="1"/>
  <c r="D21" i="80" s="1"/>
  <c r="G10" i="80"/>
  <c r="E10" i="80"/>
  <c r="G7" i="80"/>
  <c r="E7" i="80"/>
  <c r="U122" i="78"/>
  <c r="V122" i="78" s="1"/>
  <c r="H38" i="78"/>
  <c r="J38" i="78" s="1"/>
  <c r="L38" i="78" s="1"/>
  <c r="N38" i="78" s="1"/>
  <c r="F38" i="78"/>
  <c r="J37" i="78"/>
  <c r="L37" i="78" s="1"/>
  <c r="N37" i="78" s="1"/>
  <c r="H37" i="78"/>
  <c r="F37" i="78"/>
  <c r="L36" i="78"/>
  <c r="N36" i="78" s="1"/>
  <c r="J36" i="78"/>
  <c r="H36" i="78"/>
  <c r="F36" i="78"/>
  <c r="F35" i="78"/>
  <c r="H35" i="78" s="1"/>
  <c r="J35" i="78" s="1"/>
  <c r="L35" i="78" s="1"/>
  <c r="N35" i="78" s="1"/>
  <c r="H34" i="78"/>
  <c r="J34" i="78" s="1"/>
  <c r="L34" i="78" s="1"/>
  <c r="N34" i="78" s="1"/>
  <c r="F34" i="78"/>
  <c r="J33" i="78"/>
  <c r="L33" i="78" s="1"/>
  <c r="N33" i="78" s="1"/>
  <c r="H33" i="78"/>
  <c r="F33" i="78"/>
  <c r="L32" i="78"/>
  <c r="N32" i="78" s="1"/>
  <c r="J32" i="78"/>
  <c r="H32" i="78"/>
  <c r="F32" i="78"/>
  <c r="F31" i="78"/>
  <c r="H31" i="78" s="1"/>
  <c r="J31" i="78" s="1"/>
  <c r="L31" i="78" s="1"/>
  <c r="N31" i="78" s="1"/>
  <c r="A4" i="79"/>
  <c r="A5" i="79" s="1"/>
  <c r="A6" i="79" s="1"/>
  <c r="A7" i="79" s="1"/>
  <c r="A8" i="79" s="1"/>
  <c r="A9" i="79" s="1"/>
  <c r="A10" i="79" s="1"/>
  <c r="A11" i="79" s="1"/>
  <c r="A12" i="79" s="1"/>
  <c r="A13" i="79" s="1"/>
  <c r="A14" i="79" s="1"/>
  <c r="A15" i="79" s="1"/>
  <c r="A16" i="79" s="1"/>
  <c r="A17" i="79" s="1"/>
  <c r="A18" i="79" s="1"/>
  <c r="A19" i="79" s="1"/>
  <c r="A20" i="79" s="1"/>
  <c r="A21" i="79" s="1"/>
  <c r="A22" i="79" s="1"/>
  <c r="A23" i="79" s="1"/>
  <c r="A24" i="79" s="1"/>
  <c r="A25" i="79" s="1"/>
  <c r="A26" i="79" s="1"/>
  <c r="A27" i="79" s="1"/>
  <c r="A28" i="79" s="1"/>
  <c r="A29" i="79" s="1"/>
  <c r="A30" i="79" s="1"/>
  <c r="A31" i="79" s="1"/>
  <c r="A32" i="79" s="1"/>
  <c r="A33" i="79" s="1"/>
  <c r="A34" i="79" s="1"/>
  <c r="A35" i="79" s="1"/>
  <c r="A36" i="79" s="1"/>
  <c r="Q128" i="78"/>
  <c r="U128" i="78" s="1"/>
  <c r="V128" i="78" s="1"/>
  <c r="F128" i="78"/>
  <c r="H128" i="78" s="1"/>
  <c r="J128" i="78" s="1"/>
  <c r="L128" i="78" s="1"/>
  <c r="N128" i="78" s="1"/>
  <c r="Q127" i="78"/>
  <c r="U127" i="78" s="1"/>
  <c r="V127" i="78" s="1"/>
  <c r="F127" i="78"/>
  <c r="H127" i="78" s="1"/>
  <c r="J127" i="78" s="1"/>
  <c r="L127" i="78" s="1"/>
  <c r="N127" i="78" s="1"/>
  <c r="D127" i="78"/>
  <c r="U126" i="78"/>
  <c r="V126" i="78" s="1"/>
  <c r="R126" i="78"/>
  <c r="Q126" i="78"/>
  <c r="J126" i="78"/>
  <c r="L126" i="78" s="1"/>
  <c r="N126" i="78" s="1"/>
  <c r="H126" i="78"/>
  <c r="F126" i="78"/>
  <c r="D126" i="78"/>
  <c r="Q125" i="78"/>
  <c r="U125" i="78" s="1"/>
  <c r="V125" i="78" s="1"/>
  <c r="F125" i="78"/>
  <c r="H125" i="78" s="1"/>
  <c r="J125" i="78" s="1"/>
  <c r="L125" i="78" s="1"/>
  <c r="N125" i="78" s="1"/>
  <c r="D125" i="78"/>
  <c r="U124" i="78"/>
  <c r="V124" i="78" s="1"/>
  <c r="R124" i="78"/>
  <c r="Q124" i="78"/>
  <c r="J124" i="78"/>
  <c r="L124" i="78" s="1"/>
  <c r="N124" i="78" s="1"/>
  <c r="H124" i="78"/>
  <c r="F124" i="78"/>
  <c r="D124" i="78"/>
  <c r="Q123" i="78"/>
  <c r="F123" i="78"/>
  <c r="H123" i="78" s="1"/>
  <c r="J123" i="78" s="1"/>
  <c r="L123" i="78" s="1"/>
  <c r="N123" i="78" s="1"/>
  <c r="D123" i="78"/>
  <c r="R122" i="78"/>
  <c r="Q122" i="78"/>
  <c r="J122" i="78"/>
  <c r="L122" i="78" s="1"/>
  <c r="N122" i="78" s="1"/>
  <c r="H122" i="78"/>
  <c r="F122" i="78"/>
  <c r="D122" i="78"/>
  <c r="Q121" i="78"/>
  <c r="U121" i="78" s="1"/>
  <c r="V121" i="78" s="1"/>
  <c r="F121" i="78"/>
  <c r="H121" i="78" s="1"/>
  <c r="J121" i="78" s="1"/>
  <c r="L121" i="78" s="1"/>
  <c r="N121" i="78" s="1"/>
  <c r="D121" i="78"/>
  <c r="Q120" i="78"/>
  <c r="R120" i="78" s="1"/>
  <c r="F120" i="78"/>
  <c r="H120" i="78" s="1"/>
  <c r="J120" i="78" s="1"/>
  <c r="L120" i="78" s="1"/>
  <c r="N120" i="78" s="1"/>
  <c r="D120" i="78"/>
  <c r="Q119" i="78"/>
  <c r="R119" i="78" s="1"/>
  <c r="F119" i="78"/>
  <c r="H119" i="78" s="1"/>
  <c r="J119" i="78" s="1"/>
  <c r="L119" i="78" s="1"/>
  <c r="N119" i="78" s="1"/>
  <c r="D119" i="78"/>
  <c r="Q118" i="78"/>
  <c r="R118" i="78" s="1"/>
  <c r="F118" i="78"/>
  <c r="H118" i="78" s="1"/>
  <c r="J118" i="78" s="1"/>
  <c r="L118" i="78" s="1"/>
  <c r="N118" i="78" s="1"/>
  <c r="D118" i="78"/>
  <c r="E116" i="78"/>
  <c r="G116" i="78" s="1"/>
  <c r="I116" i="78" s="1"/>
  <c r="K116" i="78" s="1"/>
  <c r="M116" i="78" s="1"/>
  <c r="O116" i="78" s="1"/>
  <c r="K110" i="78"/>
  <c r="K109" i="78"/>
  <c r="K108" i="78"/>
  <c r="K107" i="78"/>
  <c r="K106" i="78"/>
  <c r="K105" i="78"/>
  <c r="K104" i="78"/>
  <c r="K103" i="78"/>
  <c r="K102" i="78"/>
  <c r="K101" i="78"/>
  <c r="K100" i="78"/>
  <c r="D96" i="78"/>
  <c r="E96" i="78" s="1"/>
  <c r="E95" i="78"/>
  <c r="D95" i="78"/>
  <c r="D94" i="78"/>
  <c r="E94" i="78" s="1"/>
  <c r="E93" i="78"/>
  <c r="D93" i="78"/>
  <c r="D92" i="78"/>
  <c r="E92" i="78" s="1"/>
  <c r="E91" i="78"/>
  <c r="D91" i="78"/>
  <c r="D90" i="78"/>
  <c r="E90" i="78" s="1"/>
  <c r="E89" i="78"/>
  <c r="D89" i="78"/>
  <c r="D88" i="78"/>
  <c r="E88" i="78" s="1"/>
  <c r="E87" i="78"/>
  <c r="D87" i="78"/>
  <c r="D86" i="78"/>
  <c r="E86" i="78" s="1"/>
  <c r="D80" i="78"/>
  <c r="D79" i="78"/>
  <c r="D78" i="78"/>
  <c r="D77" i="78"/>
  <c r="D76" i="78"/>
  <c r="D75" i="78"/>
  <c r="D74" i="78"/>
  <c r="D73" i="78"/>
  <c r="D66" i="78"/>
  <c r="D65" i="78"/>
  <c r="D64" i="78"/>
  <c r="D63" i="78"/>
  <c r="D62" i="78"/>
  <c r="D61" i="78"/>
  <c r="D60" i="78"/>
  <c r="D59" i="78"/>
  <c r="D52" i="78"/>
  <c r="D51" i="78"/>
  <c r="D47" i="78"/>
  <c r="D46" i="78"/>
  <c r="Q41" i="78"/>
  <c r="R41" i="78" s="1"/>
  <c r="Q40" i="78"/>
  <c r="R40" i="78" s="1"/>
  <c r="Q39" i="78"/>
  <c r="R39" i="78" s="1"/>
  <c r="Q38" i="78"/>
  <c r="D38" i="78"/>
  <c r="Q37" i="78"/>
  <c r="D37" i="78"/>
  <c r="Q36" i="78"/>
  <c r="R36" i="78" s="1"/>
  <c r="D36" i="78"/>
  <c r="Q35" i="78"/>
  <c r="R35" i="78" s="1"/>
  <c r="D35" i="78"/>
  <c r="Q34" i="78"/>
  <c r="D34" i="78"/>
  <c r="Q33" i="78"/>
  <c r="D33" i="78"/>
  <c r="Q32" i="78"/>
  <c r="D32" i="78"/>
  <c r="Q31" i="78"/>
  <c r="D31" i="78"/>
  <c r="E29" i="78"/>
  <c r="G29" i="78" s="1"/>
  <c r="I29" i="78" s="1"/>
  <c r="K29" i="78" s="1"/>
  <c r="M29" i="78" s="1"/>
  <c r="O29" i="78" s="1"/>
  <c r="E43" i="78" s="1"/>
  <c r="G43" i="78" s="1"/>
  <c r="I43" i="78" s="1"/>
  <c r="K43" i="78" s="1"/>
  <c r="M43" i="78" s="1"/>
  <c r="O43" i="78" s="1"/>
  <c r="E57" i="78" s="1"/>
  <c r="G57" i="78" s="1"/>
  <c r="I57" i="78" s="1"/>
  <c r="K57" i="78" s="1"/>
  <c r="M57" i="78" s="1"/>
  <c r="O57" i="78" s="1"/>
  <c r="E71" i="78" s="1"/>
  <c r="G71" i="78" s="1"/>
  <c r="I71" i="78" s="1"/>
  <c r="K71" i="78" s="1"/>
  <c r="M71" i="78" s="1"/>
  <c r="O71" i="78" s="1"/>
  <c r="R27" i="78"/>
  <c r="Q27" i="78"/>
  <c r="R26" i="78"/>
  <c r="Q26" i="78"/>
  <c r="R25" i="78"/>
  <c r="Q25" i="78"/>
  <c r="Q24" i="78"/>
  <c r="H24" i="78"/>
  <c r="J24" i="78" s="1"/>
  <c r="L24" i="78" s="1"/>
  <c r="N24" i="78" s="1"/>
  <c r="F24" i="78"/>
  <c r="D24" i="78"/>
  <c r="Q23" i="78"/>
  <c r="F23" i="78"/>
  <c r="H23" i="78" s="1"/>
  <c r="J23" i="78" s="1"/>
  <c r="L23" i="78" s="1"/>
  <c r="N23" i="78" s="1"/>
  <c r="D23" i="78"/>
  <c r="Q22" i="78"/>
  <c r="R22" i="78" s="1"/>
  <c r="F22" i="78"/>
  <c r="H22" i="78" s="1"/>
  <c r="J22" i="78" s="1"/>
  <c r="L22" i="78" s="1"/>
  <c r="N22" i="78" s="1"/>
  <c r="D22" i="78"/>
  <c r="Q21" i="78"/>
  <c r="R21" i="78" s="1"/>
  <c r="H21" i="78"/>
  <c r="J21" i="78" s="1"/>
  <c r="L21" i="78" s="1"/>
  <c r="N21" i="78" s="1"/>
  <c r="F21" i="78"/>
  <c r="D21" i="78"/>
  <c r="Q20" i="78"/>
  <c r="R20" i="78" s="1"/>
  <c r="H20" i="78"/>
  <c r="J20" i="78" s="1"/>
  <c r="L20" i="78" s="1"/>
  <c r="N20" i="78" s="1"/>
  <c r="F20" i="78"/>
  <c r="D20" i="78"/>
  <c r="Q19" i="78"/>
  <c r="H19" i="78"/>
  <c r="J19" i="78" s="1"/>
  <c r="L19" i="78" s="1"/>
  <c r="N19" i="78" s="1"/>
  <c r="F19" i="78"/>
  <c r="D19" i="78"/>
  <c r="Q18" i="78"/>
  <c r="F18" i="78"/>
  <c r="H18" i="78" s="1"/>
  <c r="J18" i="78" s="1"/>
  <c r="L18" i="78" s="1"/>
  <c r="N18" i="78" s="1"/>
  <c r="D18" i="78"/>
  <c r="Q17" i="78"/>
  <c r="F17" i="78"/>
  <c r="H17" i="78" s="1"/>
  <c r="J17" i="78" s="1"/>
  <c r="L17" i="78" s="1"/>
  <c r="N17" i="78" s="1"/>
  <c r="D17" i="78"/>
  <c r="Q59" i="69"/>
  <c r="Q60" i="69"/>
  <c r="Q61" i="69"/>
  <c r="Q62" i="69"/>
  <c r="R62" i="69" s="1"/>
  <c r="Q63" i="69"/>
  <c r="R63" i="69" s="1"/>
  <c r="Q64" i="69"/>
  <c r="R64" i="69" s="1"/>
  <c r="Q65" i="69"/>
  <c r="Q66" i="69"/>
  <c r="Q67" i="69"/>
  <c r="R67" i="69" s="1"/>
  <c r="Q68" i="69"/>
  <c r="R68" i="69" s="1"/>
  <c r="Q69" i="69"/>
  <c r="R69" i="69" s="1"/>
  <c r="H66" i="69"/>
  <c r="J66" i="69" s="1"/>
  <c r="L66" i="69" s="1"/>
  <c r="N66" i="69" s="1"/>
  <c r="F66" i="69"/>
  <c r="J65" i="69"/>
  <c r="L65" i="69" s="1"/>
  <c r="N65" i="69" s="1"/>
  <c r="H65" i="69"/>
  <c r="F65" i="69"/>
  <c r="F64" i="69"/>
  <c r="H64" i="69" s="1"/>
  <c r="J64" i="69" s="1"/>
  <c r="L64" i="69" s="1"/>
  <c r="N64" i="69" s="1"/>
  <c r="F63" i="69"/>
  <c r="H63" i="69" s="1"/>
  <c r="J63" i="69" s="1"/>
  <c r="L63" i="69" s="1"/>
  <c r="N63" i="69" s="1"/>
  <c r="H62" i="69"/>
  <c r="J62" i="69" s="1"/>
  <c r="L62" i="69" s="1"/>
  <c r="N62" i="69" s="1"/>
  <c r="F62" i="69"/>
  <c r="J61" i="69"/>
  <c r="L61" i="69" s="1"/>
  <c r="N61" i="69" s="1"/>
  <c r="H61" i="69"/>
  <c r="F61" i="69"/>
  <c r="F60" i="69"/>
  <c r="H60" i="69" s="1"/>
  <c r="J60" i="69" s="1"/>
  <c r="L60" i="69" s="1"/>
  <c r="N60" i="69" s="1"/>
  <c r="F59" i="69"/>
  <c r="H59" i="69" s="1"/>
  <c r="J59" i="69" s="1"/>
  <c r="L59" i="69" s="1"/>
  <c r="N59" i="69" s="1"/>
  <c r="Q61" i="77"/>
  <c r="O61" i="77"/>
  <c r="Q58" i="77"/>
  <c r="O58" i="77"/>
  <c r="Q55" i="77"/>
  <c r="O55" i="77"/>
  <c r="Q52" i="77"/>
  <c r="O52" i="77"/>
  <c r="Q49" i="77"/>
  <c r="O49" i="77"/>
  <c r="Q46" i="77"/>
  <c r="O46" i="77"/>
  <c r="Q43" i="77"/>
  <c r="O43" i="77"/>
  <c r="Q40" i="77"/>
  <c r="O40" i="77"/>
  <c r="Q37" i="77"/>
  <c r="O37" i="77"/>
  <c r="Q34" i="77"/>
  <c r="O34" i="77"/>
  <c r="Y97" i="77"/>
  <c r="W97" i="77"/>
  <c r="Q97" i="77"/>
  <c r="O97" i="77"/>
  <c r="I97" i="77"/>
  <c r="G97" i="77"/>
  <c r="Y93" i="77"/>
  <c r="W93" i="77"/>
  <c r="Q93" i="77"/>
  <c r="O93" i="77"/>
  <c r="I93" i="77"/>
  <c r="G93" i="77"/>
  <c r="Y89" i="77"/>
  <c r="W89" i="77"/>
  <c r="Q89" i="77"/>
  <c r="O89" i="77"/>
  <c r="I89" i="77"/>
  <c r="G89" i="77"/>
  <c r="Y85" i="77"/>
  <c r="W85" i="77"/>
  <c r="Q85" i="77"/>
  <c r="O85" i="77"/>
  <c r="I85" i="77"/>
  <c r="G85" i="77"/>
  <c r="Y81" i="77"/>
  <c r="W81" i="77"/>
  <c r="Q81" i="77"/>
  <c r="O81" i="77"/>
  <c r="I81" i="77"/>
  <c r="G81" i="77"/>
  <c r="Y77" i="77"/>
  <c r="W77" i="77"/>
  <c r="Q77" i="77"/>
  <c r="O77" i="77"/>
  <c r="I77" i="77"/>
  <c r="G77" i="77"/>
  <c r="Y73" i="77"/>
  <c r="W73" i="77"/>
  <c r="Q73" i="77"/>
  <c r="O73" i="77"/>
  <c r="I73" i="77"/>
  <c r="G73" i="77"/>
  <c r="Y69" i="77"/>
  <c r="W69" i="77"/>
  <c r="Q69" i="77"/>
  <c r="O69" i="77"/>
  <c r="I69" i="77"/>
  <c r="G69" i="77"/>
  <c r="AA61" i="77"/>
  <c r="Y61" i="77"/>
  <c r="G61" i="77"/>
  <c r="E61" i="77"/>
  <c r="G58" i="77"/>
  <c r="E58" i="77"/>
  <c r="AD55" i="77"/>
  <c r="AA55" i="77"/>
  <c r="Y55" i="77"/>
  <c r="G55" i="77"/>
  <c r="E55" i="77"/>
  <c r="AA52" i="77"/>
  <c r="Y52" i="77"/>
  <c r="G52" i="77"/>
  <c r="E52" i="77"/>
  <c r="AA49" i="77"/>
  <c r="Y49" i="77"/>
  <c r="G49" i="77"/>
  <c r="E49" i="77"/>
  <c r="AA46" i="77"/>
  <c r="Y46" i="77"/>
  <c r="G46" i="77"/>
  <c r="E46" i="77"/>
  <c r="AA43" i="77"/>
  <c r="Y43" i="77"/>
  <c r="G43" i="77"/>
  <c r="E43" i="77"/>
  <c r="AA40" i="77"/>
  <c r="Y40" i="77"/>
  <c r="G40" i="77"/>
  <c r="E40" i="77"/>
  <c r="AA37" i="77"/>
  <c r="Y37" i="77"/>
  <c r="G37" i="77"/>
  <c r="E37" i="77"/>
  <c r="AA34" i="77"/>
  <c r="Y34" i="77"/>
  <c r="G34" i="77"/>
  <c r="E34" i="77"/>
  <c r="G17" i="77"/>
  <c r="E17" i="77"/>
  <c r="I11" i="77"/>
  <c r="I18" i="77" s="1"/>
  <c r="I21" i="77" s="1"/>
  <c r="H11" i="77"/>
  <c r="H18" i="77" s="1"/>
  <c r="H21" i="77" s="1"/>
  <c r="G11" i="77"/>
  <c r="G18" i="77" s="1"/>
  <c r="F11" i="77"/>
  <c r="F18" i="77" s="1"/>
  <c r="F21" i="77" s="1"/>
  <c r="E11" i="77"/>
  <c r="E18" i="77" s="1"/>
  <c r="D11" i="77"/>
  <c r="D18" i="77" s="1"/>
  <c r="D21" i="77" s="1"/>
  <c r="G10" i="77"/>
  <c r="E10" i="77"/>
  <c r="G7" i="77"/>
  <c r="E7" i="77"/>
  <c r="Q45" i="69"/>
  <c r="Q46" i="69"/>
  <c r="Q47" i="69"/>
  <c r="Q48" i="69"/>
  <c r="R48" i="69" s="1"/>
  <c r="Q49" i="69"/>
  <c r="R49" i="69" s="1"/>
  <c r="Q50" i="69"/>
  <c r="R50" i="69" s="1"/>
  <c r="Q51" i="69"/>
  <c r="Q52" i="69"/>
  <c r="Q53" i="69"/>
  <c r="R53" i="69" s="1"/>
  <c r="Q54" i="69"/>
  <c r="R54" i="69" s="1"/>
  <c r="Q55" i="69"/>
  <c r="R55" i="69"/>
  <c r="F52" i="69"/>
  <c r="H52" i="69" s="1"/>
  <c r="J52" i="69" s="1"/>
  <c r="L52" i="69" s="1"/>
  <c r="N52" i="69" s="1"/>
  <c r="P52" i="69" s="1"/>
  <c r="H51" i="69"/>
  <c r="J51" i="69" s="1"/>
  <c r="L51" i="69" s="1"/>
  <c r="N51" i="69" s="1"/>
  <c r="P51" i="69" s="1"/>
  <c r="F51" i="69"/>
  <c r="H50" i="69"/>
  <c r="J50" i="69" s="1"/>
  <c r="L50" i="69" s="1"/>
  <c r="N50" i="69" s="1"/>
  <c r="P50" i="69" s="1"/>
  <c r="F50" i="69"/>
  <c r="F49" i="69"/>
  <c r="H49" i="69" s="1"/>
  <c r="J49" i="69" s="1"/>
  <c r="L49" i="69" s="1"/>
  <c r="N49" i="69" s="1"/>
  <c r="P49" i="69" s="1"/>
  <c r="F48" i="69"/>
  <c r="H48" i="69" s="1"/>
  <c r="J48" i="69" s="1"/>
  <c r="L48" i="69" s="1"/>
  <c r="N48" i="69" s="1"/>
  <c r="P48" i="69" s="1"/>
  <c r="H47" i="69"/>
  <c r="J47" i="69" s="1"/>
  <c r="L47" i="69" s="1"/>
  <c r="N47" i="69" s="1"/>
  <c r="P47" i="69" s="1"/>
  <c r="F47" i="69"/>
  <c r="H46" i="69"/>
  <c r="J46" i="69" s="1"/>
  <c r="L46" i="69" s="1"/>
  <c r="N46" i="69" s="1"/>
  <c r="P46" i="69" s="1"/>
  <c r="F46" i="69"/>
  <c r="F45" i="69"/>
  <c r="H45" i="69" s="1"/>
  <c r="J45" i="69" s="1"/>
  <c r="L45" i="69" s="1"/>
  <c r="N45" i="69" s="1"/>
  <c r="P45" i="69" s="1"/>
  <c r="G21" i="81" l="1"/>
  <c r="G20" i="81"/>
  <c r="E20" i="81"/>
  <c r="E21" i="81"/>
  <c r="E20" i="80"/>
  <c r="E21" i="80"/>
  <c r="G21" i="80"/>
  <c r="G20" i="80"/>
  <c r="U123" i="78"/>
  <c r="V123" i="78" s="1"/>
  <c r="U76" i="78"/>
  <c r="V76" i="78" s="1"/>
  <c r="U79" i="78"/>
  <c r="V79" i="78" s="1"/>
  <c r="U80" i="78"/>
  <c r="V80" i="78" s="1"/>
  <c r="U77" i="78"/>
  <c r="V77" i="78" s="1"/>
  <c r="U78" i="78"/>
  <c r="V78" i="78" s="1"/>
  <c r="U81" i="78"/>
  <c r="V81" i="78" s="1"/>
  <c r="U83" i="78"/>
  <c r="V83" i="78" s="1"/>
  <c r="R121" i="78"/>
  <c r="R123" i="78"/>
  <c r="R125" i="78"/>
  <c r="R127" i="78"/>
  <c r="R34" i="78"/>
  <c r="R128" i="78"/>
  <c r="U82" i="78"/>
  <c r="V82" i="78" s="1"/>
  <c r="E21" i="77"/>
  <c r="E20" i="77"/>
  <c r="G21" i="77"/>
  <c r="G20" i="77"/>
  <c r="Y97" i="76"/>
  <c r="W97" i="76"/>
  <c r="Q97" i="76"/>
  <c r="O97" i="76"/>
  <c r="I97" i="76"/>
  <c r="G97" i="76"/>
  <c r="Y93" i="76"/>
  <c r="W93" i="76"/>
  <c r="Q93" i="76"/>
  <c r="O93" i="76"/>
  <c r="I93" i="76"/>
  <c r="G93" i="76"/>
  <c r="Y89" i="76"/>
  <c r="W89" i="76"/>
  <c r="Q89" i="76"/>
  <c r="O89" i="76"/>
  <c r="I89" i="76"/>
  <c r="G89" i="76"/>
  <c r="Y85" i="76"/>
  <c r="W85" i="76"/>
  <c r="Q85" i="76"/>
  <c r="O85" i="76"/>
  <c r="I85" i="76"/>
  <c r="G85" i="76"/>
  <c r="Y81" i="76"/>
  <c r="W81" i="76"/>
  <c r="Q81" i="76"/>
  <c r="O81" i="76"/>
  <c r="I81" i="76"/>
  <c r="G81" i="76"/>
  <c r="Y77" i="76"/>
  <c r="W77" i="76"/>
  <c r="Q77" i="76"/>
  <c r="O77" i="76"/>
  <c r="I77" i="76"/>
  <c r="G77" i="76"/>
  <c r="Y73" i="76"/>
  <c r="W73" i="76"/>
  <c r="Q73" i="76"/>
  <c r="O73" i="76"/>
  <c r="I73" i="76"/>
  <c r="G73" i="76"/>
  <c r="Y69" i="76"/>
  <c r="W69" i="76"/>
  <c r="Q69" i="76"/>
  <c r="O69" i="76"/>
  <c r="I69" i="76"/>
  <c r="G69" i="76"/>
  <c r="Q61" i="76"/>
  <c r="O61" i="76"/>
  <c r="G61" i="76"/>
  <c r="E61" i="76"/>
  <c r="G58" i="76"/>
  <c r="E58" i="76"/>
  <c r="T55" i="76"/>
  <c r="Q55" i="76"/>
  <c r="O55" i="76"/>
  <c r="G55" i="76"/>
  <c r="E55" i="76"/>
  <c r="Q52" i="76"/>
  <c r="O52" i="76"/>
  <c r="G52" i="76"/>
  <c r="E52" i="76"/>
  <c r="Q49" i="76"/>
  <c r="O49" i="76"/>
  <c r="G49" i="76"/>
  <c r="E49" i="76"/>
  <c r="Q46" i="76"/>
  <c r="O46" i="76"/>
  <c r="G46" i="76"/>
  <c r="E46" i="76"/>
  <c r="Q43" i="76"/>
  <c r="O43" i="76"/>
  <c r="G43" i="76"/>
  <c r="E43" i="76"/>
  <c r="Q40" i="76"/>
  <c r="O40" i="76"/>
  <c r="G40" i="76"/>
  <c r="E40" i="76"/>
  <c r="Q37" i="76"/>
  <c r="O37" i="76"/>
  <c r="G37" i="76"/>
  <c r="E37" i="76"/>
  <c r="Q34" i="76"/>
  <c r="O34" i="76"/>
  <c r="G34" i="76"/>
  <c r="E34" i="76"/>
  <c r="G17" i="76"/>
  <c r="E17" i="76"/>
  <c r="I11" i="76"/>
  <c r="I18" i="76" s="1"/>
  <c r="I21" i="76" s="1"/>
  <c r="H11" i="76"/>
  <c r="H18" i="76" s="1"/>
  <c r="H21" i="76" s="1"/>
  <c r="G11" i="76"/>
  <c r="G18" i="76" s="1"/>
  <c r="F11" i="76"/>
  <c r="F18" i="76" s="1"/>
  <c r="F21" i="76" s="1"/>
  <c r="E11" i="76"/>
  <c r="E18" i="76" s="1"/>
  <c r="D11" i="76"/>
  <c r="D18" i="76" s="1"/>
  <c r="D21" i="76" s="1"/>
  <c r="G10" i="76"/>
  <c r="E10" i="76"/>
  <c r="G7" i="76"/>
  <c r="E7" i="76"/>
  <c r="Q31" i="69"/>
  <c r="Q32" i="69"/>
  <c r="Q33" i="69"/>
  <c r="Q34" i="69"/>
  <c r="R34" i="69" s="1"/>
  <c r="Q35" i="69"/>
  <c r="R35" i="69" s="1"/>
  <c r="Q36" i="69"/>
  <c r="R36" i="69" s="1"/>
  <c r="Q37" i="69"/>
  <c r="Q38" i="69"/>
  <c r="Q39" i="69"/>
  <c r="R39" i="69" s="1"/>
  <c r="Q40" i="69"/>
  <c r="R40" i="69" s="1"/>
  <c r="Q41" i="69"/>
  <c r="R41" i="69" s="1"/>
  <c r="G20" i="76" l="1"/>
  <c r="G21" i="76"/>
  <c r="E20" i="76"/>
  <c r="E21" i="76"/>
  <c r="G58" i="74"/>
  <c r="E58" i="74"/>
  <c r="G77" i="74"/>
  <c r="I77" i="74"/>
  <c r="G81" i="74"/>
  <c r="I81" i="74"/>
  <c r="G85" i="74"/>
  <c r="I85" i="74"/>
  <c r="G89" i="74"/>
  <c r="I89" i="74"/>
  <c r="G93" i="74"/>
  <c r="I93" i="74"/>
  <c r="G97" i="74"/>
  <c r="I97" i="74"/>
  <c r="I73" i="74"/>
  <c r="G73" i="74"/>
  <c r="I69" i="74"/>
  <c r="G69" i="74"/>
  <c r="Y97" i="74"/>
  <c r="W97" i="74"/>
  <c r="Q97" i="74"/>
  <c r="O97" i="74"/>
  <c r="Y93" i="74"/>
  <c r="W93" i="74"/>
  <c r="Q93" i="74"/>
  <c r="O93" i="74"/>
  <c r="Y89" i="74"/>
  <c r="W89" i="74"/>
  <c r="Q89" i="74"/>
  <c r="O89" i="74"/>
  <c r="Y85" i="74"/>
  <c r="W85" i="74"/>
  <c r="Q85" i="74"/>
  <c r="O85" i="74"/>
  <c r="Y81" i="74"/>
  <c r="W81" i="74"/>
  <c r="Q81" i="74"/>
  <c r="O81" i="74"/>
  <c r="Y77" i="74"/>
  <c r="W77" i="74"/>
  <c r="Q77" i="74"/>
  <c r="O77" i="74"/>
  <c r="Y73" i="74"/>
  <c r="W73" i="74"/>
  <c r="Q73" i="74"/>
  <c r="O73" i="74"/>
  <c r="Y69" i="74"/>
  <c r="W69" i="74"/>
  <c r="Q69" i="74"/>
  <c r="O69" i="74"/>
  <c r="Q61" i="74"/>
  <c r="O61" i="74"/>
  <c r="G61" i="74"/>
  <c r="E61" i="74"/>
  <c r="T55" i="74"/>
  <c r="Q55" i="74"/>
  <c r="O55" i="74"/>
  <c r="G55" i="74"/>
  <c r="E55" i="74"/>
  <c r="Q52" i="74"/>
  <c r="O52" i="74"/>
  <c r="G52" i="74"/>
  <c r="E52" i="74"/>
  <c r="Q49" i="74"/>
  <c r="O49" i="74"/>
  <c r="G49" i="74"/>
  <c r="E49" i="74"/>
  <c r="Q46" i="74"/>
  <c r="O46" i="74"/>
  <c r="G46" i="74"/>
  <c r="E46" i="74"/>
  <c r="Q43" i="74"/>
  <c r="O43" i="74"/>
  <c r="G43" i="74"/>
  <c r="E43" i="74"/>
  <c r="Q40" i="74"/>
  <c r="O40" i="74"/>
  <c r="G40" i="74"/>
  <c r="E40" i="74"/>
  <c r="Q37" i="74"/>
  <c r="O37" i="74"/>
  <c r="G37" i="74"/>
  <c r="E37" i="74"/>
  <c r="Q34" i="74"/>
  <c r="O34" i="74"/>
  <c r="G34" i="74"/>
  <c r="E34" i="74"/>
  <c r="G17" i="74"/>
  <c r="E17" i="74"/>
  <c r="I11" i="74"/>
  <c r="I18" i="74" s="1"/>
  <c r="I21" i="74" s="1"/>
  <c r="H11" i="74"/>
  <c r="H18" i="74" s="1"/>
  <c r="H21" i="74" s="1"/>
  <c r="G11" i="74"/>
  <c r="G18" i="74" s="1"/>
  <c r="F11" i="74"/>
  <c r="F18" i="74" s="1"/>
  <c r="F21" i="74" s="1"/>
  <c r="E11" i="74"/>
  <c r="E18" i="74" s="1"/>
  <c r="D11" i="74"/>
  <c r="D18" i="74" s="1"/>
  <c r="D21" i="74" s="1"/>
  <c r="G10" i="74"/>
  <c r="E10" i="74"/>
  <c r="G7" i="74"/>
  <c r="E7" i="74"/>
  <c r="F38" i="69"/>
  <c r="H38" i="69" s="1"/>
  <c r="J38" i="69" s="1"/>
  <c r="L38" i="69" s="1"/>
  <c r="N38" i="69" s="1"/>
  <c r="P38" i="69" s="1"/>
  <c r="F37" i="69"/>
  <c r="H37" i="69" s="1"/>
  <c r="J37" i="69" s="1"/>
  <c r="L37" i="69" s="1"/>
  <c r="N37" i="69" s="1"/>
  <c r="P37" i="69" s="1"/>
  <c r="F36" i="69"/>
  <c r="H36" i="69" s="1"/>
  <c r="J36" i="69" s="1"/>
  <c r="L36" i="69" s="1"/>
  <c r="N36" i="69" s="1"/>
  <c r="P36" i="69" s="1"/>
  <c r="F35" i="69"/>
  <c r="H35" i="69" s="1"/>
  <c r="J35" i="69" s="1"/>
  <c r="L35" i="69" s="1"/>
  <c r="N35" i="69" s="1"/>
  <c r="P35" i="69" s="1"/>
  <c r="F34" i="69"/>
  <c r="H34" i="69" s="1"/>
  <c r="J34" i="69" s="1"/>
  <c r="L34" i="69" s="1"/>
  <c r="N34" i="69" s="1"/>
  <c r="P34" i="69" s="1"/>
  <c r="F33" i="69"/>
  <c r="H33" i="69" s="1"/>
  <c r="J33" i="69" s="1"/>
  <c r="L33" i="69" s="1"/>
  <c r="N33" i="69" s="1"/>
  <c r="P33" i="69" s="1"/>
  <c r="F32" i="69"/>
  <c r="H32" i="69" s="1"/>
  <c r="J32" i="69" s="1"/>
  <c r="L32" i="69" s="1"/>
  <c r="N32" i="69" s="1"/>
  <c r="P32" i="69" s="1"/>
  <c r="F31" i="69"/>
  <c r="H31" i="69" s="1"/>
  <c r="J31" i="69" s="1"/>
  <c r="L31" i="69" s="1"/>
  <c r="N31" i="69" s="1"/>
  <c r="P31" i="69" s="1"/>
  <c r="F24" i="69"/>
  <c r="H24" i="69" s="1"/>
  <c r="J24" i="69" s="1"/>
  <c r="L24" i="69" s="1"/>
  <c r="N24" i="69" s="1"/>
  <c r="F23" i="69"/>
  <c r="H23" i="69" s="1"/>
  <c r="J23" i="69" s="1"/>
  <c r="L23" i="69" s="1"/>
  <c r="N23" i="69" s="1"/>
  <c r="F22" i="69"/>
  <c r="H22" i="69" s="1"/>
  <c r="J22" i="69" s="1"/>
  <c r="L22" i="69" s="1"/>
  <c r="N22" i="69" s="1"/>
  <c r="F21" i="69"/>
  <c r="H21" i="69" s="1"/>
  <c r="J21" i="69" s="1"/>
  <c r="L21" i="69" s="1"/>
  <c r="N21" i="69" s="1"/>
  <c r="F20" i="69"/>
  <c r="H20" i="69" s="1"/>
  <c r="J20" i="69" s="1"/>
  <c r="L20" i="69" s="1"/>
  <c r="N20" i="69" s="1"/>
  <c r="F19" i="69"/>
  <c r="H19" i="69" s="1"/>
  <c r="J19" i="69" s="1"/>
  <c r="L19" i="69" s="1"/>
  <c r="N19" i="69" s="1"/>
  <c r="F18" i="69"/>
  <c r="H18" i="69" s="1"/>
  <c r="J18" i="69" s="1"/>
  <c r="L18" i="69" s="1"/>
  <c r="N18" i="69" s="1"/>
  <c r="F17" i="69"/>
  <c r="H17" i="69" s="1"/>
  <c r="J17" i="69" s="1"/>
  <c r="L17" i="69" s="1"/>
  <c r="N17" i="69" s="1"/>
  <c r="A4" i="73"/>
  <c r="A5" i="73" s="1"/>
  <c r="A6" i="73" s="1"/>
  <c r="A7" i="73" s="1"/>
  <c r="A8" i="73" s="1"/>
  <c r="A9" i="73" s="1"/>
  <c r="A10" i="73" s="1"/>
  <c r="A11" i="73" s="1"/>
  <c r="A12" i="73" s="1"/>
  <c r="A13" i="73" s="1"/>
  <c r="A14" i="73" s="1"/>
  <c r="A15" i="73" s="1"/>
  <c r="A16" i="73" s="1"/>
  <c r="A17" i="73" s="1"/>
  <c r="A18" i="73" s="1"/>
  <c r="A19" i="73" s="1"/>
  <c r="A20" i="73" s="1"/>
  <c r="A21" i="73" s="1"/>
  <c r="A22" i="73" s="1"/>
  <c r="A23" i="73" s="1"/>
  <c r="A24" i="73" s="1"/>
  <c r="A25" i="73" s="1"/>
  <c r="A26" i="73" s="1"/>
  <c r="A27" i="73" s="1"/>
  <c r="A28" i="73" s="1"/>
  <c r="A29" i="73" s="1"/>
  <c r="A30" i="73" s="1"/>
  <c r="A31" i="73" s="1"/>
  <c r="A32" i="73" s="1"/>
  <c r="A33" i="73" s="1"/>
  <c r="A34" i="73" s="1"/>
  <c r="A35" i="73" s="1"/>
  <c r="A36" i="73" s="1"/>
  <c r="AQ106" i="72"/>
  <c r="AO106" i="72"/>
  <c r="I105" i="72"/>
  <c r="G105" i="72"/>
  <c r="AQ102" i="72"/>
  <c r="AO102" i="72"/>
  <c r="AH101" i="72"/>
  <c r="AF101" i="72"/>
  <c r="Y101" i="72"/>
  <c r="W101" i="72"/>
  <c r="I101" i="72"/>
  <c r="G101" i="72"/>
  <c r="AQ98" i="72"/>
  <c r="AO98" i="72"/>
  <c r="AH97" i="72"/>
  <c r="AF97" i="72"/>
  <c r="Y97" i="72"/>
  <c r="W97" i="72"/>
  <c r="Q97" i="72"/>
  <c r="O97" i="72"/>
  <c r="I97" i="72"/>
  <c r="G97" i="72"/>
  <c r="AQ94" i="72"/>
  <c r="AO94" i="72"/>
  <c r="AH93" i="72"/>
  <c r="AF93" i="72"/>
  <c r="Y93" i="72"/>
  <c r="W93" i="72"/>
  <c r="Q93" i="72"/>
  <c r="O93" i="72"/>
  <c r="I93" i="72"/>
  <c r="G93" i="72"/>
  <c r="AQ90" i="72"/>
  <c r="AO90" i="72"/>
  <c r="AH89" i="72"/>
  <c r="AF89" i="72"/>
  <c r="Y89" i="72"/>
  <c r="W89" i="72"/>
  <c r="Q89" i="72"/>
  <c r="O89" i="72"/>
  <c r="I89" i="72"/>
  <c r="G89" i="72"/>
  <c r="AQ86" i="72"/>
  <c r="AO86" i="72"/>
  <c r="AH85" i="72"/>
  <c r="AF85" i="72"/>
  <c r="Y85" i="72"/>
  <c r="W85" i="72"/>
  <c r="Q85" i="72"/>
  <c r="O85" i="72"/>
  <c r="I85" i="72"/>
  <c r="G85" i="72"/>
  <c r="AQ82" i="72"/>
  <c r="AO82" i="72"/>
  <c r="AH81" i="72"/>
  <c r="AF81" i="72"/>
  <c r="Y81" i="72"/>
  <c r="W81" i="72"/>
  <c r="Q81" i="72"/>
  <c r="O81" i="72"/>
  <c r="I81" i="72"/>
  <c r="G81" i="72"/>
  <c r="AQ78" i="72"/>
  <c r="AO78" i="72"/>
  <c r="AH77" i="72"/>
  <c r="AF77" i="72"/>
  <c r="Y77" i="72"/>
  <c r="W77" i="72"/>
  <c r="Q77" i="72"/>
  <c r="O77" i="72"/>
  <c r="I77" i="72"/>
  <c r="G77" i="72"/>
  <c r="AQ74" i="72"/>
  <c r="AO74" i="72"/>
  <c r="AH73" i="72"/>
  <c r="AF73" i="72"/>
  <c r="Y73" i="72"/>
  <c r="W73" i="72"/>
  <c r="Q73" i="72"/>
  <c r="O73" i="72"/>
  <c r="I73" i="72"/>
  <c r="G73" i="72"/>
  <c r="AQ70" i="72"/>
  <c r="AO70" i="72"/>
  <c r="AH69" i="72"/>
  <c r="AF69" i="72"/>
  <c r="Y69" i="72"/>
  <c r="W69" i="72"/>
  <c r="Q69" i="72"/>
  <c r="O69" i="72"/>
  <c r="I69" i="72"/>
  <c r="G69" i="72"/>
  <c r="Q61" i="72"/>
  <c r="O61" i="72"/>
  <c r="G61" i="72"/>
  <c r="E61" i="72"/>
  <c r="T55" i="72"/>
  <c r="Q55" i="72"/>
  <c r="O55" i="72"/>
  <c r="G55" i="72"/>
  <c r="E55" i="72"/>
  <c r="Q52" i="72"/>
  <c r="O52" i="72"/>
  <c r="G52" i="72"/>
  <c r="E52" i="72"/>
  <c r="Q49" i="72"/>
  <c r="O49" i="72"/>
  <c r="G49" i="72"/>
  <c r="E49" i="72"/>
  <c r="Q46" i="72"/>
  <c r="O46" i="72"/>
  <c r="G46" i="72"/>
  <c r="E46" i="72"/>
  <c r="Q43" i="72"/>
  <c r="O43" i="72"/>
  <c r="G43" i="72"/>
  <c r="E43" i="72"/>
  <c r="Q40" i="72"/>
  <c r="O40" i="72"/>
  <c r="G40" i="72"/>
  <c r="E40" i="72"/>
  <c r="Q37" i="72"/>
  <c r="O37" i="72"/>
  <c r="G37" i="72"/>
  <c r="E37" i="72"/>
  <c r="Q34" i="72"/>
  <c r="O34" i="72"/>
  <c r="G34" i="72"/>
  <c r="E34" i="72"/>
  <c r="G17" i="72"/>
  <c r="E17" i="72"/>
  <c r="I11" i="72"/>
  <c r="I18" i="72" s="1"/>
  <c r="I21" i="72" s="1"/>
  <c r="H11" i="72"/>
  <c r="H18" i="72" s="1"/>
  <c r="H21" i="72" s="1"/>
  <c r="G11" i="72"/>
  <c r="G18" i="72" s="1"/>
  <c r="F11" i="72"/>
  <c r="F18" i="72" s="1"/>
  <c r="F21" i="72" s="1"/>
  <c r="E11" i="72"/>
  <c r="E18" i="72" s="1"/>
  <c r="D11" i="72"/>
  <c r="D18" i="72" s="1"/>
  <c r="D21" i="72" s="1"/>
  <c r="G10" i="72"/>
  <c r="E10" i="72"/>
  <c r="G7" i="72"/>
  <c r="E7" i="72"/>
  <c r="F80" i="63"/>
  <c r="H80" i="63" s="1"/>
  <c r="J80" i="63" s="1"/>
  <c r="L80" i="63" s="1"/>
  <c r="N80" i="63" s="1"/>
  <c r="H79" i="63"/>
  <c r="J79" i="63" s="1"/>
  <c r="L79" i="63" s="1"/>
  <c r="N79" i="63" s="1"/>
  <c r="F79" i="63"/>
  <c r="F78" i="63"/>
  <c r="H78" i="63" s="1"/>
  <c r="J78" i="63" s="1"/>
  <c r="L78" i="63" s="1"/>
  <c r="N78" i="63" s="1"/>
  <c r="F77" i="63"/>
  <c r="H77" i="63" s="1"/>
  <c r="J77" i="63" s="1"/>
  <c r="L77" i="63" s="1"/>
  <c r="N77" i="63" s="1"/>
  <c r="F76" i="63"/>
  <c r="H76" i="63" s="1"/>
  <c r="J76" i="63" s="1"/>
  <c r="L76" i="63" s="1"/>
  <c r="N76" i="63" s="1"/>
  <c r="F75" i="63"/>
  <c r="H75" i="63" s="1"/>
  <c r="J75" i="63" s="1"/>
  <c r="L75" i="63" s="1"/>
  <c r="N75" i="63" s="1"/>
  <c r="F74" i="63"/>
  <c r="H74" i="63" s="1"/>
  <c r="J74" i="63" s="1"/>
  <c r="L74" i="63" s="1"/>
  <c r="N74" i="63" s="1"/>
  <c r="F73" i="63"/>
  <c r="H73" i="63" s="1"/>
  <c r="J73" i="63" s="1"/>
  <c r="L73" i="63" s="1"/>
  <c r="N73" i="63" s="1"/>
  <c r="F66" i="63"/>
  <c r="H66" i="63" s="1"/>
  <c r="J66" i="63" s="1"/>
  <c r="L66" i="63" s="1"/>
  <c r="N66" i="63" s="1"/>
  <c r="F65" i="63"/>
  <c r="H65" i="63" s="1"/>
  <c r="J65" i="63" s="1"/>
  <c r="L65" i="63" s="1"/>
  <c r="N65" i="63" s="1"/>
  <c r="F64" i="63"/>
  <c r="H64" i="63" s="1"/>
  <c r="J64" i="63" s="1"/>
  <c r="L64" i="63" s="1"/>
  <c r="N64" i="63" s="1"/>
  <c r="F63" i="63"/>
  <c r="H63" i="63" s="1"/>
  <c r="J63" i="63" s="1"/>
  <c r="L63" i="63" s="1"/>
  <c r="N63" i="63" s="1"/>
  <c r="F62" i="63"/>
  <c r="H62" i="63" s="1"/>
  <c r="J62" i="63" s="1"/>
  <c r="L62" i="63" s="1"/>
  <c r="N62" i="63" s="1"/>
  <c r="F61" i="63"/>
  <c r="H61" i="63" s="1"/>
  <c r="J61" i="63" s="1"/>
  <c r="L61" i="63" s="1"/>
  <c r="N61" i="63" s="1"/>
  <c r="F60" i="63"/>
  <c r="H60" i="63" s="1"/>
  <c r="J60" i="63" s="1"/>
  <c r="L60" i="63" s="1"/>
  <c r="N60" i="63" s="1"/>
  <c r="F59" i="63"/>
  <c r="H59" i="63" s="1"/>
  <c r="J59" i="63" s="1"/>
  <c r="L59" i="63" s="1"/>
  <c r="N59" i="63" s="1"/>
  <c r="Q59" i="63"/>
  <c r="Q60" i="63"/>
  <c r="Q61" i="63"/>
  <c r="Q62" i="63"/>
  <c r="R62" i="63" s="1"/>
  <c r="Q63" i="63"/>
  <c r="R63" i="63" s="1"/>
  <c r="Q64" i="63"/>
  <c r="R64" i="63" s="1"/>
  <c r="Q65" i="63"/>
  <c r="Q66" i="63"/>
  <c r="Q67" i="63"/>
  <c r="R67" i="63" s="1"/>
  <c r="Q68" i="63"/>
  <c r="R68" i="63"/>
  <c r="Q69" i="63"/>
  <c r="R69" i="63" s="1"/>
  <c r="Q73" i="63"/>
  <c r="Q74" i="63"/>
  <c r="Q75" i="63"/>
  <c r="Q76" i="63"/>
  <c r="R76" i="63" s="1"/>
  <c r="Q77" i="63"/>
  <c r="R77" i="63" s="1"/>
  <c r="Q78" i="63"/>
  <c r="R78" i="63" s="1"/>
  <c r="Q79" i="63"/>
  <c r="Q80" i="63"/>
  <c r="Q81" i="63"/>
  <c r="R81" i="63" s="1"/>
  <c r="Q82" i="63"/>
  <c r="R82" i="63" s="1"/>
  <c r="Q83" i="63"/>
  <c r="R83" i="63" s="1"/>
  <c r="AQ106" i="70"/>
  <c r="AO106" i="70"/>
  <c r="I105" i="70"/>
  <c r="G105" i="70"/>
  <c r="AQ102" i="70"/>
  <c r="AO102" i="70"/>
  <c r="AH101" i="70"/>
  <c r="AF101" i="70"/>
  <c r="Y101" i="70"/>
  <c r="W101" i="70"/>
  <c r="I101" i="70"/>
  <c r="G101" i="70"/>
  <c r="AQ98" i="70"/>
  <c r="AO98" i="70"/>
  <c r="AH97" i="70"/>
  <c r="AF97" i="70"/>
  <c r="Y97" i="70"/>
  <c r="W97" i="70"/>
  <c r="Q97" i="70"/>
  <c r="O97" i="70"/>
  <c r="I97" i="70"/>
  <c r="G97" i="70"/>
  <c r="AQ94" i="70"/>
  <c r="AO94" i="70"/>
  <c r="AH93" i="70"/>
  <c r="AF93" i="70"/>
  <c r="Y93" i="70"/>
  <c r="W93" i="70"/>
  <c r="Q93" i="70"/>
  <c r="O93" i="70"/>
  <c r="I93" i="70"/>
  <c r="G93" i="70"/>
  <c r="AQ90" i="70"/>
  <c r="AO90" i="70"/>
  <c r="AH89" i="70"/>
  <c r="AF89" i="70"/>
  <c r="Y89" i="70"/>
  <c r="W89" i="70"/>
  <c r="Q89" i="70"/>
  <c r="O89" i="70"/>
  <c r="I89" i="70"/>
  <c r="G89" i="70"/>
  <c r="AQ86" i="70"/>
  <c r="AO86" i="70"/>
  <c r="AH85" i="70"/>
  <c r="AF85" i="70"/>
  <c r="Y85" i="70"/>
  <c r="W85" i="70"/>
  <c r="Q85" i="70"/>
  <c r="O85" i="70"/>
  <c r="I85" i="70"/>
  <c r="G85" i="70"/>
  <c r="AQ82" i="70"/>
  <c r="AO82" i="70"/>
  <c r="AH81" i="70"/>
  <c r="AF81" i="70"/>
  <c r="Y81" i="70"/>
  <c r="W81" i="70"/>
  <c r="Q81" i="70"/>
  <c r="O81" i="70"/>
  <c r="I81" i="70"/>
  <c r="G81" i="70"/>
  <c r="AQ78" i="70"/>
  <c r="AO78" i="70"/>
  <c r="AH77" i="70"/>
  <c r="AF77" i="70"/>
  <c r="Y77" i="70"/>
  <c r="W77" i="70"/>
  <c r="Q77" i="70"/>
  <c r="O77" i="70"/>
  <c r="I77" i="70"/>
  <c r="G77" i="70"/>
  <c r="AQ74" i="70"/>
  <c r="AO74" i="70"/>
  <c r="AH73" i="70"/>
  <c r="AF73" i="70"/>
  <c r="Y73" i="70"/>
  <c r="W73" i="70"/>
  <c r="Q73" i="70"/>
  <c r="O73" i="70"/>
  <c r="I73" i="70"/>
  <c r="G73" i="70"/>
  <c r="AQ70" i="70"/>
  <c r="AO70" i="70"/>
  <c r="AH69" i="70"/>
  <c r="AF69" i="70"/>
  <c r="Y69" i="70"/>
  <c r="W69" i="70"/>
  <c r="Q69" i="70"/>
  <c r="O69" i="70"/>
  <c r="I69" i="70"/>
  <c r="G69" i="70"/>
  <c r="Q61" i="70"/>
  <c r="O61" i="70"/>
  <c r="G61" i="70"/>
  <c r="E61" i="70"/>
  <c r="T55" i="70"/>
  <c r="Q55" i="70"/>
  <c r="O55" i="70"/>
  <c r="G55" i="70"/>
  <c r="E55" i="70"/>
  <c r="Q52" i="70"/>
  <c r="O52" i="70"/>
  <c r="G52" i="70"/>
  <c r="E52" i="70"/>
  <c r="Q49" i="70"/>
  <c r="O49" i="70"/>
  <c r="G49" i="70"/>
  <c r="E49" i="70"/>
  <c r="Q46" i="70"/>
  <c r="O46" i="70"/>
  <c r="G46" i="70"/>
  <c r="E46" i="70"/>
  <c r="Q43" i="70"/>
  <c r="O43" i="70"/>
  <c r="G43" i="70"/>
  <c r="E43" i="70"/>
  <c r="Q40" i="70"/>
  <c r="O40" i="70"/>
  <c r="G40" i="70"/>
  <c r="E40" i="70"/>
  <c r="Q37" i="70"/>
  <c r="O37" i="70"/>
  <c r="G37" i="70"/>
  <c r="E37" i="70"/>
  <c r="Q34" i="70"/>
  <c r="O34" i="70"/>
  <c r="G34" i="70"/>
  <c r="E34" i="70"/>
  <c r="G17" i="70"/>
  <c r="E17" i="70"/>
  <c r="I11" i="70"/>
  <c r="I18" i="70" s="1"/>
  <c r="I21" i="70" s="1"/>
  <c r="H11" i="70"/>
  <c r="H18" i="70" s="1"/>
  <c r="H21" i="70" s="1"/>
  <c r="G11" i="70"/>
  <c r="G18" i="70" s="1"/>
  <c r="F11" i="70"/>
  <c r="F18" i="70" s="1"/>
  <c r="F21" i="70" s="1"/>
  <c r="E11" i="70"/>
  <c r="E18" i="70" s="1"/>
  <c r="D11" i="70"/>
  <c r="D18" i="70" s="1"/>
  <c r="D21" i="70" s="1"/>
  <c r="G10" i="70"/>
  <c r="E10" i="70"/>
  <c r="G7" i="70"/>
  <c r="E7" i="70"/>
  <c r="E20" i="74" l="1"/>
  <c r="E21" i="74"/>
  <c r="G20" i="74"/>
  <c r="G21" i="74"/>
  <c r="E20" i="72"/>
  <c r="E21" i="72"/>
  <c r="G21" i="72"/>
  <c r="G20" i="72"/>
  <c r="G20" i="70"/>
  <c r="G21" i="70"/>
  <c r="E20" i="70"/>
  <c r="E21" i="70"/>
  <c r="D73" i="69"/>
  <c r="F73" i="69"/>
  <c r="H73" i="69" s="1"/>
  <c r="D74" i="69"/>
  <c r="F74" i="69"/>
  <c r="H74" i="69" s="1"/>
  <c r="D75" i="69"/>
  <c r="F75" i="69"/>
  <c r="H75" i="69" s="1"/>
  <c r="D76" i="69"/>
  <c r="F76" i="69"/>
  <c r="H76" i="69" s="1"/>
  <c r="D77" i="69"/>
  <c r="F77" i="69"/>
  <c r="H77" i="69" s="1"/>
  <c r="D78" i="69"/>
  <c r="F78" i="69"/>
  <c r="H78" i="69" s="1"/>
  <c r="D79" i="69"/>
  <c r="F79" i="69"/>
  <c r="H79" i="69" s="1"/>
  <c r="D80" i="69"/>
  <c r="F80" i="69"/>
  <c r="H80" i="69" s="1"/>
  <c r="D66" i="69"/>
  <c r="D65" i="69"/>
  <c r="D64" i="69"/>
  <c r="D63" i="69"/>
  <c r="D62" i="69"/>
  <c r="D61" i="69"/>
  <c r="D60" i="69"/>
  <c r="D59" i="69"/>
  <c r="D52" i="69"/>
  <c r="D51" i="69"/>
  <c r="D50" i="69"/>
  <c r="D49" i="69"/>
  <c r="D48" i="69"/>
  <c r="D47" i="69"/>
  <c r="D46" i="69"/>
  <c r="D45" i="69"/>
  <c r="D38" i="69"/>
  <c r="D37" i="69"/>
  <c r="D36" i="69"/>
  <c r="D35" i="69"/>
  <c r="D34" i="69"/>
  <c r="D33" i="69"/>
  <c r="D32" i="69"/>
  <c r="D31" i="69"/>
  <c r="Q128" i="69"/>
  <c r="U128" i="69" s="1"/>
  <c r="V128" i="69" s="1"/>
  <c r="F128" i="69"/>
  <c r="H128" i="69" s="1"/>
  <c r="J128" i="69" s="1"/>
  <c r="L128" i="69" s="1"/>
  <c r="N128" i="69" s="1"/>
  <c r="Q127" i="69"/>
  <c r="U127" i="69" s="1"/>
  <c r="V127" i="69" s="1"/>
  <c r="F127" i="69"/>
  <c r="H127" i="69" s="1"/>
  <c r="J127" i="69" s="1"/>
  <c r="L127" i="69" s="1"/>
  <c r="N127" i="69" s="1"/>
  <c r="D127" i="69"/>
  <c r="Q126" i="69"/>
  <c r="R126" i="69" s="1"/>
  <c r="F126" i="69"/>
  <c r="H126" i="69" s="1"/>
  <c r="J126" i="69" s="1"/>
  <c r="L126" i="69" s="1"/>
  <c r="N126" i="69" s="1"/>
  <c r="D126" i="69"/>
  <c r="Q125" i="69"/>
  <c r="U125" i="69" s="1"/>
  <c r="V125" i="69" s="1"/>
  <c r="F125" i="69"/>
  <c r="H125" i="69" s="1"/>
  <c r="J125" i="69" s="1"/>
  <c r="L125" i="69" s="1"/>
  <c r="N125" i="69" s="1"/>
  <c r="D125" i="69"/>
  <c r="Q124" i="69"/>
  <c r="R124" i="69" s="1"/>
  <c r="F124" i="69"/>
  <c r="H124" i="69" s="1"/>
  <c r="J124" i="69" s="1"/>
  <c r="L124" i="69" s="1"/>
  <c r="N124" i="69" s="1"/>
  <c r="D124" i="69"/>
  <c r="Q123" i="69"/>
  <c r="U123" i="69" s="1"/>
  <c r="V123" i="69" s="1"/>
  <c r="F123" i="69"/>
  <c r="H123" i="69" s="1"/>
  <c r="J123" i="69" s="1"/>
  <c r="L123" i="69" s="1"/>
  <c r="N123" i="69" s="1"/>
  <c r="D123" i="69"/>
  <c r="Q122" i="69"/>
  <c r="R122" i="69" s="1"/>
  <c r="F122" i="69"/>
  <c r="H122" i="69" s="1"/>
  <c r="J122" i="69" s="1"/>
  <c r="L122" i="69" s="1"/>
  <c r="N122" i="69" s="1"/>
  <c r="D122" i="69"/>
  <c r="Q121" i="69"/>
  <c r="U121" i="69" s="1"/>
  <c r="V121" i="69" s="1"/>
  <c r="F121" i="69"/>
  <c r="H121" i="69" s="1"/>
  <c r="J121" i="69" s="1"/>
  <c r="L121" i="69" s="1"/>
  <c r="N121" i="69" s="1"/>
  <c r="D121" i="69"/>
  <c r="Q120" i="69"/>
  <c r="R120" i="69" s="1"/>
  <c r="F120" i="69"/>
  <c r="H120" i="69" s="1"/>
  <c r="J120" i="69" s="1"/>
  <c r="L120" i="69" s="1"/>
  <c r="N120" i="69" s="1"/>
  <c r="D120" i="69"/>
  <c r="Q119" i="69"/>
  <c r="R119" i="69" s="1"/>
  <c r="F119" i="69"/>
  <c r="H119" i="69" s="1"/>
  <c r="J119" i="69" s="1"/>
  <c r="L119" i="69" s="1"/>
  <c r="N119" i="69" s="1"/>
  <c r="D119" i="69"/>
  <c r="Q118" i="69"/>
  <c r="R118" i="69" s="1"/>
  <c r="F118" i="69"/>
  <c r="H118" i="69" s="1"/>
  <c r="J118" i="69" s="1"/>
  <c r="L118" i="69" s="1"/>
  <c r="N118" i="69" s="1"/>
  <c r="D118" i="69"/>
  <c r="E116" i="69"/>
  <c r="G116" i="69" s="1"/>
  <c r="I116" i="69" s="1"/>
  <c r="K116" i="69" s="1"/>
  <c r="M116" i="69" s="1"/>
  <c r="O116" i="69" s="1"/>
  <c r="K110" i="69"/>
  <c r="K109" i="69"/>
  <c r="K108" i="69"/>
  <c r="K107" i="69"/>
  <c r="K106" i="69"/>
  <c r="K105" i="69"/>
  <c r="K104" i="69"/>
  <c r="K103" i="69"/>
  <c r="K102" i="69"/>
  <c r="K101" i="69"/>
  <c r="K100" i="69"/>
  <c r="D96" i="69"/>
  <c r="E96" i="69" s="1"/>
  <c r="D95" i="69"/>
  <c r="E95" i="69" s="1"/>
  <c r="D94" i="69"/>
  <c r="E94" i="69" s="1"/>
  <c r="E93" i="69"/>
  <c r="D93" i="69"/>
  <c r="D92" i="69"/>
  <c r="E92" i="69" s="1"/>
  <c r="D91" i="69"/>
  <c r="E91" i="69" s="1"/>
  <c r="D90" i="69"/>
  <c r="E90" i="69" s="1"/>
  <c r="D89" i="69"/>
  <c r="E89" i="69" s="1"/>
  <c r="D88" i="69"/>
  <c r="E88" i="69" s="1"/>
  <c r="D87" i="69"/>
  <c r="E87" i="69" s="1"/>
  <c r="D86" i="69"/>
  <c r="E86" i="69" s="1"/>
  <c r="U82" i="69"/>
  <c r="V82" i="69" s="1"/>
  <c r="U79" i="69"/>
  <c r="V79" i="69" s="1"/>
  <c r="U78" i="69"/>
  <c r="V78" i="69" s="1"/>
  <c r="E29" i="69"/>
  <c r="G29" i="69" s="1"/>
  <c r="I29" i="69" s="1"/>
  <c r="K29" i="69" s="1"/>
  <c r="M29" i="69" s="1"/>
  <c r="O29" i="69" s="1"/>
  <c r="E43" i="69" s="1"/>
  <c r="G43" i="69" s="1"/>
  <c r="I43" i="69" s="1"/>
  <c r="K43" i="69" s="1"/>
  <c r="M43" i="69" s="1"/>
  <c r="O43" i="69" s="1"/>
  <c r="E57" i="69" s="1"/>
  <c r="G57" i="69" s="1"/>
  <c r="I57" i="69" s="1"/>
  <c r="K57" i="69" s="1"/>
  <c r="M57" i="69" s="1"/>
  <c r="O57" i="69" s="1"/>
  <c r="E71" i="69" s="1"/>
  <c r="G71" i="69" s="1"/>
  <c r="I71" i="69" s="1"/>
  <c r="K71" i="69" s="1"/>
  <c r="M71" i="69" s="1"/>
  <c r="O71" i="69" s="1"/>
  <c r="Q27" i="69"/>
  <c r="R27" i="69" s="1"/>
  <c r="Q26" i="69"/>
  <c r="R26" i="69" s="1"/>
  <c r="Q25" i="69"/>
  <c r="R25" i="69" s="1"/>
  <c r="Q24" i="69"/>
  <c r="D24" i="69"/>
  <c r="Q23" i="69"/>
  <c r="D23" i="69"/>
  <c r="Q22" i="69"/>
  <c r="R22" i="69" s="1"/>
  <c r="D22" i="69"/>
  <c r="Q21" i="69"/>
  <c r="R21" i="69" s="1"/>
  <c r="D21" i="69"/>
  <c r="Q20" i="69"/>
  <c r="R20" i="69" s="1"/>
  <c r="D20" i="69"/>
  <c r="Q19" i="69"/>
  <c r="D19" i="69"/>
  <c r="Q18" i="69"/>
  <c r="D18" i="69"/>
  <c r="Q17" i="69"/>
  <c r="D17" i="69"/>
  <c r="U126" i="69" l="1"/>
  <c r="V126" i="69" s="1"/>
  <c r="U124" i="69"/>
  <c r="V124" i="69" s="1"/>
  <c r="U122" i="69"/>
  <c r="V122" i="69" s="1"/>
  <c r="U76" i="69"/>
  <c r="V76" i="69" s="1"/>
  <c r="U77" i="69"/>
  <c r="V77" i="69" s="1"/>
  <c r="U80" i="69"/>
  <c r="V80" i="69" s="1"/>
  <c r="U81" i="69"/>
  <c r="V81" i="69" s="1"/>
  <c r="U83" i="69"/>
  <c r="V83" i="69" s="1"/>
  <c r="R121" i="69"/>
  <c r="R123" i="69"/>
  <c r="R125" i="69"/>
  <c r="R127" i="69"/>
  <c r="R128" i="69"/>
  <c r="F52" i="63"/>
  <c r="H52" i="63" s="1"/>
  <c r="J52" i="63" s="1"/>
  <c r="L52" i="63" s="1"/>
  <c r="N52" i="63" s="1"/>
  <c r="F51" i="63"/>
  <c r="H51" i="63" s="1"/>
  <c r="J51" i="63" s="1"/>
  <c r="L51" i="63" s="1"/>
  <c r="N51" i="63" s="1"/>
  <c r="F50" i="63"/>
  <c r="H50" i="63" s="1"/>
  <c r="J50" i="63" s="1"/>
  <c r="L50" i="63" s="1"/>
  <c r="N50" i="63" s="1"/>
  <c r="F49" i="63"/>
  <c r="H49" i="63" s="1"/>
  <c r="J49" i="63" s="1"/>
  <c r="L49" i="63" s="1"/>
  <c r="N49" i="63" s="1"/>
  <c r="H48" i="63"/>
  <c r="J48" i="63" s="1"/>
  <c r="L48" i="63" s="1"/>
  <c r="N48" i="63" s="1"/>
  <c r="F48" i="63"/>
  <c r="F47" i="63"/>
  <c r="H47" i="63" s="1"/>
  <c r="J47" i="63" s="1"/>
  <c r="L47" i="63" s="1"/>
  <c r="N47" i="63" s="1"/>
  <c r="F46" i="63"/>
  <c r="H46" i="63" s="1"/>
  <c r="J46" i="63" s="1"/>
  <c r="L46" i="63" s="1"/>
  <c r="N46" i="63" s="1"/>
  <c r="F45" i="63"/>
  <c r="H45" i="63" s="1"/>
  <c r="J45" i="63" s="1"/>
  <c r="L45" i="63" s="1"/>
  <c r="N45" i="63" s="1"/>
  <c r="Q45" i="63"/>
  <c r="Q46" i="63"/>
  <c r="Q47" i="63"/>
  <c r="Q48" i="63"/>
  <c r="R48" i="63" s="1"/>
  <c r="Q49" i="63"/>
  <c r="R49" i="63" s="1"/>
  <c r="Q50" i="63"/>
  <c r="R50" i="63" s="1"/>
  <c r="Q51" i="63"/>
  <c r="Q52" i="63"/>
  <c r="Q53" i="63"/>
  <c r="R53" i="63" s="1"/>
  <c r="Q54" i="63"/>
  <c r="R54" i="63" s="1"/>
  <c r="Q55" i="63"/>
  <c r="R55" i="63" s="1"/>
  <c r="AQ106" i="68"/>
  <c r="AO106" i="68"/>
  <c r="I105" i="68"/>
  <c r="G105" i="68"/>
  <c r="AQ102" i="68"/>
  <c r="AO102" i="68"/>
  <c r="AH101" i="68"/>
  <c r="AF101" i="68"/>
  <c r="Y101" i="68"/>
  <c r="W101" i="68"/>
  <c r="I101" i="68"/>
  <c r="G101" i="68"/>
  <c r="AQ98" i="68"/>
  <c r="AO98" i="68"/>
  <c r="AH97" i="68"/>
  <c r="AF97" i="68"/>
  <c r="Y97" i="68"/>
  <c r="W97" i="68"/>
  <c r="Q97" i="68"/>
  <c r="O97" i="68"/>
  <c r="I97" i="68"/>
  <c r="G97" i="68"/>
  <c r="AQ94" i="68"/>
  <c r="AO94" i="68"/>
  <c r="AH93" i="68"/>
  <c r="AF93" i="68"/>
  <c r="Y93" i="68"/>
  <c r="W93" i="68"/>
  <c r="Q93" i="68"/>
  <c r="O93" i="68"/>
  <c r="I93" i="68"/>
  <c r="G93" i="68"/>
  <c r="AQ90" i="68"/>
  <c r="AO90" i="68"/>
  <c r="AH89" i="68"/>
  <c r="AF89" i="68"/>
  <c r="Y89" i="68"/>
  <c r="W89" i="68"/>
  <c r="Q89" i="68"/>
  <c r="O89" i="68"/>
  <c r="I89" i="68"/>
  <c r="G89" i="68"/>
  <c r="AQ86" i="68"/>
  <c r="AO86" i="68"/>
  <c r="AH85" i="68"/>
  <c r="AF85" i="68"/>
  <c r="Y85" i="68"/>
  <c r="W85" i="68"/>
  <c r="Q85" i="68"/>
  <c r="O85" i="68"/>
  <c r="I85" i="68"/>
  <c r="G85" i="68"/>
  <c r="AQ82" i="68"/>
  <c r="AO82" i="68"/>
  <c r="AH81" i="68"/>
  <c r="AF81" i="68"/>
  <c r="Y81" i="68"/>
  <c r="W81" i="68"/>
  <c r="Q81" i="68"/>
  <c r="O81" i="68"/>
  <c r="I81" i="68"/>
  <c r="G81" i="68"/>
  <c r="AQ78" i="68"/>
  <c r="AO78" i="68"/>
  <c r="AH77" i="68"/>
  <c r="AF77" i="68"/>
  <c r="Y77" i="68"/>
  <c r="W77" i="68"/>
  <c r="Q77" i="68"/>
  <c r="O77" i="68"/>
  <c r="I77" i="68"/>
  <c r="G77" i="68"/>
  <c r="AQ74" i="68"/>
  <c r="AO74" i="68"/>
  <c r="AH73" i="68"/>
  <c r="AF73" i="68"/>
  <c r="Y73" i="68"/>
  <c r="W73" i="68"/>
  <c r="Q73" i="68"/>
  <c r="O73" i="68"/>
  <c r="I73" i="68"/>
  <c r="G73" i="68"/>
  <c r="AQ70" i="68"/>
  <c r="AO70" i="68"/>
  <c r="AH69" i="68"/>
  <c r="AF69" i="68"/>
  <c r="Y69" i="68"/>
  <c r="W69" i="68"/>
  <c r="Q69" i="68"/>
  <c r="O69" i="68"/>
  <c r="I69" i="68"/>
  <c r="G69" i="68"/>
  <c r="Q61" i="68"/>
  <c r="O61" i="68"/>
  <c r="G61" i="68"/>
  <c r="E61" i="68"/>
  <c r="T55" i="68"/>
  <c r="Q55" i="68"/>
  <c r="O55" i="68"/>
  <c r="G55" i="68"/>
  <c r="E55" i="68"/>
  <c r="Q52" i="68"/>
  <c r="O52" i="68"/>
  <c r="G52" i="68"/>
  <c r="E52" i="68"/>
  <c r="Q49" i="68"/>
  <c r="O49" i="68"/>
  <c r="G49" i="68"/>
  <c r="E49" i="68"/>
  <c r="Q46" i="68"/>
  <c r="O46" i="68"/>
  <c r="G46" i="68"/>
  <c r="E46" i="68"/>
  <c r="Q43" i="68"/>
  <c r="O43" i="68"/>
  <c r="G43" i="68"/>
  <c r="E43" i="68"/>
  <c r="Q40" i="68"/>
  <c r="O40" i="68"/>
  <c r="G40" i="68"/>
  <c r="E40" i="68"/>
  <c r="Q37" i="68"/>
  <c r="O37" i="68"/>
  <c r="G37" i="68"/>
  <c r="E37" i="68"/>
  <c r="Q34" i="68"/>
  <c r="O34" i="68"/>
  <c r="G34" i="68"/>
  <c r="E34" i="68"/>
  <c r="G17" i="68"/>
  <c r="E17" i="68"/>
  <c r="I11" i="68"/>
  <c r="I18" i="68" s="1"/>
  <c r="I21" i="68" s="1"/>
  <c r="H11" i="68"/>
  <c r="H18" i="68" s="1"/>
  <c r="H21" i="68" s="1"/>
  <c r="G11" i="68"/>
  <c r="G18" i="68" s="1"/>
  <c r="F11" i="68"/>
  <c r="F18" i="68" s="1"/>
  <c r="F21" i="68" s="1"/>
  <c r="E11" i="68"/>
  <c r="E18" i="68" s="1"/>
  <c r="D11" i="68"/>
  <c r="D18" i="68" s="1"/>
  <c r="D21" i="68" s="1"/>
  <c r="G10" i="68"/>
  <c r="E10" i="68"/>
  <c r="G7" i="68"/>
  <c r="E7" i="68"/>
  <c r="P37" i="63"/>
  <c r="P33" i="63"/>
  <c r="Q31" i="63"/>
  <c r="Q32" i="63"/>
  <c r="Q33" i="63"/>
  <c r="Q34" i="63"/>
  <c r="R34" i="63" s="1"/>
  <c r="Q35" i="63"/>
  <c r="R35" i="63" s="1"/>
  <c r="Q36" i="63"/>
  <c r="R36" i="63" s="1"/>
  <c r="Q37" i="63"/>
  <c r="Q38" i="63"/>
  <c r="Q39" i="63"/>
  <c r="R39" i="63" s="1"/>
  <c r="Q40" i="63"/>
  <c r="R40" i="63" s="1"/>
  <c r="Q41" i="63"/>
  <c r="R41" i="63" s="1"/>
  <c r="F38" i="63"/>
  <c r="H38" i="63" s="1"/>
  <c r="J38" i="63" s="1"/>
  <c r="L38" i="63" s="1"/>
  <c r="N38" i="63" s="1"/>
  <c r="P38" i="63" s="1"/>
  <c r="F37" i="63"/>
  <c r="H37" i="63" s="1"/>
  <c r="J37" i="63" s="1"/>
  <c r="L37" i="63" s="1"/>
  <c r="N37" i="63" s="1"/>
  <c r="H36" i="63"/>
  <c r="J36" i="63" s="1"/>
  <c r="L36" i="63" s="1"/>
  <c r="N36" i="63" s="1"/>
  <c r="P36" i="63" s="1"/>
  <c r="F36" i="63"/>
  <c r="F35" i="63"/>
  <c r="H35" i="63" s="1"/>
  <c r="J35" i="63" s="1"/>
  <c r="L35" i="63" s="1"/>
  <c r="N35" i="63" s="1"/>
  <c r="P35" i="63" s="1"/>
  <c r="F34" i="63"/>
  <c r="H34" i="63" s="1"/>
  <c r="J34" i="63" s="1"/>
  <c r="L34" i="63" s="1"/>
  <c r="N34" i="63" s="1"/>
  <c r="P34" i="63" s="1"/>
  <c r="F33" i="63"/>
  <c r="H33" i="63" s="1"/>
  <c r="J33" i="63" s="1"/>
  <c r="L33" i="63" s="1"/>
  <c r="N33" i="63" s="1"/>
  <c r="F32" i="63"/>
  <c r="H32" i="63" s="1"/>
  <c r="J32" i="63" s="1"/>
  <c r="L32" i="63" s="1"/>
  <c r="N32" i="63" s="1"/>
  <c r="P32" i="63" s="1"/>
  <c r="F31" i="63"/>
  <c r="H31" i="63" s="1"/>
  <c r="J31" i="63" s="1"/>
  <c r="L31" i="63" s="1"/>
  <c r="N31" i="63" s="1"/>
  <c r="P31" i="63" s="1"/>
  <c r="AQ106" i="67"/>
  <c r="AO106" i="67"/>
  <c r="I105" i="67"/>
  <c r="G105" i="67"/>
  <c r="AQ102" i="67"/>
  <c r="AO102" i="67"/>
  <c r="AH101" i="67"/>
  <c r="AF101" i="67"/>
  <c r="Y101" i="67"/>
  <c r="W101" i="67"/>
  <c r="I101" i="67"/>
  <c r="G101" i="67"/>
  <c r="AQ98" i="67"/>
  <c r="AO98" i="67"/>
  <c r="AH97" i="67"/>
  <c r="AF97" i="67"/>
  <c r="Y97" i="67"/>
  <c r="W97" i="67"/>
  <c r="Q97" i="67"/>
  <c r="O97" i="67"/>
  <c r="I97" i="67"/>
  <c r="G97" i="67"/>
  <c r="AQ94" i="67"/>
  <c r="AO94" i="67"/>
  <c r="AH93" i="67"/>
  <c r="AF93" i="67"/>
  <c r="Y93" i="67"/>
  <c r="W93" i="67"/>
  <c r="Q93" i="67"/>
  <c r="O93" i="67"/>
  <c r="I93" i="67"/>
  <c r="G93" i="67"/>
  <c r="AQ90" i="67"/>
  <c r="AO90" i="67"/>
  <c r="AH89" i="67"/>
  <c r="AF89" i="67"/>
  <c r="Y89" i="67"/>
  <c r="W89" i="67"/>
  <c r="Q89" i="67"/>
  <c r="O89" i="67"/>
  <c r="I89" i="67"/>
  <c r="G89" i="67"/>
  <c r="AQ86" i="67"/>
  <c r="AO86" i="67"/>
  <c r="AH85" i="67"/>
  <c r="AF85" i="67"/>
  <c r="Y85" i="67"/>
  <c r="W85" i="67"/>
  <c r="Q85" i="67"/>
  <c r="O85" i="67"/>
  <c r="I85" i="67"/>
  <c r="G85" i="67"/>
  <c r="AQ82" i="67"/>
  <c r="AO82" i="67"/>
  <c r="AH81" i="67"/>
  <c r="AF81" i="67"/>
  <c r="Y81" i="67"/>
  <c r="W81" i="67"/>
  <c r="Q81" i="67"/>
  <c r="O81" i="67"/>
  <c r="I81" i="67"/>
  <c r="G81" i="67"/>
  <c r="AQ78" i="67"/>
  <c r="AO78" i="67"/>
  <c r="AH77" i="67"/>
  <c r="AF77" i="67"/>
  <c r="Y77" i="67"/>
  <c r="W77" i="67"/>
  <c r="Q77" i="67"/>
  <c r="O77" i="67"/>
  <c r="I77" i="67"/>
  <c r="G77" i="67"/>
  <c r="AQ74" i="67"/>
  <c r="AO74" i="67"/>
  <c r="AH73" i="67"/>
  <c r="AF73" i="67"/>
  <c r="Y73" i="67"/>
  <c r="W73" i="67"/>
  <c r="Q73" i="67"/>
  <c r="O73" i="67"/>
  <c r="I73" i="67"/>
  <c r="G73" i="67"/>
  <c r="AQ70" i="67"/>
  <c r="AO70" i="67"/>
  <c r="AH69" i="67"/>
  <c r="AF69" i="67"/>
  <c r="Y69" i="67"/>
  <c r="W69" i="67"/>
  <c r="Q69" i="67"/>
  <c r="O69" i="67"/>
  <c r="I69" i="67"/>
  <c r="G69" i="67"/>
  <c r="Q61" i="67"/>
  <c r="O61" i="67"/>
  <c r="G61" i="67"/>
  <c r="E61" i="67"/>
  <c r="T55" i="67"/>
  <c r="Q55" i="67"/>
  <c r="O55" i="67"/>
  <c r="G55" i="67"/>
  <c r="E55" i="67"/>
  <c r="Q52" i="67"/>
  <c r="O52" i="67"/>
  <c r="G52" i="67"/>
  <c r="E52" i="67"/>
  <c r="Q49" i="67"/>
  <c r="O49" i="67"/>
  <c r="G49" i="67"/>
  <c r="E49" i="67"/>
  <c r="Q46" i="67"/>
  <c r="O46" i="67"/>
  <c r="G46" i="67"/>
  <c r="E46" i="67"/>
  <c r="Q43" i="67"/>
  <c r="O43" i="67"/>
  <c r="G43" i="67"/>
  <c r="E43" i="67"/>
  <c r="Q40" i="67"/>
  <c r="O40" i="67"/>
  <c r="G40" i="67"/>
  <c r="E40" i="67"/>
  <c r="Q37" i="67"/>
  <c r="O37" i="67"/>
  <c r="G37" i="67"/>
  <c r="E37" i="67"/>
  <c r="Q34" i="67"/>
  <c r="O34" i="67"/>
  <c r="G34" i="67"/>
  <c r="E34" i="67"/>
  <c r="G17" i="67"/>
  <c r="E17" i="67"/>
  <c r="I11" i="67"/>
  <c r="I18" i="67" s="1"/>
  <c r="I21" i="67" s="1"/>
  <c r="H11" i="67"/>
  <c r="H18" i="67" s="1"/>
  <c r="H21" i="67" s="1"/>
  <c r="G11" i="67"/>
  <c r="G18" i="67" s="1"/>
  <c r="F11" i="67"/>
  <c r="F18" i="67" s="1"/>
  <c r="F21" i="67" s="1"/>
  <c r="E11" i="67"/>
  <c r="E18" i="67" s="1"/>
  <c r="D11" i="67"/>
  <c r="D18" i="67" s="1"/>
  <c r="D21" i="67" s="1"/>
  <c r="G10" i="67"/>
  <c r="E10" i="67"/>
  <c r="G7" i="67"/>
  <c r="E7" i="67"/>
  <c r="Q27" i="63"/>
  <c r="R27" i="63" s="1"/>
  <c r="Q26" i="63"/>
  <c r="R26" i="63" s="1"/>
  <c r="Q25" i="63"/>
  <c r="R25" i="63" s="1"/>
  <c r="Q24" i="63"/>
  <c r="Q23" i="63"/>
  <c r="Q22" i="63"/>
  <c r="R22" i="63" s="1"/>
  <c r="Q21" i="63"/>
  <c r="R21" i="63" s="1"/>
  <c r="Q20" i="63"/>
  <c r="R20" i="63" s="1"/>
  <c r="Q19" i="63"/>
  <c r="Q18" i="63"/>
  <c r="Q17" i="63"/>
  <c r="H24" i="63"/>
  <c r="J24" i="63" s="1"/>
  <c r="L24" i="63" s="1"/>
  <c r="N24" i="63" s="1"/>
  <c r="F24" i="63"/>
  <c r="F23" i="63"/>
  <c r="H23" i="63" s="1"/>
  <c r="J23" i="63" s="1"/>
  <c r="L23" i="63" s="1"/>
  <c r="N23" i="63" s="1"/>
  <c r="F22" i="63"/>
  <c r="H22" i="63" s="1"/>
  <c r="J22" i="63" s="1"/>
  <c r="L22" i="63" s="1"/>
  <c r="N22" i="63" s="1"/>
  <c r="F21" i="63"/>
  <c r="H21" i="63" s="1"/>
  <c r="J21" i="63" s="1"/>
  <c r="L21" i="63" s="1"/>
  <c r="N21" i="63" s="1"/>
  <c r="F20" i="63"/>
  <c r="H20" i="63" s="1"/>
  <c r="J20" i="63" s="1"/>
  <c r="L20" i="63" s="1"/>
  <c r="N20" i="63" s="1"/>
  <c r="J19" i="63"/>
  <c r="L19" i="63" s="1"/>
  <c r="N19" i="63" s="1"/>
  <c r="H19" i="63"/>
  <c r="F19" i="63"/>
  <c r="F18" i="63"/>
  <c r="H18" i="63" s="1"/>
  <c r="J18" i="63" s="1"/>
  <c r="L18" i="63" s="1"/>
  <c r="N18" i="63" s="1"/>
  <c r="F17" i="63"/>
  <c r="H17" i="63" s="1"/>
  <c r="J17" i="63" s="1"/>
  <c r="L17" i="63" s="1"/>
  <c r="N17" i="63" s="1"/>
  <c r="AQ106" i="66"/>
  <c r="AO106" i="66"/>
  <c r="I105" i="66"/>
  <c r="G105" i="66"/>
  <c r="AQ102" i="66"/>
  <c r="AO102" i="66"/>
  <c r="AH101" i="66"/>
  <c r="AF101" i="66"/>
  <c r="Y101" i="66"/>
  <c r="W101" i="66"/>
  <c r="I101" i="66"/>
  <c r="G101" i="66"/>
  <c r="AQ98" i="66"/>
  <c r="AO98" i="66"/>
  <c r="AH97" i="66"/>
  <c r="AF97" i="66"/>
  <c r="Y97" i="66"/>
  <c r="W97" i="66"/>
  <c r="Q97" i="66"/>
  <c r="O97" i="66"/>
  <c r="I97" i="66"/>
  <c r="G97" i="66"/>
  <c r="AQ94" i="66"/>
  <c r="AO94" i="66"/>
  <c r="AH93" i="66"/>
  <c r="AF93" i="66"/>
  <c r="Y93" i="66"/>
  <c r="W93" i="66"/>
  <c r="Q93" i="66"/>
  <c r="O93" i="66"/>
  <c r="I93" i="66"/>
  <c r="G93" i="66"/>
  <c r="AQ90" i="66"/>
  <c r="AO90" i="66"/>
  <c r="AH89" i="66"/>
  <c r="AF89" i="66"/>
  <c r="Y89" i="66"/>
  <c r="W89" i="66"/>
  <c r="Q89" i="66"/>
  <c r="O89" i="66"/>
  <c r="I89" i="66"/>
  <c r="G89" i="66"/>
  <c r="AQ86" i="66"/>
  <c r="AO86" i="66"/>
  <c r="AH85" i="66"/>
  <c r="AF85" i="66"/>
  <c r="Y85" i="66"/>
  <c r="W85" i="66"/>
  <c r="Q85" i="66"/>
  <c r="O85" i="66"/>
  <c r="I85" i="66"/>
  <c r="G85" i="66"/>
  <c r="AQ82" i="66"/>
  <c r="AO82" i="66"/>
  <c r="AH81" i="66"/>
  <c r="AF81" i="66"/>
  <c r="Y81" i="66"/>
  <c r="W81" i="66"/>
  <c r="Q81" i="66"/>
  <c r="O81" i="66"/>
  <c r="I81" i="66"/>
  <c r="G81" i="66"/>
  <c r="AQ78" i="66"/>
  <c r="AO78" i="66"/>
  <c r="AH77" i="66"/>
  <c r="AF77" i="66"/>
  <c r="Y77" i="66"/>
  <c r="W77" i="66"/>
  <c r="Q77" i="66"/>
  <c r="O77" i="66"/>
  <c r="I77" i="66"/>
  <c r="G77" i="66"/>
  <c r="AQ74" i="66"/>
  <c r="AO74" i="66"/>
  <c r="AH73" i="66"/>
  <c r="AF73" i="66"/>
  <c r="Y73" i="66"/>
  <c r="W73" i="66"/>
  <c r="Q73" i="66"/>
  <c r="O73" i="66"/>
  <c r="I73" i="66"/>
  <c r="G73" i="66"/>
  <c r="AQ70" i="66"/>
  <c r="AO70" i="66"/>
  <c r="AH69" i="66"/>
  <c r="AF69" i="66"/>
  <c r="Y69" i="66"/>
  <c r="W69" i="66"/>
  <c r="Q69" i="66"/>
  <c r="O69" i="66"/>
  <c r="I69" i="66"/>
  <c r="G69" i="66"/>
  <c r="Q61" i="66"/>
  <c r="O61" i="66"/>
  <c r="G61" i="66"/>
  <c r="E61" i="66"/>
  <c r="T55" i="66"/>
  <c r="Q55" i="66"/>
  <c r="O55" i="66"/>
  <c r="G55" i="66"/>
  <c r="E55" i="66"/>
  <c r="Q52" i="66"/>
  <c r="O52" i="66"/>
  <c r="G52" i="66"/>
  <c r="E52" i="66"/>
  <c r="Q49" i="66"/>
  <c r="O49" i="66"/>
  <c r="G49" i="66"/>
  <c r="E49" i="66"/>
  <c r="Q46" i="66"/>
  <c r="O46" i="66"/>
  <c r="G46" i="66"/>
  <c r="E46" i="66"/>
  <c r="Q43" i="66"/>
  <c r="O43" i="66"/>
  <c r="G43" i="66"/>
  <c r="E43" i="66"/>
  <c r="Q40" i="66"/>
  <c r="O40" i="66"/>
  <c r="G40" i="66"/>
  <c r="E40" i="66"/>
  <c r="Q37" i="66"/>
  <c r="O37" i="66"/>
  <c r="G37" i="66"/>
  <c r="E37" i="66"/>
  <c r="Q34" i="66"/>
  <c r="O34" i="66"/>
  <c r="G34" i="66"/>
  <c r="E34" i="66"/>
  <c r="G17" i="66"/>
  <c r="E17" i="66"/>
  <c r="I11" i="66"/>
  <c r="I18" i="66" s="1"/>
  <c r="I21" i="66" s="1"/>
  <c r="H11" i="66"/>
  <c r="H18" i="66" s="1"/>
  <c r="H21" i="66" s="1"/>
  <c r="G11" i="66"/>
  <c r="G18" i="66" s="1"/>
  <c r="F11" i="66"/>
  <c r="F18" i="66" s="1"/>
  <c r="F21" i="66" s="1"/>
  <c r="E11" i="66"/>
  <c r="E18" i="66" s="1"/>
  <c r="D11" i="66"/>
  <c r="D18" i="66" s="1"/>
  <c r="D21" i="66" s="1"/>
  <c r="G10" i="66"/>
  <c r="E10" i="66"/>
  <c r="G7" i="66"/>
  <c r="E7" i="66"/>
  <c r="Q73" i="56"/>
  <c r="Q74" i="56"/>
  <c r="Q75" i="56"/>
  <c r="Q76" i="56"/>
  <c r="R76" i="56" s="1"/>
  <c r="Q77" i="56"/>
  <c r="R77" i="56" s="1"/>
  <c r="Q78" i="56"/>
  <c r="R78" i="56" s="1"/>
  <c r="Q79" i="56"/>
  <c r="Q80" i="56"/>
  <c r="Q81" i="56"/>
  <c r="R81" i="56" s="1"/>
  <c r="Q82" i="56"/>
  <c r="R82" i="56"/>
  <c r="Q83" i="56"/>
  <c r="R83" i="56" s="1"/>
  <c r="Q59" i="56"/>
  <c r="Q60" i="56"/>
  <c r="Q61" i="56"/>
  <c r="Q62" i="56"/>
  <c r="R62" i="56" s="1"/>
  <c r="Q63" i="56"/>
  <c r="R63" i="56" s="1"/>
  <c r="Q64" i="56"/>
  <c r="R64" i="56"/>
  <c r="Q65" i="56"/>
  <c r="Q66" i="56"/>
  <c r="Q67" i="56"/>
  <c r="R67" i="56"/>
  <c r="Q68" i="56"/>
  <c r="R68" i="56" s="1"/>
  <c r="Q69" i="56"/>
  <c r="R69" i="56"/>
  <c r="AQ106" i="65"/>
  <c r="AO106" i="65"/>
  <c r="I105" i="65"/>
  <c r="G105" i="65"/>
  <c r="AQ102" i="65"/>
  <c r="AO102" i="65"/>
  <c r="AH101" i="65"/>
  <c r="AF101" i="65"/>
  <c r="Y101" i="65"/>
  <c r="W101" i="65"/>
  <c r="I101" i="65"/>
  <c r="G101" i="65"/>
  <c r="AQ98" i="65"/>
  <c r="AO98" i="65"/>
  <c r="AH97" i="65"/>
  <c r="AF97" i="65"/>
  <c r="Y97" i="65"/>
  <c r="W97" i="65"/>
  <c r="Q97" i="65"/>
  <c r="O97" i="65"/>
  <c r="I97" i="65"/>
  <c r="G97" i="65"/>
  <c r="AQ94" i="65"/>
  <c r="AO94" i="65"/>
  <c r="AH93" i="65"/>
  <c r="AF93" i="65"/>
  <c r="Y93" i="65"/>
  <c r="W93" i="65"/>
  <c r="Q93" i="65"/>
  <c r="O93" i="65"/>
  <c r="I93" i="65"/>
  <c r="G93" i="65"/>
  <c r="AQ90" i="65"/>
  <c r="AO90" i="65"/>
  <c r="AH89" i="65"/>
  <c r="AF89" i="65"/>
  <c r="Y89" i="65"/>
  <c r="W89" i="65"/>
  <c r="Q89" i="65"/>
  <c r="O89" i="65"/>
  <c r="I89" i="65"/>
  <c r="G89" i="65"/>
  <c r="AQ86" i="65"/>
  <c r="AO86" i="65"/>
  <c r="AH85" i="65"/>
  <c r="AF85" i="65"/>
  <c r="Y85" i="65"/>
  <c r="W85" i="65"/>
  <c r="Q85" i="65"/>
  <c r="O85" i="65"/>
  <c r="I85" i="65"/>
  <c r="G85" i="65"/>
  <c r="AQ82" i="65"/>
  <c r="AO82" i="65"/>
  <c r="AH81" i="65"/>
  <c r="AF81" i="65"/>
  <c r="Y81" i="65"/>
  <c r="W81" i="65"/>
  <c r="Q81" i="65"/>
  <c r="O81" i="65"/>
  <c r="I81" i="65"/>
  <c r="G81" i="65"/>
  <c r="AQ78" i="65"/>
  <c r="AO78" i="65"/>
  <c r="AH77" i="65"/>
  <c r="AF77" i="65"/>
  <c r="Y77" i="65"/>
  <c r="W77" i="65"/>
  <c r="Q77" i="65"/>
  <c r="O77" i="65"/>
  <c r="I77" i="65"/>
  <c r="G77" i="65"/>
  <c r="AQ74" i="65"/>
  <c r="AO74" i="65"/>
  <c r="AH73" i="65"/>
  <c r="AF73" i="65"/>
  <c r="Y73" i="65"/>
  <c r="W73" i="65"/>
  <c r="Q73" i="65"/>
  <c r="O73" i="65"/>
  <c r="I73" i="65"/>
  <c r="G73" i="65"/>
  <c r="AQ70" i="65"/>
  <c r="AO70" i="65"/>
  <c r="AH69" i="65"/>
  <c r="AF69" i="65"/>
  <c r="Y69" i="65"/>
  <c r="W69" i="65"/>
  <c r="Q69" i="65"/>
  <c r="O69" i="65"/>
  <c r="I69" i="65"/>
  <c r="G69" i="65"/>
  <c r="Q61" i="65"/>
  <c r="O61" i="65"/>
  <c r="G61" i="65"/>
  <c r="E61" i="65"/>
  <c r="T55" i="65"/>
  <c r="Q55" i="65"/>
  <c r="O55" i="65"/>
  <c r="G55" i="65"/>
  <c r="E55" i="65"/>
  <c r="Q52" i="65"/>
  <c r="O52" i="65"/>
  <c r="G52" i="65"/>
  <c r="E52" i="65"/>
  <c r="Q49" i="65"/>
  <c r="O49" i="65"/>
  <c r="G49" i="65"/>
  <c r="E49" i="65"/>
  <c r="Q46" i="65"/>
  <c r="O46" i="65"/>
  <c r="G46" i="65"/>
  <c r="E46" i="65"/>
  <c r="Q43" i="65"/>
  <c r="O43" i="65"/>
  <c r="G43" i="65"/>
  <c r="E43" i="65"/>
  <c r="Q40" i="65"/>
  <c r="O40" i="65"/>
  <c r="G40" i="65"/>
  <c r="E40" i="65"/>
  <c r="Q37" i="65"/>
  <c r="O37" i="65"/>
  <c r="G37" i="65"/>
  <c r="E37" i="65"/>
  <c r="Q34" i="65"/>
  <c r="O34" i="65"/>
  <c r="G34" i="65"/>
  <c r="E34" i="65"/>
  <c r="G17" i="65"/>
  <c r="E17" i="65"/>
  <c r="I11" i="65"/>
  <c r="I18" i="65" s="1"/>
  <c r="I21" i="65" s="1"/>
  <c r="H11" i="65"/>
  <c r="H18" i="65" s="1"/>
  <c r="H21" i="65" s="1"/>
  <c r="G11" i="65"/>
  <c r="G18" i="65" s="1"/>
  <c r="F11" i="65"/>
  <c r="F18" i="65" s="1"/>
  <c r="F21" i="65" s="1"/>
  <c r="E11" i="65"/>
  <c r="E18" i="65" s="1"/>
  <c r="D11" i="65"/>
  <c r="D18" i="65" s="1"/>
  <c r="D21" i="65" s="1"/>
  <c r="G10" i="65"/>
  <c r="E10" i="65"/>
  <c r="G7" i="65"/>
  <c r="E7" i="65"/>
  <c r="A4" i="64"/>
  <c r="A5" i="64" s="1"/>
  <c r="A6" i="64" s="1"/>
  <c r="A7" i="64" s="1"/>
  <c r="A8" i="64" s="1"/>
  <c r="A9" i="64" s="1"/>
  <c r="A10" i="64" s="1"/>
  <c r="A11" i="64" s="1"/>
  <c r="A12" i="64" s="1"/>
  <c r="A13" i="64" s="1"/>
  <c r="A14" i="64" s="1"/>
  <c r="A15" i="64" s="1"/>
  <c r="A16" i="64" s="1"/>
  <c r="A17" i="64" s="1"/>
  <c r="A18" i="64" s="1"/>
  <c r="A19" i="64" s="1"/>
  <c r="A20" i="64" s="1"/>
  <c r="A21" i="64" s="1"/>
  <c r="A22" i="64" s="1"/>
  <c r="A23" i="64" s="1"/>
  <c r="A24" i="64" s="1"/>
  <c r="A25" i="64" s="1"/>
  <c r="A26" i="64" s="1"/>
  <c r="A27" i="64" s="1"/>
  <c r="A28" i="64" s="1"/>
  <c r="A29" i="64" s="1"/>
  <c r="A30" i="64" s="1"/>
  <c r="A31" i="64" s="1"/>
  <c r="A32" i="64" s="1"/>
  <c r="A33" i="64" s="1"/>
  <c r="A34" i="64" s="1"/>
  <c r="A35" i="64" s="1"/>
  <c r="A36" i="64" s="1"/>
  <c r="Q128" i="63"/>
  <c r="U128" i="63" s="1"/>
  <c r="V128" i="63" s="1"/>
  <c r="F128" i="63"/>
  <c r="H128" i="63" s="1"/>
  <c r="J128" i="63" s="1"/>
  <c r="L128" i="63" s="1"/>
  <c r="N128" i="63" s="1"/>
  <c r="Q127" i="63"/>
  <c r="U127" i="63" s="1"/>
  <c r="V127" i="63" s="1"/>
  <c r="H127" i="63"/>
  <c r="J127" i="63" s="1"/>
  <c r="L127" i="63" s="1"/>
  <c r="N127" i="63" s="1"/>
  <c r="F127" i="63"/>
  <c r="D127" i="63"/>
  <c r="U126" i="63"/>
  <c r="V126" i="63" s="1"/>
  <c r="Q126" i="63"/>
  <c r="R126" i="63" s="1"/>
  <c r="F126" i="63"/>
  <c r="H126" i="63" s="1"/>
  <c r="J126" i="63" s="1"/>
  <c r="L126" i="63" s="1"/>
  <c r="N126" i="63" s="1"/>
  <c r="D126" i="63"/>
  <c r="Q125" i="63"/>
  <c r="U125" i="63" s="1"/>
  <c r="V125" i="63" s="1"/>
  <c r="F125" i="63"/>
  <c r="H125" i="63" s="1"/>
  <c r="J125" i="63" s="1"/>
  <c r="L125" i="63" s="1"/>
  <c r="N125" i="63" s="1"/>
  <c r="D125" i="63"/>
  <c r="U124" i="63"/>
  <c r="V124" i="63" s="1"/>
  <c r="Q124" i="63"/>
  <c r="R124" i="63" s="1"/>
  <c r="F124" i="63"/>
  <c r="H124" i="63" s="1"/>
  <c r="J124" i="63" s="1"/>
  <c r="L124" i="63" s="1"/>
  <c r="N124" i="63" s="1"/>
  <c r="D124" i="63"/>
  <c r="Q123" i="63"/>
  <c r="U123" i="63" s="1"/>
  <c r="V123" i="63" s="1"/>
  <c r="F123" i="63"/>
  <c r="H123" i="63" s="1"/>
  <c r="J123" i="63" s="1"/>
  <c r="L123" i="63" s="1"/>
  <c r="N123" i="63" s="1"/>
  <c r="D123" i="63"/>
  <c r="Q122" i="63"/>
  <c r="R122" i="63" s="1"/>
  <c r="H122" i="63"/>
  <c r="J122" i="63" s="1"/>
  <c r="L122" i="63" s="1"/>
  <c r="N122" i="63" s="1"/>
  <c r="F122" i="63"/>
  <c r="D122" i="63"/>
  <c r="Q121" i="63"/>
  <c r="U121" i="63" s="1"/>
  <c r="V121" i="63" s="1"/>
  <c r="H121" i="63"/>
  <c r="J121" i="63" s="1"/>
  <c r="L121" i="63" s="1"/>
  <c r="N121" i="63" s="1"/>
  <c r="F121" i="63"/>
  <c r="D121" i="63"/>
  <c r="Q120" i="63"/>
  <c r="R120" i="63" s="1"/>
  <c r="H120" i="63"/>
  <c r="J120" i="63" s="1"/>
  <c r="L120" i="63" s="1"/>
  <c r="N120" i="63" s="1"/>
  <c r="F120" i="63"/>
  <c r="D120" i="63"/>
  <c r="Q119" i="63"/>
  <c r="R119" i="63" s="1"/>
  <c r="H119" i="63"/>
  <c r="J119" i="63" s="1"/>
  <c r="L119" i="63" s="1"/>
  <c r="N119" i="63" s="1"/>
  <c r="F119" i="63"/>
  <c r="D119" i="63"/>
  <c r="Q118" i="63"/>
  <c r="R118" i="63" s="1"/>
  <c r="H118" i="63"/>
  <c r="J118" i="63" s="1"/>
  <c r="L118" i="63" s="1"/>
  <c r="N118" i="63" s="1"/>
  <c r="F118" i="63"/>
  <c r="D118" i="63"/>
  <c r="E116" i="63"/>
  <c r="G116" i="63" s="1"/>
  <c r="I116" i="63" s="1"/>
  <c r="K116" i="63" s="1"/>
  <c r="M116" i="63" s="1"/>
  <c r="O116" i="63" s="1"/>
  <c r="K110" i="63"/>
  <c r="K109" i="63"/>
  <c r="K108" i="63"/>
  <c r="K107" i="63"/>
  <c r="K106" i="63"/>
  <c r="K105" i="63"/>
  <c r="K104" i="63"/>
  <c r="K103" i="63"/>
  <c r="K102" i="63"/>
  <c r="K101" i="63"/>
  <c r="K100" i="63"/>
  <c r="D96" i="63"/>
  <c r="E96" i="63" s="1"/>
  <c r="E95" i="63"/>
  <c r="D95" i="63"/>
  <c r="D94" i="63"/>
  <c r="E94" i="63" s="1"/>
  <c r="E93" i="63"/>
  <c r="D93" i="63"/>
  <c r="D92" i="63"/>
  <c r="E92" i="63" s="1"/>
  <c r="E91" i="63"/>
  <c r="D91" i="63"/>
  <c r="D90" i="63"/>
  <c r="E90" i="63" s="1"/>
  <c r="E89" i="63"/>
  <c r="D89" i="63"/>
  <c r="D88" i="63"/>
  <c r="E88" i="63" s="1"/>
  <c r="E87" i="63"/>
  <c r="D87" i="63"/>
  <c r="D86" i="63"/>
  <c r="E86" i="63" s="1"/>
  <c r="D80" i="63"/>
  <c r="D79" i="63"/>
  <c r="D78" i="63"/>
  <c r="D77" i="63"/>
  <c r="D76" i="63"/>
  <c r="D75" i="63"/>
  <c r="D74" i="63"/>
  <c r="D73" i="63"/>
  <c r="D66" i="63"/>
  <c r="D65" i="63"/>
  <c r="D64" i="63"/>
  <c r="D63" i="63"/>
  <c r="D62" i="63"/>
  <c r="D61" i="63"/>
  <c r="D60" i="63"/>
  <c r="D59" i="63"/>
  <c r="D52" i="63"/>
  <c r="D51" i="63"/>
  <c r="D50" i="63"/>
  <c r="D49" i="63"/>
  <c r="D48" i="63"/>
  <c r="D47" i="63"/>
  <c r="D46" i="63"/>
  <c r="D45" i="63"/>
  <c r="D38" i="63"/>
  <c r="D37" i="63"/>
  <c r="D36" i="63"/>
  <c r="D35" i="63"/>
  <c r="D34" i="63"/>
  <c r="D33" i="63"/>
  <c r="D32" i="63"/>
  <c r="D31" i="63"/>
  <c r="E29" i="63"/>
  <c r="G29" i="63" s="1"/>
  <c r="I29" i="63" s="1"/>
  <c r="K29" i="63" s="1"/>
  <c r="M29" i="63" s="1"/>
  <c r="O29" i="63" s="1"/>
  <c r="E43" i="63" s="1"/>
  <c r="G43" i="63" s="1"/>
  <c r="I43" i="63" s="1"/>
  <c r="K43" i="63" s="1"/>
  <c r="M43" i="63" s="1"/>
  <c r="O43" i="63" s="1"/>
  <c r="E57" i="63" s="1"/>
  <c r="G57" i="63" s="1"/>
  <c r="I57" i="63" s="1"/>
  <c r="K57" i="63" s="1"/>
  <c r="M57" i="63" s="1"/>
  <c r="O57" i="63" s="1"/>
  <c r="E71" i="63" s="1"/>
  <c r="G71" i="63" s="1"/>
  <c r="I71" i="63" s="1"/>
  <c r="K71" i="63" s="1"/>
  <c r="M71" i="63" s="1"/>
  <c r="O71" i="63" s="1"/>
  <c r="D24" i="63"/>
  <c r="D23" i="63"/>
  <c r="D22" i="63"/>
  <c r="D21" i="63"/>
  <c r="D20" i="63"/>
  <c r="D19" i="63"/>
  <c r="D18" i="63"/>
  <c r="D17" i="63"/>
  <c r="F66" i="56"/>
  <c r="H66" i="56" s="1"/>
  <c r="J66" i="56" s="1"/>
  <c r="L66" i="56" s="1"/>
  <c r="N66" i="56" s="1"/>
  <c r="F65" i="56"/>
  <c r="H65" i="56" s="1"/>
  <c r="J65" i="56" s="1"/>
  <c r="L65" i="56" s="1"/>
  <c r="N65" i="56" s="1"/>
  <c r="F64" i="56"/>
  <c r="H64" i="56" s="1"/>
  <c r="J64" i="56" s="1"/>
  <c r="L64" i="56" s="1"/>
  <c r="N64" i="56" s="1"/>
  <c r="H63" i="56"/>
  <c r="J63" i="56" s="1"/>
  <c r="L63" i="56" s="1"/>
  <c r="N63" i="56" s="1"/>
  <c r="F63" i="56"/>
  <c r="F62" i="56"/>
  <c r="H62" i="56" s="1"/>
  <c r="J62" i="56" s="1"/>
  <c r="L62" i="56" s="1"/>
  <c r="N62" i="56" s="1"/>
  <c r="F61" i="56"/>
  <c r="H61" i="56" s="1"/>
  <c r="J61" i="56" s="1"/>
  <c r="L61" i="56" s="1"/>
  <c r="N61" i="56" s="1"/>
  <c r="H60" i="56"/>
  <c r="J60" i="56" s="1"/>
  <c r="L60" i="56" s="1"/>
  <c r="N60" i="56" s="1"/>
  <c r="F60" i="56"/>
  <c r="F59" i="56"/>
  <c r="H59" i="56" s="1"/>
  <c r="J59" i="56" s="1"/>
  <c r="L59" i="56" s="1"/>
  <c r="N59" i="56" s="1"/>
  <c r="AQ106" i="62"/>
  <c r="AO106" i="62"/>
  <c r="I105" i="62"/>
  <c r="G105" i="62"/>
  <c r="AQ102" i="62"/>
  <c r="AO102" i="62"/>
  <c r="AH101" i="62"/>
  <c r="AF101" i="62"/>
  <c r="Y101" i="62"/>
  <c r="W101" i="62"/>
  <c r="I101" i="62"/>
  <c r="G101" i="62"/>
  <c r="AQ98" i="62"/>
  <c r="AO98" i="62"/>
  <c r="AH97" i="62"/>
  <c r="AF97" i="62"/>
  <c r="Y97" i="62"/>
  <c r="W97" i="62"/>
  <c r="Q97" i="62"/>
  <c r="O97" i="62"/>
  <c r="I97" i="62"/>
  <c r="G97" i="62"/>
  <c r="AQ94" i="62"/>
  <c r="AO94" i="62"/>
  <c r="AH93" i="62"/>
  <c r="AF93" i="62"/>
  <c r="Y93" i="62"/>
  <c r="W93" i="62"/>
  <c r="Q93" i="62"/>
  <c r="O93" i="62"/>
  <c r="I93" i="62"/>
  <c r="G93" i="62"/>
  <c r="AQ90" i="62"/>
  <c r="AO90" i="62"/>
  <c r="AH89" i="62"/>
  <c r="AF89" i="62"/>
  <c r="Y89" i="62"/>
  <c r="W89" i="62"/>
  <c r="Q89" i="62"/>
  <c r="O89" i="62"/>
  <c r="I89" i="62"/>
  <c r="G89" i="62"/>
  <c r="AQ86" i="62"/>
  <c r="AO86" i="62"/>
  <c r="AH85" i="62"/>
  <c r="AF85" i="62"/>
  <c r="Y85" i="62"/>
  <c r="W85" i="62"/>
  <c r="Q85" i="62"/>
  <c r="O85" i="62"/>
  <c r="I85" i="62"/>
  <c r="G85" i="62"/>
  <c r="AQ82" i="62"/>
  <c r="AO82" i="62"/>
  <c r="AH81" i="62"/>
  <c r="AF81" i="62"/>
  <c r="Y81" i="62"/>
  <c r="W81" i="62"/>
  <c r="Q81" i="62"/>
  <c r="O81" i="62"/>
  <c r="I81" i="62"/>
  <c r="G81" i="62"/>
  <c r="AQ78" i="62"/>
  <c r="AO78" i="62"/>
  <c r="AH77" i="62"/>
  <c r="AF77" i="62"/>
  <c r="Y77" i="62"/>
  <c r="W77" i="62"/>
  <c r="Q77" i="62"/>
  <c r="O77" i="62"/>
  <c r="I77" i="62"/>
  <c r="G77" i="62"/>
  <c r="AQ74" i="62"/>
  <c r="AO74" i="62"/>
  <c r="AH73" i="62"/>
  <c r="AF73" i="62"/>
  <c r="Y73" i="62"/>
  <c r="W73" i="62"/>
  <c r="Q73" i="62"/>
  <c r="O73" i="62"/>
  <c r="I73" i="62"/>
  <c r="G73" i="62"/>
  <c r="AQ70" i="62"/>
  <c r="AO70" i="62"/>
  <c r="AH69" i="62"/>
  <c r="AF69" i="62"/>
  <c r="Y69" i="62"/>
  <c r="W69" i="62"/>
  <c r="Q69" i="62"/>
  <c r="O69" i="62"/>
  <c r="I69" i="62"/>
  <c r="G69" i="62"/>
  <c r="Q61" i="62"/>
  <c r="O61" i="62"/>
  <c r="G61" i="62"/>
  <c r="E61" i="62"/>
  <c r="T55" i="62"/>
  <c r="Q55" i="62"/>
  <c r="O55" i="62"/>
  <c r="G55" i="62"/>
  <c r="E55" i="62"/>
  <c r="Q52" i="62"/>
  <c r="O52" i="62"/>
  <c r="G52" i="62"/>
  <c r="E52" i="62"/>
  <c r="Q49" i="62"/>
  <c r="O49" i="62"/>
  <c r="G49" i="62"/>
  <c r="E49" i="62"/>
  <c r="Q46" i="62"/>
  <c r="O46" i="62"/>
  <c r="G46" i="62"/>
  <c r="E46" i="62"/>
  <c r="Q43" i="62"/>
  <c r="O43" i="62"/>
  <c r="G43" i="62"/>
  <c r="E43" i="62"/>
  <c r="Q40" i="62"/>
  <c r="O40" i="62"/>
  <c r="G40" i="62"/>
  <c r="E40" i="62"/>
  <c r="Q37" i="62"/>
  <c r="O37" i="62"/>
  <c r="G37" i="62"/>
  <c r="E37" i="62"/>
  <c r="Q34" i="62"/>
  <c r="O34" i="62"/>
  <c r="G34" i="62"/>
  <c r="E34" i="62"/>
  <c r="G17" i="62"/>
  <c r="E17" i="62"/>
  <c r="I11" i="62"/>
  <c r="I18" i="62" s="1"/>
  <c r="I21" i="62" s="1"/>
  <c r="H11" i="62"/>
  <c r="H18" i="62" s="1"/>
  <c r="H21" i="62" s="1"/>
  <c r="G11" i="62"/>
  <c r="G18" i="62" s="1"/>
  <c r="F11" i="62"/>
  <c r="F18" i="62" s="1"/>
  <c r="F21" i="62" s="1"/>
  <c r="E11" i="62"/>
  <c r="E18" i="62" s="1"/>
  <c r="D11" i="62"/>
  <c r="D18" i="62" s="1"/>
  <c r="D21" i="62" s="1"/>
  <c r="G10" i="62"/>
  <c r="E10" i="62"/>
  <c r="G7" i="62"/>
  <c r="E7" i="62"/>
  <c r="F52" i="56"/>
  <c r="H52" i="56" s="1"/>
  <c r="J52" i="56" s="1"/>
  <c r="L52" i="56" s="1"/>
  <c r="N52" i="56" s="1"/>
  <c r="J51" i="56"/>
  <c r="L51" i="56" s="1"/>
  <c r="N51" i="56" s="1"/>
  <c r="H51" i="56"/>
  <c r="F51" i="56"/>
  <c r="F50" i="56"/>
  <c r="H50" i="56" s="1"/>
  <c r="J50" i="56" s="1"/>
  <c r="L50" i="56" s="1"/>
  <c r="N50" i="56" s="1"/>
  <c r="F49" i="56"/>
  <c r="H49" i="56" s="1"/>
  <c r="J49" i="56" s="1"/>
  <c r="L49" i="56" s="1"/>
  <c r="N49" i="56" s="1"/>
  <c r="F48" i="56"/>
  <c r="H48" i="56" s="1"/>
  <c r="J48" i="56" s="1"/>
  <c r="L48" i="56" s="1"/>
  <c r="N48" i="56" s="1"/>
  <c r="F47" i="56"/>
  <c r="H47" i="56" s="1"/>
  <c r="J47" i="56" s="1"/>
  <c r="L47" i="56" s="1"/>
  <c r="N47" i="56" s="1"/>
  <c r="F46" i="56"/>
  <c r="H46" i="56" s="1"/>
  <c r="J46" i="56" s="1"/>
  <c r="L46" i="56" s="1"/>
  <c r="N46" i="56" s="1"/>
  <c r="F45" i="56"/>
  <c r="H45" i="56" s="1"/>
  <c r="J45" i="56" s="1"/>
  <c r="L45" i="56" s="1"/>
  <c r="N45" i="56" s="1"/>
  <c r="Q45" i="56"/>
  <c r="Q46" i="56"/>
  <c r="Q47" i="56"/>
  <c r="Q48" i="56"/>
  <c r="R48" i="56" s="1"/>
  <c r="Q49" i="56"/>
  <c r="R49" i="56"/>
  <c r="Q50" i="56"/>
  <c r="R50" i="56" s="1"/>
  <c r="Q51" i="56"/>
  <c r="Q52" i="56"/>
  <c r="Q53" i="56"/>
  <c r="R53" i="56" s="1"/>
  <c r="Q54" i="56"/>
  <c r="R54" i="56" s="1"/>
  <c r="Q55" i="56"/>
  <c r="R55" i="56" s="1"/>
  <c r="U122" i="63" l="1"/>
  <c r="V122" i="63" s="1"/>
  <c r="U82" i="63"/>
  <c r="V82" i="63" s="1"/>
  <c r="U77" i="63"/>
  <c r="V77" i="63" s="1"/>
  <c r="E21" i="68"/>
  <c r="E20" i="68"/>
  <c r="G20" i="68"/>
  <c r="G21" i="68"/>
  <c r="U78" i="63"/>
  <c r="V78" i="63" s="1"/>
  <c r="U83" i="63"/>
  <c r="V83" i="63" s="1"/>
  <c r="U76" i="63"/>
  <c r="V76" i="63" s="1"/>
  <c r="G20" i="67"/>
  <c r="G21" i="67"/>
  <c r="E20" i="67"/>
  <c r="E21" i="67"/>
  <c r="G20" i="66"/>
  <c r="G21" i="66"/>
  <c r="E21" i="66"/>
  <c r="E20" i="66"/>
  <c r="U81" i="63"/>
  <c r="V81" i="63" s="1"/>
  <c r="U80" i="63"/>
  <c r="V80" i="63" s="1"/>
  <c r="U79" i="63"/>
  <c r="V79" i="63" s="1"/>
  <c r="G21" i="65"/>
  <c r="G20" i="65"/>
  <c r="E20" i="65"/>
  <c r="E21" i="65"/>
  <c r="R121" i="63"/>
  <c r="R123" i="63"/>
  <c r="R125" i="63"/>
  <c r="R127" i="63"/>
  <c r="R128" i="63"/>
  <c r="E21" i="62"/>
  <c r="E20" i="62"/>
  <c r="G21" i="62"/>
  <c r="G20" i="62"/>
  <c r="Q61" i="60"/>
  <c r="O61" i="60"/>
  <c r="T55" i="60"/>
  <c r="Q55" i="60"/>
  <c r="O55" i="60"/>
  <c r="Q52" i="60"/>
  <c r="O52" i="60"/>
  <c r="Q49" i="60"/>
  <c r="O49" i="60"/>
  <c r="Q46" i="60"/>
  <c r="O46" i="60"/>
  <c r="Q43" i="60"/>
  <c r="O43" i="60"/>
  <c r="Q40" i="60"/>
  <c r="O40" i="60"/>
  <c r="Q37" i="60"/>
  <c r="O37" i="60"/>
  <c r="Q34" i="60"/>
  <c r="O34" i="60"/>
  <c r="I69" i="60"/>
  <c r="G69" i="60"/>
  <c r="Q97" i="60"/>
  <c r="O97" i="60"/>
  <c r="Q93" i="60"/>
  <c r="O93" i="60"/>
  <c r="Q89" i="60"/>
  <c r="O89" i="60"/>
  <c r="Q85" i="60"/>
  <c r="O85" i="60"/>
  <c r="Q81" i="60"/>
  <c r="O81" i="60"/>
  <c r="Q77" i="60"/>
  <c r="O77" i="60"/>
  <c r="Q73" i="60"/>
  <c r="O73" i="60"/>
  <c r="Q69" i="60"/>
  <c r="O69" i="60"/>
  <c r="AI106" i="61"/>
  <c r="AG106" i="61"/>
  <c r="AI102" i="61"/>
  <c r="AG102" i="61"/>
  <c r="Z101" i="61"/>
  <c r="X101" i="61"/>
  <c r="Q101" i="61"/>
  <c r="O101" i="61"/>
  <c r="I101" i="61"/>
  <c r="G101" i="61"/>
  <c r="AI98" i="61"/>
  <c r="AG98" i="61"/>
  <c r="Z97" i="61"/>
  <c r="X97" i="61"/>
  <c r="Q97" i="61"/>
  <c r="O97" i="61"/>
  <c r="I97" i="61"/>
  <c r="G97" i="61"/>
  <c r="AI94" i="61"/>
  <c r="AG94" i="61"/>
  <c r="Z93" i="61"/>
  <c r="X93" i="61"/>
  <c r="Q93" i="61"/>
  <c r="O93" i="61"/>
  <c r="I93" i="61"/>
  <c r="G93" i="61"/>
  <c r="AI90" i="61"/>
  <c r="AG90" i="61"/>
  <c r="Z89" i="61"/>
  <c r="X89" i="61"/>
  <c r="Q89" i="61"/>
  <c r="O89" i="61"/>
  <c r="I89" i="61"/>
  <c r="G89" i="61"/>
  <c r="AI86" i="61"/>
  <c r="AG86" i="61"/>
  <c r="Z85" i="61"/>
  <c r="X85" i="61"/>
  <c r="Q85" i="61"/>
  <c r="O85" i="61"/>
  <c r="I85" i="61"/>
  <c r="G85" i="61"/>
  <c r="AI82" i="61"/>
  <c r="AG82" i="61"/>
  <c r="Z81" i="61"/>
  <c r="X81" i="61"/>
  <c r="Q81" i="61"/>
  <c r="O81" i="61"/>
  <c r="I81" i="61"/>
  <c r="G81" i="61"/>
  <c r="AI78" i="61"/>
  <c r="AG78" i="61"/>
  <c r="Z77" i="61"/>
  <c r="X77" i="61"/>
  <c r="Q77" i="61"/>
  <c r="O77" i="61"/>
  <c r="I77" i="61"/>
  <c r="G77" i="61"/>
  <c r="AI74" i="61"/>
  <c r="AG74" i="61"/>
  <c r="Z73" i="61"/>
  <c r="X73" i="61"/>
  <c r="Q73" i="61"/>
  <c r="O73" i="61"/>
  <c r="I73" i="61"/>
  <c r="G73" i="61"/>
  <c r="AI70" i="61"/>
  <c r="AG70" i="61"/>
  <c r="Z69" i="61"/>
  <c r="X69" i="61"/>
  <c r="Q69" i="61"/>
  <c r="O69" i="61"/>
  <c r="I69" i="61"/>
  <c r="G69" i="61"/>
  <c r="G61" i="61"/>
  <c r="E61" i="61"/>
  <c r="J55" i="61"/>
  <c r="G55" i="61"/>
  <c r="E55" i="61"/>
  <c r="G52" i="61"/>
  <c r="E52" i="61"/>
  <c r="G49" i="61"/>
  <c r="E49" i="61"/>
  <c r="G46" i="61"/>
  <c r="E46" i="61"/>
  <c r="G43" i="61"/>
  <c r="E43" i="61"/>
  <c r="G40" i="61"/>
  <c r="E40" i="61"/>
  <c r="G37" i="61"/>
  <c r="E37" i="61"/>
  <c r="G34" i="61"/>
  <c r="E34" i="61"/>
  <c r="G17" i="61"/>
  <c r="E17" i="61"/>
  <c r="I11" i="61"/>
  <c r="I18" i="61" s="1"/>
  <c r="I21" i="61" s="1"/>
  <c r="H11" i="61"/>
  <c r="H18" i="61" s="1"/>
  <c r="H21" i="61" s="1"/>
  <c r="G11" i="61"/>
  <c r="G18" i="61" s="1"/>
  <c r="F11" i="61"/>
  <c r="F18" i="61" s="1"/>
  <c r="F21" i="61" s="1"/>
  <c r="E11" i="61"/>
  <c r="E18" i="61" s="1"/>
  <c r="D11" i="61"/>
  <c r="D18" i="61" s="1"/>
  <c r="D21" i="61" s="1"/>
  <c r="G10" i="61"/>
  <c r="E10" i="61"/>
  <c r="G7" i="61"/>
  <c r="E7" i="61"/>
  <c r="G55" i="60"/>
  <c r="E55" i="60"/>
  <c r="AQ106" i="60"/>
  <c r="AO106" i="60"/>
  <c r="AQ102" i="60"/>
  <c r="AO102" i="60"/>
  <c r="AH101" i="60"/>
  <c r="AF101" i="60"/>
  <c r="Y101" i="60"/>
  <c r="W101" i="60"/>
  <c r="I105" i="60"/>
  <c r="G105" i="60"/>
  <c r="AQ98" i="60"/>
  <c r="AO98" i="60"/>
  <c r="AH97" i="60"/>
  <c r="AF97" i="60"/>
  <c r="Y97" i="60"/>
  <c r="W97" i="60"/>
  <c r="I101" i="60"/>
  <c r="G101" i="60"/>
  <c r="AQ94" i="60"/>
  <c r="AO94" i="60"/>
  <c r="AH93" i="60"/>
  <c r="AF93" i="60"/>
  <c r="Y93" i="60"/>
  <c r="W93" i="60"/>
  <c r="I97" i="60"/>
  <c r="G97" i="60"/>
  <c r="AQ90" i="60"/>
  <c r="AO90" i="60"/>
  <c r="AH89" i="60"/>
  <c r="AF89" i="60"/>
  <c r="Y89" i="60"/>
  <c r="W89" i="60"/>
  <c r="I93" i="60"/>
  <c r="G93" i="60"/>
  <c r="AQ86" i="60"/>
  <c r="AO86" i="60"/>
  <c r="AH85" i="60"/>
  <c r="AF85" i="60"/>
  <c r="Y85" i="60"/>
  <c r="W85" i="60"/>
  <c r="I89" i="60"/>
  <c r="G89" i="60"/>
  <c r="AQ82" i="60"/>
  <c r="AO82" i="60"/>
  <c r="AH81" i="60"/>
  <c r="AF81" i="60"/>
  <c r="Y81" i="60"/>
  <c r="W81" i="60"/>
  <c r="I85" i="60"/>
  <c r="G85" i="60"/>
  <c r="AQ78" i="60"/>
  <c r="AO78" i="60"/>
  <c r="AH77" i="60"/>
  <c r="AF77" i="60"/>
  <c r="Y77" i="60"/>
  <c r="W77" i="60"/>
  <c r="I81" i="60"/>
  <c r="G81" i="60"/>
  <c r="AQ74" i="60"/>
  <c r="AO74" i="60"/>
  <c r="AH73" i="60"/>
  <c r="AF73" i="60"/>
  <c r="Y73" i="60"/>
  <c r="W73" i="60"/>
  <c r="I77" i="60"/>
  <c r="G77" i="60"/>
  <c r="AQ70" i="60"/>
  <c r="AO70" i="60"/>
  <c r="AH69" i="60"/>
  <c r="AF69" i="60"/>
  <c r="Y69" i="60"/>
  <c r="W69" i="60"/>
  <c r="I73" i="60"/>
  <c r="G73" i="60"/>
  <c r="G61" i="60"/>
  <c r="E61" i="60"/>
  <c r="G52" i="60"/>
  <c r="E52" i="60"/>
  <c r="G49" i="60"/>
  <c r="E49" i="60"/>
  <c r="G46" i="60"/>
  <c r="E46" i="60"/>
  <c r="G43" i="60"/>
  <c r="E43" i="60"/>
  <c r="G40" i="60"/>
  <c r="E40" i="60"/>
  <c r="G37" i="60"/>
  <c r="E37" i="60"/>
  <c r="G34" i="60"/>
  <c r="E34" i="60"/>
  <c r="G17" i="60"/>
  <c r="E17" i="60"/>
  <c r="I11" i="60"/>
  <c r="I18" i="60" s="1"/>
  <c r="I21" i="60" s="1"/>
  <c r="H11" i="60"/>
  <c r="H18" i="60" s="1"/>
  <c r="H21" i="60" s="1"/>
  <c r="G11" i="60"/>
  <c r="G18" i="60" s="1"/>
  <c r="F11" i="60"/>
  <c r="F18" i="60" s="1"/>
  <c r="F21" i="60" s="1"/>
  <c r="E11" i="60"/>
  <c r="E18" i="60" s="1"/>
  <c r="D11" i="60"/>
  <c r="D18" i="60" s="1"/>
  <c r="D21" i="60" s="1"/>
  <c r="G10" i="60"/>
  <c r="E10" i="60"/>
  <c r="G7" i="60"/>
  <c r="E7" i="60"/>
  <c r="F38" i="56"/>
  <c r="H38" i="56" s="1"/>
  <c r="J38" i="56" s="1"/>
  <c r="L38" i="56" s="1"/>
  <c r="N38" i="56" s="1"/>
  <c r="F37" i="56"/>
  <c r="H37" i="56" s="1"/>
  <c r="J37" i="56" s="1"/>
  <c r="L37" i="56" s="1"/>
  <c r="N37" i="56" s="1"/>
  <c r="F36" i="56"/>
  <c r="H36" i="56" s="1"/>
  <c r="J36" i="56" s="1"/>
  <c r="L36" i="56" s="1"/>
  <c r="N36" i="56" s="1"/>
  <c r="F35" i="56"/>
  <c r="H35" i="56" s="1"/>
  <c r="J35" i="56" s="1"/>
  <c r="L35" i="56" s="1"/>
  <c r="N35" i="56" s="1"/>
  <c r="F34" i="56"/>
  <c r="H34" i="56" s="1"/>
  <c r="J34" i="56" s="1"/>
  <c r="L34" i="56" s="1"/>
  <c r="N34" i="56" s="1"/>
  <c r="F33" i="56"/>
  <c r="H33" i="56" s="1"/>
  <c r="J33" i="56" s="1"/>
  <c r="L33" i="56" s="1"/>
  <c r="N33" i="56" s="1"/>
  <c r="F32" i="56"/>
  <c r="H32" i="56" s="1"/>
  <c r="J32" i="56" s="1"/>
  <c r="L32" i="56" s="1"/>
  <c r="N32" i="56" s="1"/>
  <c r="F31" i="56"/>
  <c r="H31" i="56" s="1"/>
  <c r="J31" i="56" s="1"/>
  <c r="L31" i="56" s="1"/>
  <c r="N31" i="56" s="1"/>
  <c r="F24" i="56"/>
  <c r="H24" i="56" s="1"/>
  <c r="J24" i="56" s="1"/>
  <c r="L24" i="56" s="1"/>
  <c r="N24" i="56" s="1"/>
  <c r="F23" i="56"/>
  <c r="H23" i="56" s="1"/>
  <c r="J23" i="56" s="1"/>
  <c r="L23" i="56" s="1"/>
  <c r="N23" i="56" s="1"/>
  <c r="F22" i="56"/>
  <c r="H22" i="56" s="1"/>
  <c r="J22" i="56" s="1"/>
  <c r="L22" i="56" s="1"/>
  <c r="N22" i="56" s="1"/>
  <c r="F21" i="56"/>
  <c r="H21" i="56" s="1"/>
  <c r="J21" i="56" s="1"/>
  <c r="L21" i="56" s="1"/>
  <c r="N21" i="56" s="1"/>
  <c r="F20" i="56"/>
  <c r="H20" i="56" s="1"/>
  <c r="J20" i="56" s="1"/>
  <c r="L20" i="56" s="1"/>
  <c r="N20" i="56" s="1"/>
  <c r="J19" i="56"/>
  <c r="L19" i="56" s="1"/>
  <c r="N19" i="56" s="1"/>
  <c r="H19" i="56"/>
  <c r="F19" i="56"/>
  <c r="F18" i="56"/>
  <c r="H18" i="56" s="1"/>
  <c r="J18" i="56" s="1"/>
  <c r="L18" i="56" s="1"/>
  <c r="N18" i="56" s="1"/>
  <c r="F17" i="56"/>
  <c r="H17" i="56" s="1"/>
  <c r="J17" i="56" s="1"/>
  <c r="L17" i="56" s="1"/>
  <c r="N17" i="56" s="1"/>
  <c r="Q31" i="56"/>
  <c r="Q32" i="56"/>
  <c r="Q33" i="56"/>
  <c r="Q34" i="56"/>
  <c r="R34" i="56" s="1"/>
  <c r="Q35" i="56"/>
  <c r="R35" i="56" s="1"/>
  <c r="Q36" i="56"/>
  <c r="R36" i="56" s="1"/>
  <c r="Q37" i="56"/>
  <c r="Q38" i="56"/>
  <c r="Q39" i="56"/>
  <c r="R39" i="56" s="1"/>
  <c r="Q40" i="56"/>
  <c r="R40" i="56" s="1"/>
  <c r="Q41" i="56"/>
  <c r="R41" i="56" s="1"/>
  <c r="Q27" i="56"/>
  <c r="R27" i="56" s="1"/>
  <c r="Q26" i="56"/>
  <c r="R26" i="56" s="1"/>
  <c r="Q25" i="56"/>
  <c r="R25" i="56" s="1"/>
  <c r="Q24" i="56"/>
  <c r="Q23" i="56"/>
  <c r="Q22" i="56"/>
  <c r="Q21" i="56"/>
  <c r="Q20" i="56"/>
  <c r="Q19" i="56"/>
  <c r="Q18" i="56"/>
  <c r="Q17" i="56"/>
  <c r="A4" i="59"/>
  <c r="A5" i="59" s="1"/>
  <c r="A6" i="59" s="1"/>
  <c r="A7" i="59" s="1"/>
  <c r="A8" i="59" s="1"/>
  <c r="A9" i="59" s="1"/>
  <c r="A10" i="59" s="1"/>
  <c r="A11" i="59" s="1"/>
  <c r="A12" i="59" s="1"/>
  <c r="A13" i="59" s="1"/>
  <c r="A14" i="59" s="1"/>
  <c r="A15" i="59" s="1"/>
  <c r="A16" i="59" s="1"/>
  <c r="A17" i="59" s="1"/>
  <c r="A18" i="59" s="1"/>
  <c r="A19" i="59" s="1"/>
  <c r="A20" i="59" s="1"/>
  <c r="A21" i="59" s="1"/>
  <c r="A22" i="59" s="1"/>
  <c r="A23" i="59" s="1"/>
  <c r="A24" i="59" s="1"/>
  <c r="A25" i="59" s="1"/>
  <c r="A26" i="59" s="1"/>
  <c r="A27" i="59" s="1"/>
  <c r="A28" i="59" s="1"/>
  <c r="A29" i="59" s="1"/>
  <c r="A30" i="59" s="1"/>
  <c r="A31" i="59" s="1"/>
  <c r="A32" i="59" s="1"/>
  <c r="A33" i="59" s="1"/>
  <c r="A34" i="59" s="1"/>
  <c r="A35" i="59" s="1"/>
  <c r="A36" i="59" s="1"/>
  <c r="D66" i="56"/>
  <c r="D65" i="56"/>
  <c r="D64" i="56"/>
  <c r="D63" i="56"/>
  <c r="D62" i="56"/>
  <c r="D61" i="56"/>
  <c r="D60" i="56"/>
  <c r="D59" i="56"/>
  <c r="D52" i="56"/>
  <c r="D51" i="56"/>
  <c r="D50" i="56"/>
  <c r="D49" i="56"/>
  <c r="D48" i="56"/>
  <c r="D47" i="56"/>
  <c r="D46" i="56"/>
  <c r="D45" i="56"/>
  <c r="D38" i="56"/>
  <c r="D37" i="56"/>
  <c r="D36" i="56"/>
  <c r="D35" i="56"/>
  <c r="D34" i="56"/>
  <c r="D33" i="56"/>
  <c r="D32" i="56"/>
  <c r="D31" i="56"/>
  <c r="H80" i="56"/>
  <c r="J80" i="56" s="1"/>
  <c r="L80" i="56" s="1"/>
  <c r="N80" i="56" s="1"/>
  <c r="F80" i="56"/>
  <c r="F79" i="56"/>
  <c r="H79" i="56" s="1"/>
  <c r="J79" i="56" s="1"/>
  <c r="L79" i="56" s="1"/>
  <c r="N79" i="56" s="1"/>
  <c r="F78" i="56"/>
  <c r="H78" i="56" s="1"/>
  <c r="J78" i="56" s="1"/>
  <c r="L78" i="56" s="1"/>
  <c r="N78" i="56" s="1"/>
  <c r="F77" i="56"/>
  <c r="H77" i="56" s="1"/>
  <c r="J77" i="56" s="1"/>
  <c r="L77" i="56" s="1"/>
  <c r="N77" i="56" s="1"/>
  <c r="F76" i="56"/>
  <c r="H76" i="56" s="1"/>
  <c r="J76" i="56" s="1"/>
  <c r="L76" i="56" s="1"/>
  <c r="N76" i="56" s="1"/>
  <c r="F75" i="56"/>
  <c r="H75" i="56" s="1"/>
  <c r="J75" i="56" s="1"/>
  <c r="L75" i="56" s="1"/>
  <c r="N75" i="56" s="1"/>
  <c r="F74" i="56"/>
  <c r="H74" i="56" s="1"/>
  <c r="J74" i="56" s="1"/>
  <c r="L74" i="56" s="1"/>
  <c r="N74" i="56" s="1"/>
  <c r="F73" i="56"/>
  <c r="H73" i="56" s="1"/>
  <c r="J73" i="56" s="1"/>
  <c r="L73" i="56" s="1"/>
  <c r="N73" i="56" s="1"/>
  <c r="Q128" i="56"/>
  <c r="F128" i="56"/>
  <c r="H128" i="56" s="1"/>
  <c r="J128" i="56" s="1"/>
  <c r="L128" i="56" s="1"/>
  <c r="N128" i="56" s="1"/>
  <c r="Q127" i="56"/>
  <c r="U127" i="56" s="1"/>
  <c r="V127" i="56" s="1"/>
  <c r="J127" i="56"/>
  <c r="L127" i="56" s="1"/>
  <c r="N127" i="56" s="1"/>
  <c r="H127" i="56"/>
  <c r="F127" i="56"/>
  <c r="D127" i="56"/>
  <c r="Q126" i="56"/>
  <c r="U126" i="56" s="1"/>
  <c r="V126" i="56" s="1"/>
  <c r="F126" i="56"/>
  <c r="H126" i="56" s="1"/>
  <c r="J126" i="56" s="1"/>
  <c r="L126" i="56" s="1"/>
  <c r="N126" i="56" s="1"/>
  <c r="D126" i="56"/>
  <c r="U125" i="56"/>
  <c r="V125" i="56" s="1"/>
  <c r="R125" i="56"/>
  <c r="Q125" i="56"/>
  <c r="F125" i="56"/>
  <c r="H125" i="56" s="1"/>
  <c r="J125" i="56" s="1"/>
  <c r="L125" i="56" s="1"/>
  <c r="N125" i="56" s="1"/>
  <c r="D125" i="56"/>
  <c r="Q124" i="56"/>
  <c r="F124" i="56"/>
  <c r="H124" i="56" s="1"/>
  <c r="J124" i="56" s="1"/>
  <c r="L124" i="56" s="1"/>
  <c r="N124" i="56" s="1"/>
  <c r="D124" i="56"/>
  <c r="Q123" i="56"/>
  <c r="U123" i="56" s="1"/>
  <c r="V123" i="56" s="1"/>
  <c r="J123" i="56"/>
  <c r="L123" i="56" s="1"/>
  <c r="N123" i="56" s="1"/>
  <c r="H123" i="56"/>
  <c r="F123" i="56"/>
  <c r="D123" i="56"/>
  <c r="Q122" i="56"/>
  <c r="U122" i="56" s="1"/>
  <c r="V122" i="56" s="1"/>
  <c r="F122" i="56"/>
  <c r="H122" i="56" s="1"/>
  <c r="J122" i="56" s="1"/>
  <c r="L122" i="56" s="1"/>
  <c r="N122" i="56" s="1"/>
  <c r="D122" i="56"/>
  <c r="U121" i="56"/>
  <c r="V121" i="56" s="1"/>
  <c r="R121" i="56"/>
  <c r="Q121" i="56"/>
  <c r="F121" i="56"/>
  <c r="H121" i="56" s="1"/>
  <c r="J121" i="56" s="1"/>
  <c r="L121" i="56" s="1"/>
  <c r="N121" i="56" s="1"/>
  <c r="D121" i="56"/>
  <c r="Q120" i="56"/>
  <c r="R120" i="56" s="1"/>
  <c r="J120" i="56"/>
  <c r="L120" i="56" s="1"/>
  <c r="N120" i="56" s="1"/>
  <c r="H120" i="56"/>
  <c r="F120" i="56"/>
  <c r="D120" i="56"/>
  <c r="R119" i="56"/>
  <c r="Q119" i="56"/>
  <c r="F119" i="56"/>
  <c r="H119" i="56" s="1"/>
  <c r="J119" i="56" s="1"/>
  <c r="L119" i="56" s="1"/>
  <c r="N119" i="56" s="1"/>
  <c r="D119" i="56"/>
  <c r="Q118" i="56"/>
  <c r="R118" i="56" s="1"/>
  <c r="J118" i="56"/>
  <c r="L118" i="56" s="1"/>
  <c r="N118" i="56" s="1"/>
  <c r="H118" i="56"/>
  <c r="F118" i="56"/>
  <c r="D118" i="56"/>
  <c r="G116" i="56"/>
  <c r="I116" i="56" s="1"/>
  <c r="K116" i="56" s="1"/>
  <c r="M116" i="56" s="1"/>
  <c r="O116" i="56" s="1"/>
  <c r="E116" i="56"/>
  <c r="K110" i="56"/>
  <c r="K109" i="56"/>
  <c r="K108" i="56"/>
  <c r="K107" i="56"/>
  <c r="K106" i="56"/>
  <c r="K105" i="56"/>
  <c r="K104" i="56"/>
  <c r="K103" i="56"/>
  <c r="K102" i="56"/>
  <c r="K101" i="56"/>
  <c r="K100" i="56"/>
  <c r="E96" i="56"/>
  <c r="D96" i="56"/>
  <c r="D95" i="56"/>
  <c r="E95" i="56" s="1"/>
  <c r="E94" i="56"/>
  <c r="D94" i="56"/>
  <c r="D93" i="56"/>
  <c r="E93" i="56" s="1"/>
  <c r="D92" i="56"/>
  <c r="E92" i="56" s="1"/>
  <c r="D91" i="56"/>
  <c r="E91" i="56" s="1"/>
  <c r="D90" i="56"/>
  <c r="E90" i="56" s="1"/>
  <c r="D89" i="56"/>
  <c r="E89" i="56" s="1"/>
  <c r="E88" i="56"/>
  <c r="D88" i="56"/>
  <c r="D87" i="56"/>
  <c r="E87" i="56" s="1"/>
  <c r="E86" i="56"/>
  <c r="D86" i="56"/>
  <c r="D80" i="56"/>
  <c r="D79" i="56"/>
  <c r="D78" i="56"/>
  <c r="D77" i="56"/>
  <c r="D76" i="56"/>
  <c r="D75" i="56"/>
  <c r="D74" i="56"/>
  <c r="D73" i="56"/>
  <c r="E29" i="56"/>
  <c r="G29" i="56" s="1"/>
  <c r="I29" i="56" s="1"/>
  <c r="K29" i="56" s="1"/>
  <c r="M29" i="56" s="1"/>
  <c r="O29" i="56" s="1"/>
  <c r="E43" i="56" s="1"/>
  <c r="G43" i="56" s="1"/>
  <c r="I43" i="56" s="1"/>
  <c r="K43" i="56" s="1"/>
  <c r="M43" i="56" s="1"/>
  <c r="O43" i="56" s="1"/>
  <c r="E57" i="56" s="1"/>
  <c r="G57" i="56" s="1"/>
  <c r="I57" i="56" s="1"/>
  <c r="K57" i="56" s="1"/>
  <c r="M57" i="56" s="1"/>
  <c r="O57" i="56" s="1"/>
  <c r="E71" i="56" s="1"/>
  <c r="G71" i="56" s="1"/>
  <c r="I71" i="56" s="1"/>
  <c r="K71" i="56" s="1"/>
  <c r="M71" i="56" s="1"/>
  <c r="O71" i="56" s="1"/>
  <c r="D24" i="56"/>
  <c r="D23" i="56"/>
  <c r="D22" i="56"/>
  <c r="D21" i="56"/>
  <c r="D20" i="56"/>
  <c r="D19" i="56"/>
  <c r="D18" i="56"/>
  <c r="D17" i="56"/>
  <c r="G52" i="55"/>
  <c r="E52" i="55"/>
  <c r="AI106" i="55"/>
  <c r="AG106" i="55"/>
  <c r="AI102" i="55"/>
  <c r="AG102" i="55"/>
  <c r="Z101" i="55"/>
  <c r="X101" i="55"/>
  <c r="Q101" i="55"/>
  <c r="O101" i="55"/>
  <c r="I101" i="55"/>
  <c r="G101" i="55"/>
  <c r="AI98" i="55"/>
  <c r="AG98" i="55"/>
  <c r="Z97" i="55"/>
  <c r="X97" i="55"/>
  <c r="Q97" i="55"/>
  <c r="O97" i="55"/>
  <c r="I97" i="55"/>
  <c r="G97" i="55"/>
  <c r="AI94" i="55"/>
  <c r="AG94" i="55"/>
  <c r="Z93" i="55"/>
  <c r="X93" i="55"/>
  <c r="Q93" i="55"/>
  <c r="O93" i="55"/>
  <c r="I93" i="55"/>
  <c r="G93" i="55"/>
  <c r="AI90" i="55"/>
  <c r="AG90" i="55"/>
  <c r="Z89" i="55"/>
  <c r="X89" i="55"/>
  <c r="Q89" i="55"/>
  <c r="O89" i="55"/>
  <c r="I89" i="55"/>
  <c r="G89" i="55"/>
  <c r="AI86" i="55"/>
  <c r="AG86" i="55"/>
  <c r="Z85" i="55"/>
  <c r="X85" i="55"/>
  <c r="Q85" i="55"/>
  <c r="O85" i="55"/>
  <c r="I85" i="55"/>
  <c r="G85" i="55"/>
  <c r="AI82" i="55"/>
  <c r="AG82" i="55"/>
  <c r="Z81" i="55"/>
  <c r="X81" i="55"/>
  <c r="Q81" i="55"/>
  <c r="O81" i="55"/>
  <c r="I81" i="55"/>
  <c r="G81" i="55"/>
  <c r="AI78" i="55"/>
  <c r="AG78" i="55"/>
  <c r="Z77" i="55"/>
  <c r="X77" i="55"/>
  <c r="Q77" i="55"/>
  <c r="O77" i="55"/>
  <c r="I77" i="55"/>
  <c r="G77" i="55"/>
  <c r="AI74" i="55"/>
  <c r="AG74" i="55"/>
  <c r="Z73" i="55"/>
  <c r="X73" i="55"/>
  <c r="Q73" i="55"/>
  <c r="O73" i="55"/>
  <c r="I73" i="55"/>
  <c r="G73" i="55"/>
  <c r="AI70" i="55"/>
  <c r="AG70" i="55"/>
  <c r="Z69" i="55"/>
  <c r="X69" i="55"/>
  <c r="Q69" i="55"/>
  <c r="O69" i="55"/>
  <c r="I69" i="55"/>
  <c r="G69" i="55"/>
  <c r="G61" i="55"/>
  <c r="E61" i="55"/>
  <c r="G49" i="55"/>
  <c r="E49" i="55"/>
  <c r="G46" i="55"/>
  <c r="E46" i="55"/>
  <c r="G43" i="55"/>
  <c r="E43" i="55"/>
  <c r="G40" i="55"/>
  <c r="E40" i="55"/>
  <c r="G37" i="55"/>
  <c r="E37" i="55"/>
  <c r="G34" i="55"/>
  <c r="E34" i="55"/>
  <c r="G17" i="55"/>
  <c r="E17" i="55"/>
  <c r="I11" i="55"/>
  <c r="I18" i="55" s="1"/>
  <c r="I21" i="55" s="1"/>
  <c r="H11" i="55"/>
  <c r="H18" i="55" s="1"/>
  <c r="H21" i="55" s="1"/>
  <c r="G11" i="55"/>
  <c r="G18" i="55" s="1"/>
  <c r="F11" i="55"/>
  <c r="F18" i="55" s="1"/>
  <c r="F21" i="55" s="1"/>
  <c r="E11" i="55"/>
  <c r="E18" i="55" s="1"/>
  <c r="D11" i="55"/>
  <c r="D18" i="55" s="1"/>
  <c r="D21" i="55" s="1"/>
  <c r="G10" i="55"/>
  <c r="E10" i="55"/>
  <c r="G7" i="55"/>
  <c r="E7" i="55"/>
  <c r="N5" i="54"/>
  <c r="I49" i="54"/>
  <c r="J51" i="54" s="1"/>
  <c r="G48" i="54"/>
  <c r="E48" i="54"/>
  <c r="G45" i="54"/>
  <c r="E45" i="54"/>
  <c r="G42" i="54"/>
  <c r="E42" i="54"/>
  <c r="G39" i="54"/>
  <c r="E39" i="54"/>
  <c r="G36" i="54"/>
  <c r="E36" i="54"/>
  <c r="G33" i="54"/>
  <c r="G49" i="54" s="1"/>
  <c r="E33" i="54"/>
  <c r="I20" i="54"/>
  <c r="J22" i="54" s="1"/>
  <c r="AI27" i="54"/>
  <c r="AG27" i="54"/>
  <c r="G25" i="54"/>
  <c r="E25" i="54"/>
  <c r="G16" i="54"/>
  <c r="E16" i="54"/>
  <c r="G13" i="54"/>
  <c r="E13" i="54"/>
  <c r="G10" i="54"/>
  <c r="E10" i="54"/>
  <c r="G7" i="54"/>
  <c r="E7" i="54"/>
  <c r="G46" i="52"/>
  <c r="E46" i="52"/>
  <c r="I85" i="52"/>
  <c r="G85" i="52"/>
  <c r="G46" i="53"/>
  <c r="E46" i="53"/>
  <c r="I81" i="53"/>
  <c r="G81" i="53"/>
  <c r="AI106" i="53"/>
  <c r="AG106" i="53"/>
  <c r="AI102" i="53"/>
  <c r="AG102" i="53"/>
  <c r="Z101" i="53"/>
  <c r="X101" i="53"/>
  <c r="Q101" i="53"/>
  <c r="O101" i="53"/>
  <c r="I101" i="53"/>
  <c r="G101" i="53"/>
  <c r="AI98" i="53"/>
  <c r="AG98" i="53"/>
  <c r="Z97" i="53"/>
  <c r="X97" i="53"/>
  <c r="Q97" i="53"/>
  <c r="O97" i="53"/>
  <c r="I97" i="53"/>
  <c r="G97" i="53"/>
  <c r="AI94" i="53"/>
  <c r="AG94" i="53"/>
  <c r="Z93" i="53"/>
  <c r="X93" i="53"/>
  <c r="Q93" i="53"/>
  <c r="O93" i="53"/>
  <c r="I93" i="53"/>
  <c r="G93" i="53"/>
  <c r="AI90" i="53"/>
  <c r="AG90" i="53"/>
  <c r="Z89" i="53"/>
  <c r="X89" i="53"/>
  <c r="Q89" i="53"/>
  <c r="O89" i="53"/>
  <c r="I89" i="53"/>
  <c r="G89" i="53"/>
  <c r="AI86" i="53"/>
  <c r="AG86" i="53"/>
  <c r="Z85" i="53"/>
  <c r="X85" i="53"/>
  <c r="Q85" i="53"/>
  <c r="O85" i="53"/>
  <c r="I85" i="53"/>
  <c r="G85" i="53"/>
  <c r="AI82" i="53"/>
  <c r="AG82" i="53"/>
  <c r="Z81" i="53"/>
  <c r="X81" i="53"/>
  <c r="Q81" i="53"/>
  <c r="O81" i="53"/>
  <c r="AI78" i="53"/>
  <c r="AG78" i="53"/>
  <c r="Z77" i="53"/>
  <c r="X77" i="53"/>
  <c r="Q77" i="53"/>
  <c r="O77" i="53"/>
  <c r="I77" i="53"/>
  <c r="G77" i="53"/>
  <c r="AI74" i="53"/>
  <c r="AG74" i="53"/>
  <c r="Z73" i="53"/>
  <c r="X73" i="53"/>
  <c r="Q73" i="53"/>
  <c r="O73" i="53"/>
  <c r="I73" i="53"/>
  <c r="G73" i="53"/>
  <c r="AI70" i="53"/>
  <c r="AG70" i="53"/>
  <c r="Z69" i="53"/>
  <c r="X69" i="53"/>
  <c r="Q69" i="53"/>
  <c r="O69" i="53"/>
  <c r="I69" i="53"/>
  <c r="G69" i="53"/>
  <c r="G61" i="53"/>
  <c r="E61" i="53"/>
  <c r="G43" i="53"/>
  <c r="E43" i="53"/>
  <c r="G40" i="53"/>
  <c r="E40" i="53"/>
  <c r="G37" i="53"/>
  <c r="E37" i="53"/>
  <c r="G34" i="53"/>
  <c r="E34" i="53"/>
  <c r="G17" i="53"/>
  <c r="E17" i="53"/>
  <c r="I11" i="53"/>
  <c r="I18" i="53" s="1"/>
  <c r="I21" i="53" s="1"/>
  <c r="H11" i="53"/>
  <c r="H18" i="53" s="1"/>
  <c r="H21" i="53" s="1"/>
  <c r="G11" i="53"/>
  <c r="G18" i="53" s="1"/>
  <c r="F11" i="53"/>
  <c r="F18" i="53" s="1"/>
  <c r="F21" i="53" s="1"/>
  <c r="E11" i="53"/>
  <c r="E18" i="53" s="1"/>
  <c r="D11" i="53"/>
  <c r="D18" i="53" s="1"/>
  <c r="D21" i="53" s="1"/>
  <c r="G10" i="53"/>
  <c r="E10" i="53"/>
  <c r="G7" i="53"/>
  <c r="E7" i="53"/>
  <c r="D76" i="48"/>
  <c r="D77" i="48"/>
  <c r="D78" i="48"/>
  <c r="Q59" i="48"/>
  <c r="R59" i="48" s="1"/>
  <c r="Q60" i="48"/>
  <c r="R60" i="48"/>
  <c r="Q61" i="48"/>
  <c r="R61" i="48" s="1"/>
  <c r="Q62" i="48"/>
  <c r="R62" i="48"/>
  <c r="Q63" i="48"/>
  <c r="R63" i="48" s="1"/>
  <c r="Q64" i="48"/>
  <c r="R64" i="48"/>
  <c r="Q65" i="48"/>
  <c r="R65" i="48" s="1"/>
  <c r="Q66" i="48"/>
  <c r="R66" i="48"/>
  <c r="Q67" i="48"/>
  <c r="R67" i="48" s="1"/>
  <c r="Q68" i="48"/>
  <c r="R68" i="48"/>
  <c r="Q69" i="48"/>
  <c r="R69" i="48" s="1"/>
  <c r="F66" i="48"/>
  <c r="H66" i="48" s="1"/>
  <c r="J66" i="48" s="1"/>
  <c r="L66" i="48" s="1"/>
  <c r="N66" i="48" s="1"/>
  <c r="P66" i="48" s="1"/>
  <c r="F65" i="48"/>
  <c r="H65" i="48" s="1"/>
  <c r="J65" i="48" s="1"/>
  <c r="L65" i="48" s="1"/>
  <c r="N65" i="48" s="1"/>
  <c r="P65" i="48" s="1"/>
  <c r="F64" i="48"/>
  <c r="H64" i="48" s="1"/>
  <c r="J64" i="48" s="1"/>
  <c r="L64" i="48" s="1"/>
  <c r="N64" i="48" s="1"/>
  <c r="P64" i="48" s="1"/>
  <c r="F63" i="48"/>
  <c r="H63" i="48" s="1"/>
  <c r="J63" i="48" s="1"/>
  <c r="L63" i="48" s="1"/>
  <c r="N63" i="48" s="1"/>
  <c r="P63" i="48" s="1"/>
  <c r="H62" i="48"/>
  <c r="J62" i="48" s="1"/>
  <c r="L62" i="48" s="1"/>
  <c r="N62" i="48" s="1"/>
  <c r="P62" i="48" s="1"/>
  <c r="F62" i="48"/>
  <c r="F61" i="48"/>
  <c r="H61" i="48" s="1"/>
  <c r="J61" i="48" s="1"/>
  <c r="L61" i="48" s="1"/>
  <c r="N61" i="48" s="1"/>
  <c r="P61" i="48" s="1"/>
  <c r="F60" i="48"/>
  <c r="H60" i="48" s="1"/>
  <c r="J60" i="48" s="1"/>
  <c r="L60" i="48" s="1"/>
  <c r="N60" i="48" s="1"/>
  <c r="P60" i="48" s="1"/>
  <c r="F59" i="48"/>
  <c r="H59" i="48" s="1"/>
  <c r="J59" i="48" s="1"/>
  <c r="L59" i="48" s="1"/>
  <c r="N59" i="48" s="1"/>
  <c r="P59" i="48" s="1"/>
  <c r="G49" i="52"/>
  <c r="E49" i="52"/>
  <c r="AI106" i="52"/>
  <c r="AG106" i="52"/>
  <c r="AI102" i="52"/>
  <c r="AG102" i="52"/>
  <c r="Z101" i="52"/>
  <c r="X101" i="52"/>
  <c r="Q101" i="52"/>
  <c r="O101" i="52"/>
  <c r="I101" i="52"/>
  <c r="G101" i="52"/>
  <c r="AI98" i="52"/>
  <c r="AG98" i="52"/>
  <c r="Z97" i="52"/>
  <c r="X97" i="52"/>
  <c r="Q97" i="52"/>
  <c r="O97" i="52"/>
  <c r="I97" i="52"/>
  <c r="G97" i="52"/>
  <c r="AI94" i="52"/>
  <c r="AG94" i="52"/>
  <c r="Z93" i="52"/>
  <c r="X93" i="52"/>
  <c r="Q93" i="52"/>
  <c r="O93" i="52"/>
  <c r="I93" i="52"/>
  <c r="G93" i="52"/>
  <c r="AI90" i="52"/>
  <c r="AG90" i="52"/>
  <c r="Z89" i="52"/>
  <c r="X89" i="52"/>
  <c r="Q89" i="52"/>
  <c r="O89" i="52"/>
  <c r="I89" i="52"/>
  <c r="G89" i="52"/>
  <c r="AI86" i="52"/>
  <c r="AG86" i="52"/>
  <c r="Z85" i="52"/>
  <c r="X85" i="52"/>
  <c r="Q85" i="52"/>
  <c r="O85" i="52"/>
  <c r="AI82" i="52"/>
  <c r="AG82" i="52"/>
  <c r="Z81" i="52"/>
  <c r="X81" i="52"/>
  <c r="Q81" i="52"/>
  <c r="O81" i="52"/>
  <c r="I81" i="52"/>
  <c r="G81" i="52"/>
  <c r="AI78" i="52"/>
  <c r="AG78" i="52"/>
  <c r="Z77" i="52"/>
  <c r="X77" i="52"/>
  <c r="Q77" i="52"/>
  <c r="O77" i="52"/>
  <c r="I77" i="52"/>
  <c r="G77" i="52"/>
  <c r="AI74" i="52"/>
  <c r="AG74" i="52"/>
  <c r="Z73" i="52"/>
  <c r="X73" i="52"/>
  <c r="Q73" i="52"/>
  <c r="O73" i="52"/>
  <c r="I73" i="52"/>
  <c r="G73" i="52"/>
  <c r="AI70" i="52"/>
  <c r="AG70" i="52"/>
  <c r="Z69" i="52"/>
  <c r="X69" i="52"/>
  <c r="Q69" i="52"/>
  <c r="O69" i="52"/>
  <c r="I69" i="52"/>
  <c r="G69" i="52"/>
  <c r="G61" i="52"/>
  <c r="E61" i="52"/>
  <c r="G43" i="52"/>
  <c r="E43" i="52"/>
  <c r="G40" i="52"/>
  <c r="E40" i="52"/>
  <c r="G37" i="52"/>
  <c r="E37" i="52"/>
  <c r="G34" i="52"/>
  <c r="E34" i="52"/>
  <c r="G17" i="52"/>
  <c r="E17" i="52"/>
  <c r="I11" i="52"/>
  <c r="I18" i="52" s="1"/>
  <c r="I21" i="52" s="1"/>
  <c r="H11" i="52"/>
  <c r="H18" i="52" s="1"/>
  <c r="H21" i="52" s="1"/>
  <c r="G11" i="52"/>
  <c r="G18" i="52" s="1"/>
  <c r="F11" i="52"/>
  <c r="F18" i="52" s="1"/>
  <c r="F21" i="52" s="1"/>
  <c r="E11" i="52"/>
  <c r="E18" i="52" s="1"/>
  <c r="D11" i="52"/>
  <c r="D18" i="52" s="1"/>
  <c r="D21" i="52" s="1"/>
  <c r="G10" i="52"/>
  <c r="E10" i="52"/>
  <c r="G7" i="52"/>
  <c r="E7" i="52"/>
  <c r="R123" i="56" l="1"/>
  <c r="R127" i="56"/>
  <c r="E49" i="54"/>
  <c r="S5" i="54"/>
  <c r="T7" i="54" s="1"/>
  <c r="E20" i="61"/>
  <c r="E21" i="61"/>
  <c r="G21" i="61"/>
  <c r="G20" i="61"/>
  <c r="G21" i="60"/>
  <c r="G20" i="60"/>
  <c r="E20" i="60"/>
  <c r="E21" i="60"/>
  <c r="U124" i="56"/>
  <c r="V124" i="56" s="1"/>
  <c r="U79" i="56"/>
  <c r="V79" i="56" s="1"/>
  <c r="U80" i="56"/>
  <c r="V80" i="56" s="1"/>
  <c r="U78" i="56"/>
  <c r="V78" i="56" s="1"/>
  <c r="U83" i="56"/>
  <c r="V83" i="56" s="1"/>
  <c r="U81" i="56"/>
  <c r="V81" i="56" s="1"/>
  <c r="U77" i="56"/>
  <c r="V77" i="56" s="1"/>
  <c r="U82" i="56"/>
  <c r="V82" i="56" s="1"/>
  <c r="U76" i="56"/>
  <c r="V76" i="56" s="1"/>
  <c r="U128" i="56"/>
  <c r="V128" i="56" s="1"/>
  <c r="R128" i="56"/>
  <c r="R122" i="56"/>
  <c r="R124" i="56"/>
  <c r="R126" i="56"/>
  <c r="E21" i="55"/>
  <c r="E20" i="55"/>
  <c r="G20" i="55"/>
  <c r="G21" i="55"/>
  <c r="E20" i="54"/>
  <c r="O5" i="54" s="1"/>
  <c r="M17" i="54" s="1"/>
  <c r="G20" i="54"/>
  <c r="Q5" i="54" s="1"/>
  <c r="M20" i="54" s="1"/>
  <c r="E21" i="53"/>
  <c r="E20" i="53"/>
  <c r="G21" i="53"/>
  <c r="G20" i="53"/>
  <c r="E20" i="52"/>
  <c r="E21" i="52"/>
  <c r="G21" i="52"/>
  <c r="G20" i="52"/>
  <c r="F52" i="48"/>
  <c r="H52" i="48" s="1"/>
  <c r="J52" i="48" s="1"/>
  <c r="L52" i="48" s="1"/>
  <c r="N52" i="48" s="1"/>
  <c r="P52" i="48" s="1"/>
  <c r="F51" i="48"/>
  <c r="H51" i="48" s="1"/>
  <c r="J51" i="48" s="1"/>
  <c r="L51" i="48" s="1"/>
  <c r="N51" i="48" s="1"/>
  <c r="P51" i="48" s="1"/>
  <c r="F50" i="48"/>
  <c r="H50" i="48" s="1"/>
  <c r="J50" i="48" s="1"/>
  <c r="L50" i="48" s="1"/>
  <c r="N50" i="48" s="1"/>
  <c r="P50" i="48" s="1"/>
  <c r="F49" i="48"/>
  <c r="H49" i="48" s="1"/>
  <c r="J49" i="48" s="1"/>
  <c r="L49" i="48" s="1"/>
  <c r="N49" i="48" s="1"/>
  <c r="P49" i="48" s="1"/>
  <c r="F48" i="48"/>
  <c r="H48" i="48" s="1"/>
  <c r="J48" i="48" s="1"/>
  <c r="L48" i="48" s="1"/>
  <c r="N48" i="48" s="1"/>
  <c r="P48" i="48" s="1"/>
  <c r="F47" i="48"/>
  <c r="H47" i="48" s="1"/>
  <c r="J47" i="48" s="1"/>
  <c r="L47" i="48" s="1"/>
  <c r="N47" i="48" s="1"/>
  <c r="P47" i="48" s="1"/>
  <c r="F46" i="48"/>
  <c r="H46" i="48" s="1"/>
  <c r="J46" i="48" s="1"/>
  <c r="L46" i="48" s="1"/>
  <c r="N46" i="48" s="1"/>
  <c r="P46" i="48" s="1"/>
  <c r="F45" i="48"/>
  <c r="H45" i="48" s="1"/>
  <c r="J45" i="48" s="1"/>
  <c r="L45" i="48" s="1"/>
  <c r="N45" i="48" s="1"/>
  <c r="P45" i="48" s="1"/>
  <c r="Q45" i="48"/>
  <c r="R45" i="48" s="1"/>
  <c r="Q46" i="48"/>
  <c r="R46" i="48" s="1"/>
  <c r="Q47" i="48"/>
  <c r="R47" i="48" s="1"/>
  <c r="Q48" i="48"/>
  <c r="R48" i="48" s="1"/>
  <c r="Q49" i="48"/>
  <c r="R49" i="48"/>
  <c r="Q50" i="48"/>
  <c r="R50" i="48" s="1"/>
  <c r="Q51" i="48"/>
  <c r="R51" i="48" s="1"/>
  <c r="Q52" i="48"/>
  <c r="R52" i="48" s="1"/>
  <c r="Q53" i="48"/>
  <c r="R53" i="48" s="1"/>
  <c r="Q54" i="48"/>
  <c r="R54" i="48" s="1"/>
  <c r="Q55" i="48"/>
  <c r="R55" i="48" s="1"/>
  <c r="G43" i="51"/>
  <c r="E43" i="51"/>
  <c r="G40" i="51"/>
  <c r="E40" i="51"/>
  <c r="G37" i="51"/>
  <c r="E37" i="51"/>
  <c r="G34" i="51"/>
  <c r="E34" i="51"/>
  <c r="H38" i="48"/>
  <c r="J38" i="48" s="1"/>
  <c r="L38" i="48" s="1"/>
  <c r="N38" i="48" s="1"/>
  <c r="P38" i="48" s="1"/>
  <c r="F38" i="48"/>
  <c r="F37" i="48"/>
  <c r="H37" i="48" s="1"/>
  <c r="J37" i="48" s="1"/>
  <c r="L37" i="48" s="1"/>
  <c r="N37" i="48" s="1"/>
  <c r="P37" i="48" s="1"/>
  <c r="F36" i="48"/>
  <c r="H36" i="48" s="1"/>
  <c r="J36" i="48" s="1"/>
  <c r="L36" i="48" s="1"/>
  <c r="N36" i="48" s="1"/>
  <c r="P36" i="48" s="1"/>
  <c r="F35" i="48"/>
  <c r="H35" i="48" s="1"/>
  <c r="J35" i="48" s="1"/>
  <c r="L35" i="48" s="1"/>
  <c r="N35" i="48" s="1"/>
  <c r="P35" i="48" s="1"/>
  <c r="H34" i="48"/>
  <c r="J34" i="48" s="1"/>
  <c r="L34" i="48" s="1"/>
  <c r="N34" i="48" s="1"/>
  <c r="P34" i="48" s="1"/>
  <c r="F34" i="48"/>
  <c r="F33" i="48"/>
  <c r="H33" i="48" s="1"/>
  <c r="J33" i="48" s="1"/>
  <c r="L33" i="48" s="1"/>
  <c r="N33" i="48" s="1"/>
  <c r="P33" i="48" s="1"/>
  <c r="F32" i="48"/>
  <c r="H32" i="48" s="1"/>
  <c r="J32" i="48" s="1"/>
  <c r="L32" i="48" s="1"/>
  <c r="N32" i="48" s="1"/>
  <c r="P32" i="48" s="1"/>
  <c r="F31" i="48"/>
  <c r="H31" i="48" s="1"/>
  <c r="J31" i="48" s="1"/>
  <c r="L31" i="48" s="1"/>
  <c r="N31" i="48" s="1"/>
  <c r="P31" i="48" s="1"/>
  <c r="Q31" i="48"/>
  <c r="R31" i="48" s="1"/>
  <c r="Q32" i="48"/>
  <c r="R32" i="48" s="1"/>
  <c r="Q33" i="48"/>
  <c r="R33" i="48" s="1"/>
  <c r="Q34" i="48"/>
  <c r="R34" i="48" s="1"/>
  <c r="Q35" i="48"/>
  <c r="R35" i="48" s="1"/>
  <c r="Q36" i="48"/>
  <c r="R36" i="48"/>
  <c r="Q37" i="48"/>
  <c r="R37" i="48" s="1"/>
  <c r="Q38" i="48"/>
  <c r="R38" i="48" s="1"/>
  <c r="Q39" i="48"/>
  <c r="R39" i="48" s="1"/>
  <c r="Q40" i="48"/>
  <c r="R40" i="48"/>
  <c r="Q41" i="48"/>
  <c r="R41" i="48" s="1"/>
  <c r="R27" i="48"/>
  <c r="Q27" i="48"/>
  <c r="Q26" i="48"/>
  <c r="R26" i="48" s="1"/>
  <c r="Q25" i="48"/>
  <c r="R25" i="48" s="1"/>
  <c r="Q24" i="48"/>
  <c r="R24" i="48" s="1"/>
  <c r="R23" i="48"/>
  <c r="Q23" i="48"/>
  <c r="Q22" i="48"/>
  <c r="R22" i="48" s="1"/>
  <c r="Q21" i="48"/>
  <c r="R21" i="48" s="1"/>
  <c r="Q20" i="48"/>
  <c r="R20" i="48" s="1"/>
  <c r="R19" i="48"/>
  <c r="Q19" i="48"/>
  <c r="Q18" i="48"/>
  <c r="R18" i="48" s="1"/>
  <c r="Q17" i="48"/>
  <c r="R17" i="48" s="1"/>
  <c r="F24" i="48"/>
  <c r="H24" i="48" s="1"/>
  <c r="J24" i="48" s="1"/>
  <c r="L24" i="48" s="1"/>
  <c r="N24" i="48" s="1"/>
  <c r="H23" i="48"/>
  <c r="J23" i="48" s="1"/>
  <c r="L23" i="48" s="1"/>
  <c r="N23" i="48" s="1"/>
  <c r="F23" i="48"/>
  <c r="F22" i="48"/>
  <c r="H22" i="48" s="1"/>
  <c r="J22" i="48" s="1"/>
  <c r="L22" i="48" s="1"/>
  <c r="N22" i="48" s="1"/>
  <c r="F21" i="48"/>
  <c r="H21" i="48" s="1"/>
  <c r="J21" i="48" s="1"/>
  <c r="L21" i="48" s="1"/>
  <c r="N21" i="48" s="1"/>
  <c r="F20" i="48"/>
  <c r="H20" i="48" s="1"/>
  <c r="J20" i="48" s="1"/>
  <c r="L20" i="48" s="1"/>
  <c r="N20" i="48" s="1"/>
  <c r="F19" i="48"/>
  <c r="H19" i="48" s="1"/>
  <c r="J19" i="48" s="1"/>
  <c r="L19" i="48" s="1"/>
  <c r="N19" i="48" s="1"/>
  <c r="F18" i="48"/>
  <c r="H18" i="48" s="1"/>
  <c r="J18" i="48" s="1"/>
  <c r="L18" i="48" s="1"/>
  <c r="N18" i="48" s="1"/>
  <c r="F17" i="48"/>
  <c r="H17" i="48" s="1"/>
  <c r="J17" i="48" s="1"/>
  <c r="L17" i="48" s="1"/>
  <c r="N17" i="48" s="1"/>
  <c r="AI106" i="51"/>
  <c r="AG106" i="51"/>
  <c r="AI102" i="51"/>
  <c r="AG102" i="51"/>
  <c r="Z101" i="51"/>
  <c r="X101" i="51"/>
  <c r="Q101" i="51"/>
  <c r="O101" i="51"/>
  <c r="I101" i="51"/>
  <c r="G101" i="51"/>
  <c r="AI98" i="51"/>
  <c r="AG98" i="51"/>
  <c r="Z97" i="51"/>
  <c r="X97" i="51"/>
  <c r="Q97" i="51"/>
  <c r="O97" i="51"/>
  <c r="I97" i="51"/>
  <c r="G97" i="51"/>
  <c r="AI94" i="51"/>
  <c r="AG94" i="51"/>
  <c r="Z93" i="51"/>
  <c r="X93" i="51"/>
  <c r="Q93" i="51"/>
  <c r="O93" i="51"/>
  <c r="I93" i="51"/>
  <c r="G93" i="51"/>
  <c r="AI90" i="51"/>
  <c r="AG90" i="51"/>
  <c r="Z89" i="51"/>
  <c r="X89" i="51"/>
  <c r="Q89" i="51"/>
  <c r="O89" i="51"/>
  <c r="I89" i="51"/>
  <c r="G89" i="51"/>
  <c r="AI86" i="51"/>
  <c r="AG86" i="51"/>
  <c r="Z85" i="51"/>
  <c r="X85" i="51"/>
  <c r="Q85" i="51"/>
  <c r="O85" i="51"/>
  <c r="I85" i="51"/>
  <c r="G85" i="51"/>
  <c r="AI82" i="51"/>
  <c r="AG82" i="51"/>
  <c r="Z81" i="51"/>
  <c r="X81" i="51"/>
  <c r="Q81" i="51"/>
  <c r="O81" i="51"/>
  <c r="I81" i="51"/>
  <c r="G81" i="51"/>
  <c r="AI78" i="51"/>
  <c r="AG78" i="51"/>
  <c r="Z77" i="51"/>
  <c r="X77" i="51"/>
  <c r="Q77" i="51"/>
  <c r="O77" i="51"/>
  <c r="I77" i="51"/>
  <c r="G77" i="51"/>
  <c r="AI74" i="51"/>
  <c r="AG74" i="51"/>
  <c r="Z73" i="51"/>
  <c r="X73" i="51"/>
  <c r="Q73" i="51"/>
  <c r="O73" i="51"/>
  <c r="I73" i="51"/>
  <c r="G73" i="51"/>
  <c r="AI70" i="51"/>
  <c r="AG70" i="51"/>
  <c r="Z69" i="51"/>
  <c r="X69" i="51"/>
  <c r="Q69" i="51"/>
  <c r="O69" i="51"/>
  <c r="I69" i="51"/>
  <c r="G69" i="51"/>
  <c r="G61" i="51"/>
  <c r="E61" i="51"/>
  <c r="G17" i="51"/>
  <c r="E17" i="51"/>
  <c r="I11" i="51"/>
  <c r="I18" i="51" s="1"/>
  <c r="I21" i="51" s="1"/>
  <c r="H11" i="51"/>
  <c r="H18" i="51" s="1"/>
  <c r="H21" i="51" s="1"/>
  <c r="G11" i="51"/>
  <c r="G18" i="51" s="1"/>
  <c r="F11" i="51"/>
  <c r="F18" i="51" s="1"/>
  <c r="F21" i="51" s="1"/>
  <c r="E11" i="51"/>
  <c r="E18" i="51" s="1"/>
  <c r="D11" i="51"/>
  <c r="D18" i="51" s="1"/>
  <c r="D21" i="51" s="1"/>
  <c r="G10" i="51"/>
  <c r="E10" i="51"/>
  <c r="G7" i="51"/>
  <c r="E7" i="51"/>
  <c r="Q59" i="43"/>
  <c r="R59" i="43" s="1"/>
  <c r="Q60" i="43"/>
  <c r="R60" i="43" s="1"/>
  <c r="Q61" i="43"/>
  <c r="R61" i="43" s="1"/>
  <c r="Q62" i="43"/>
  <c r="R62" i="43" s="1"/>
  <c r="Q63" i="43"/>
  <c r="Q64" i="43"/>
  <c r="Q65" i="43"/>
  <c r="R65" i="43" s="1"/>
  <c r="Q66" i="43"/>
  <c r="R66" i="43" s="1"/>
  <c r="Q67" i="43"/>
  <c r="R67" i="43" s="1"/>
  <c r="Q68" i="43"/>
  <c r="R68" i="43" s="1"/>
  <c r="Q69" i="43"/>
  <c r="R69" i="43" s="1"/>
  <c r="H66" i="43"/>
  <c r="J66" i="43" s="1"/>
  <c r="L66" i="43" s="1"/>
  <c r="N66" i="43" s="1"/>
  <c r="H62" i="43"/>
  <c r="J62" i="43" s="1"/>
  <c r="L62" i="43" s="1"/>
  <c r="N62" i="43" s="1"/>
  <c r="A4" i="50"/>
  <c r="A5" i="50" s="1"/>
  <c r="A6" i="50" s="1"/>
  <c r="A7" i="50" s="1"/>
  <c r="A8" i="50" s="1"/>
  <c r="A9" i="50" s="1"/>
  <c r="A10" i="50" s="1"/>
  <c r="A11" i="50" s="1"/>
  <c r="A12" i="50" s="1"/>
  <c r="A13" i="50" s="1"/>
  <c r="A14" i="50" s="1"/>
  <c r="A15" i="50" s="1"/>
  <c r="A16" i="50" s="1"/>
  <c r="A17" i="50" s="1"/>
  <c r="A18" i="50" s="1"/>
  <c r="A19" i="50" s="1"/>
  <c r="A20" i="50" s="1"/>
  <c r="A21" i="50" s="1"/>
  <c r="A22" i="50" s="1"/>
  <c r="A23" i="50" s="1"/>
  <c r="A24" i="50" s="1"/>
  <c r="A25" i="50" s="1"/>
  <c r="A26" i="50" s="1"/>
  <c r="A27" i="50" s="1"/>
  <c r="A28" i="50" s="1"/>
  <c r="A29" i="50" s="1"/>
  <c r="A30" i="50" s="1"/>
  <c r="A31" i="50" s="1"/>
  <c r="A32" i="50" s="1"/>
  <c r="A33" i="50" s="1"/>
  <c r="A34" i="50" s="1"/>
  <c r="A35" i="50" s="1"/>
  <c r="A36" i="50" s="1"/>
  <c r="I73" i="49"/>
  <c r="G73" i="49"/>
  <c r="G61" i="49"/>
  <c r="E61" i="49"/>
  <c r="G58" i="49"/>
  <c r="E58" i="49"/>
  <c r="G55" i="49"/>
  <c r="E55" i="49"/>
  <c r="AI106" i="49"/>
  <c r="AG106" i="49"/>
  <c r="AI102" i="49"/>
  <c r="AG102" i="49"/>
  <c r="Z101" i="49"/>
  <c r="X101" i="49"/>
  <c r="Q101" i="49"/>
  <c r="O101" i="49"/>
  <c r="I101" i="49"/>
  <c r="G101" i="49"/>
  <c r="AI98" i="49"/>
  <c r="AG98" i="49"/>
  <c r="Z97" i="49"/>
  <c r="X97" i="49"/>
  <c r="Q97" i="49"/>
  <c r="O97" i="49"/>
  <c r="I97" i="49"/>
  <c r="G97" i="49"/>
  <c r="AI94" i="49"/>
  <c r="AG94" i="49"/>
  <c r="Z93" i="49"/>
  <c r="X93" i="49"/>
  <c r="Q93" i="49"/>
  <c r="O93" i="49"/>
  <c r="I93" i="49"/>
  <c r="G93" i="49"/>
  <c r="AI90" i="49"/>
  <c r="AG90" i="49"/>
  <c r="Z89" i="49"/>
  <c r="X89" i="49"/>
  <c r="Q89" i="49"/>
  <c r="O89" i="49"/>
  <c r="I89" i="49"/>
  <c r="G89" i="49"/>
  <c r="AI86" i="49"/>
  <c r="AG86" i="49"/>
  <c r="Z85" i="49"/>
  <c r="X85" i="49"/>
  <c r="Q85" i="49"/>
  <c r="O85" i="49"/>
  <c r="I85" i="49"/>
  <c r="G85" i="49"/>
  <c r="AI82" i="49"/>
  <c r="AG82" i="49"/>
  <c r="Z81" i="49"/>
  <c r="X81" i="49"/>
  <c r="Q81" i="49"/>
  <c r="O81" i="49"/>
  <c r="I81" i="49"/>
  <c r="G81" i="49"/>
  <c r="AI78" i="49"/>
  <c r="AG78" i="49"/>
  <c r="Z77" i="49"/>
  <c r="X77" i="49"/>
  <c r="Q77" i="49"/>
  <c r="O77" i="49"/>
  <c r="I77" i="49"/>
  <c r="G77" i="49"/>
  <c r="AI74" i="49"/>
  <c r="AG74" i="49"/>
  <c r="Z73" i="49"/>
  <c r="X73" i="49"/>
  <c r="Q73" i="49"/>
  <c r="O73" i="49"/>
  <c r="AI70" i="49"/>
  <c r="AG70" i="49"/>
  <c r="Z69" i="49"/>
  <c r="X69" i="49"/>
  <c r="Q69" i="49"/>
  <c r="O69" i="49"/>
  <c r="I69" i="49"/>
  <c r="G69" i="49"/>
  <c r="G52" i="49"/>
  <c r="E52" i="49"/>
  <c r="G49" i="49"/>
  <c r="E49" i="49"/>
  <c r="G46" i="49"/>
  <c r="E46" i="49"/>
  <c r="G43" i="49"/>
  <c r="E43" i="49"/>
  <c r="G40" i="49"/>
  <c r="E40" i="49"/>
  <c r="G37" i="49"/>
  <c r="E37" i="49"/>
  <c r="G34" i="49"/>
  <c r="E34" i="49"/>
  <c r="G17" i="49"/>
  <c r="E17" i="49"/>
  <c r="I11" i="49"/>
  <c r="I18" i="49" s="1"/>
  <c r="I21" i="49" s="1"/>
  <c r="H11" i="49"/>
  <c r="H18" i="49" s="1"/>
  <c r="H21" i="49" s="1"/>
  <c r="G11" i="49"/>
  <c r="G18" i="49" s="1"/>
  <c r="F11" i="49"/>
  <c r="F18" i="49" s="1"/>
  <c r="F21" i="49" s="1"/>
  <c r="E11" i="49"/>
  <c r="E18" i="49" s="1"/>
  <c r="D11" i="49"/>
  <c r="D18" i="49" s="1"/>
  <c r="D21" i="49" s="1"/>
  <c r="G10" i="49"/>
  <c r="E10" i="49"/>
  <c r="G7" i="49"/>
  <c r="E7" i="49"/>
  <c r="Q128" i="48"/>
  <c r="U128" i="48" s="1"/>
  <c r="V128" i="48" s="1"/>
  <c r="F128" i="48"/>
  <c r="H128" i="48" s="1"/>
  <c r="J128" i="48" s="1"/>
  <c r="L128" i="48" s="1"/>
  <c r="N128" i="48" s="1"/>
  <c r="Q127" i="48"/>
  <c r="F127" i="48"/>
  <c r="H127" i="48" s="1"/>
  <c r="J127" i="48" s="1"/>
  <c r="L127" i="48" s="1"/>
  <c r="N127" i="48" s="1"/>
  <c r="D127" i="48"/>
  <c r="Q126" i="48"/>
  <c r="U126" i="48" s="1"/>
  <c r="V126" i="48" s="1"/>
  <c r="F126" i="48"/>
  <c r="H126" i="48" s="1"/>
  <c r="J126" i="48" s="1"/>
  <c r="L126" i="48" s="1"/>
  <c r="N126" i="48" s="1"/>
  <c r="D126" i="48"/>
  <c r="Q125" i="48"/>
  <c r="F125" i="48"/>
  <c r="H125" i="48" s="1"/>
  <c r="J125" i="48" s="1"/>
  <c r="L125" i="48" s="1"/>
  <c r="N125" i="48" s="1"/>
  <c r="D125" i="48"/>
  <c r="Q124" i="48"/>
  <c r="R124" i="48" s="1"/>
  <c r="H124" i="48"/>
  <c r="J124" i="48" s="1"/>
  <c r="L124" i="48" s="1"/>
  <c r="N124" i="48" s="1"/>
  <c r="F124" i="48"/>
  <c r="D124" i="48"/>
  <c r="Q123" i="48"/>
  <c r="F123" i="48"/>
  <c r="H123" i="48" s="1"/>
  <c r="J123" i="48" s="1"/>
  <c r="L123" i="48" s="1"/>
  <c r="N123" i="48" s="1"/>
  <c r="D123" i="48"/>
  <c r="Q122" i="48"/>
  <c r="R122" i="48" s="1"/>
  <c r="F122" i="48"/>
  <c r="H122" i="48" s="1"/>
  <c r="J122" i="48" s="1"/>
  <c r="L122" i="48" s="1"/>
  <c r="N122" i="48" s="1"/>
  <c r="D122" i="48"/>
  <c r="Q121" i="48"/>
  <c r="F121" i="48"/>
  <c r="H121" i="48" s="1"/>
  <c r="J121" i="48" s="1"/>
  <c r="L121" i="48" s="1"/>
  <c r="N121" i="48" s="1"/>
  <c r="D121" i="48"/>
  <c r="Q120" i="48"/>
  <c r="R120" i="48" s="1"/>
  <c r="F120" i="48"/>
  <c r="H120" i="48" s="1"/>
  <c r="J120" i="48" s="1"/>
  <c r="L120" i="48" s="1"/>
  <c r="N120" i="48" s="1"/>
  <c r="D120" i="48"/>
  <c r="Q119" i="48"/>
  <c r="R119" i="48" s="1"/>
  <c r="F119" i="48"/>
  <c r="H119" i="48" s="1"/>
  <c r="J119" i="48" s="1"/>
  <c r="L119" i="48" s="1"/>
  <c r="N119" i="48" s="1"/>
  <c r="D119" i="48"/>
  <c r="Q118" i="48"/>
  <c r="R118" i="48" s="1"/>
  <c r="F118" i="48"/>
  <c r="H118" i="48" s="1"/>
  <c r="J118" i="48" s="1"/>
  <c r="L118" i="48" s="1"/>
  <c r="N118" i="48" s="1"/>
  <c r="D118" i="48"/>
  <c r="K116" i="48"/>
  <c r="M116" i="48" s="1"/>
  <c r="O116" i="48" s="1"/>
  <c r="E116" i="48"/>
  <c r="G116" i="48" s="1"/>
  <c r="I116" i="48" s="1"/>
  <c r="K110" i="48"/>
  <c r="K109" i="48"/>
  <c r="K108" i="48"/>
  <c r="K107" i="48"/>
  <c r="K106" i="48"/>
  <c r="K105" i="48"/>
  <c r="K104" i="48"/>
  <c r="K103" i="48"/>
  <c r="K102" i="48"/>
  <c r="K101" i="48"/>
  <c r="K100" i="48"/>
  <c r="D96" i="48"/>
  <c r="E96" i="48" s="1"/>
  <c r="D95" i="48"/>
  <c r="E95" i="48" s="1"/>
  <c r="D94" i="48"/>
  <c r="E94" i="48" s="1"/>
  <c r="D93" i="48"/>
  <c r="E93" i="48" s="1"/>
  <c r="D92" i="48"/>
  <c r="E92" i="48" s="1"/>
  <c r="D91" i="48"/>
  <c r="E91" i="48" s="1"/>
  <c r="D90" i="48"/>
  <c r="E90" i="48" s="1"/>
  <c r="D89" i="48"/>
  <c r="E89" i="48" s="1"/>
  <c r="D88" i="48"/>
  <c r="E88" i="48" s="1"/>
  <c r="D87" i="48"/>
  <c r="E87" i="48" s="1"/>
  <c r="D86" i="48"/>
  <c r="E86" i="48" s="1"/>
  <c r="U124" i="48"/>
  <c r="V124" i="48" s="1"/>
  <c r="D80" i="48"/>
  <c r="D79" i="48"/>
  <c r="D75" i="48"/>
  <c r="D74" i="48"/>
  <c r="D73" i="48"/>
  <c r="D66" i="48"/>
  <c r="D65" i="48"/>
  <c r="D64" i="48"/>
  <c r="D63" i="48"/>
  <c r="D62" i="48"/>
  <c r="D61" i="48"/>
  <c r="D60" i="48"/>
  <c r="D59" i="48"/>
  <c r="D52" i="48"/>
  <c r="D51" i="48"/>
  <c r="D50" i="48"/>
  <c r="D49" i="48"/>
  <c r="D48" i="48"/>
  <c r="D47" i="48"/>
  <c r="D46" i="48"/>
  <c r="D45" i="48"/>
  <c r="D38" i="48"/>
  <c r="D37" i="48"/>
  <c r="D36" i="48"/>
  <c r="D35" i="48"/>
  <c r="D34" i="48"/>
  <c r="D33" i="48"/>
  <c r="D32" i="48"/>
  <c r="D31" i="48"/>
  <c r="E29" i="48"/>
  <c r="G29" i="48" s="1"/>
  <c r="I29" i="48" s="1"/>
  <c r="K29" i="48" s="1"/>
  <c r="M29" i="48" s="1"/>
  <c r="O29" i="48" s="1"/>
  <c r="E43" i="48" s="1"/>
  <c r="G43" i="48" s="1"/>
  <c r="I43" i="48" s="1"/>
  <c r="K43" i="48" s="1"/>
  <c r="M43" i="48" s="1"/>
  <c r="O43" i="48" s="1"/>
  <c r="E57" i="48" s="1"/>
  <c r="G57" i="48" s="1"/>
  <c r="I57" i="48" s="1"/>
  <c r="K57" i="48" s="1"/>
  <c r="M57" i="48" s="1"/>
  <c r="O57" i="48" s="1"/>
  <c r="E71" i="48" s="1"/>
  <c r="G71" i="48" s="1"/>
  <c r="I71" i="48" s="1"/>
  <c r="K71" i="48" s="1"/>
  <c r="M71" i="48" s="1"/>
  <c r="O71" i="48" s="1"/>
  <c r="D24" i="48"/>
  <c r="D23" i="48"/>
  <c r="D22" i="48"/>
  <c r="D21" i="48"/>
  <c r="D20" i="48"/>
  <c r="D19" i="48"/>
  <c r="D18" i="48"/>
  <c r="D17" i="48"/>
  <c r="F66" i="43"/>
  <c r="F65" i="43"/>
  <c r="H65" i="43" s="1"/>
  <c r="J65" i="43" s="1"/>
  <c r="L65" i="43" s="1"/>
  <c r="N65" i="43" s="1"/>
  <c r="F64" i="43"/>
  <c r="H64" i="43" s="1"/>
  <c r="J64" i="43" s="1"/>
  <c r="L64" i="43" s="1"/>
  <c r="N64" i="43" s="1"/>
  <c r="F63" i="43"/>
  <c r="H63" i="43" s="1"/>
  <c r="J63" i="43" s="1"/>
  <c r="L63" i="43" s="1"/>
  <c r="N63" i="43" s="1"/>
  <c r="F62" i="43"/>
  <c r="F61" i="43"/>
  <c r="H61" i="43" s="1"/>
  <c r="J61" i="43" s="1"/>
  <c r="L61" i="43" s="1"/>
  <c r="N61" i="43" s="1"/>
  <c r="F60" i="43"/>
  <c r="H60" i="43" s="1"/>
  <c r="J60" i="43" s="1"/>
  <c r="L60" i="43" s="1"/>
  <c r="N60" i="43" s="1"/>
  <c r="F59" i="43"/>
  <c r="H59" i="43" s="1"/>
  <c r="J59" i="43" s="1"/>
  <c r="L59" i="43" s="1"/>
  <c r="N59" i="43" s="1"/>
  <c r="Q45" i="43"/>
  <c r="R45" i="43"/>
  <c r="Q46" i="43"/>
  <c r="R46" i="43" s="1"/>
  <c r="Q47" i="43"/>
  <c r="R47" i="43"/>
  <c r="Q48" i="43"/>
  <c r="R48" i="43" s="1"/>
  <c r="Q49" i="43"/>
  <c r="R49" i="43" s="1"/>
  <c r="Q50" i="43"/>
  <c r="R50" i="43" s="1"/>
  <c r="Q51" i="43"/>
  <c r="R51" i="43" s="1"/>
  <c r="Q52" i="43"/>
  <c r="R52" i="43" s="1"/>
  <c r="Q53" i="43"/>
  <c r="R53" i="43" s="1"/>
  <c r="Q54" i="43"/>
  <c r="R54" i="43" s="1"/>
  <c r="Q55" i="43"/>
  <c r="R55" i="43" s="1"/>
  <c r="F52" i="43"/>
  <c r="H52" i="43" s="1"/>
  <c r="J52" i="43" s="1"/>
  <c r="L52" i="43" s="1"/>
  <c r="N52" i="43" s="1"/>
  <c r="H51" i="43"/>
  <c r="J51" i="43" s="1"/>
  <c r="L51" i="43" s="1"/>
  <c r="N51" i="43" s="1"/>
  <c r="F51" i="43"/>
  <c r="F50" i="43"/>
  <c r="H50" i="43" s="1"/>
  <c r="J50" i="43" s="1"/>
  <c r="L50" i="43" s="1"/>
  <c r="N50" i="43" s="1"/>
  <c r="F49" i="43"/>
  <c r="H49" i="43" s="1"/>
  <c r="J49" i="43" s="1"/>
  <c r="L49" i="43" s="1"/>
  <c r="N49" i="43" s="1"/>
  <c r="F48" i="43"/>
  <c r="H48" i="43" s="1"/>
  <c r="J48" i="43" s="1"/>
  <c r="L48" i="43" s="1"/>
  <c r="N48" i="43" s="1"/>
  <c r="F47" i="43"/>
  <c r="H47" i="43" s="1"/>
  <c r="J47" i="43" s="1"/>
  <c r="L47" i="43" s="1"/>
  <c r="N47" i="43" s="1"/>
  <c r="F46" i="43"/>
  <c r="H46" i="43" s="1"/>
  <c r="J46" i="43" s="1"/>
  <c r="L46" i="43" s="1"/>
  <c r="N46" i="43" s="1"/>
  <c r="F45" i="43"/>
  <c r="H45" i="43" s="1"/>
  <c r="J45" i="43" s="1"/>
  <c r="L45" i="43" s="1"/>
  <c r="N45" i="43" s="1"/>
  <c r="E17" i="47"/>
  <c r="R126" i="48" l="1"/>
  <c r="R63" i="43"/>
  <c r="R64" i="43"/>
  <c r="M14" i="54"/>
  <c r="U77" i="48"/>
  <c r="V77" i="48" s="1"/>
  <c r="G21" i="51"/>
  <c r="G20" i="51"/>
  <c r="E20" i="51"/>
  <c r="E21" i="51"/>
  <c r="G21" i="49"/>
  <c r="G20" i="49"/>
  <c r="E21" i="49"/>
  <c r="E20" i="49"/>
  <c r="U82" i="48"/>
  <c r="V82" i="48" s="1"/>
  <c r="U83" i="48"/>
  <c r="V83" i="48" s="1"/>
  <c r="U76" i="48"/>
  <c r="V76" i="48" s="1"/>
  <c r="U78" i="48"/>
  <c r="V78" i="48" s="1"/>
  <c r="U79" i="48"/>
  <c r="V79" i="48" s="1"/>
  <c r="U80" i="48"/>
  <c r="V80" i="48" s="1"/>
  <c r="U81" i="48"/>
  <c r="V81" i="48" s="1"/>
  <c r="U121" i="48"/>
  <c r="V121" i="48" s="1"/>
  <c r="R121" i="48"/>
  <c r="U125" i="48"/>
  <c r="V125" i="48" s="1"/>
  <c r="R125" i="48"/>
  <c r="U127" i="48"/>
  <c r="V127" i="48" s="1"/>
  <c r="R127" i="48"/>
  <c r="U122" i="48"/>
  <c r="V122" i="48" s="1"/>
  <c r="U123" i="48"/>
  <c r="V123" i="48" s="1"/>
  <c r="R123" i="48"/>
  <c r="R128" i="48"/>
  <c r="G52" i="47"/>
  <c r="E52" i="47"/>
  <c r="AI106" i="47"/>
  <c r="AG106" i="47"/>
  <c r="AI102" i="47"/>
  <c r="AG102" i="47"/>
  <c r="Z101" i="47"/>
  <c r="X101" i="47"/>
  <c r="Q101" i="47"/>
  <c r="O101" i="47"/>
  <c r="I101" i="47"/>
  <c r="G101" i="47"/>
  <c r="AI98" i="47"/>
  <c r="AG98" i="47"/>
  <c r="Z97" i="47"/>
  <c r="X97" i="47"/>
  <c r="Q97" i="47"/>
  <c r="O97" i="47"/>
  <c r="I97" i="47"/>
  <c r="G97" i="47"/>
  <c r="AI94" i="47"/>
  <c r="AG94" i="47"/>
  <c r="Z93" i="47"/>
  <c r="X93" i="47"/>
  <c r="Q93" i="47"/>
  <c r="O93" i="47"/>
  <c r="I93" i="47"/>
  <c r="G93" i="47"/>
  <c r="AI90" i="47"/>
  <c r="AG90" i="47"/>
  <c r="Z89" i="47"/>
  <c r="X89" i="47"/>
  <c r="Q89" i="47"/>
  <c r="O89" i="47"/>
  <c r="I89" i="47"/>
  <c r="G89" i="47"/>
  <c r="AI86" i="47"/>
  <c r="AG86" i="47"/>
  <c r="Z85" i="47"/>
  <c r="X85" i="47"/>
  <c r="Q85" i="47"/>
  <c r="O85" i="47"/>
  <c r="I85" i="47"/>
  <c r="G85" i="47"/>
  <c r="AI82" i="47"/>
  <c r="AG82" i="47"/>
  <c r="Z81" i="47"/>
  <c r="X81" i="47"/>
  <c r="Q81" i="47"/>
  <c r="O81" i="47"/>
  <c r="I81" i="47"/>
  <c r="G81" i="47"/>
  <c r="AI78" i="47"/>
  <c r="AG78" i="47"/>
  <c r="Z77" i="47"/>
  <c r="X77" i="47"/>
  <c r="Q77" i="47"/>
  <c r="O77" i="47"/>
  <c r="I77" i="47"/>
  <c r="G77" i="47"/>
  <c r="AI74" i="47"/>
  <c r="AG74" i="47"/>
  <c r="Z73" i="47"/>
  <c r="X73" i="47"/>
  <c r="Q73" i="47"/>
  <c r="O73" i="47"/>
  <c r="AI70" i="47"/>
  <c r="AG70" i="47"/>
  <c r="Z69" i="47"/>
  <c r="X69" i="47"/>
  <c r="Q69" i="47"/>
  <c r="O69" i="47"/>
  <c r="I69" i="47"/>
  <c r="G69" i="47"/>
  <c r="G49" i="47"/>
  <c r="E49" i="47"/>
  <c r="G46" i="47"/>
  <c r="E46" i="47"/>
  <c r="G43" i="47"/>
  <c r="E43" i="47"/>
  <c r="G40" i="47"/>
  <c r="E40" i="47"/>
  <c r="G37" i="47"/>
  <c r="E37" i="47"/>
  <c r="G34" i="47"/>
  <c r="E34" i="47"/>
  <c r="G17" i="47"/>
  <c r="I11" i="47"/>
  <c r="I18" i="47" s="1"/>
  <c r="I21" i="47" s="1"/>
  <c r="H11" i="47"/>
  <c r="H18" i="47" s="1"/>
  <c r="H21" i="47" s="1"/>
  <c r="G11" i="47"/>
  <c r="G18" i="47" s="1"/>
  <c r="F11" i="47"/>
  <c r="F18" i="47" s="1"/>
  <c r="F21" i="47" s="1"/>
  <c r="E11" i="47"/>
  <c r="E18" i="47" s="1"/>
  <c r="D11" i="47"/>
  <c r="D18" i="47" s="1"/>
  <c r="D21" i="47" s="1"/>
  <c r="G10" i="47"/>
  <c r="E10" i="47"/>
  <c r="G7" i="47"/>
  <c r="E7" i="47"/>
  <c r="Q31" i="43"/>
  <c r="R31" i="43" s="1"/>
  <c r="Q32" i="43"/>
  <c r="R32" i="43"/>
  <c r="Q33" i="43"/>
  <c r="R33" i="43" s="1"/>
  <c r="Q34" i="43"/>
  <c r="R34" i="43"/>
  <c r="Q35" i="43"/>
  <c r="R35" i="43" s="1"/>
  <c r="Q36" i="43"/>
  <c r="R36" i="43"/>
  <c r="Q37" i="43"/>
  <c r="R37" i="43" s="1"/>
  <c r="Q38" i="43"/>
  <c r="R38" i="43" s="1"/>
  <c r="Q39" i="43"/>
  <c r="R39" i="43" s="1"/>
  <c r="Q40" i="43"/>
  <c r="R40" i="43"/>
  <c r="Q41" i="43"/>
  <c r="R41" i="43" s="1"/>
  <c r="P32" i="43"/>
  <c r="P36" i="43"/>
  <c r="F38" i="43"/>
  <c r="H38" i="43" s="1"/>
  <c r="J38" i="43" s="1"/>
  <c r="L38" i="43" s="1"/>
  <c r="N38" i="43" s="1"/>
  <c r="P38" i="43" s="1"/>
  <c r="F37" i="43"/>
  <c r="H37" i="43" s="1"/>
  <c r="J37" i="43" s="1"/>
  <c r="L37" i="43" s="1"/>
  <c r="N37" i="43" s="1"/>
  <c r="P37" i="43" s="1"/>
  <c r="F36" i="43"/>
  <c r="H36" i="43" s="1"/>
  <c r="J36" i="43" s="1"/>
  <c r="L36" i="43" s="1"/>
  <c r="N36" i="43" s="1"/>
  <c r="F35" i="43"/>
  <c r="H35" i="43" s="1"/>
  <c r="J35" i="43" s="1"/>
  <c r="L35" i="43" s="1"/>
  <c r="N35" i="43" s="1"/>
  <c r="P35" i="43" s="1"/>
  <c r="F34" i="43"/>
  <c r="H34" i="43" s="1"/>
  <c r="J34" i="43" s="1"/>
  <c r="L34" i="43" s="1"/>
  <c r="N34" i="43" s="1"/>
  <c r="P34" i="43" s="1"/>
  <c r="H33" i="43"/>
  <c r="J33" i="43" s="1"/>
  <c r="L33" i="43" s="1"/>
  <c r="N33" i="43" s="1"/>
  <c r="P33" i="43" s="1"/>
  <c r="F33" i="43"/>
  <c r="F32" i="43"/>
  <c r="H32" i="43" s="1"/>
  <c r="J32" i="43" s="1"/>
  <c r="L32" i="43" s="1"/>
  <c r="N32" i="43" s="1"/>
  <c r="F31" i="43"/>
  <c r="H31" i="43" s="1"/>
  <c r="J31" i="43" s="1"/>
  <c r="L31" i="43" s="1"/>
  <c r="N31" i="43" s="1"/>
  <c r="P31" i="43" s="1"/>
  <c r="D50" i="43"/>
  <c r="D49" i="43"/>
  <c r="Q101" i="46"/>
  <c r="O101" i="46"/>
  <c r="Q97" i="46"/>
  <c r="O97" i="46"/>
  <c r="G49" i="46"/>
  <c r="E49" i="46"/>
  <c r="E21" i="47" l="1"/>
  <c r="E20" i="47"/>
  <c r="G21" i="47"/>
  <c r="G20" i="47"/>
  <c r="I101" i="46"/>
  <c r="G101" i="46"/>
  <c r="I97" i="46"/>
  <c r="G97" i="46"/>
  <c r="I93" i="46"/>
  <c r="G93" i="46"/>
  <c r="I89" i="46"/>
  <c r="G89" i="46"/>
  <c r="I85" i="46"/>
  <c r="G85" i="46"/>
  <c r="I81" i="46"/>
  <c r="G81" i="46"/>
  <c r="I77" i="46"/>
  <c r="G77" i="46"/>
  <c r="I69" i="46"/>
  <c r="G69" i="46"/>
  <c r="G46" i="46"/>
  <c r="E46" i="46"/>
  <c r="G43" i="46"/>
  <c r="E43" i="46"/>
  <c r="G40" i="46"/>
  <c r="E40" i="46"/>
  <c r="G37" i="46"/>
  <c r="E37" i="46"/>
  <c r="G34" i="46"/>
  <c r="E34" i="46"/>
  <c r="AI106" i="46"/>
  <c r="AG106" i="46"/>
  <c r="AI102" i="46"/>
  <c r="AG102" i="46"/>
  <c r="Z101" i="46"/>
  <c r="X101" i="46"/>
  <c r="AI98" i="46"/>
  <c r="AG98" i="46"/>
  <c r="Z97" i="46"/>
  <c r="X97" i="46"/>
  <c r="AI94" i="46"/>
  <c r="AG94" i="46"/>
  <c r="Z93" i="46"/>
  <c r="X93" i="46"/>
  <c r="Q93" i="46"/>
  <c r="O93" i="46"/>
  <c r="AI90" i="46"/>
  <c r="AG90" i="46"/>
  <c r="Z89" i="46"/>
  <c r="X89" i="46"/>
  <c r="Q89" i="46"/>
  <c r="O89" i="46"/>
  <c r="AI86" i="46"/>
  <c r="AG86" i="46"/>
  <c r="Z85" i="46"/>
  <c r="X85" i="46"/>
  <c r="Q85" i="46"/>
  <c r="O85" i="46"/>
  <c r="AI82" i="46"/>
  <c r="AG82" i="46"/>
  <c r="Z81" i="46"/>
  <c r="X81" i="46"/>
  <c r="Q81" i="46"/>
  <c r="O81" i="46"/>
  <c r="AI78" i="46"/>
  <c r="AG78" i="46"/>
  <c r="Z77" i="46"/>
  <c r="X77" i="46"/>
  <c r="Q77" i="46"/>
  <c r="O77" i="46"/>
  <c r="AI74" i="46"/>
  <c r="AG74" i="46"/>
  <c r="Z73" i="46"/>
  <c r="X73" i="46"/>
  <c r="Q73" i="46"/>
  <c r="O73" i="46"/>
  <c r="AI70" i="46"/>
  <c r="AG70" i="46"/>
  <c r="Z69" i="46"/>
  <c r="X69" i="46"/>
  <c r="Q69" i="46"/>
  <c r="O69" i="46"/>
  <c r="G17" i="46"/>
  <c r="E17" i="46"/>
  <c r="I11" i="46"/>
  <c r="I18" i="46" s="1"/>
  <c r="I21" i="46" s="1"/>
  <c r="H11" i="46"/>
  <c r="H18" i="46" s="1"/>
  <c r="H21" i="46" s="1"/>
  <c r="G11" i="46"/>
  <c r="G18" i="46" s="1"/>
  <c r="F11" i="46"/>
  <c r="F18" i="46" s="1"/>
  <c r="F21" i="46" s="1"/>
  <c r="E11" i="46"/>
  <c r="E18" i="46" s="1"/>
  <c r="D11" i="46"/>
  <c r="D18" i="46" s="1"/>
  <c r="D21" i="46" s="1"/>
  <c r="G10" i="46"/>
  <c r="E10" i="46"/>
  <c r="G7" i="46"/>
  <c r="E7" i="46"/>
  <c r="F20" i="43"/>
  <c r="H20" i="43" s="1"/>
  <c r="J20" i="43" s="1"/>
  <c r="L20" i="43" s="1"/>
  <c r="N20" i="43" s="1"/>
  <c r="F21" i="43"/>
  <c r="H21" i="43" s="1"/>
  <c r="J21" i="43" s="1"/>
  <c r="L21" i="43" s="1"/>
  <c r="N21" i="43" s="1"/>
  <c r="F22" i="43"/>
  <c r="H22" i="43"/>
  <c r="J22" i="43" s="1"/>
  <c r="L22" i="43" s="1"/>
  <c r="N22" i="43" s="1"/>
  <c r="F23" i="43"/>
  <c r="H23" i="43" s="1"/>
  <c r="J23" i="43" s="1"/>
  <c r="L23" i="43" s="1"/>
  <c r="N23" i="43" s="1"/>
  <c r="F24" i="43"/>
  <c r="H24" i="43" s="1"/>
  <c r="J24" i="43" s="1"/>
  <c r="L24" i="43" s="1"/>
  <c r="N24" i="43" s="1"/>
  <c r="E29" i="43"/>
  <c r="G29" i="43" s="1"/>
  <c r="I29" i="43" s="1"/>
  <c r="K29" i="43" s="1"/>
  <c r="M29" i="43" s="1"/>
  <c r="O29" i="43" s="1"/>
  <c r="E43" i="43" s="1"/>
  <c r="G43" i="43" s="1"/>
  <c r="I43" i="43" s="1"/>
  <c r="K43" i="43" s="1"/>
  <c r="M43" i="43" s="1"/>
  <c r="O43" i="43" s="1"/>
  <c r="E57" i="43" s="1"/>
  <c r="G57" i="43" s="1"/>
  <c r="I57" i="43" s="1"/>
  <c r="K57" i="43" s="1"/>
  <c r="M57" i="43" s="1"/>
  <c r="O57" i="43" s="1"/>
  <c r="E71" i="43" s="1"/>
  <c r="G71" i="43" s="1"/>
  <c r="I71" i="43" s="1"/>
  <c r="K71" i="43" s="1"/>
  <c r="M71" i="43" s="1"/>
  <c r="O71" i="43" s="1"/>
  <c r="F19" i="43"/>
  <c r="H19" i="43" s="1"/>
  <c r="J19" i="43" s="1"/>
  <c r="L19" i="43" s="1"/>
  <c r="N19" i="43" s="1"/>
  <c r="F18" i="43"/>
  <c r="H18" i="43" s="1"/>
  <c r="J18" i="43" s="1"/>
  <c r="L18" i="43" s="1"/>
  <c r="N18" i="43" s="1"/>
  <c r="F17" i="43"/>
  <c r="H17" i="43" s="1"/>
  <c r="J17" i="43" s="1"/>
  <c r="L17" i="43" s="1"/>
  <c r="N17" i="43" s="1"/>
  <c r="G58" i="44"/>
  <c r="E58" i="44"/>
  <c r="A4" i="45"/>
  <c r="A5" i="45"/>
  <c r="A6" i="45" s="1"/>
  <c r="A7" i="45" s="1"/>
  <c r="A8" i="45" s="1"/>
  <c r="A9" i="45" s="1"/>
  <c r="A10" i="45" s="1"/>
  <c r="A11" i="45" s="1"/>
  <c r="A12" i="45" s="1"/>
  <c r="A13" i="45" s="1"/>
  <c r="A14" i="45" s="1"/>
  <c r="A15" i="45" s="1"/>
  <c r="A16" i="45" s="1"/>
  <c r="A17" i="45" s="1"/>
  <c r="A18" i="45" s="1"/>
  <c r="A19" i="45" s="1"/>
  <c r="A20" i="45" s="1"/>
  <c r="A21" i="45" s="1"/>
  <c r="A22" i="45" s="1"/>
  <c r="A23" i="45" s="1"/>
  <c r="A24" i="45" s="1"/>
  <c r="A25" i="45" s="1"/>
  <c r="A26" i="45" s="1"/>
  <c r="A27" i="45" s="1"/>
  <c r="A28" i="45" s="1"/>
  <c r="A29" i="45" s="1"/>
  <c r="A30" i="45" s="1"/>
  <c r="A31" i="45" s="1"/>
  <c r="A32" i="45" s="1"/>
  <c r="AA106" i="44"/>
  <c r="Y106" i="44"/>
  <c r="AA102" i="44"/>
  <c r="Y102" i="44"/>
  <c r="R101" i="44"/>
  <c r="P101" i="44"/>
  <c r="AA98" i="44"/>
  <c r="Y98" i="44"/>
  <c r="R97" i="44"/>
  <c r="P97" i="44"/>
  <c r="AA94" i="44"/>
  <c r="Y94" i="44"/>
  <c r="R93" i="44"/>
  <c r="P93" i="44"/>
  <c r="I93" i="44"/>
  <c r="G93" i="44"/>
  <c r="AA90" i="44"/>
  <c r="Y90" i="44"/>
  <c r="R89" i="44"/>
  <c r="P89" i="44"/>
  <c r="I89" i="44"/>
  <c r="G89" i="44"/>
  <c r="AA86" i="44"/>
  <c r="Y86" i="44"/>
  <c r="R85" i="44"/>
  <c r="P85" i="44"/>
  <c r="I85" i="44"/>
  <c r="G85" i="44"/>
  <c r="AA82" i="44"/>
  <c r="Y82" i="44"/>
  <c r="R81" i="44"/>
  <c r="P81" i="44"/>
  <c r="I81" i="44"/>
  <c r="G81" i="44"/>
  <c r="AA78" i="44"/>
  <c r="Y78" i="44"/>
  <c r="R77" i="44"/>
  <c r="P77" i="44"/>
  <c r="I77" i="44"/>
  <c r="G77" i="44"/>
  <c r="AA74" i="44"/>
  <c r="Y74" i="44"/>
  <c r="R73" i="44"/>
  <c r="P73" i="44"/>
  <c r="I73" i="44"/>
  <c r="G73" i="44"/>
  <c r="AA70" i="44"/>
  <c r="Y70" i="44"/>
  <c r="R69" i="44"/>
  <c r="P69" i="44"/>
  <c r="I69" i="44"/>
  <c r="G69" i="44"/>
  <c r="G55" i="44"/>
  <c r="E55" i="44"/>
  <c r="G52" i="44"/>
  <c r="E52" i="44"/>
  <c r="G49" i="44"/>
  <c r="E49" i="44"/>
  <c r="G46" i="44"/>
  <c r="E46" i="44"/>
  <c r="G43" i="44"/>
  <c r="E43" i="44"/>
  <c r="G40" i="44"/>
  <c r="E40" i="44"/>
  <c r="G37" i="44"/>
  <c r="E37" i="44"/>
  <c r="G34" i="44"/>
  <c r="E34" i="44"/>
  <c r="G17" i="44"/>
  <c r="E17" i="44"/>
  <c r="I11" i="44"/>
  <c r="I18" i="44" s="1"/>
  <c r="I21" i="44" s="1"/>
  <c r="H11" i="44"/>
  <c r="H18" i="44" s="1"/>
  <c r="H21" i="44" s="1"/>
  <c r="G11" i="44"/>
  <c r="G18" i="44" s="1"/>
  <c r="F11" i="44"/>
  <c r="F18" i="44" s="1"/>
  <c r="F21" i="44" s="1"/>
  <c r="E11" i="44"/>
  <c r="E18" i="44" s="1"/>
  <c r="D11" i="44"/>
  <c r="D18" i="44" s="1"/>
  <c r="D21" i="44" s="1"/>
  <c r="G10" i="44"/>
  <c r="E10" i="44"/>
  <c r="G7" i="44"/>
  <c r="E7" i="44"/>
  <c r="Q128" i="43"/>
  <c r="U128" i="43" s="1"/>
  <c r="V128" i="43" s="1"/>
  <c r="F128" i="43"/>
  <c r="H128" i="43" s="1"/>
  <c r="J128" i="43" s="1"/>
  <c r="L128" i="43" s="1"/>
  <c r="N128" i="43" s="1"/>
  <c r="U127" i="43"/>
  <c r="V127" i="43" s="1"/>
  <c r="R127" i="43"/>
  <c r="Q127" i="43"/>
  <c r="F127" i="43"/>
  <c r="H127" i="43" s="1"/>
  <c r="J127" i="43" s="1"/>
  <c r="L127" i="43" s="1"/>
  <c r="N127" i="43" s="1"/>
  <c r="D127" i="43"/>
  <c r="Q126" i="43"/>
  <c r="F126" i="43"/>
  <c r="H126" i="43" s="1"/>
  <c r="J126" i="43" s="1"/>
  <c r="L126" i="43" s="1"/>
  <c r="N126" i="43" s="1"/>
  <c r="D126" i="43"/>
  <c r="Q125" i="43"/>
  <c r="U125" i="43" s="1"/>
  <c r="V125" i="43" s="1"/>
  <c r="F125" i="43"/>
  <c r="H125" i="43" s="1"/>
  <c r="J125" i="43" s="1"/>
  <c r="L125" i="43" s="1"/>
  <c r="N125" i="43" s="1"/>
  <c r="D125" i="43"/>
  <c r="Q124" i="43"/>
  <c r="F124" i="43"/>
  <c r="H124" i="43" s="1"/>
  <c r="J124" i="43" s="1"/>
  <c r="L124" i="43" s="1"/>
  <c r="N124" i="43" s="1"/>
  <c r="D124" i="43"/>
  <c r="U123" i="43"/>
  <c r="V123" i="43" s="1"/>
  <c r="R123" i="43"/>
  <c r="Q123" i="43"/>
  <c r="F123" i="43"/>
  <c r="H123" i="43" s="1"/>
  <c r="J123" i="43" s="1"/>
  <c r="L123" i="43" s="1"/>
  <c r="N123" i="43" s="1"/>
  <c r="D123" i="43"/>
  <c r="Q122" i="43"/>
  <c r="F122" i="43"/>
  <c r="H122" i="43" s="1"/>
  <c r="J122" i="43" s="1"/>
  <c r="L122" i="43" s="1"/>
  <c r="N122" i="43" s="1"/>
  <c r="D122" i="43"/>
  <c r="R121" i="43"/>
  <c r="Q121" i="43"/>
  <c r="F121" i="43"/>
  <c r="H121" i="43" s="1"/>
  <c r="J121" i="43" s="1"/>
  <c r="L121" i="43" s="1"/>
  <c r="N121" i="43" s="1"/>
  <c r="D121" i="43"/>
  <c r="R120" i="43"/>
  <c r="Q120" i="43"/>
  <c r="F120" i="43"/>
  <c r="H120" i="43" s="1"/>
  <c r="J120" i="43" s="1"/>
  <c r="L120" i="43" s="1"/>
  <c r="N120" i="43" s="1"/>
  <c r="D120" i="43"/>
  <c r="Q119" i="43"/>
  <c r="R119" i="43" s="1"/>
  <c r="F119" i="43"/>
  <c r="H119" i="43" s="1"/>
  <c r="J119" i="43" s="1"/>
  <c r="L119" i="43" s="1"/>
  <c r="N119" i="43" s="1"/>
  <c r="D119" i="43"/>
  <c r="Q118" i="43"/>
  <c r="R118" i="43" s="1"/>
  <c r="F118" i="43"/>
  <c r="H118" i="43" s="1"/>
  <c r="J118" i="43" s="1"/>
  <c r="L118" i="43" s="1"/>
  <c r="N118" i="43" s="1"/>
  <c r="D118" i="43"/>
  <c r="E116" i="43"/>
  <c r="G116" i="43" s="1"/>
  <c r="I116" i="43" s="1"/>
  <c r="K116" i="43" s="1"/>
  <c r="M116" i="43" s="1"/>
  <c r="O116" i="43" s="1"/>
  <c r="K110" i="43"/>
  <c r="K109" i="43"/>
  <c r="K108" i="43"/>
  <c r="K107" i="43"/>
  <c r="K106" i="43"/>
  <c r="K105" i="43"/>
  <c r="K104" i="43"/>
  <c r="K103" i="43"/>
  <c r="K102" i="43"/>
  <c r="K101" i="43"/>
  <c r="K100" i="43"/>
  <c r="D96" i="43"/>
  <c r="E96" i="43" s="1"/>
  <c r="D95" i="43"/>
  <c r="E95" i="43" s="1"/>
  <c r="D94" i="43"/>
  <c r="E94" i="43" s="1"/>
  <c r="D93" i="43"/>
  <c r="E93" i="43" s="1"/>
  <c r="D92" i="43"/>
  <c r="E92" i="43" s="1"/>
  <c r="E91" i="43"/>
  <c r="D91" i="43"/>
  <c r="D90" i="43"/>
  <c r="E90" i="43" s="1"/>
  <c r="D89" i="43"/>
  <c r="E89" i="43" s="1"/>
  <c r="D88" i="43"/>
  <c r="E88" i="43" s="1"/>
  <c r="D87" i="43"/>
  <c r="E87" i="43" s="1"/>
  <c r="D86" i="43"/>
  <c r="E86" i="43" s="1"/>
  <c r="Q83" i="43"/>
  <c r="R83" i="43" s="1"/>
  <c r="Q82" i="43"/>
  <c r="R82" i="43" s="1"/>
  <c r="Q81" i="43"/>
  <c r="R81" i="43" s="1"/>
  <c r="Q80" i="43"/>
  <c r="R80" i="43" s="1"/>
  <c r="L80" i="43"/>
  <c r="N80" i="43" s="1"/>
  <c r="F80" i="43"/>
  <c r="H80" i="43" s="1"/>
  <c r="J80" i="43" s="1"/>
  <c r="D80" i="43"/>
  <c r="Q79" i="43"/>
  <c r="H79" i="43"/>
  <c r="J79" i="43" s="1"/>
  <c r="L79" i="43" s="1"/>
  <c r="N79" i="43" s="1"/>
  <c r="F79" i="43"/>
  <c r="D79" i="43"/>
  <c r="Q78" i="43"/>
  <c r="R78" i="43" s="1"/>
  <c r="F78" i="43"/>
  <c r="H78" i="43" s="1"/>
  <c r="J78" i="43" s="1"/>
  <c r="L78" i="43" s="1"/>
  <c r="N78" i="43" s="1"/>
  <c r="D78" i="43"/>
  <c r="Q77" i="43"/>
  <c r="R77" i="43" s="1"/>
  <c r="F77" i="43"/>
  <c r="H77" i="43" s="1"/>
  <c r="J77" i="43" s="1"/>
  <c r="L77" i="43" s="1"/>
  <c r="N77" i="43" s="1"/>
  <c r="D77" i="43"/>
  <c r="Q76" i="43"/>
  <c r="R76" i="43" s="1"/>
  <c r="F76" i="43"/>
  <c r="H76" i="43" s="1"/>
  <c r="J76" i="43" s="1"/>
  <c r="L76" i="43" s="1"/>
  <c r="N76" i="43" s="1"/>
  <c r="D76" i="43"/>
  <c r="Q75" i="43"/>
  <c r="R75" i="43" s="1"/>
  <c r="F75" i="43"/>
  <c r="H75" i="43" s="1"/>
  <c r="J75" i="43" s="1"/>
  <c r="L75" i="43" s="1"/>
  <c r="N75" i="43" s="1"/>
  <c r="D75" i="43"/>
  <c r="Q74" i="43"/>
  <c r="R74" i="43" s="1"/>
  <c r="L74" i="43"/>
  <c r="N74" i="43" s="1"/>
  <c r="F74" i="43"/>
  <c r="H74" i="43" s="1"/>
  <c r="J74" i="43" s="1"/>
  <c r="D74" i="43"/>
  <c r="Q73" i="43"/>
  <c r="R73" i="43" s="1"/>
  <c r="F73" i="43"/>
  <c r="H73" i="43" s="1"/>
  <c r="J73" i="43" s="1"/>
  <c r="L73" i="43" s="1"/>
  <c r="N73" i="43" s="1"/>
  <c r="D73" i="43"/>
  <c r="D66" i="43"/>
  <c r="D65" i="43"/>
  <c r="D64" i="43"/>
  <c r="D63" i="43"/>
  <c r="D62" i="43"/>
  <c r="D61" i="43"/>
  <c r="D60" i="43"/>
  <c r="D59" i="43"/>
  <c r="D52" i="43"/>
  <c r="D51" i="43"/>
  <c r="D48" i="43"/>
  <c r="D47" i="43"/>
  <c r="D46" i="43"/>
  <c r="D45" i="43"/>
  <c r="D38" i="43"/>
  <c r="D37" i="43"/>
  <c r="D36" i="43"/>
  <c r="D35" i="43"/>
  <c r="D34" i="43"/>
  <c r="D33" i="43"/>
  <c r="D32" i="43"/>
  <c r="D31" i="43"/>
  <c r="Q27" i="43"/>
  <c r="R27" i="43" s="1"/>
  <c r="Q26" i="43"/>
  <c r="R26" i="43" s="1"/>
  <c r="Q25" i="43"/>
  <c r="R25" i="43" s="1"/>
  <c r="Q24" i="43"/>
  <c r="R24" i="43" s="1"/>
  <c r="D24" i="43"/>
  <c r="Q23" i="43"/>
  <c r="R23" i="43" s="1"/>
  <c r="D23" i="43"/>
  <c r="Q22" i="43"/>
  <c r="D22" i="43"/>
  <c r="Q21" i="43"/>
  <c r="D21" i="43"/>
  <c r="Q20" i="43"/>
  <c r="R20" i="43" s="1"/>
  <c r="D20" i="43"/>
  <c r="Q19" i="43"/>
  <c r="R19" i="43" s="1"/>
  <c r="D19" i="43"/>
  <c r="R18" i="43"/>
  <c r="Q18" i="43"/>
  <c r="D18" i="43"/>
  <c r="Q17" i="43"/>
  <c r="R17" i="43" s="1"/>
  <c r="D17" i="43"/>
  <c r="F73" i="36"/>
  <c r="H73" i="36" s="1"/>
  <c r="J73" i="36" s="1"/>
  <c r="L73" i="36" s="1"/>
  <c r="N73" i="36" s="1"/>
  <c r="F74" i="36"/>
  <c r="H74" i="36"/>
  <c r="J74" i="36" s="1"/>
  <c r="L74" i="36" s="1"/>
  <c r="N74" i="36" s="1"/>
  <c r="F75" i="36"/>
  <c r="H75" i="36"/>
  <c r="J75" i="36" s="1"/>
  <c r="L75" i="36" s="1"/>
  <c r="N75" i="36" s="1"/>
  <c r="F76" i="36"/>
  <c r="H76" i="36" s="1"/>
  <c r="J76" i="36" s="1"/>
  <c r="L76" i="36" s="1"/>
  <c r="N76" i="36" s="1"/>
  <c r="F77" i="36"/>
  <c r="H77" i="36" s="1"/>
  <c r="J77" i="36" s="1"/>
  <c r="L77" i="36" s="1"/>
  <c r="N77" i="36" s="1"/>
  <c r="F78" i="36"/>
  <c r="H78" i="36"/>
  <c r="J78" i="36"/>
  <c r="L78" i="36" s="1"/>
  <c r="N78" i="36" s="1"/>
  <c r="F79" i="36"/>
  <c r="H79" i="36" s="1"/>
  <c r="J79" i="36" s="1"/>
  <c r="L79" i="36" s="1"/>
  <c r="N79" i="36" s="1"/>
  <c r="F80" i="36"/>
  <c r="H80" i="36" s="1"/>
  <c r="J80" i="36" s="1"/>
  <c r="L80" i="36" s="1"/>
  <c r="N80" i="36" s="1"/>
  <c r="R73" i="36"/>
  <c r="R81" i="36"/>
  <c r="F66" i="36"/>
  <c r="H66" i="36" s="1"/>
  <c r="J66" i="36" s="1"/>
  <c r="L66" i="36" s="1"/>
  <c r="N66" i="36" s="1"/>
  <c r="F65" i="36"/>
  <c r="H65" i="36" s="1"/>
  <c r="J65" i="36" s="1"/>
  <c r="L65" i="36" s="1"/>
  <c r="N65" i="36" s="1"/>
  <c r="F64" i="36"/>
  <c r="H64" i="36" s="1"/>
  <c r="J64" i="36" s="1"/>
  <c r="L64" i="36" s="1"/>
  <c r="N64" i="36" s="1"/>
  <c r="F63" i="36"/>
  <c r="H63" i="36" s="1"/>
  <c r="J63" i="36" s="1"/>
  <c r="L63" i="36" s="1"/>
  <c r="N63" i="36" s="1"/>
  <c r="F62" i="36"/>
  <c r="H62" i="36" s="1"/>
  <c r="J62" i="36" s="1"/>
  <c r="L62" i="36" s="1"/>
  <c r="N62" i="36" s="1"/>
  <c r="F61" i="36"/>
  <c r="H61" i="36" s="1"/>
  <c r="J61" i="36" s="1"/>
  <c r="L61" i="36" s="1"/>
  <c r="N61" i="36" s="1"/>
  <c r="F60" i="36"/>
  <c r="H60" i="36" s="1"/>
  <c r="J60" i="36" s="1"/>
  <c r="L60" i="36" s="1"/>
  <c r="N60" i="36" s="1"/>
  <c r="F59" i="36"/>
  <c r="H59" i="36" s="1"/>
  <c r="J59" i="36" s="1"/>
  <c r="L59" i="36" s="1"/>
  <c r="N59" i="36" s="1"/>
  <c r="Q73" i="36"/>
  <c r="Q74" i="36"/>
  <c r="R74" i="36" s="1"/>
  <c r="Q75" i="36"/>
  <c r="R75" i="36" s="1"/>
  <c r="Q76" i="36"/>
  <c r="R76" i="36" s="1"/>
  <c r="Q77" i="36"/>
  <c r="R77" i="36" s="1"/>
  <c r="Q78" i="36"/>
  <c r="R78" i="36" s="1"/>
  <c r="Q79" i="36"/>
  <c r="R79" i="36" s="1"/>
  <c r="Q80" i="36"/>
  <c r="R80" i="36" s="1"/>
  <c r="Q81" i="36"/>
  <c r="Q82" i="36"/>
  <c r="R82" i="36" s="1"/>
  <c r="Q83" i="36"/>
  <c r="R83" i="36" s="1"/>
  <c r="Q59" i="36"/>
  <c r="R59" i="36" s="1"/>
  <c r="Q60" i="36"/>
  <c r="R60" i="36" s="1"/>
  <c r="Q61" i="36"/>
  <c r="R61" i="36"/>
  <c r="Q62" i="36"/>
  <c r="R62" i="36" s="1"/>
  <c r="Q63" i="36"/>
  <c r="R63" i="36" s="1"/>
  <c r="Q64" i="36"/>
  <c r="R64" i="36" s="1"/>
  <c r="Q65" i="36"/>
  <c r="R65" i="36" s="1"/>
  <c r="Q66" i="36"/>
  <c r="R66" i="36"/>
  <c r="Q67" i="36"/>
  <c r="R67" i="36" s="1"/>
  <c r="Q68" i="36"/>
  <c r="R68" i="36"/>
  <c r="Q69" i="36"/>
  <c r="R69" i="36" s="1"/>
  <c r="I93" i="42"/>
  <c r="G93" i="42"/>
  <c r="G55" i="42"/>
  <c r="E55" i="42"/>
  <c r="AA106" i="42"/>
  <c r="Y106" i="42"/>
  <c r="AA102" i="42"/>
  <c r="Y102" i="42"/>
  <c r="R101" i="42"/>
  <c r="P101" i="42"/>
  <c r="AA98" i="42"/>
  <c r="Y98" i="42"/>
  <c r="R97" i="42"/>
  <c r="P97" i="42"/>
  <c r="AA94" i="42"/>
  <c r="Y94" i="42"/>
  <c r="R93" i="42"/>
  <c r="P93" i="42"/>
  <c r="AA90" i="42"/>
  <c r="Y90" i="42"/>
  <c r="R89" i="42"/>
  <c r="P89" i="42"/>
  <c r="I89" i="42"/>
  <c r="G89" i="42"/>
  <c r="AA86" i="42"/>
  <c r="Y86" i="42"/>
  <c r="R85" i="42"/>
  <c r="P85" i="42"/>
  <c r="I85" i="42"/>
  <c r="G85" i="42"/>
  <c r="AA82" i="42"/>
  <c r="Y82" i="42"/>
  <c r="R81" i="42"/>
  <c r="P81" i="42"/>
  <c r="I81" i="42"/>
  <c r="G81" i="42"/>
  <c r="AA78" i="42"/>
  <c r="Y78" i="42"/>
  <c r="R77" i="42"/>
  <c r="P77" i="42"/>
  <c r="I77" i="42"/>
  <c r="G77" i="42"/>
  <c r="AA74" i="42"/>
  <c r="Y74" i="42"/>
  <c r="R73" i="42"/>
  <c r="P73" i="42"/>
  <c r="I73" i="42"/>
  <c r="G73" i="42"/>
  <c r="AA70" i="42"/>
  <c r="Y70" i="42"/>
  <c r="R69" i="42"/>
  <c r="P69" i="42"/>
  <c r="I69" i="42"/>
  <c r="G69" i="42"/>
  <c r="G52" i="42"/>
  <c r="E52" i="42"/>
  <c r="G49" i="42"/>
  <c r="E49" i="42"/>
  <c r="G46" i="42"/>
  <c r="E46" i="42"/>
  <c r="G43" i="42"/>
  <c r="E43" i="42"/>
  <c r="G40" i="42"/>
  <c r="E40" i="42"/>
  <c r="G37" i="42"/>
  <c r="E37" i="42"/>
  <c r="G34" i="42"/>
  <c r="E34" i="42"/>
  <c r="G17" i="42"/>
  <c r="E17" i="42"/>
  <c r="I11" i="42"/>
  <c r="I18" i="42" s="1"/>
  <c r="I21" i="42" s="1"/>
  <c r="H11" i="42"/>
  <c r="H18" i="42" s="1"/>
  <c r="H21" i="42" s="1"/>
  <c r="G11" i="42"/>
  <c r="G18" i="42" s="1"/>
  <c r="F11" i="42"/>
  <c r="F18" i="42" s="1"/>
  <c r="F21" i="42" s="1"/>
  <c r="E11" i="42"/>
  <c r="E18" i="42" s="1"/>
  <c r="D11" i="42"/>
  <c r="D18" i="42" s="1"/>
  <c r="D21" i="42" s="1"/>
  <c r="G10" i="42"/>
  <c r="E10" i="42"/>
  <c r="G7" i="42"/>
  <c r="E7" i="42"/>
  <c r="F52" i="36"/>
  <c r="H52" i="36" s="1"/>
  <c r="J52" i="36" s="1"/>
  <c r="L52" i="36" s="1"/>
  <c r="N52" i="36" s="1"/>
  <c r="J51" i="36"/>
  <c r="L51" i="36" s="1"/>
  <c r="N51" i="36" s="1"/>
  <c r="H51" i="36"/>
  <c r="F51" i="36"/>
  <c r="F50" i="36"/>
  <c r="H50" i="36" s="1"/>
  <c r="J50" i="36" s="1"/>
  <c r="L50" i="36" s="1"/>
  <c r="N50" i="36" s="1"/>
  <c r="F49" i="36"/>
  <c r="H49" i="36" s="1"/>
  <c r="J49" i="36" s="1"/>
  <c r="L49" i="36" s="1"/>
  <c r="N49" i="36" s="1"/>
  <c r="H48" i="36"/>
  <c r="J48" i="36" s="1"/>
  <c r="L48" i="36" s="1"/>
  <c r="N48" i="36" s="1"/>
  <c r="F48" i="36"/>
  <c r="H47" i="36"/>
  <c r="J47" i="36" s="1"/>
  <c r="L47" i="36" s="1"/>
  <c r="N47" i="36" s="1"/>
  <c r="F47" i="36"/>
  <c r="F46" i="36"/>
  <c r="H46" i="36" s="1"/>
  <c r="J46" i="36" s="1"/>
  <c r="L46" i="36" s="1"/>
  <c r="N46" i="36" s="1"/>
  <c r="F45" i="36"/>
  <c r="H45" i="36" s="1"/>
  <c r="J45" i="36" s="1"/>
  <c r="L45" i="36" s="1"/>
  <c r="N45" i="36" s="1"/>
  <c r="Q45" i="36"/>
  <c r="R45" i="36" s="1"/>
  <c r="Q46" i="36"/>
  <c r="R46" i="36" s="1"/>
  <c r="Q47" i="36"/>
  <c r="R47" i="36" s="1"/>
  <c r="Q48" i="36"/>
  <c r="R48" i="36" s="1"/>
  <c r="Q49" i="36"/>
  <c r="R49" i="36" s="1"/>
  <c r="Q50" i="36"/>
  <c r="R50" i="36"/>
  <c r="Q51" i="36"/>
  <c r="R51" i="36" s="1"/>
  <c r="Q52" i="36"/>
  <c r="R52" i="36" s="1"/>
  <c r="Q53" i="36"/>
  <c r="R53" i="36" s="1"/>
  <c r="Q54" i="36"/>
  <c r="R54" i="36" s="1"/>
  <c r="Q55" i="36"/>
  <c r="R55" i="36" s="1"/>
  <c r="R21" i="43" l="1"/>
  <c r="U77" i="43"/>
  <c r="R125" i="43"/>
  <c r="R22" i="43"/>
  <c r="U78" i="43"/>
  <c r="V78" i="43" s="1"/>
  <c r="U76" i="43"/>
  <c r="V76" i="43" s="1"/>
  <c r="G21" i="46"/>
  <c r="G20" i="46"/>
  <c r="E20" i="46"/>
  <c r="E21" i="46"/>
  <c r="U83" i="43"/>
  <c r="V83" i="43" s="1"/>
  <c r="E21" i="44"/>
  <c r="E20" i="44"/>
  <c r="G21" i="44"/>
  <c r="G20" i="44"/>
  <c r="U79" i="43"/>
  <c r="V79" i="43" s="1"/>
  <c r="U126" i="43"/>
  <c r="V126" i="43" s="1"/>
  <c r="R126" i="43"/>
  <c r="U81" i="43"/>
  <c r="V81" i="43" s="1"/>
  <c r="U122" i="43"/>
  <c r="V122" i="43" s="1"/>
  <c r="R122" i="43"/>
  <c r="V77" i="43"/>
  <c r="U80" i="43"/>
  <c r="V80" i="43" s="1"/>
  <c r="U124" i="43"/>
  <c r="V124" i="43" s="1"/>
  <c r="R124" i="43"/>
  <c r="R79" i="43"/>
  <c r="U82" i="43"/>
  <c r="V82" i="43" s="1"/>
  <c r="U121" i="43"/>
  <c r="V121" i="43" s="1"/>
  <c r="R128" i="43"/>
  <c r="E21" i="42"/>
  <c r="E20" i="42"/>
  <c r="G20" i="42"/>
  <c r="G21" i="42"/>
  <c r="I89" i="41"/>
  <c r="G89" i="41"/>
  <c r="G52" i="41"/>
  <c r="E52" i="41"/>
  <c r="AA106" i="41"/>
  <c r="Y106" i="41"/>
  <c r="AA102" i="41"/>
  <c r="Y102" i="41"/>
  <c r="R101" i="41"/>
  <c r="P101" i="41"/>
  <c r="AA98" i="41"/>
  <c r="Y98" i="41"/>
  <c r="R97" i="41"/>
  <c r="P97" i="41"/>
  <c r="AA94" i="41"/>
  <c r="Y94" i="41"/>
  <c r="R93" i="41"/>
  <c r="P93" i="41"/>
  <c r="AA90" i="41"/>
  <c r="Y90" i="41"/>
  <c r="R89" i="41"/>
  <c r="P89" i="41"/>
  <c r="AA86" i="41"/>
  <c r="Y86" i="41"/>
  <c r="R85" i="41"/>
  <c r="P85" i="41"/>
  <c r="I85" i="41"/>
  <c r="G85" i="41"/>
  <c r="AA82" i="41"/>
  <c r="Y82" i="41"/>
  <c r="R81" i="41"/>
  <c r="P81" i="41"/>
  <c r="I81" i="41"/>
  <c r="G81" i="41"/>
  <c r="AA78" i="41"/>
  <c r="Y78" i="41"/>
  <c r="R77" i="41"/>
  <c r="P77" i="41"/>
  <c r="I77" i="41"/>
  <c r="G77" i="41"/>
  <c r="AA74" i="41"/>
  <c r="Y74" i="41"/>
  <c r="R73" i="41"/>
  <c r="P73" i="41"/>
  <c r="I73" i="41"/>
  <c r="G73" i="41"/>
  <c r="AA70" i="41"/>
  <c r="Y70" i="41"/>
  <c r="R69" i="41"/>
  <c r="P69" i="41"/>
  <c r="I69" i="41"/>
  <c r="G69" i="41"/>
  <c r="G49" i="41"/>
  <c r="E49" i="41"/>
  <c r="G46" i="41"/>
  <c r="E46" i="41"/>
  <c r="G43" i="41"/>
  <c r="E43" i="41"/>
  <c r="G40" i="41"/>
  <c r="E40" i="41"/>
  <c r="G37" i="41"/>
  <c r="E37" i="41"/>
  <c r="G34" i="41"/>
  <c r="E34" i="41"/>
  <c r="G17" i="41"/>
  <c r="E17" i="41"/>
  <c r="I11" i="41"/>
  <c r="I18" i="41" s="1"/>
  <c r="I21" i="41" s="1"/>
  <c r="H11" i="41"/>
  <c r="H18" i="41" s="1"/>
  <c r="H21" i="41" s="1"/>
  <c r="G11" i="41"/>
  <c r="G18" i="41" s="1"/>
  <c r="F11" i="41"/>
  <c r="F18" i="41" s="1"/>
  <c r="F21" i="41" s="1"/>
  <c r="E11" i="41"/>
  <c r="E18" i="41" s="1"/>
  <c r="D11" i="41"/>
  <c r="D18" i="41" s="1"/>
  <c r="D21" i="41" s="1"/>
  <c r="G10" i="41"/>
  <c r="E10" i="41"/>
  <c r="G7" i="41"/>
  <c r="E7" i="41"/>
  <c r="Q31" i="36"/>
  <c r="R31" i="36"/>
  <c r="Q32" i="36"/>
  <c r="R32" i="36" s="1"/>
  <c r="Q33" i="36"/>
  <c r="R33" i="36"/>
  <c r="Q34" i="36"/>
  <c r="R34" i="36" s="1"/>
  <c r="Q35" i="36"/>
  <c r="R35" i="36"/>
  <c r="Q36" i="36"/>
  <c r="R36" i="36" s="1"/>
  <c r="Q37" i="36"/>
  <c r="R37" i="36"/>
  <c r="Q38" i="36"/>
  <c r="R38" i="36" s="1"/>
  <c r="Q39" i="36"/>
  <c r="R39" i="36"/>
  <c r="Q40" i="36"/>
  <c r="R40" i="36" s="1"/>
  <c r="Q41" i="36"/>
  <c r="R41" i="36"/>
  <c r="Q27" i="36"/>
  <c r="R27" i="36" s="1"/>
  <c r="Q26" i="36"/>
  <c r="R26" i="36" s="1"/>
  <c r="Q25" i="36"/>
  <c r="R25" i="36" s="1"/>
  <c r="Q24" i="36"/>
  <c r="R24" i="36" s="1"/>
  <c r="Q23" i="36"/>
  <c r="R23" i="36" s="1"/>
  <c r="Q22" i="36"/>
  <c r="R22" i="36" s="1"/>
  <c r="Q21" i="36"/>
  <c r="R21" i="36" s="1"/>
  <c r="Q20" i="36"/>
  <c r="R20" i="36" s="1"/>
  <c r="Q19" i="36"/>
  <c r="R19" i="36" s="1"/>
  <c r="Q18" i="36"/>
  <c r="R18" i="36" s="1"/>
  <c r="Q17" i="36"/>
  <c r="R17" i="36" s="1"/>
  <c r="F38" i="36"/>
  <c r="H38" i="36" s="1"/>
  <c r="J38" i="36" s="1"/>
  <c r="L38" i="36" s="1"/>
  <c r="N38" i="36" s="1"/>
  <c r="F37" i="36"/>
  <c r="H37" i="36" s="1"/>
  <c r="J37" i="36" s="1"/>
  <c r="L37" i="36" s="1"/>
  <c r="N37" i="36" s="1"/>
  <c r="F36" i="36"/>
  <c r="H36" i="36" s="1"/>
  <c r="J36" i="36" s="1"/>
  <c r="L36" i="36" s="1"/>
  <c r="N36" i="36" s="1"/>
  <c r="F35" i="36"/>
  <c r="H35" i="36" s="1"/>
  <c r="J35" i="36" s="1"/>
  <c r="L35" i="36" s="1"/>
  <c r="N35" i="36" s="1"/>
  <c r="F34" i="36"/>
  <c r="H34" i="36" s="1"/>
  <c r="J34" i="36" s="1"/>
  <c r="L34" i="36" s="1"/>
  <c r="N34" i="36" s="1"/>
  <c r="F33" i="36"/>
  <c r="H33" i="36" s="1"/>
  <c r="J33" i="36" s="1"/>
  <c r="L33" i="36" s="1"/>
  <c r="N33" i="36" s="1"/>
  <c r="F32" i="36"/>
  <c r="H32" i="36" s="1"/>
  <c r="J32" i="36" s="1"/>
  <c r="L32" i="36" s="1"/>
  <c r="N32" i="36" s="1"/>
  <c r="F31" i="36"/>
  <c r="H31" i="36" s="1"/>
  <c r="J31" i="36" s="1"/>
  <c r="L31" i="36" s="1"/>
  <c r="N31" i="36" s="1"/>
  <c r="I85" i="40"/>
  <c r="G85" i="40"/>
  <c r="E49" i="40"/>
  <c r="G49" i="40"/>
  <c r="AA106" i="40"/>
  <c r="Y106" i="40"/>
  <c r="AA102" i="40"/>
  <c r="Y102" i="40"/>
  <c r="R101" i="40"/>
  <c r="P101" i="40"/>
  <c r="AA98" i="40"/>
  <c r="Y98" i="40"/>
  <c r="R97" i="40"/>
  <c r="P97" i="40"/>
  <c r="AA94" i="40"/>
  <c r="Y94" i="40"/>
  <c r="R93" i="40"/>
  <c r="P93" i="40"/>
  <c r="AA90" i="40"/>
  <c r="Y90" i="40"/>
  <c r="R89" i="40"/>
  <c r="P89" i="40"/>
  <c r="AA86" i="40"/>
  <c r="Y86" i="40"/>
  <c r="R85" i="40"/>
  <c r="P85" i="40"/>
  <c r="AA82" i="40"/>
  <c r="Y82" i="40"/>
  <c r="R81" i="40"/>
  <c r="P81" i="40"/>
  <c r="I81" i="40"/>
  <c r="G81" i="40"/>
  <c r="AA78" i="40"/>
  <c r="Y78" i="40"/>
  <c r="R77" i="40"/>
  <c r="P77" i="40"/>
  <c r="I77" i="40"/>
  <c r="G77" i="40"/>
  <c r="AA74" i="40"/>
  <c r="Y74" i="40"/>
  <c r="R73" i="40"/>
  <c r="P73" i="40"/>
  <c r="I73" i="40"/>
  <c r="G73" i="40"/>
  <c r="AA70" i="40"/>
  <c r="Y70" i="40"/>
  <c r="R69" i="40"/>
  <c r="P69" i="40"/>
  <c r="I69" i="40"/>
  <c r="G69" i="40"/>
  <c r="G46" i="40"/>
  <c r="E46" i="40"/>
  <c r="G43" i="40"/>
  <c r="E43" i="40"/>
  <c r="G40" i="40"/>
  <c r="E40" i="40"/>
  <c r="G37" i="40"/>
  <c r="E37" i="40"/>
  <c r="G34" i="40"/>
  <c r="E34" i="40"/>
  <c r="G17" i="40"/>
  <c r="E17" i="40"/>
  <c r="I11" i="40"/>
  <c r="I18" i="40" s="1"/>
  <c r="I21" i="40" s="1"/>
  <c r="H11" i="40"/>
  <c r="H18" i="40" s="1"/>
  <c r="H21" i="40" s="1"/>
  <c r="G11" i="40"/>
  <c r="G18" i="40" s="1"/>
  <c r="F11" i="40"/>
  <c r="F18" i="40" s="1"/>
  <c r="F21" i="40" s="1"/>
  <c r="E11" i="40"/>
  <c r="E18" i="40" s="1"/>
  <c r="D11" i="40"/>
  <c r="D18" i="40" s="1"/>
  <c r="D21" i="40" s="1"/>
  <c r="G10" i="40"/>
  <c r="E10" i="40"/>
  <c r="G7" i="40"/>
  <c r="E7" i="40"/>
  <c r="E46" i="39"/>
  <c r="G46" i="39"/>
  <c r="E21" i="41" l="1"/>
  <c r="E20" i="41"/>
  <c r="G21" i="41"/>
  <c r="G20" i="41"/>
  <c r="E20" i="40"/>
  <c r="E21" i="40"/>
  <c r="G20" i="40"/>
  <c r="G21" i="40"/>
  <c r="AA106" i="39"/>
  <c r="Y106" i="39"/>
  <c r="AA102" i="39"/>
  <c r="Y102" i="39"/>
  <c r="R101" i="39"/>
  <c r="P101" i="39"/>
  <c r="AA98" i="39"/>
  <c r="Y98" i="39"/>
  <c r="R97" i="39"/>
  <c r="P97" i="39"/>
  <c r="AA94" i="39"/>
  <c r="Y94" i="39"/>
  <c r="R93" i="39"/>
  <c r="P93" i="39"/>
  <c r="AA90" i="39"/>
  <c r="Y90" i="39"/>
  <c r="R89" i="39"/>
  <c r="P89" i="39"/>
  <c r="AA86" i="39"/>
  <c r="Y86" i="39"/>
  <c r="R85" i="39"/>
  <c r="P85" i="39"/>
  <c r="AA82" i="39"/>
  <c r="Y82" i="39"/>
  <c r="R81" i="39"/>
  <c r="P81" i="39"/>
  <c r="I81" i="39"/>
  <c r="G81" i="39"/>
  <c r="AA78" i="39"/>
  <c r="Y78" i="39"/>
  <c r="R77" i="39"/>
  <c r="P77" i="39"/>
  <c r="I77" i="39"/>
  <c r="G77" i="39"/>
  <c r="AA74" i="39"/>
  <c r="Y74" i="39"/>
  <c r="R73" i="39"/>
  <c r="P73" i="39"/>
  <c r="I73" i="39"/>
  <c r="G73" i="39"/>
  <c r="AA70" i="39"/>
  <c r="Y70" i="39"/>
  <c r="R69" i="39"/>
  <c r="P69" i="39"/>
  <c r="I69" i="39"/>
  <c r="G69" i="39"/>
  <c r="G43" i="39"/>
  <c r="E43" i="39"/>
  <c r="G40" i="39"/>
  <c r="E40" i="39"/>
  <c r="G37" i="39"/>
  <c r="E37" i="39"/>
  <c r="G34" i="39"/>
  <c r="E34" i="39"/>
  <c r="G17" i="39"/>
  <c r="E17" i="39"/>
  <c r="I11" i="39"/>
  <c r="H11" i="39"/>
  <c r="H18" i="39" s="1"/>
  <c r="H21" i="39" s="1"/>
  <c r="G11" i="39"/>
  <c r="G18" i="39" s="1"/>
  <c r="F11" i="39"/>
  <c r="F18" i="39" s="1"/>
  <c r="F21" i="39" s="1"/>
  <c r="E11" i="39"/>
  <c r="E18" i="39" s="1"/>
  <c r="D11" i="39"/>
  <c r="D18" i="39" s="1"/>
  <c r="D21" i="39" s="1"/>
  <c r="G10" i="39"/>
  <c r="E10" i="39"/>
  <c r="G7" i="39"/>
  <c r="E7" i="39"/>
  <c r="A4" i="37"/>
  <c r="U128" i="36"/>
  <c r="V128" i="36" s="1"/>
  <c r="Q128" i="36"/>
  <c r="R128" i="36" s="1"/>
  <c r="F128" i="36"/>
  <c r="H128" i="36" s="1"/>
  <c r="J128" i="36" s="1"/>
  <c r="L128" i="36" s="1"/>
  <c r="N128" i="36" s="1"/>
  <c r="Q127" i="36"/>
  <c r="R127" i="36" s="1"/>
  <c r="F127" i="36"/>
  <c r="H127" i="36" s="1"/>
  <c r="J127" i="36" s="1"/>
  <c r="L127" i="36" s="1"/>
  <c r="N127" i="36" s="1"/>
  <c r="D127" i="36"/>
  <c r="Q126" i="36"/>
  <c r="F126" i="36"/>
  <c r="H126" i="36" s="1"/>
  <c r="J126" i="36" s="1"/>
  <c r="L126" i="36" s="1"/>
  <c r="N126" i="36" s="1"/>
  <c r="D126" i="36"/>
  <c r="Q125" i="36"/>
  <c r="R125" i="36" s="1"/>
  <c r="F125" i="36"/>
  <c r="H125" i="36" s="1"/>
  <c r="J125" i="36" s="1"/>
  <c r="L125" i="36" s="1"/>
  <c r="N125" i="36" s="1"/>
  <c r="D125" i="36"/>
  <c r="Q124" i="36"/>
  <c r="U124" i="36" s="1"/>
  <c r="V124" i="36" s="1"/>
  <c r="F124" i="36"/>
  <c r="H124" i="36" s="1"/>
  <c r="J124" i="36" s="1"/>
  <c r="L124" i="36" s="1"/>
  <c r="N124" i="36" s="1"/>
  <c r="D124" i="36"/>
  <c r="Q123" i="36"/>
  <c r="F123" i="36"/>
  <c r="H123" i="36" s="1"/>
  <c r="J123" i="36" s="1"/>
  <c r="L123" i="36" s="1"/>
  <c r="N123" i="36" s="1"/>
  <c r="D123" i="36"/>
  <c r="Q122" i="36"/>
  <c r="F122" i="36"/>
  <c r="H122" i="36" s="1"/>
  <c r="J122" i="36" s="1"/>
  <c r="L122" i="36" s="1"/>
  <c r="N122" i="36" s="1"/>
  <c r="D122" i="36"/>
  <c r="Q121" i="36"/>
  <c r="F121" i="36"/>
  <c r="H121" i="36" s="1"/>
  <c r="J121" i="36" s="1"/>
  <c r="L121" i="36" s="1"/>
  <c r="N121" i="36" s="1"/>
  <c r="D121" i="36"/>
  <c r="Q120" i="36"/>
  <c r="R120" i="36" s="1"/>
  <c r="F120" i="36"/>
  <c r="H120" i="36" s="1"/>
  <c r="J120" i="36" s="1"/>
  <c r="L120" i="36" s="1"/>
  <c r="N120" i="36" s="1"/>
  <c r="D120" i="36"/>
  <c r="Q119" i="36"/>
  <c r="R119" i="36" s="1"/>
  <c r="F119" i="36"/>
  <c r="H119" i="36" s="1"/>
  <c r="J119" i="36" s="1"/>
  <c r="L119" i="36" s="1"/>
  <c r="N119" i="36" s="1"/>
  <c r="D119" i="36"/>
  <c r="Q118" i="36"/>
  <c r="R118" i="36" s="1"/>
  <c r="H118" i="36"/>
  <c r="J118" i="36" s="1"/>
  <c r="L118" i="36" s="1"/>
  <c r="N118" i="36" s="1"/>
  <c r="F118" i="36"/>
  <c r="D118" i="36"/>
  <c r="E116" i="36"/>
  <c r="G116" i="36" s="1"/>
  <c r="I116" i="36" s="1"/>
  <c r="K116" i="36" s="1"/>
  <c r="M116" i="36" s="1"/>
  <c r="O116" i="36" s="1"/>
  <c r="K110" i="36"/>
  <c r="K109" i="36"/>
  <c r="K108" i="36"/>
  <c r="K107" i="36"/>
  <c r="K106" i="36"/>
  <c r="K105" i="36"/>
  <c r="K104" i="36"/>
  <c r="K103" i="36"/>
  <c r="K102" i="36"/>
  <c r="K101" i="36"/>
  <c r="K100" i="36"/>
  <c r="D96" i="36"/>
  <c r="E96" i="36" s="1"/>
  <c r="D95" i="36"/>
  <c r="E95" i="36" s="1"/>
  <c r="D94" i="36"/>
  <c r="E94" i="36" s="1"/>
  <c r="E93" i="36"/>
  <c r="D93" i="36"/>
  <c r="D92" i="36"/>
  <c r="E92" i="36" s="1"/>
  <c r="D91" i="36"/>
  <c r="E91" i="36" s="1"/>
  <c r="D90" i="36"/>
  <c r="E90" i="36" s="1"/>
  <c r="D89" i="36"/>
  <c r="E89" i="36" s="1"/>
  <c r="D88" i="36"/>
  <c r="E88" i="36" s="1"/>
  <c r="D87" i="36"/>
  <c r="E87" i="36" s="1"/>
  <c r="D86" i="36"/>
  <c r="E86" i="36" s="1"/>
  <c r="U83" i="36"/>
  <c r="V83" i="36" s="1"/>
  <c r="D80" i="36"/>
  <c r="D79" i="36"/>
  <c r="D78" i="36"/>
  <c r="U77" i="36"/>
  <c r="V77" i="36" s="1"/>
  <c r="D77" i="36"/>
  <c r="D76" i="36"/>
  <c r="D75" i="36"/>
  <c r="D74" i="36"/>
  <c r="D73" i="36"/>
  <c r="D66" i="36"/>
  <c r="D65" i="36"/>
  <c r="D64" i="36"/>
  <c r="D63" i="36"/>
  <c r="D62" i="36"/>
  <c r="D61" i="36"/>
  <c r="D60" i="36"/>
  <c r="D59" i="36"/>
  <c r="D52" i="36"/>
  <c r="D51" i="36"/>
  <c r="D50" i="36"/>
  <c r="D49" i="36"/>
  <c r="D48" i="36"/>
  <c r="D47" i="36"/>
  <c r="D46" i="36"/>
  <c r="D45" i="36"/>
  <c r="D38" i="36"/>
  <c r="D37" i="36"/>
  <c r="D36" i="36"/>
  <c r="D35" i="36"/>
  <c r="D34" i="36"/>
  <c r="D33" i="36"/>
  <c r="D32" i="36"/>
  <c r="D31" i="36"/>
  <c r="E29" i="36"/>
  <c r="G29" i="36" s="1"/>
  <c r="I29" i="36" s="1"/>
  <c r="K29" i="36" s="1"/>
  <c r="M29" i="36" s="1"/>
  <c r="O29" i="36" s="1"/>
  <c r="E43" i="36" s="1"/>
  <c r="G43" i="36" s="1"/>
  <c r="I43" i="36" s="1"/>
  <c r="K43" i="36" s="1"/>
  <c r="M43" i="36" s="1"/>
  <c r="O43" i="36" s="1"/>
  <c r="E57" i="36" s="1"/>
  <c r="G57" i="36" s="1"/>
  <c r="I57" i="36" s="1"/>
  <c r="K57" i="36" s="1"/>
  <c r="M57" i="36" s="1"/>
  <c r="O57" i="36" s="1"/>
  <c r="E71" i="36" s="1"/>
  <c r="G71" i="36" s="1"/>
  <c r="I71" i="36" s="1"/>
  <c r="K71" i="36" s="1"/>
  <c r="M71" i="36" s="1"/>
  <c r="O71" i="36" s="1"/>
  <c r="D24" i="36"/>
  <c r="D23" i="36"/>
  <c r="D22" i="36"/>
  <c r="D21" i="36"/>
  <c r="D20" i="36"/>
  <c r="D19" i="36"/>
  <c r="D18" i="36"/>
  <c r="D17" i="36"/>
  <c r="Q59" i="29"/>
  <c r="R59" i="29" s="1"/>
  <c r="Q60" i="29"/>
  <c r="R60" i="29" s="1"/>
  <c r="Q61" i="29"/>
  <c r="R61" i="29" s="1"/>
  <c r="Q62" i="29"/>
  <c r="R62" i="29" s="1"/>
  <c r="Q63" i="29"/>
  <c r="R63" i="29" s="1"/>
  <c r="Q64" i="29"/>
  <c r="R64" i="29" s="1"/>
  <c r="Q65" i="29"/>
  <c r="R65" i="29" s="1"/>
  <c r="Q66" i="29"/>
  <c r="R66" i="29"/>
  <c r="Q67" i="29"/>
  <c r="R67" i="29" s="1"/>
  <c r="Q68" i="29"/>
  <c r="R68" i="29" s="1"/>
  <c r="Q69" i="29"/>
  <c r="R69" i="29" s="1"/>
  <c r="P66" i="29"/>
  <c r="F66" i="29"/>
  <c r="H66" i="29" s="1"/>
  <c r="J66" i="29" s="1"/>
  <c r="L66" i="29" s="1"/>
  <c r="N66" i="29" s="1"/>
  <c r="F65" i="29"/>
  <c r="H65" i="29" s="1"/>
  <c r="J65" i="29" s="1"/>
  <c r="L65" i="29" s="1"/>
  <c r="N65" i="29" s="1"/>
  <c r="P65" i="29" s="1"/>
  <c r="F64" i="29"/>
  <c r="H64" i="29" s="1"/>
  <c r="J64" i="29" s="1"/>
  <c r="L64" i="29" s="1"/>
  <c r="N64" i="29" s="1"/>
  <c r="P64" i="29" s="1"/>
  <c r="F63" i="29"/>
  <c r="H63" i="29" s="1"/>
  <c r="J63" i="29" s="1"/>
  <c r="L63" i="29" s="1"/>
  <c r="N63" i="29" s="1"/>
  <c r="P63" i="29" s="1"/>
  <c r="F62" i="29"/>
  <c r="H62" i="29" s="1"/>
  <c r="J62" i="29" s="1"/>
  <c r="L62" i="29" s="1"/>
  <c r="N62" i="29" s="1"/>
  <c r="P62" i="29" s="1"/>
  <c r="H61" i="29"/>
  <c r="J61" i="29" s="1"/>
  <c r="L61" i="29" s="1"/>
  <c r="N61" i="29" s="1"/>
  <c r="P61" i="29" s="1"/>
  <c r="F61" i="29"/>
  <c r="F60" i="29"/>
  <c r="H60" i="29" s="1"/>
  <c r="J60" i="29" s="1"/>
  <c r="L60" i="29" s="1"/>
  <c r="N60" i="29" s="1"/>
  <c r="P60" i="29" s="1"/>
  <c r="F59" i="29"/>
  <c r="H59" i="29" s="1"/>
  <c r="J59" i="29" s="1"/>
  <c r="L59" i="29" s="1"/>
  <c r="N59" i="29" s="1"/>
  <c r="P59" i="29" s="1"/>
  <c r="U127" i="36" l="1"/>
  <c r="V127" i="36" s="1"/>
  <c r="I18" i="39"/>
  <c r="I21" i="39" s="1"/>
  <c r="G21" i="39"/>
  <c r="G20" i="39"/>
  <c r="E20" i="39"/>
  <c r="E21" i="39"/>
  <c r="U81" i="36"/>
  <c r="V81" i="36" s="1"/>
  <c r="A5" i="37"/>
  <c r="A6" i="37" s="1"/>
  <c r="A7" i="37" s="1"/>
  <c r="A8" i="37" s="1"/>
  <c r="A9" i="37" s="1"/>
  <c r="A10" i="37" s="1"/>
  <c r="A11" i="37" s="1"/>
  <c r="A12" i="37" s="1"/>
  <c r="A13" i="37" s="1"/>
  <c r="A14" i="37" s="1"/>
  <c r="A15" i="37" s="1"/>
  <c r="A16" i="37" s="1"/>
  <c r="A17" i="37" s="1"/>
  <c r="A18" i="37" s="1"/>
  <c r="A19" i="37" s="1"/>
  <c r="A20" i="37" s="1"/>
  <c r="A21" i="37" s="1"/>
  <c r="A22" i="37" s="1"/>
  <c r="A23" i="37" s="1"/>
  <c r="A24" i="37" s="1"/>
  <c r="A25" i="37" s="1"/>
  <c r="A26" i="37" s="1"/>
  <c r="A27" i="37" s="1"/>
  <c r="A28" i="37" s="1"/>
  <c r="A29" i="37" s="1"/>
  <c r="A30" i="37" s="1"/>
  <c r="A31" i="37" s="1"/>
  <c r="A32" i="37" s="1"/>
  <c r="A33" i="37" s="1"/>
  <c r="A34" i="37" s="1"/>
  <c r="A35" i="37" s="1"/>
  <c r="A36" i="37" s="1"/>
  <c r="A37" i="37" s="1"/>
  <c r="A38" i="37" s="1"/>
  <c r="U79" i="36"/>
  <c r="V79" i="36" s="1"/>
  <c r="U80" i="36"/>
  <c r="V80" i="36" s="1"/>
  <c r="U122" i="36"/>
  <c r="V122" i="36" s="1"/>
  <c r="R122" i="36"/>
  <c r="R123" i="36"/>
  <c r="U123" i="36"/>
  <c r="V123" i="36" s="1"/>
  <c r="U126" i="36"/>
  <c r="V126" i="36" s="1"/>
  <c r="R126" i="36"/>
  <c r="R124" i="36"/>
  <c r="U78" i="36"/>
  <c r="V78" i="36" s="1"/>
  <c r="R121" i="36"/>
  <c r="U121" i="36"/>
  <c r="V121" i="36" s="1"/>
  <c r="U76" i="36"/>
  <c r="V76" i="36" s="1"/>
  <c r="U82" i="36"/>
  <c r="V82" i="36" s="1"/>
  <c r="U125" i="36"/>
  <c r="V125" i="36" s="1"/>
  <c r="G101" i="35"/>
  <c r="I101" i="35"/>
  <c r="E61" i="35"/>
  <c r="G61" i="35"/>
  <c r="R106" i="35"/>
  <c r="P106" i="35"/>
  <c r="R102" i="35"/>
  <c r="P102" i="35"/>
  <c r="R98" i="35"/>
  <c r="P98" i="35"/>
  <c r="I97" i="35"/>
  <c r="G97" i="35"/>
  <c r="R94" i="35"/>
  <c r="P94" i="35"/>
  <c r="I93" i="35"/>
  <c r="G93" i="35"/>
  <c r="R90" i="35"/>
  <c r="P90" i="35"/>
  <c r="I89" i="35"/>
  <c r="G89" i="35"/>
  <c r="R86" i="35"/>
  <c r="P86" i="35"/>
  <c r="I85" i="35"/>
  <c r="G85" i="35"/>
  <c r="R82" i="35"/>
  <c r="P82" i="35"/>
  <c r="I81" i="35"/>
  <c r="G81" i="35"/>
  <c r="R78" i="35"/>
  <c r="P78" i="35"/>
  <c r="I77" i="35"/>
  <c r="G77" i="35"/>
  <c r="R74" i="35"/>
  <c r="P74" i="35"/>
  <c r="I73" i="35"/>
  <c r="G73" i="35"/>
  <c r="R70" i="35"/>
  <c r="P70" i="35"/>
  <c r="I69" i="35"/>
  <c r="G69" i="35"/>
  <c r="G58" i="35"/>
  <c r="E58" i="35"/>
  <c r="J55" i="35"/>
  <c r="G55" i="35"/>
  <c r="E55" i="35"/>
  <c r="G52" i="35"/>
  <c r="E52" i="35"/>
  <c r="G49" i="35"/>
  <c r="E49" i="35"/>
  <c r="G46" i="35"/>
  <c r="E46" i="35"/>
  <c r="G43" i="35"/>
  <c r="E43" i="35"/>
  <c r="G40" i="35"/>
  <c r="E40" i="35"/>
  <c r="G37" i="35"/>
  <c r="E37" i="35"/>
  <c r="G34" i="35"/>
  <c r="E34" i="35"/>
  <c r="G17" i="35"/>
  <c r="E17" i="35"/>
  <c r="I11" i="35"/>
  <c r="I18" i="35" s="1"/>
  <c r="I21" i="35" s="1"/>
  <c r="H11" i="35"/>
  <c r="H18" i="35" s="1"/>
  <c r="H21" i="35" s="1"/>
  <c r="G11" i="35"/>
  <c r="G18" i="35" s="1"/>
  <c r="F11" i="35"/>
  <c r="F18" i="35" s="1"/>
  <c r="F21" i="35" s="1"/>
  <c r="E11" i="35"/>
  <c r="E18" i="35" s="1"/>
  <c r="D11" i="35"/>
  <c r="D18" i="35" s="1"/>
  <c r="D21" i="35" s="1"/>
  <c r="G10" i="35"/>
  <c r="E10" i="35"/>
  <c r="G7" i="35"/>
  <c r="E7" i="35"/>
  <c r="Q45" i="29"/>
  <c r="R45" i="29" s="1"/>
  <c r="Q46" i="29"/>
  <c r="R46" i="29" s="1"/>
  <c r="Q47" i="29"/>
  <c r="R47" i="29" s="1"/>
  <c r="Q48" i="29"/>
  <c r="R48" i="29" s="1"/>
  <c r="Q49" i="29"/>
  <c r="R49" i="29" s="1"/>
  <c r="Q50" i="29"/>
  <c r="R50" i="29"/>
  <c r="Q51" i="29"/>
  <c r="R51" i="29" s="1"/>
  <c r="Q52" i="29"/>
  <c r="R52" i="29"/>
  <c r="Q53" i="29"/>
  <c r="R53" i="29" s="1"/>
  <c r="Q54" i="29"/>
  <c r="R54" i="29" s="1"/>
  <c r="Q55" i="29"/>
  <c r="R55" i="29" s="1"/>
  <c r="F52" i="29"/>
  <c r="H52" i="29" s="1"/>
  <c r="J52" i="29" s="1"/>
  <c r="L52" i="29" s="1"/>
  <c r="N52" i="29" s="1"/>
  <c r="F51" i="29"/>
  <c r="H51" i="29" s="1"/>
  <c r="J51" i="29" s="1"/>
  <c r="L51" i="29" s="1"/>
  <c r="N51" i="29" s="1"/>
  <c r="F50" i="29"/>
  <c r="H50" i="29" s="1"/>
  <c r="J50" i="29" s="1"/>
  <c r="L50" i="29" s="1"/>
  <c r="N50" i="29" s="1"/>
  <c r="F49" i="29"/>
  <c r="H49" i="29" s="1"/>
  <c r="J49" i="29" s="1"/>
  <c r="L49" i="29" s="1"/>
  <c r="N49" i="29" s="1"/>
  <c r="F48" i="29"/>
  <c r="H48" i="29" s="1"/>
  <c r="J48" i="29" s="1"/>
  <c r="L48" i="29" s="1"/>
  <c r="N48" i="29" s="1"/>
  <c r="F47" i="29"/>
  <c r="H47" i="29" s="1"/>
  <c r="J47" i="29" s="1"/>
  <c r="L47" i="29" s="1"/>
  <c r="N47" i="29" s="1"/>
  <c r="F46" i="29"/>
  <c r="H46" i="29" s="1"/>
  <c r="J46" i="29" s="1"/>
  <c r="L46" i="29" s="1"/>
  <c r="N46" i="29" s="1"/>
  <c r="F45" i="29"/>
  <c r="H45" i="29" s="1"/>
  <c r="J45" i="29" s="1"/>
  <c r="L45" i="29" s="1"/>
  <c r="N45" i="29" s="1"/>
  <c r="G94" i="34"/>
  <c r="I94" i="34"/>
  <c r="E58" i="34"/>
  <c r="G58" i="34"/>
  <c r="R103" i="34"/>
  <c r="P103" i="34"/>
  <c r="R99" i="34"/>
  <c r="P99" i="34"/>
  <c r="R95" i="34"/>
  <c r="P95" i="34"/>
  <c r="R91" i="34"/>
  <c r="P91" i="34"/>
  <c r="I90" i="34"/>
  <c r="G90" i="34"/>
  <c r="R87" i="34"/>
  <c r="P87" i="34"/>
  <c r="I86" i="34"/>
  <c r="G86" i="34"/>
  <c r="R83" i="34"/>
  <c r="P83" i="34"/>
  <c r="I82" i="34"/>
  <c r="G82" i="34"/>
  <c r="R79" i="34"/>
  <c r="P79" i="34"/>
  <c r="I78" i="34"/>
  <c r="G78" i="34"/>
  <c r="R75" i="34"/>
  <c r="P75" i="34"/>
  <c r="I74" i="34"/>
  <c r="G74" i="34"/>
  <c r="R71" i="34"/>
  <c r="P71" i="34"/>
  <c r="I70" i="34"/>
  <c r="G70" i="34"/>
  <c r="R67" i="34"/>
  <c r="P67" i="34"/>
  <c r="I66" i="34"/>
  <c r="G66" i="34"/>
  <c r="J55" i="34"/>
  <c r="G55" i="34"/>
  <c r="E55" i="34"/>
  <c r="G52" i="34"/>
  <c r="E52" i="34"/>
  <c r="G49" i="34"/>
  <c r="E49" i="34"/>
  <c r="G46" i="34"/>
  <c r="E46" i="34"/>
  <c r="G43" i="34"/>
  <c r="E43" i="34"/>
  <c r="G40" i="34"/>
  <c r="E40" i="34"/>
  <c r="G37" i="34"/>
  <c r="E37" i="34"/>
  <c r="G34" i="34"/>
  <c r="E34" i="34"/>
  <c r="G17" i="34"/>
  <c r="E17" i="34"/>
  <c r="I11" i="34"/>
  <c r="I18" i="34" s="1"/>
  <c r="I21" i="34" s="1"/>
  <c r="H11" i="34"/>
  <c r="H18" i="34" s="1"/>
  <c r="H21" i="34" s="1"/>
  <c r="G11" i="34"/>
  <c r="G18" i="34" s="1"/>
  <c r="F11" i="34"/>
  <c r="F18" i="34" s="1"/>
  <c r="F21" i="34" s="1"/>
  <c r="E11" i="34"/>
  <c r="E18" i="34" s="1"/>
  <c r="D11" i="34"/>
  <c r="D18" i="34" s="1"/>
  <c r="D21" i="34" s="1"/>
  <c r="G10" i="34"/>
  <c r="E10" i="34"/>
  <c r="G7" i="34"/>
  <c r="E7" i="34"/>
  <c r="J55" i="33"/>
  <c r="Q31" i="29"/>
  <c r="R31" i="29" s="1"/>
  <c r="Q32" i="29"/>
  <c r="R32" i="29" s="1"/>
  <c r="Q33" i="29"/>
  <c r="R33" i="29" s="1"/>
  <c r="Q34" i="29"/>
  <c r="R34" i="29" s="1"/>
  <c r="Q35" i="29"/>
  <c r="R35" i="29" s="1"/>
  <c r="Q36" i="29"/>
  <c r="R36" i="29" s="1"/>
  <c r="Q37" i="29"/>
  <c r="R37" i="29" s="1"/>
  <c r="Q38" i="29"/>
  <c r="R38" i="29" s="1"/>
  <c r="Q39" i="29"/>
  <c r="R39" i="29" s="1"/>
  <c r="Q40" i="29"/>
  <c r="R40" i="29" s="1"/>
  <c r="Q41" i="29"/>
  <c r="R41" i="29" s="1"/>
  <c r="F38" i="29"/>
  <c r="H38" i="29" s="1"/>
  <c r="J38" i="29" s="1"/>
  <c r="L38" i="29" s="1"/>
  <c r="N38" i="29" s="1"/>
  <c r="F37" i="29"/>
  <c r="H37" i="29" s="1"/>
  <c r="J37" i="29" s="1"/>
  <c r="L37" i="29" s="1"/>
  <c r="N37" i="29" s="1"/>
  <c r="F36" i="29"/>
  <c r="H36" i="29" s="1"/>
  <c r="J36" i="29" s="1"/>
  <c r="L36" i="29" s="1"/>
  <c r="N36" i="29" s="1"/>
  <c r="F35" i="29"/>
  <c r="H35" i="29" s="1"/>
  <c r="J35" i="29" s="1"/>
  <c r="L35" i="29" s="1"/>
  <c r="N35" i="29" s="1"/>
  <c r="F34" i="29"/>
  <c r="H34" i="29" s="1"/>
  <c r="J34" i="29" s="1"/>
  <c r="L34" i="29" s="1"/>
  <c r="N34" i="29" s="1"/>
  <c r="F33" i="29"/>
  <c r="H33" i="29" s="1"/>
  <c r="J33" i="29" s="1"/>
  <c r="L33" i="29" s="1"/>
  <c r="N33" i="29" s="1"/>
  <c r="F32" i="29"/>
  <c r="H32" i="29" s="1"/>
  <c r="J32" i="29" s="1"/>
  <c r="L32" i="29" s="1"/>
  <c r="N32" i="29" s="1"/>
  <c r="F31" i="29"/>
  <c r="H31" i="29" s="1"/>
  <c r="J31" i="29" s="1"/>
  <c r="L31" i="29" s="1"/>
  <c r="N31" i="29" s="1"/>
  <c r="G87" i="33"/>
  <c r="I87" i="33"/>
  <c r="E55" i="33"/>
  <c r="G55" i="33"/>
  <c r="R100" i="33"/>
  <c r="P100" i="33"/>
  <c r="R96" i="33"/>
  <c r="P96" i="33"/>
  <c r="R92" i="33"/>
  <c r="P92" i="33"/>
  <c r="R88" i="33"/>
  <c r="P88" i="33"/>
  <c r="R84" i="33"/>
  <c r="P84" i="33"/>
  <c r="I83" i="33"/>
  <c r="G83" i="33"/>
  <c r="R80" i="33"/>
  <c r="P80" i="33"/>
  <c r="I79" i="33"/>
  <c r="G79" i="33"/>
  <c r="R76" i="33"/>
  <c r="P76" i="33"/>
  <c r="I75" i="33"/>
  <c r="G75" i="33"/>
  <c r="R72" i="33"/>
  <c r="P72" i="33"/>
  <c r="I71" i="33"/>
  <c r="G71" i="33"/>
  <c r="R68" i="33"/>
  <c r="P68" i="33"/>
  <c r="I67" i="33"/>
  <c r="G67" i="33"/>
  <c r="R64" i="33"/>
  <c r="P64" i="33"/>
  <c r="I63" i="33"/>
  <c r="G63" i="33"/>
  <c r="G52" i="33"/>
  <c r="E52" i="33"/>
  <c r="G49" i="33"/>
  <c r="E49" i="33"/>
  <c r="G46" i="33"/>
  <c r="E46" i="33"/>
  <c r="G43" i="33"/>
  <c r="E43" i="33"/>
  <c r="G40" i="33"/>
  <c r="E40" i="33"/>
  <c r="G37" i="33"/>
  <c r="E37" i="33"/>
  <c r="G34" i="33"/>
  <c r="E34" i="33"/>
  <c r="G17" i="33"/>
  <c r="E17" i="33"/>
  <c r="I11" i="33"/>
  <c r="I18" i="33" s="1"/>
  <c r="I21" i="33" s="1"/>
  <c r="H11" i="33"/>
  <c r="H18" i="33" s="1"/>
  <c r="H21" i="33" s="1"/>
  <c r="G11" i="33"/>
  <c r="G18" i="33" s="1"/>
  <c r="F11" i="33"/>
  <c r="F18" i="33" s="1"/>
  <c r="F21" i="33" s="1"/>
  <c r="E11" i="33"/>
  <c r="E18" i="33" s="1"/>
  <c r="D11" i="33"/>
  <c r="D18" i="33" s="1"/>
  <c r="D21" i="33" s="1"/>
  <c r="G10" i="33"/>
  <c r="E10" i="33"/>
  <c r="G7" i="33"/>
  <c r="E7" i="33"/>
  <c r="F24" i="29"/>
  <c r="H24" i="29" s="1"/>
  <c r="J24" i="29" s="1"/>
  <c r="L24" i="29" s="1"/>
  <c r="N24" i="29" s="1"/>
  <c r="F23" i="29"/>
  <c r="H23" i="29" s="1"/>
  <c r="J23" i="29" s="1"/>
  <c r="L23" i="29" s="1"/>
  <c r="N23" i="29" s="1"/>
  <c r="F22" i="29"/>
  <c r="H22" i="29" s="1"/>
  <c r="J22" i="29" s="1"/>
  <c r="L22" i="29" s="1"/>
  <c r="N22" i="29" s="1"/>
  <c r="F21" i="29"/>
  <c r="H21" i="29" s="1"/>
  <c r="J21" i="29" s="1"/>
  <c r="L21" i="29" s="1"/>
  <c r="N21" i="29" s="1"/>
  <c r="F20" i="29"/>
  <c r="H20" i="29" s="1"/>
  <c r="J20" i="29" s="1"/>
  <c r="L20" i="29" s="1"/>
  <c r="N20" i="29" s="1"/>
  <c r="F19" i="29"/>
  <c r="H19" i="29" s="1"/>
  <c r="J19" i="29" s="1"/>
  <c r="L19" i="29" s="1"/>
  <c r="N19" i="29" s="1"/>
  <c r="F18" i="29"/>
  <c r="H18" i="29" s="1"/>
  <c r="J18" i="29" s="1"/>
  <c r="L18" i="29" s="1"/>
  <c r="N18" i="29" s="1"/>
  <c r="F17" i="29"/>
  <c r="H17" i="29" s="1"/>
  <c r="J17" i="29" s="1"/>
  <c r="L17" i="29" s="1"/>
  <c r="N17" i="29" s="1"/>
  <c r="Q27" i="29"/>
  <c r="R27" i="29" s="1"/>
  <c r="Q26" i="29"/>
  <c r="R26" i="29" s="1"/>
  <c r="Q25" i="29"/>
  <c r="R25" i="29" s="1"/>
  <c r="Q24" i="29"/>
  <c r="R24" i="29" s="1"/>
  <c r="Q23" i="29"/>
  <c r="R23" i="29" s="1"/>
  <c r="Q22" i="29"/>
  <c r="R22" i="29" s="1"/>
  <c r="Q21" i="29"/>
  <c r="R21" i="29" s="1"/>
  <c r="Q20" i="29"/>
  <c r="R20" i="29" s="1"/>
  <c r="Q19" i="29"/>
  <c r="R19" i="29" s="1"/>
  <c r="Q18" i="29"/>
  <c r="R18" i="29" s="1"/>
  <c r="Q17" i="29"/>
  <c r="R17" i="29" s="1"/>
  <c r="G80" i="32"/>
  <c r="I80" i="32"/>
  <c r="E52" i="32"/>
  <c r="G52" i="32"/>
  <c r="R97" i="32"/>
  <c r="P97" i="32"/>
  <c r="R93" i="32"/>
  <c r="P93" i="32"/>
  <c r="R89" i="32"/>
  <c r="P89" i="32"/>
  <c r="R85" i="32"/>
  <c r="P85" i="32"/>
  <c r="R81" i="32"/>
  <c r="P81" i="32"/>
  <c r="R77" i="32"/>
  <c r="P77" i="32"/>
  <c r="I76" i="32"/>
  <c r="G76" i="32"/>
  <c r="R73" i="32"/>
  <c r="P73" i="32"/>
  <c r="I72" i="32"/>
  <c r="G72" i="32"/>
  <c r="R69" i="32"/>
  <c r="P69" i="32"/>
  <c r="I68" i="32"/>
  <c r="G68" i="32"/>
  <c r="R65" i="32"/>
  <c r="P65" i="32"/>
  <c r="I64" i="32"/>
  <c r="G64" i="32"/>
  <c r="R61" i="32"/>
  <c r="P61" i="32"/>
  <c r="I60" i="32"/>
  <c r="G60" i="32"/>
  <c r="G49" i="32"/>
  <c r="E49" i="32"/>
  <c r="G46" i="32"/>
  <c r="E46" i="32"/>
  <c r="G43" i="32"/>
  <c r="E43" i="32"/>
  <c r="G40" i="32"/>
  <c r="E40" i="32"/>
  <c r="G37" i="32"/>
  <c r="E37" i="32"/>
  <c r="G34" i="32"/>
  <c r="E34" i="32"/>
  <c r="G17" i="32"/>
  <c r="E17" i="32"/>
  <c r="I11" i="32"/>
  <c r="I18" i="32" s="1"/>
  <c r="I21" i="32" s="1"/>
  <c r="H11" i="32"/>
  <c r="H18" i="32" s="1"/>
  <c r="H21" i="32" s="1"/>
  <c r="G11" i="32"/>
  <c r="G18" i="32" s="1"/>
  <c r="F11" i="32"/>
  <c r="F18" i="32" s="1"/>
  <c r="F21" i="32" s="1"/>
  <c r="E11" i="32"/>
  <c r="E18" i="32" s="1"/>
  <c r="D11" i="32"/>
  <c r="D18" i="32" s="1"/>
  <c r="D21" i="32" s="1"/>
  <c r="G10" i="32"/>
  <c r="E10" i="32"/>
  <c r="G7" i="32"/>
  <c r="E7" i="32"/>
  <c r="E49" i="30"/>
  <c r="G49" i="30"/>
  <c r="G73" i="30"/>
  <c r="I73" i="30"/>
  <c r="D66" i="29"/>
  <c r="D65" i="29"/>
  <c r="D64" i="29"/>
  <c r="D63" i="29"/>
  <c r="D62" i="29"/>
  <c r="D61" i="29"/>
  <c r="D60" i="29"/>
  <c r="D59" i="29"/>
  <c r="D52" i="29"/>
  <c r="D51" i="29"/>
  <c r="D50" i="29"/>
  <c r="D49" i="29"/>
  <c r="D48" i="29"/>
  <c r="D47" i="29"/>
  <c r="D46" i="29"/>
  <c r="D45" i="29"/>
  <c r="D38" i="29"/>
  <c r="D37" i="29"/>
  <c r="D36" i="29"/>
  <c r="D35" i="29"/>
  <c r="D34" i="29"/>
  <c r="D33" i="29"/>
  <c r="D32" i="29"/>
  <c r="D31" i="29"/>
  <c r="D18" i="29"/>
  <c r="D19" i="29"/>
  <c r="D20" i="29"/>
  <c r="D21" i="29"/>
  <c r="D22" i="29"/>
  <c r="D23" i="29"/>
  <c r="D24" i="29"/>
  <c r="D17" i="29"/>
  <c r="E21" i="35" l="1"/>
  <c r="E20" i="35"/>
  <c r="G21" i="35"/>
  <c r="G20" i="35"/>
  <c r="G21" i="34"/>
  <c r="G20" i="34"/>
  <c r="E20" i="34"/>
  <c r="E21" i="34"/>
  <c r="G21" i="33"/>
  <c r="G20" i="33"/>
  <c r="E20" i="33"/>
  <c r="E21" i="33"/>
  <c r="G21" i="32"/>
  <c r="G20" i="32"/>
  <c r="E21" i="32"/>
  <c r="E20" i="32"/>
  <c r="A4" i="31"/>
  <c r="A5" i="31" s="1"/>
  <c r="A6" i="31" s="1"/>
  <c r="A7" i="31" s="1"/>
  <c r="A8" i="31" s="1"/>
  <c r="A9" i="31" s="1"/>
  <c r="A10" i="31" s="1"/>
  <c r="A11" i="31" s="1"/>
  <c r="A12" i="31" s="1"/>
  <c r="A13" i="31" s="1"/>
  <c r="A14" i="31" s="1"/>
  <c r="A15" i="31" s="1"/>
  <c r="A16" i="31" s="1"/>
  <c r="A17" i="31" s="1"/>
  <c r="A18" i="31" s="1"/>
  <c r="A19" i="31" s="1"/>
  <c r="A20" i="31" s="1"/>
  <c r="A21" i="31" s="1"/>
  <c r="A22" i="31" s="1"/>
  <c r="A23" i="31" s="1"/>
  <c r="A24" i="31" s="1"/>
  <c r="A25" i="31" s="1"/>
  <c r="A26" i="31" s="1"/>
  <c r="A27" i="31" s="1"/>
  <c r="A28" i="31" s="1"/>
  <c r="A29" i="31" s="1"/>
  <c r="A30" i="31" s="1"/>
  <c r="A31" i="31" s="1"/>
  <c r="A32" i="31" s="1"/>
  <c r="A33" i="31" s="1"/>
  <c r="A34" i="31" s="1"/>
  <c r="A35" i="31" s="1"/>
  <c r="A36" i="31" s="1"/>
  <c r="A37" i="31" s="1"/>
  <c r="A38" i="31" s="1"/>
  <c r="A39" i="31" s="1"/>
  <c r="R94" i="30"/>
  <c r="P94" i="30"/>
  <c r="R90" i="30"/>
  <c r="P90" i="30"/>
  <c r="R86" i="30"/>
  <c r="P86" i="30"/>
  <c r="R82" i="30"/>
  <c r="P82" i="30"/>
  <c r="R78" i="30"/>
  <c r="P78" i="30"/>
  <c r="R74" i="30"/>
  <c r="P74" i="30"/>
  <c r="R70" i="30"/>
  <c r="P70" i="30"/>
  <c r="I69" i="30"/>
  <c r="G69" i="30"/>
  <c r="R66" i="30"/>
  <c r="P66" i="30"/>
  <c r="I65" i="30"/>
  <c r="G65" i="30"/>
  <c r="R62" i="30"/>
  <c r="P62" i="30"/>
  <c r="I61" i="30"/>
  <c r="G61" i="30"/>
  <c r="R58" i="30"/>
  <c r="P58" i="30"/>
  <c r="I57" i="30"/>
  <c r="G57" i="30"/>
  <c r="G46" i="30"/>
  <c r="E46" i="30"/>
  <c r="G43" i="30"/>
  <c r="E43" i="30"/>
  <c r="G40" i="30"/>
  <c r="E40" i="30"/>
  <c r="G37" i="30"/>
  <c r="E37" i="30"/>
  <c r="G34" i="30"/>
  <c r="E34" i="30"/>
  <c r="G17" i="30"/>
  <c r="E17" i="30"/>
  <c r="I11" i="30"/>
  <c r="I18" i="30" s="1"/>
  <c r="I21" i="30" s="1"/>
  <c r="H11" i="30"/>
  <c r="H18" i="30" s="1"/>
  <c r="H21" i="30" s="1"/>
  <c r="G11" i="30"/>
  <c r="G18" i="30" s="1"/>
  <c r="F11" i="30"/>
  <c r="F18" i="30" s="1"/>
  <c r="F21" i="30" s="1"/>
  <c r="E11" i="30"/>
  <c r="E18" i="30" s="1"/>
  <c r="D11" i="30"/>
  <c r="D18" i="30" s="1"/>
  <c r="D21" i="30" s="1"/>
  <c r="G10" i="30"/>
  <c r="E10" i="30"/>
  <c r="G7" i="30"/>
  <c r="E7" i="30"/>
  <c r="Q128" i="29"/>
  <c r="U128" i="29" s="1"/>
  <c r="V128" i="29" s="1"/>
  <c r="F128" i="29"/>
  <c r="H128" i="29" s="1"/>
  <c r="J128" i="29" s="1"/>
  <c r="L128" i="29" s="1"/>
  <c r="N128" i="29" s="1"/>
  <c r="Q127" i="29"/>
  <c r="R127" i="29" s="1"/>
  <c r="F127" i="29"/>
  <c r="H127" i="29" s="1"/>
  <c r="J127" i="29" s="1"/>
  <c r="L127" i="29" s="1"/>
  <c r="N127" i="29" s="1"/>
  <c r="D127" i="29"/>
  <c r="Q126" i="29"/>
  <c r="F126" i="29"/>
  <c r="H126" i="29" s="1"/>
  <c r="J126" i="29" s="1"/>
  <c r="L126" i="29" s="1"/>
  <c r="N126" i="29" s="1"/>
  <c r="D126" i="29"/>
  <c r="Q125" i="29"/>
  <c r="R125" i="29" s="1"/>
  <c r="F125" i="29"/>
  <c r="H125" i="29" s="1"/>
  <c r="J125" i="29" s="1"/>
  <c r="L125" i="29" s="1"/>
  <c r="N125" i="29" s="1"/>
  <c r="D125" i="29"/>
  <c r="Q124" i="29"/>
  <c r="F124" i="29"/>
  <c r="H124" i="29" s="1"/>
  <c r="J124" i="29" s="1"/>
  <c r="L124" i="29" s="1"/>
  <c r="N124" i="29" s="1"/>
  <c r="D124" i="29"/>
  <c r="Q123" i="29"/>
  <c r="R123" i="29" s="1"/>
  <c r="F123" i="29"/>
  <c r="H123" i="29" s="1"/>
  <c r="J123" i="29" s="1"/>
  <c r="L123" i="29" s="1"/>
  <c r="N123" i="29" s="1"/>
  <c r="D123" i="29"/>
  <c r="Q122" i="29"/>
  <c r="F122" i="29"/>
  <c r="H122" i="29" s="1"/>
  <c r="J122" i="29" s="1"/>
  <c r="L122" i="29" s="1"/>
  <c r="N122" i="29" s="1"/>
  <c r="D122" i="29"/>
  <c r="Q121" i="29"/>
  <c r="U121" i="29" s="1"/>
  <c r="V121" i="29" s="1"/>
  <c r="F121" i="29"/>
  <c r="H121" i="29" s="1"/>
  <c r="J121" i="29" s="1"/>
  <c r="L121" i="29" s="1"/>
  <c r="N121" i="29" s="1"/>
  <c r="D121" i="29"/>
  <c r="Q120" i="29"/>
  <c r="R120" i="29" s="1"/>
  <c r="F120" i="29"/>
  <c r="H120" i="29" s="1"/>
  <c r="J120" i="29" s="1"/>
  <c r="L120" i="29" s="1"/>
  <c r="N120" i="29" s="1"/>
  <c r="D120" i="29"/>
  <c r="Q119" i="29"/>
  <c r="R119" i="29" s="1"/>
  <c r="F119" i="29"/>
  <c r="H119" i="29" s="1"/>
  <c r="J119" i="29" s="1"/>
  <c r="L119" i="29" s="1"/>
  <c r="N119" i="29" s="1"/>
  <c r="D119" i="29"/>
  <c r="Q118" i="29"/>
  <c r="R118" i="29" s="1"/>
  <c r="H118" i="29"/>
  <c r="J118" i="29" s="1"/>
  <c r="L118" i="29" s="1"/>
  <c r="N118" i="29" s="1"/>
  <c r="F118" i="29"/>
  <c r="D118" i="29"/>
  <c r="E116" i="29"/>
  <c r="G116" i="29" s="1"/>
  <c r="I116" i="29" s="1"/>
  <c r="K116" i="29" s="1"/>
  <c r="M116" i="29" s="1"/>
  <c r="O116" i="29" s="1"/>
  <c r="K110" i="29"/>
  <c r="K109" i="29"/>
  <c r="K108" i="29"/>
  <c r="K107" i="29"/>
  <c r="K106" i="29"/>
  <c r="K105" i="29"/>
  <c r="K104" i="29"/>
  <c r="K103" i="29"/>
  <c r="K102" i="29"/>
  <c r="K101" i="29"/>
  <c r="K100" i="29"/>
  <c r="D96" i="29"/>
  <c r="E96" i="29" s="1"/>
  <c r="D95" i="29"/>
  <c r="E95" i="29" s="1"/>
  <c r="D94" i="29"/>
  <c r="E94" i="29" s="1"/>
  <c r="D93" i="29"/>
  <c r="E93" i="29" s="1"/>
  <c r="D92" i="29"/>
  <c r="E92" i="29" s="1"/>
  <c r="D91" i="29"/>
  <c r="E91" i="29" s="1"/>
  <c r="D90" i="29"/>
  <c r="E90" i="29" s="1"/>
  <c r="D89" i="29"/>
  <c r="E89" i="29" s="1"/>
  <c r="D88" i="29"/>
  <c r="E88" i="29" s="1"/>
  <c r="D87" i="29"/>
  <c r="E87" i="29" s="1"/>
  <c r="D86" i="29"/>
  <c r="E86" i="29" s="1"/>
  <c r="Q83" i="29"/>
  <c r="R83" i="29" s="1"/>
  <c r="Q82" i="29"/>
  <c r="Q81" i="29"/>
  <c r="Q80" i="29"/>
  <c r="F80" i="29"/>
  <c r="H80" i="29" s="1"/>
  <c r="J80" i="29" s="1"/>
  <c r="L80" i="29" s="1"/>
  <c r="N80" i="29" s="1"/>
  <c r="D80" i="29"/>
  <c r="Q79" i="29"/>
  <c r="R79" i="29" s="1"/>
  <c r="F79" i="29"/>
  <c r="H79" i="29" s="1"/>
  <c r="J79" i="29" s="1"/>
  <c r="L79" i="29" s="1"/>
  <c r="N79" i="29" s="1"/>
  <c r="D79" i="29"/>
  <c r="Q78" i="29"/>
  <c r="F78" i="29"/>
  <c r="H78" i="29" s="1"/>
  <c r="J78" i="29" s="1"/>
  <c r="L78" i="29" s="1"/>
  <c r="N78" i="29" s="1"/>
  <c r="D78" i="29"/>
  <c r="U77" i="29"/>
  <c r="V77" i="29" s="1"/>
  <c r="R77" i="29"/>
  <c r="Q77" i="29"/>
  <c r="F77" i="29"/>
  <c r="H77" i="29" s="1"/>
  <c r="J77" i="29" s="1"/>
  <c r="L77" i="29" s="1"/>
  <c r="N77" i="29" s="1"/>
  <c r="D77" i="29"/>
  <c r="Q76" i="29"/>
  <c r="F76" i="29"/>
  <c r="H76" i="29" s="1"/>
  <c r="J76" i="29" s="1"/>
  <c r="L76" i="29" s="1"/>
  <c r="N76" i="29" s="1"/>
  <c r="D76" i="29"/>
  <c r="Q75" i="29"/>
  <c r="R75" i="29" s="1"/>
  <c r="F75" i="29"/>
  <c r="H75" i="29" s="1"/>
  <c r="J75" i="29" s="1"/>
  <c r="L75" i="29" s="1"/>
  <c r="N75" i="29" s="1"/>
  <c r="D75" i="29"/>
  <c r="Q74" i="29"/>
  <c r="R74" i="29" s="1"/>
  <c r="F74" i="29"/>
  <c r="H74" i="29" s="1"/>
  <c r="J74" i="29" s="1"/>
  <c r="L74" i="29" s="1"/>
  <c r="N74" i="29" s="1"/>
  <c r="D74" i="29"/>
  <c r="Q73" i="29"/>
  <c r="R73" i="29" s="1"/>
  <c r="F73" i="29"/>
  <c r="H73" i="29" s="1"/>
  <c r="J73" i="29" s="1"/>
  <c r="L73" i="29" s="1"/>
  <c r="N73" i="29" s="1"/>
  <c r="D73" i="29"/>
  <c r="E29" i="29"/>
  <c r="G29" i="29" s="1"/>
  <c r="I29" i="29" s="1"/>
  <c r="K29" i="29" s="1"/>
  <c r="M29" i="29" s="1"/>
  <c r="O29" i="29" s="1"/>
  <c r="E43" i="29" s="1"/>
  <c r="G43" i="29" s="1"/>
  <c r="I43" i="29" s="1"/>
  <c r="K43" i="29" s="1"/>
  <c r="M43" i="29" s="1"/>
  <c r="O43" i="29" s="1"/>
  <c r="E57" i="29" s="1"/>
  <c r="G57" i="29" s="1"/>
  <c r="I57" i="29" s="1"/>
  <c r="K57" i="29" s="1"/>
  <c r="M57" i="29" s="1"/>
  <c r="O57" i="29" s="1"/>
  <c r="E71" i="29" s="1"/>
  <c r="G71" i="29" s="1"/>
  <c r="I71" i="29" s="1"/>
  <c r="K71" i="29" s="1"/>
  <c r="M71" i="29" s="1"/>
  <c r="O71" i="29" s="1"/>
  <c r="Q128" i="17"/>
  <c r="U128" i="17" s="1"/>
  <c r="V128" i="17" s="1"/>
  <c r="H128" i="17"/>
  <c r="J128" i="17" s="1"/>
  <c r="L128" i="17" s="1"/>
  <c r="N128" i="17" s="1"/>
  <c r="F128" i="17"/>
  <c r="Q127" i="17"/>
  <c r="U127" i="17" s="1"/>
  <c r="V127" i="17" s="1"/>
  <c r="F127" i="17"/>
  <c r="H127" i="17" s="1"/>
  <c r="J127" i="17" s="1"/>
  <c r="L127" i="17" s="1"/>
  <c r="N127" i="17" s="1"/>
  <c r="D127" i="17"/>
  <c r="Q126" i="17"/>
  <c r="U126" i="17" s="1"/>
  <c r="V126" i="17" s="1"/>
  <c r="F126" i="17"/>
  <c r="H126" i="17" s="1"/>
  <c r="J126" i="17" s="1"/>
  <c r="L126" i="17" s="1"/>
  <c r="N126" i="17" s="1"/>
  <c r="D126" i="17"/>
  <c r="Q125" i="17"/>
  <c r="R125" i="17" s="1"/>
  <c r="H125" i="17"/>
  <c r="J125" i="17" s="1"/>
  <c r="L125" i="17" s="1"/>
  <c r="N125" i="17" s="1"/>
  <c r="F125" i="17"/>
  <c r="D125" i="17"/>
  <c r="Q124" i="17"/>
  <c r="F124" i="17"/>
  <c r="H124" i="17" s="1"/>
  <c r="J124" i="17" s="1"/>
  <c r="L124" i="17" s="1"/>
  <c r="N124" i="17" s="1"/>
  <c r="D124" i="17"/>
  <c r="Q123" i="17"/>
  <c r="H123" i="17"/>
  <c r="J123" i="17" s="1"/>
  <c r="L123" i="17" s="1"/>
  <c r="N123" i="17" s="1"/>
  <c r="F123" i="17"/>
  <c r="D123" i="17"/>
  <c r="Q122" i="17"/>
  <c r="F122" i="17"/>
  <c r="H122" i="17" s="1"/>
  <c r="J122" i="17" s="1"/>
  <c r="L122" i="17" s="1"/>
  <c r="N122" i="17" s="1"/>
  <c r="D122" i="17"/>
  <c r="Q121" i="17"/>
  <c r="R121" i="17" s="1"/>
  <c r="H121" i="17"/>
  <c r="J121" i="17" s="1"/>
  <c r="L121" i="17" s="1"/>
  <c r="N121" i="17" s="1"/>
  <c r="F121" i="17"/>
  <c r="D121" i="17"/>
  <c r="Q120" i="17"/>
  <c r="R120" i="17" s="1"/>
  <c r="H120" i="17"/>
  <c r="J120" i="17" s="1"/>
  <c r="L120" i="17" s="1"/>
  <c r="N120" i="17" s="1"/>
  <c r="F120" i="17"/>
  <c r="D120" i="17"/>
  <c r="Q119" i="17"/>
  <c r="R119" i="17" s="1"/>
  <c r="H119" i="17"/>
  <c r="J119" i="17" s="1"/>
  <c r="L119" i="17" s="1"/>
  <c r="N119" i="17" s="1"/>
  <c r="F119" i="17"/>
  <c r="D119" i="17"/>
  <c r="Q118" i="17"/>
  <c r="R118" i="17" s="1"/>
  <c r="H118" i="17"/>
  <c r="J118" i="17" s="1"/>
  <c r="L118" i="17" s="1"/>
  <c r="N118" i="17" s="1"/>
  <c r="F118" i="17"/>
  <c r="D118" i="17"/>
  <c r="E116" i="17"/>
  <c r="G116" i="17" s="1"/>
  <c r="I116" i="17" s="1"/>
  <c r="K116" i="17" s="1"/>
  <c r="M116" i="17" s="1"/>
  <c r="O116" i="17" s="1"/>
  <c r="Q59" i="17"/>
  <c r="R59" i="17" s="1"/>
  <c r="Q60" i="17"/>
  <c r="R60" i="17" s="1"/>
  <c r="Q61" i="17"/>
  <c r="R61" i="17" s="1"/>
  <c r="Q62" i="17"/>
  <c r="R62" i="17" s="1"/>
  <c r="Q63" i="17"/>
  <c r="R63" i="17" s="1"/>
  <c r="Q64" i="17"/>
  <c r="R64" i="17" s="1"/>
  <c r="Q65" i="17"/>
  <c r="R65" i="17" s="1"/>
  <c r="Q66" i="17"/>
  <c r="R66" i="17"/>
  <c r="Q67" i="17"/>
  <c r="R67" i="17" s="1"/>
  <c r="Q68" i="17"/>
  <c r="R68" i="17" s="1"/>
  <c r="Q69" i="17"/>
  <c r="R69" i="17" s="1"/>
  <c r="F69" i="17"/>
  <c r="H69" i="17" s="1"/>
  <c r="J69" i="17" s="1"/>
  <c r="L69" i="17" s="1"/>
  <c r="N69" i="17" s="1"/>
  <c r="F68" i="17"/>
  <c r="H68" i="17" s="1"/>
  <c r="J68" i="17" s="1"/>
  <c r="L68" i="17" s="1"/>
  <c r="N68" i="17" s="1"/>
  <c r="F67" i="17"/>
  <c r="H67" i="17" s="1"/>
  <c r="J67" i="17" s="1"/>
  <c r="L67" i="17" s="1"/>
  <c r="N67" i="17" s="1"/>
  <c r="F66" i="17"/>
  <c r="H66" i="17" s="1"/>
  <c r="J66" i="17" s="1"/>
  <c r="L66" i="17" s="1"/>
  <c r="N66" i="17" s="1"/>
  <c r="H65" i="17"/>
  <c r="J65" i="17" s="1"/>
  <c r="L65" i="17" s="1"/>
  <c r="N65" i="17" s="1"/>
  <c r="F65" i="17"/>
  <c r="F64" i="17"/>
  <c r="H64" i="17" s="1"/>
  <c r="J64" i="17" s="1"/>
  <c r="L64" i="17" s="1"/>
  <c r="N64" i="17" s="1"/>
  <c r="F63" i="17"/>
  <c r="H63" i="17" s="1"/>
  <c r="J63" i="17" s="1"/>
  <c r="L63" i="17" s="1"/>
  <c r="N63" i="17" s="1"/>
  <c r="F62" i="17"/>
  <c r="H62" i="17" s="1"/>
  <c r="J62" i="17" s="1"/>
  <c r="L62" i="17" s="1"/>
  <c r="N62" i="17" s="1"/>
  <c r="F61" i="17"/>
  <c r="H61" i="17" s="1"/>
  <c r="J61" i="17" s="1"/>
  <c r="L61" i="17" s="1"/>
  <c r="N61" i="17" s="1"/>
  <c r="F60" i="17"/>
  <c r="H60" i="17" s="1"/>
  <c r="J60" i="17" s="1"/>
  <c r="L60" i="17" s="1"/>
  <c r="N60" i="17" s="1"/>
  <c r="F59" i="17"/>
  <c r="H59" i="17" s="1"/>
  <c r="J59" i="17" s="1"/>
  <c r="L59" i="17" s="1"/>
  <c r="N59" i="17" s="1"/>
  <c r="Q45" i="17"/>
  <c r="R45" i="17" s="1"/>
  <c r="Q46" i="17"/>
  <c r="R46" i="17" s="1"/>
  <c r="Q47" i="17"/>
  <c r="R47" i="17" s="1"/>
  <c r="Q48" i="17"/>
  <c r="R48" i="17" s="1"/>
  <c r="Q49" i="17"/>
  <c r="R49" i="17"/>
  <c r="Q50" i="17"/>
  <c r="R50" i="17"/>
  <c r="Q51" i="17"/>
  <c r="R51" i="17"/>
  <c r="Q52" i="17"/>
  <c r="R52" i="17"/>
  <c r="Q53" i="17"/>
  <c r="R53" i="17"/>
  <c r="Q54" i="17"/>
  <c r="R54" i="17"/>
  <c r="Q55" i="17"/>
  <c r="R55" i="17"/>
  <c r="F55" i="17"/>
  <c r="H55" i="17" s="1"/>
  <c r="J55" i="17" s="1"/>
  <c r="L55" i="17" s="1"/>
  <c r="N55" i="17" s="1"/>
  <c r="F54" i="17"/>
  <c r="H54" i="17" s="1"/>
  <c r="J54" i="17" s="1"/>
  <c r="L54" i="17" s="1"/>
  <c r="N54" i="17" s="1"/>
  <c r="H53" i="17"/>
  <c r="J53" i="17" s="1"/>
  <c r="L53" i="17" s="1"/>
  <c r="N53" i="17" s="1"/>
  <c r="F53" i="17"/>
  <c r="F52" i="17"/>
  <c r="H52" i="17" s="1"/>
  <c r="J52" i="17" s="1"/>
  <c r="L52" i="17" s="1"/>
  <c r="N52" i="17" s="1"/>
  <c r="F51" i="17"/>
  <c r="H51" i="17" s="1"/>
  <c r="J51" i="17" s="1"/>
  <c r="L51" i="17" s="1"/>
  <c r="N51" i="17" s="1"/>
  <c r="F50" i="17"/>
  <c r="H50" i="17" s="1"/>
  <c r="J50" i="17" s="1"/>
  <c r="L50" i="17" s="1"/>
  <c r="N50" i="17" s="1"/>
  <c r="H49" i="17"/>
  <c r="J49" i="17" s="1"/>
  <c r="L49" i="17" s="1"/>
  <c r="N49" i="17" s="1"/>
  <c r="F49" i="17"/>
  <c r="F48" i="17"/>
  <c r="H48" i="17" s="1"/>
  <c r="J48" i="17" s="1"/>
  <c r="L48" i="17" s="1"/>
  <c r="N48" i="17" s="1"/>
  <c r="F47" i="17"/>
  <c r="H47" i="17" s="1"/>
  <c r="J47" i="17" s="1"/>
  <c r="L47" i="17" s="1"/>
  <c r="N47" i="17" s="1"/>
  <c r="F46" i="17"/>
  <c r="H46" i="17" s="1"/>
  <c r="J46" i="17" s="1"/>
  <c r="L46" i="17" s="1"/>
  <c r="N46" i="17" s="1"/>
  <c r="H45" i="17"/>
  <c r="J45" i="17" s="1"/>
  <c r="L45" i="17" s="1"/>
  <c r="N45" i="17" s="1"/>
  <c r="F45" i="17"/>
  <c r="I78" i="28"/>
  <c r="G78" i="28"/>
  <c r="E58" i="28"/>
  <c r="G58" i="28"/>
  <c r="I74" i="28"/>
  <c r="G74" i="28"/>
  <c r="I70" i="28"/>
  <c r="G70" i="28"/>
  <c r="I66" i="28"/>
  <c r="G66" i="28"/>
  <c r="R103" i="28"/>
  <c r="P103" i="28"/>
  <c r="R99" i="28"/>
  <c r="P99" i="28"/>
  <c r="R95" i="28"/>
  <c r="P95" i="28"/>
  <c r="R91" i="28"/>
  <c r="P91" i="28"/>
  <c r="R87" i="28"/>
  <c r="P87" i="28"/>
  <c r="R83" i="28"/>
  <c r="P83" i="28"/>
  <c r="R79" i="28"/>
  <c r="P79" i="28"/>
  <c r="R75" i="28"/>
  <c r="P75" i="28"/>
  <c r="R71" i="28"/>
  <c r="P71" i="28"/>
  <c r="R67" i="28"/>
  <c r="P67" i="28"/>
  <c r="G55" i="28"/>
  <c r="E55" i="28"/>
  <c r="G52" i="28"/>
  <c r="E52" i="28"/>
  <c r="G49" i="28"/>
  <c r="E49" i="28"/>
  <c r="G46" i="28"/>
  <c r="E46" i="28"/>
  <c r="G43" i="28"/>
  <c r="E43" i="28"/>
  <c r="G40" i="28"/>
  <c r="E40" i="28"/>
  <c r="G37" i="28"/>
  <c r="E37" i="28"/>
  <c r="G34" i="28"/>
  <c r="E34" i="28"/>
  <c r="G17" i="28"/>
  <c r="E17" i="28"/>
  <c r="I11" i="28"/>
  <c r="I18" i="28" s="1"/>
  <c r="I21" i="28" s="1"/>
  <c r="H11" i="28"/>
  <c r="H18" i="28" s="1"/>
  <c r="H21" i="28" s="1"/>
  <c r="G11" i="28"/>
  <c r="G18" i="28" s="1"/>
  <c r="F11" i="28"/>
  <c r="F18" i="28" s="1"/>
  <c r="F21" i="28" s="1"/>
  <c r="E11" i="28"/>
  <c r="E18" i="28" s="1"/>
  <c r="D11" i="28"/>
  <c r="D18" i="28" s="1"/>
  <c r="D21" i="28" s="1"/>
  <c r="G10" i="28"/>
  <c r="E10" i="28"/>
  <c r="G7" i="28"/>
  <c r="E7" i="28"/>
  <c r="E29" i="17"/>
  <c r="Q31" i="17"/>
  <c r="R31" i="17"/>
  <c r="Q32" i="17"/>
  <c r="R32" i="17"/>
  <c r="Q33" i="17"/>
  <c r="R33" i="17"/>
  <c r="Q34" i="17"/>
  <c r="R34" i="17"/>
  <c r="Q35" i="17"/>
  <c r="R35" i="17"/>
  <c r="Q36" i="17"/>
  <c r="R36" i="17"/>
  <c r="Q37" i="17"/>
  <c r="R37" i="17"/>
  <c r="Q38" i="17"/>
  <c r="R38" i="17"/>
  <c r="Q39" i="17"/>
  <c r="R39" i="17"/>
  <c r="Q40" i="17"/>
  <c r="R40" i="17"/>
  <c r="Q41" i="17"/>
  <c r="R41" i="17"/>
  <c r="F41" i="17"/>
  <c r="H41" i="17" s="1"/>
  <c r="J41" i="17" s="1"/>
  <c r="L41" i="17" s="1"/>
  <c r="N41" i="17" s="1"/>
  <c r="F40" i="17"/>
  <c r="H40" i="17" s="1"/>
  <c r="J40" i="17" s="1"/>
  <c r="L40" i="17" s="1"/>
  <c r="N40" i="17" s="1"/>
  <c r="F39" i="17"/>
  <c r="H39" i="17" s="1"/>
  <c r="J39" i="17" s="1"/>
  <c r="L39" i="17" s="1"/>
  <c r="N39" i="17" s="1"/>
  <c r="H38" i="17"/>
  <c r="J38" i="17" s="1"/>
  <c r="L38" i="17" s="1"/>
  <c r="N38" i="17" s="1"/>
  <c r="F38" i="17"/>
  <c r="F37" i="17"/>
  <c r="H37" i="17" s="1"/>
  <c r="J37" i="17" s="1"/>
  <c r="L37" i="17" s="1"/>
  <c r="N37" i="17" s="1"/>
  <c r="F36" i="17"/>
  <c r="H36" i="17" s="1"/>
  <c r="J36" i="17" s="1"/>
  <c r="L36" i="17" s="1"/>
  <c r="N36" i="17" s="1"/>
  <c r="H35" i="17"/>
  <c r="J35" i="17" s="1"/>
  <c r="L35" i="17" s="1"/>
  <c r="N35" i="17" s="1"/>
  <c r="F35" i="17"/>
  <c r="F34" i="17"/>
  <c r="H34" i="17" s="1"/>
  <c r="J34" i="17" s="1"/>
  <c r="L34" i="17" s="1"/>
  <c r="N34" i="17" s="1"/>
  <c r="F33" i="17"/>
  <c r="H33" i="17" s="1"/>
  <c r="J33" i="17" s="1"/>
  <c r="L33" i="17" s="1"/>
  <c r="N33" i="17" s="1"/>
  <c r="F32" i="17"/>
  <c r="H32" i="17" s="1"/>
  <c r="J32" i="17" s="1"/>
  <c r="L32" i="17" s="1"/>
  <c r="N32" i="17" s="1"/>
  <c r="F31" i="17"/>
  <c r="H31" i="17" s="1"/>
  <c r="J31" i="17" s="1"/>
  <c r="L31" i="17" s="1"/>
  <c r="N31" i="17" s="1"/>
  <c r="R123" i="17" l="1"/>
  <c r="R127" i="17"/>
  <c r="U127" i="29"/>
  <c r="V127" i="29" s="1"/>
  <c r="U123" i="29"/>
  <c r="V123" i="29" s="1"/>
  <c r="R81" i="29"/>
  <c r="R121" i="29"/>
  <c r="U125" i="29"/>
  <c r="V125" i="29" s="1"/>
  <c r="U81" i="29"/>
  <c r="V81" i="29" s="1"/>
  <c r="G21" i="30"/>
  <c r="G20" i="30"/>
  <c r="E21" i="30"/>
  <c r="E20" i="30"/>
  <c r="U83" i="29"/>
  <c r="V83" i="29" s="1"/>
  <c r="U79" i="29"/>
  <c r="V79" i="29" s="1"/>
  <c r="U82" i="29"/>
  <c r="V82" i="29" s="1"/>
  <c r="R82" i="29"/>
  <c r="U122" i="29"/>
  <c r="V122" i="29" s="1"/>
  <c r="R122" i="29"/>
  <c r="U126" i="29"/>
  <c r="V126" i="29" s="1"/>
  <c r="R126" i="29"/>
  <c r="U78" i="29"/>
  <c r="V78" i="29" s="1"/>
  <c r="R78" i="29"/>
  <c r="U76" i="29"/>
  <c r="V76" i="29" s="1"/>
  <c r="R76" i="29"/>
  <c r="U80" i="29"/>
  <c r="V80" i="29" s="1"/>
  <c r="R80" i="29"/>
  <c r="U124" i="29"/>
  <c r="V124" i="29" s="1"/>
  <c r="R124" i="29"/>
  <c r="R128" i="29"/>
  <c r="R128" i="17"/>
  <c r="R122" i="17"/>
  <c r="R124" i="17"/>
  <c r="R126" i="17"/>
  <c r="G21" i="28"/>
  <c r="G20" i="28"/>
  <c r="E20" i="28"/>
  <c r="E21" i="28"/>
  <c r="G112" i="24"/>
  <c r="I112" i="24"/>
  <c r="E55" i="24"/>
  <c r="G55" i="24"/>
  <c r="I108" i="24"/>
  <c r="G108" i="24"/>
  <c r="I104" i="24"/>
  <c r="G104" i="24"/>
  <c r="I100" i="24"/>
  <c r="G100" i="24"/>
  <c r="I96" i="24"/>
  <c r="G96" i="24"/>
  <c r="I92" i="24"/>
  <c r="G92" i="24"/>
  <c r="I88" i="24"/>
  <c r="G88" i="24"/>
  <c r="I84" i="24"/>
  <c r="G84" i="24"/>
  <c r="I80" i="24"/>
  <c r="G80" i="24"/>
  <c r="I76" i="24"/>
  <c r="G76" i="24"/>
  <c r="I72" i="24"/>
  <c r="G72" i="24"/>
  <c r="I68" i="24"/>
  <c r="G68" i="24"/>
  <c r="I64" i="24"/>
  <c r="G64" i="24"/>
  <c r="G52" i="24"/>
  <c r="E52" i="24"/>
  <c r="G49" i="24"/>
  <c r="E49" i="24"/>
  <c r="G46" i="24"/>
  <c r="E46" i="24"/>
  <c r="G43" i="24"/>
  <c r="E43" i="24"/>
  <c r="G40" i="24"/>
  <c r="E40" i="24"/>
  <c r="G37" i="24"/>
  <c r="E37" i="24"/>
  <c r="G34" i="24"/>
  <c r="E34" i="24"/>
  <c r="G17" i="24"/>
  <c r="E17" i="24"/>
  <c r="I11" i="24"/>
  <c r="I18" i="24" s="1"/>
  <c r="I21" i="24" s="1"/>
  <c r="H11" i="24"/>
  <c r="H18" i="24" s="1"/>
  <c r="H21" i="24" s="1"/>
  <c r="G11" i="24"/>
  <c r="G18" i="24" s="1"/>
  <c r="F11" i="24"/>
  <c r="F18" i="24" s="1"/>
  <c r="F21" i="24" s="1"/>
  <c r="E11" i="24"/>
  <c r="E18" i="24" s="1"/>
  <c r="D11" i="24"/>
  <c r="D18" i="24" s="1"/>
  <c r="D21" i="24" s="1"/>
  <c r="G10" i="24"/>
  <c r="E10" i="24"/>
  <c r="G7" i="24"/>
  <c r="E7" i="24"/>
  <c r="Q27" i="17"/>
  <c r="R27" i="17" s="1"/>
  <c r="Q26" i="17"/>
  <c r="R26" i="17" s="1"/>
  <c r="Q25" i="17"/>
  <c r="R25" i="17" s="1"/>
  <c r="Q24" i="17"/>
  <c r="R24" i="17" s="1"/>
  <c r="Q23" i="17"/>
  <c r="R23" i="17" s="1"/>
  <c r="Q22" i="17"/>
  <c r="R22" i="17" s="1"/>
  <c r="Q21" i="17"/>
  <c r="R21" i="17" s="1"/>
  <c r="Q20" i="17"/>
  <c r="R20" i="17" s="1"/>
  <c r="Q19" i="17"/>
  <c r="R19" i="17" s="1"/>
  <c r="Q18" i="17"/>
  <c r="R18" i="17" s="1"/>
  <c r="Q17" i="17"/>
  <c r="R17" i="17" s="1"/>
  <c r="F27" i="17"/>
  <c r="H27" i="17" s="1"/>
  <c r="J27" i="17" s="1"/>
  <c r="L27" i="17" s="1"/>
  <c r="N27" i="17" s="1"/>
  <c r="F26" i="17"/>
  <c r="H26" i="17" s="1"/>
  <c r="J26" i="17" s="1"/>
  <c r="L26" i="17" s="1"/>
  <c r="N26" i="17" s="1"/>
  <c r="F25" i="17"/>
  <c r="H25" i="17" s="1"/>
  <c r="J25" i="17" s="1"/>
  <c r="L25" i="17" s="1"/>
  <c r="N25" i="17" s="1"/>
  <c r="H24" i="17"/>
  <c r="J24" i="17" s="1"/>
  <c r="L24" i="17" s="1"/>
  <c r="N24" i="17" s="1"/>
  <c r="F24" i="17"/>
  <c r="F23" i="17"/>
  <c r="H23" i="17" s="1"/>
  <c r="J23" i="17" s="1"/>
  <c r="L23" i="17" s="1"/>
  <c r="N23" i="17" s="1"/>
  <c r="F22" i="17"/>
  <c r="H22" i="17" s="1"/>
  <c r="J22" i="17" s="1"/>
  <c r="L22" i="17" s="1"/>
  <c r="N22" i="17" s="1"/>
  <c r="F21" i="17"/>
  <c r="H21" i="17" s="1"/>
  <c r="J21" i="17" s="1"/>
  <c r="L21" i="17" s="1"/>
  <c r="N21" i="17" s="1"/>
  <c r="F20" i="17"/>
  <c r="H20" i="17" s="1"/>
  <c r="J20" i="17" s="1"/>
  <c r="L20" i="17" s="1"/>
  <c r="N20" i="17" s="1"/>
  <c r="F19" i="17"/>
  <c r="H19" i="17" s="1"/>
  <c r="J19" i="17" s="1"/>
  <c r="L19" i="17" s="1"/>
  <c r="N19" i="17" s="1"/>
  <c r="F18" i="17"/>
  <c r="H18" i="17" s="1"/>
  <c r="J18" i="17" s="1"/>
  <c r="L18" i="17" s="1"/>
  <c r="N18" i="17" s="1"/>
  <c r="F17" i="17"/>
  <c r="H17" i="17" s="1"/>
  <c r="J17" i="17" s="1"/>
  <c r="L17" i="17" s="1"/>
  <c r="N17" i="17" s="1"/>
  <c r="G21" i="24" l="1"/>
  <c r="G20" i="24"/>
  <c r="E20" i="24"/>
  <c r="E21" i="24"/>
  <c r="G105" i="23"/>
  <c r="I105" i="23"/>
  <c r="E52" i="23"/>
  <c r="E49" i="23"/>
  <c r="G52" i="23"/>
  <c r="I101" i="23"/>
  <c r="G101" i="23"/>
  <c r="I97" i="23"/>
  <c r="G97" i="23"/>
  <c r="I93" i="23"/>
  <c r="G93" i="23"/>
  <c r="I89" i="23"/>
  <c r="G89" i="23"/>
  <c r="I85" i="23"/>
  <c r="G85" i="23"/>
  <c r="I81" i="23"/>
  <c r="G81" i="23"/>
  <c r="I77" i="23"/>
  <c r="G77" i="23"/>
  <c r="I73" i="23"/>
  <c r="G73" i="23"/>
  <c r="I69" i="23"/>
  <c r="G69" i="23"/>
  <c r="I65" i="23"/>
  <c r="G65" i="23"/>
  <c r="I61" i="23"/>
  <c r="G61" i="23"/>
  <c r="G49" i="23"/>
  <c r="G46" i="23"/>
  <c r="E46" i="23"/>
  <c r="G43" i="23"/>
  <c r="E43" i="23"/>
  <c r="G40" i="23"/>
  <c r="E40" i="23"/>
  <c r="G37" i="23"/>
  <c r="E37" i="23"/>
  <c r="G34" i="23"/>
  <c r="E34" i="23"/>
  <c r="G17" i="23"/>
  <c r="E17" i="23"/>
  <c r="I11" i="23"/>
  <c r="I18" i="23" s="1"/>
  <c r="I21" i="23" s="1"/>
  <c r="H11" i="23"/>
  <c r="H18" i="23" s="1"/>
  <c r="H21" i="23" s="1"/>
  <c r="G11" i="23"/>
  <c r="G18" i="23" s="1"/>
  <c r="F11" i="23"/>
  <c r="F18" i="23" s="1"/>
  <c r="F21" i="23" s="1"/>
  <c r="E11" i="23"/>
  <c r="E18" i="23" s="1"/>
  <c r="D11" i="23"/>
  <c r="D18" i="23" s="1"/>
  <c r="D21" i="23" s="1"/>
  <c r="G10" i="23"/>
  <c r="E10" i="23"/>
  <c r="G7" i="23"/>
  <c r="E7" i="23"/>
  <c r="G98" i="19"/>
  <c r="E98" i="19"/>
  <c r="G94" i="19"/>
  <c r="E94" i="19"/>
  <c r="G90" i="19"/>
  <c r="E90" i="19"/>
  <c r="G86" i="19"/>
  <c r="E86" i="19"/>
  <c r="G82" i="19"/>
  <c r="E82" i="19"/>
  <c r="E49" i="19"/>
  <c r="G49" i="19"/>
  <c r="G21" i="23" l="1"/>
  <c r="G20" i="23"/>
  <c r="E20" i="23"/>
  <c r="E21" i="23"/>
  <c r="G78" i="19"/>
  <c r="E78" i="19"/>
  <c r="G74" i="19"/>
  <c r="E74" i="19"/>
  <c r="G70" i="19"/>
  <c r="E70" i="19"/>
  <c r="G66" i="19"/>
  <c r="E66" i="19"/>
  <c r="G62" i="19"/>
  <c r="E62" i="19"/>
  <c r="G58" i="19"/>
  <c r="E58" i="19"/>
  <c r="G46" i="19"/>
  <c r="E46" i="19"/>
  <c r="G43" i="19"/>
  <c r="E43" i="19"/>
  <c r="G40" i="19"/>
  <c r="E40" i="19"/>
  <c r="G37" i="19"/>
  <c r="E37" i="19"/>
  <c r="G34" i="19"/>
  <c r="E34" i="19"/>
  <c r="G17" i="19"/>
  <c r="E17" i="19"/>
  <c r="I11" i="19"/>
  <c r="I18" i="19" s="1"/>
  <c r="I21" i="19" s="1"/>
  <c r="H11" i="19"/>
  <c r="H18" i="19" s="1"/>
  <c r="H21" i="19" s="1"/>
  <c r="G11" i="19"/>
  <c r="G18" i="19" s="1"/>
  <c r="F11" i="19"/>
  <c r="F18" i="19" s="1"/>
  <c r="F21" i="19" s="1"/>
  <c r="E11" i="19"/>
  <c r="E18" i="19" s="1"/>
  <c r="D11" i="19"/>
  <c r="D18" i="19" s="1"/>
  <c r="D21" i="19" s="1"/>
  <c r="G10" i="19"/>
  <c r="E10" i="19"/>
  <c r="G7" i="19"/>
  <c r="E7" i="19"/>
  <c r="A4" i="18"/>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K110" i="17"/>
  <c r="K109" i="17"/>
  <c r="K108" i="17"/>
  <c r="K107" i="17"/>
  <c r="K106" i="17"/>
  <c r="K105" i="17"/>
  <c r="K104" i="17"/>
  <c r="K103" i="17"/>
  <c r="K102" i="17"/>
  <c r="K101" i="17"/>
  <c r="K100" i="17"/>
  <c r="D96" i="17"/>
  <c r="E96" i="17" s="1"/>
  <c r="D95" i="17"/>
  <c r="E95" i="17" s="1"/>
  <c r="D94" i="17"/>
  <c r="E94" i="17" s="1"/>
  <c r="D93" i="17"/>
  <c r="E93" i="17" s="1"/>
  <c r="D92" i="17"/>
  <c r="E92" i="17" s="1"/>
  <c r="D91" i="17"/>
  <c r="E91" i="17" s="1"/>
  <c r="D90" i="17"/>
  <c r="E90" i="17" s="1"/>
  <c r="D89" i="17"/>
  <c r="E89" i="17" s="1"/>
  <c r="D88" i="17"/>
  <c r="E88" i="17" s="1"/>
  <c r="D87" i="17"/>
  <c r="E87" i="17" s="1"/>
  <c r="D86" i="17"/>
  <c r="E86" i="17" s="1"/>
  <c r="Q83" i="17"/>
  <c r="F83" i="17"/>
  <c r="H83" i="17" s="1"/>
  <c r="J83" i="17" s="1"/>
  <c r="L83" i="17" s="1"/>
  <c r="N83" i="17" s="1"/>
  <c r="Q82" i="17"/>
  <c r="F82" i="17"/>
  <c r="H82" i="17" s="1"/>
  <c r="J82" i="17" s="1"/>
  <c r="L82" i="17" s="1"/>
  <c r="N82" i="17" s="1"/>
  <c r="D82" i="17"/>
  <c r="Q81" i="17"/>
  <c r="F81" i="17"/>
  <c r="H81" i="17" s="1"/>
  <c r="J81" i="17" s="1"/>
  <c r="L81" i="17" s="1"/>
  <c r="N81" i="17" s="1"/>
  <c r="D81" i="17"/>
  <c r="Q80" i="17"/>
  <c r="F80" i="17"/>
  <c r="H80" i="17" s="1"/>
  <c r="J80" i="17" s="1"/>
  <c r="L80" i="17" s="1"/>
  <c r="N80" i="17" s="1"/>
  <c r="D80" i="17"/>
  <c r="Q79" i="17"/>
  <c r="F79" i="17"/>
  <c r="H79" i="17" s="1"/>
  <c r="J79" i="17" s="1"/>
  <c r="L79" i="17" s="1"/>
  <c r="N79" i="17" s="1"/>
  <c r="D79" i="17"/>
  <c r="Q78" i="17"/>
  <c r="R78" i="17" s="1"/>
  <c r="F78" i="17"/>
  <c r="H78" i="17" s="1"/>
  <c r="J78" i="17" s="1"/>
  <c r="L78" i="17" s="1"/>
  <c r="N78" i="17" s="1"/>
  <c r="D78" i="17"/>
  <c r="Q77" i="17"/>
  <c r="R77" i="17" s="1"/>
  <c r="F77" i="17"/>
  <c r="H77" i="17" s="1"/>
  <c r="J77" i="17" s="1"/>
  <c r="L77" i="17" s="1"/>
  <c r="N77" i="17" s="1"/>
  <c r="D77" i="17"/>
  <c r="Q76" i="17"/>
  <c r="R76" i="17" s="1"/>
  <c r="F76" i="17"/>
  <c r="H76" i="17" s="1"/>
  <c r="J76" i="17" s="1"/>
  <c r="L76" i="17" s="1"/>
  <c r="N76" i="17" s="1"/>
  <c r="D76" i="17"/>
  <c r="Q75" i="17"/>
  <c r="R75" i="17" s="1"/>
  <c r="F75" i="17"/>
  <c r="H75" i="17" s="1"/>
  <c r="J75" i="17" s="1"/>
  <c r="L75" i="17" s="1"/>
  <c r="N75" i="17" s="1"/>
  <c r="D75" i="17"/>
  <c r="Q74" i="17"/>
  <c r="R74" i="17" s="1"/>
  <c r="F74" i="17"/>
  <c r="H74" i="17" s="1"/>
  <c r="J74" i="17" s="1"/>
  <c r="L74" i="17" s="1"/>
  <c r="N74" i="17" s="1"/>
  <c r="D74" i="17"/>
  <c r="Q73" i="17"/>
  <c r="R73" i="17" s="1"/>
  <c r="F73" i="17"/>
  <c r="H73" i="17" s="1"/>
  <c r="J73" i="17" s="1"/>
  <c r="L73" i="17" s="1"/>
  <c r="N73" i="17" s="1"/>
  <c r="D73" i="17"/>
  <c r="D69" i="17"/>
  <c r="D68" i="17"/>
  <c r="D67" i="17"/>
  <c r="D66" i="17"/>
  <c r="D65" i="17"/>
  <c r="D64" i="17"/>
  <c r="D62" i="17"/>
  <c r="D61" i="17"/>
  <c r="D60" i="17"/>
  <c r="D59" i="17"/>
  <c r="D55" i="17"/>
  <c r="D54" i="17"/>
  <c r="D53" i="17"/>
  <c r="D52" i="17"/>
  <c r="D51" i="17"/>
  <c r="D50" i="17"/>
  <c r="D49" i="17"/>
  <c r="D48" i="17"/>
  <c r="D47" i="17"/>
  <c r="D46" i="17"/>
  <c r="D45" i="17"/>
  <c r="D41" i="17"/>
  <c r="D40" i="17"/>
  <c r="D39" i="17"/>
  <c r="D38" i="17"/>
  <c r="D37" i="17"/>
  <c r="D36" i="17"/>
  <c r="D35" i="17"/>
  <c r="D34" i="17"/>
  <c r="D33" i="17"/>
  <c r="D32" i="17"/>
  <c r="D31" i="17"/>
  <c r="G29" i="17"/>
  <c r="I29" i="17" s="1"/>
  <c r="K29" i="17" s="1"/>
  <c r="M29" i="17" s="1"/>
  <c r="O29" i="17" s="1"/>
  <c r="E43" i="17" s="1"/>
  <c r="D26" i="17"/>
  <c r="D25" i="17"/>
  <c r="D24" i="17"/>
  <c r="D23" i="17"/>
  <c r="D22" i="17"/>
  <c r="D21" i="17"/>
  <c r="D20" i="17"/>
  <c r="D19" i="17"/>
  <c r="D18" i="17"/>
  <c r="D17" i="17"/>
  <c r="D64" i="10"/>
  <c r="D62" i="10"/>
  <c r="R81" i="17" l="1"/>
  <c r="U123" i="17"/>
  <c r="V123" i="17" s="1"/>
  <c r="R80" i="17"/>
  <c r="U122" i="17"/>
  <c r="V122" i="17" s="1"/>
  <c r="R83" i="17"/>
  <c r="U125" i="17"/>
  <c r="V125" i="17" s="1"/>
  <c r="R82" i="17"/>
  <c r="U124" i="17"/>
  <c r="V124" i="17" s="1"/>
  <c r="R79" i="17"/>
  <c r="U121" i="17"/>
  <c r="V121" i="17" s="1"/>
  <c r="G21" i="19"/>
  <c r="G20" i="19"/>
  <c r="E20" i="19"/>
  <c r="E21" i="19"/>
  <c r="U83" i="17"/>
  <c r="V83" i="17" s="1"/>
  <c r="G43" i="17"/>
  <c r="I43" i="17" s="1"/>
  <c r="K43" i="17" s="1"/>
  <c r="M43" i="17" s="1"/>
  <c r="O43" i="17" s="1"/>
  <c r="E57" i="17" s="1"/>
  <c r="G57" i="17" s="1"/>
  <c r="I57" i="17" s="1"/>
  <c r="K57" i="17" s="1"/>
  <c r="M57" i="17" s="1"/>
  <c r="O57" i="17" s="1"/>
  <c r="E71" i="17" s="1"/>
  <c r="G71" i="17" s="1"/>
  <c r="I71" i="17" s="1"/>
  <c r="K71" i="17" s="1"/>
  <c r="M71" i="17" s="1"/>
  <c r="O71" i="17" s="1"/>
  <c r="U76" i="17"/>
  <c r="V76" i="17" s="1"/>
  <c r="U78" i="17"/>
  <c r="V78" i="17" s="1"/>
  <c r="U80" i="17"/>
  <c r="V80" i="17" s="1"/>
  <c r="U82" i="17"/>
  <c r="V82" i="17" s="1"/>
  <c r="U77" i="17"/>
  <c r="V77" i="17" s="1"/>
  <c r="U79" i="17"/>
  <c r="V79" i="17" s="1"/>
  <c r="U81" i="17"/>
  <c r="V81" i="17" s="1"/>
  <c r="Q45" i="10"/>
  <c r="R45" i="10" s="1"/>
  <c r="Q46" i="10"/>
  <c r="Q47" i="10"/>
  <c r="R47" i="10" s="1"/>
  <c r="Q48" i="10"/>
  <c r="R48" i="10" s="1"/>
  <c r="Q49" i="10"/>
  <c r="R49" i="10" s="1"/>
  <c r="Q50" i="10"/>
  <c r="Q51" i="10"/>
  <c r="Q52" i="10"/>
  <c r="R52" i="10" s="1"/>
  <c r="Q53" i="10"/>
  <c r="R53" i="10" s="1"/>
  <c r="Q54" i="10"/>
  <c r="Q55" i="10"/>
  <c r="R46" i="10"/>
  <c r="R50" i="10"/>
  <c r="R51" i="10"/>
  <c r="R54" i="10"/>
  <c r="R55" i="10"/>
  <c r="L54" i="10"/>
  <c r="N54" i="10" s="1"/>
  <c r="L50" i="10"/>
  <c r="N50" i="10" s="1"/>
  <c r="L46" i="10"/>
  <c r="N46" i="10" s="1"/>
  <c r="J54" i="10"/>
  <c r="J53" i="10"/>
  <c r="L53" i="10" s="1"/>
  <c r="N53" i="10" s="1"/>
  <c r="J50" i="10"/>
  <c r="J49" i="10"/>
  <c r="L49" i="10" s="1"/>
  <c r="N49" i="10" s="1"/>
  <c r="J46" i="10"/>
  <c r="J45" i="10"/>
  <c r="L45" i="10" s="1"/>
  <c r="N45" i="10" s="1"/>
  <c r="H54" i="10"/>
  <c r="H53" i="10"/>
  <c r="H52" i="10"/>
  <c r="J52" i="10" s="1"/>
  <c r="L52" i="10" s="1"/>
  <c r="N52" i="10" s="1"/>
  <c r="H50" i="10"/>
  <c r="H49" i="10"/>
  <c r="H48" i="10"/>
  <c r="J48" i="10" s="1"/>
  <c r="L48" i="10" s="1"/>
  <c r="N48" i="10" s="1"/>
  <c r="H46" i="10"/>
  <c r="H45" i="10"/>
  <c r="F55" i="10"/>
  <c r="H55" i="10" s="1"/>
  <c r="J55" i="10" s="1"/>
  <c r="L55" i="10" s="1"/>
  <c r="N55" i="10" s="1"/>
  <c r="F54" i="10"/>
  <c r="F53" i="10"/>
  <c r="F52" i="10"/>
  <c r="F51" i="10"/>
  <c r="H51" i="10" s="1"/>
  <c r="J51" i="10" s="1"/>
  <c r="L51" i="10" s="1"/>
  <c r="N51" i="10" s="1"/>
  <c r="F50" i="10"/>
  <c r="F49" i="10"/>
  <c r="F48" i="10"/>
  <c r="F47" i="10"/>
  <c r="H47" i="10" s="1"/>
  <c r="J47" i="10" s="1"/>
  <c r="L47" i="10" s="1"/>
  <c r="N47" i="10" s="1"/>
  <c r="F46" i="10"/>
  <c r="F45" i="10"/>
  <c r="E46" i="16"/>
  <c r="G46" i="16"/>
  <c r="G75" i="16"/>
  <c r="E75" i="16"/>
  <c r="G71" i="16"/>
  <c r="E71" i="16"/>
  <c r="G67" i="16"/>
  <c r="E67" i="16"/>
  <c r="G63" i="16"/>
  <c r="E63" i="16"/>
  <c r="G59" i="16"/>
  <c r="E59" i="16"/>
  <c r="G55" i="16"/>
  <c r="E55" i="16"/>
  <c r="G43" i="16"/>
  <c r="E43" i="16"/>
  <c r="G40" i="16"/>
  <c r="E40" i="16"/>
  <c r="G37" i="16"/>
  <c r="E37" i="16"/>
  <c r="G34" i="16"/>
  <c r="E34" i="16"/>
  <c r="G17" i="16"/>
  <c r="E17" i="16"/>
  <c r="I11" i="16"/>
  <c r="H11" i="16"/>
  <c r="H18" i="16" s="1"/>
  <c r="G11" i="16"/>
  <c r="G18" i="16" s="1"/>
  <c r="F11" i="16"/>
  <c r="E11" i="16"/>
  <c r="E18" i="16" s="1"/>
  <c r="D11" i="16"/>
  <c r="G10" i="16"/>
  <c r="E10" i="16"/>
  <c r="G7" i="16"/>
  <c r="E7" i="16"/>
  <c r="G85" i="15"/>
  <c r="E85" i="15"/>
  <c r="G81" i="15"/>
  <c r="E81" i="15"/>
  <c r="G77" i="15"/>
  <c r="E77" i="15"/>
  <c r="G73" i="15"/>
  <c r="E73" i="15"/>
  <c r="G69" i="15"/>
  <c r="E69" i="15"/>
  <c r="G65" i="15"/>
  <c r="E65" i="15"/>
  <c r="G56" i="15"/>
  <c r="E56" i="15"/>
  <c r="G53" i="15"/>
  <c r="E53" i="15"/>
  <c r="G50" i="15"/>
  <c r="E50" i="15"/>
  <c r="G47" i="15"/>
  <c r="E47" i="15"/>
  <c r="G44" i="15"/>
  <c r="E44" i="15"/>
  <c r="G41" i="15"/>
  <c r="E41" i="15"/>
  <c r="G38" i="15"/>
  <c r="E38" i="15"/>
  <c r="H36" i="15"/>
  <c r="G35" i="15"/>
  <c r="E35" i="15"/>
  <c r="H33" i="15"/>
  <c r="G17" i="15"/>
  <c r="E17" i="15"/>
  <c r="I11" i="15"/>
  <c r="I18" i="15" s="1"/>
  <c r="I21" i="15" s="1"/>
  <c r="H11" i="15"/>
  <c r="H18" i="15" s="1"/>
  <c r="H21" i="15" s="1"/>
  <c r="G11" i="15"/>
  <c r="G18" i="15" s="1"/>
  <c r="F11" i="15"/>
  <c r="F18" i="15" s="1"/>
  <c r="F21" i="15" s="1"/>
  <c r="E11" i="15"/>
  <c r="E18" i="15" s="1"/>
  <c r="D11" i="15"/>
  <c r="D18" i="15" s="1"/>
  <c r="D21" i="15" s="1"/>
  <c r="G10" i="15"/>
  <c r="E10" i="15"/>
  <c r="G7" i="15"/>
  <c r="E7" i="15"/>
  <c r="H21" i="16" l="1"/>
  <c r="D18" i="16"/>
  <c r="D21" i="16" s="1"/>
  <c r="F18" i="16"/>
  <c r="E20" i="16" s="1"/>
  <c r="I18" i="16"/>
  <c r="I21" i="16" s="1"/>
  <c r="E21" i="16"/>
  <c r="G21" i="16"/>
  <c r="G20" i="16"/>
  <c r="G21" i="15"/>
  <c r="G20" i="15"/>
  <c r="E20" i="15"/>
  <c r="E21" i="15"/>
  <c r="F21" i="16" l="1"/>
  <c r="E59" i="14"/>
  <c r="G59" i="14"/>
  <c r="E56" i="14"/>
  <c r="G56" i="14"/>
  <c r="G88" i="14"/>
  <c r="E88" i="14"/>
  <c r="G84" i="14"/>
  <c r="E84" i="14"/>
  <c r="G80" i="14"/>
  <c r="E80" i="14"/>
  <c r="G76" i="14"/>
  <c r="E76" i="14"/>
  <c r="G72" i="14"/>
  <c r="E72" i="14"/>
  <c r="G68" i="14"/>
  <c r="E68" i="14"/>
  <c r="G53" i="14"/>
  <c r="E53" i="14"/>
  <c r="G50" i="14"/>
  <c r="E50" i="14"/>
  <c r="G47" i="14"/>
  <c r="E47" i="14"/>
  <c r="G44" i="14"/>
  <c r="E44" i="14"/>
  <c r="G41" i="14"/>
  <c r="E41" i="14"/>
  <c r="G38" i="14"/>
  <c r="E38" i="14"/>
  <c r="H36" i="14"/>
  <c r="E35" i="14"/>
  <c r="H33" i="14"/>
  <c r="G35" i="14" s="1"/>
  <c r="G17" i="14"/>
  <c r="E17" i="14"/>
  <c r="I11" i="14"/>
  <c r="I18" i="14" s="1"/>
  <c r="I21" i="14" s="1"/>
  <c r="H11" i="14"/>
  <c r="H18" i="14" s="1"/>
  <c r="H21" i="14" s="1"/>
  <c r="G11" i="14"/>
  <c r="G18" i="14" s="1"/>
  <c r="F11" i="14"/>
  <c r="F18" i="14" s="1"/>
  <c r="F21" i="14" s="1"/>
  <c r="E11" i="14"/>
  <c r="E18" i="14" s="1"/>
  <c r="D11" i="14"/>
  <c r="D18" i="14" s="1"/>
  <c r="D21" i="14" s="1"/>
  <c r="G10" i="14"/>
  <c r="E10" i="14"/>
  <c r="G7" i="14"/>
  <c r="E7" i="14"/>
  <c r="E21" i="14" l="1"/>
  <c r="E20" i="14"/>
  <c r="G21" i="14"/>
  <c r="G20" i="14"/>
  <c r="E53" i="12" l="1"/>
  <c r="G53" i="12"/>
  <c r="G82" i="12"/>
  <c r="E82" i="12"/>
  <c r="G78" i="12"/>
  <c r="E78" i="12"/>
  <c r="G74" i="12"/>
  <c r="E74" i="12"/>
  <c r="G70" i="12"/>
  <c r="E70" i="12"/>
  <c r="G66" i="12"/>
  <c r="E66" i="12"/>
  <c r="G62" i="12"/>
  <c r="E62" i="12"/>
  <c r="G50" i="12"/>
  <c r="E50" i="12"/>
  <c r="G47" i="12"/>
  <c r="E47" i="12"/>
  <c r="G44" i="12"/>
  <c r="E44" i="12"/>
  <c r="G41" i="12"/>
  <c r="E41" i="12"/>
  <c r="G38" i="12"/>
  <c r="E38" i="12"/>
  <c r="H36" i="12"/>
  <c r="E35" i="12"/>
  <c r="H33" i="12"/>
  <c r="G35" i="12" s="1"/>
  <c r="G17" i="12"/>
  <c r="E17" i="12"/>
  <c r="I11" i="12"/>
  <c r="I18" i="12" s="1"/>
  <c r="I21" i="12" s="1"/>
  <c r="H11" i="12"/>
  <c r="H18" i="12" s="1"/>
  <c r="H21" i="12" s="1"/>
  <c r="G11" i="12"/>
  <c r="G18" i="12" s="1"/>
  <c r="F11" i="12"/>
  <c r="F18" i="12" s="1"/>
  <c r="F21" i="12" s="1"/>
  <c r="E11" i="12"/>
  <c r="E18" i="12" s="1"/>
  <c r="D11" i="12"/>
  <c r="D18" i="12" s="1"/>
  <c r="D21" i="12" s="1"/>
  <c r="G10" i="12"/>
  <c r="E10" i="12"/>
  <c r="G7" i="12"/>
  <c r="E7" i="12"/>
  <c r="A4" i="11"/>
  <c r="A5" i="11" s="1"/>
  <c r="A6" i="11" s="1"/>
  <c r="A7" i="11" s="1"/>
  <c r="A8" i="11" s="1"/>
  <c r="A9" i="11" s="1"/>
  <c r="A10" i="11" s="1"/>
  <c r="A11" i="11" s="1"/>
  <c r="A12" i="11" s="1"/>
  <c r="A13" i="11" s="1"/>
  <c r="A14" i="11" s="1"/>
  <c r="A15" i="11" s="1"/>
  <c r="A16" i="11" s="1"/>
  <c r="A17" i="11" s="1"/>
  <c r="A18" i="11" s="1"/>
  <c r="A19" i="11" s="1"/>
  <c r="A20" i="11" s="1"/>
  <c r="A21" i="11" s="1"/>
  <c r="A22" i="11" s="1"/>
  <c r="A23" i="11" s="1"/>
  <c r="A24" i="11" s="1"/>
  <c r="A25" i="11" s="1"/>
  <c r="A26" i="11" s="1"/>
  <c r="A27" i="11" s="1"/>
  <c r="A28" i="11" s="1"/>
  <c r="A29" i="11" s="1"/>
  <c r="A30" i="11" s="1"/>
  <c r="A31" i="11" s="1"/>
  <c r="A32" i="11" s="1"/>
  <c r="K110" i="10"/>
  <c r="K109" i="10"/>
  <c r="K108" i="10"/>
  <c r="K107" i="10"/>
  <c r="K106" i="10"/>
  <c r="K105" i="10"/>
  <c r="K104" i="10"/>
  <c r="K103" i="10"/>
  <c r="K102" i="10"/>
  <c r="K101" i="10"/>
  <c r="K100" i="10"/>
  <c r="D96" i="10"/>
  <c r="E96" i="10" s="1"/>
  <c r="D95" i="10"/>
  <c r="E95" i="10" s="1"/>
  <c r="D94" i="10"/>
  <c r="E94" i="10" s="1"/>
  <c r="D93" i="10"/>
  <c r="E93" i="10" s="1"/>
  <c r="D92" i="10"/>
  <c r="E92" i="10" s="1"/>
  <c r="D91" i="10"/>
  <c r="E91" i="10" s="1"/>
  <c r="D90" i="10"/>
  <c r="E90" i="10" s="1"/>
  <c r="D89" i="10"/>
  <c r="E89" i="10" s="1"/>
  <c r="D88" i="10"/>
  <c r="E88" i="10" s="1"/>
  <c r="D87" i="10"/>
  <c r="E87" i="10" s="1"/>
  <c r="D86" i="10"/>
  <c r="E86" i="10" s="1"/>
  <c r="Q83" i="10"/>
  <c r="R83" i="10" s="1"/>
  <c r="F83" i="10"/>
  <c r="H83" i="10" s="1"/>
  <c r="J83" i="10" s="1"/>
  <c r="L83" i="10" s="1"/>
  <c r="N83" i="10" s="1"/>
  <c r="Q82" i="10"/>
  <c r="R82" i="10" s="1"/>
  <c r="F82" i="10"/>
  <c r="H82" i="10" s="1"/>
  <c r="J82" i="10" s="1"/>
  <c r="L82" i="10" s="1"/>
  <c r="N82" i="10" s="1"/>
  <c r="D82" i="10"/>
  <c r="Q81" i="10"/>
  <c r="R81" i="10" s="1"/>
  <c r="F81" i="10"/>
  <c r="H81" i="10" s="1"/>
  <c r="J81" i="10" s="1"/>
  <c r="L81" i="10" s="1"/>
  <c r="N81" i="10" s="1"/>
  <c r="D81" i="10"/>
  <c r="Q80" i="10"/>
  <c r="R80" i="10" s="1"/>
  <c r="F80" i="10"/>
  <c r="H80" i="10" s="1"/>
  <c r="J80" i="10" s="1"/>
  <c r="L80" i="10" s="1"/>
  <c r="N80" i="10" s="1"/>
  <c r="D80" i="10"/>
  <c r="Q79" i="10"/>
  <c r="R79" i="10" s="1"/>
  <c r="F79" i="10"/>
  <c r="H79" i="10" s="1"/>
  <c r="J79" i="10" s="1"/>
  <c r="L79" i="10" s="1"/>
  <c r="N79" i="10" s="1"/>
  <c r="D79" i="10"/>
  <c r="Q78" i="10"/>
  <c r="R78" i="10" s="1"/>
  <c r="F78" i="10"/>
  <c r="H78" i="10" s="1"/>
  <c r="J78" i="10" s="1"/>
  <c r="L78" i="10" s="1"/>
  <c r="N78" i="10" s="1"/>
  <c r="D78" i="10"/>
  <c r="Q77" i="10"/>
  <c r="R77" i="10" s="1"/>
  <c r="F77" i="10"/>
  <c r="H77" i="10" s="1"/>
  <c r="J77" i="10" s="1"/>
  <c r="L77" i="10" s="1"/>
  <c r="N77" i="10" s="1"/>
  <c r="D77" i="10"/>
  <c r="Q76" i="10"/>
  <c r="R76" i="10" s="1"/>
  <c r="F76" i="10"/>
  <c r="H76" i="10" s="1"/>
  <c r="J76" i="10" s="1"/>
  <c r="L76" i="10" s="1"/>
  <c r="N76" i="10" s="1"/>
  <c r="D76" i="10"/>
  <c r="Q75" i="10"/>
  <c r="R75" i="10" s="1"/>
  <c r="F75" i="10"/>
  <c r="H75" i="10" s="1"/>
  <c r="J75" i="10" s="1"/>
  <c r="L75" i="10" s="1"/>
  <c r="N75" i="10" s="1"/>
  <c r="D75" i="10"/>
  <c r="Q74" i="10"/>
  <c r="R74" i="10" s="1"/>
  <c r="F74" i="10"/>
  <c r="H74" i="10" s="1"/>
  <c r="J74" i="10" s="1"/>
  <c r="L74" i="10" s="1"/>
  <c r="N74" i="10" s="1"/>
  <c r="D74" i="10"/>
  <c r="Q73" i="10"/>
  <c r="R73" i="10" s="1"/>
  <c r="F73" i="10"/>
  <c r="H73" i="10" s="1"/>
  <c r="J73" i="10" s="1"/>
  <c r="L73" i="10" s="1"/>
  <c r="N73" i="10" s="1"/>
  <c r="D73" i="10"/>
  <c r="Q69" i="10"/>
  <c r="R69" i="10" s="1"/>
  <c r="F69" i="10"/>
  <c r="H69" i="10" s="1"/>
  <c r="J69" i="10" s="1"/>
  <c r="L69" i="10" s="1"/>
  <c r="N69" i="10" s="1"/>
  <c r="D69" i="10"/>
  <c r="Q68" i="10"/>
  <c r="R68" i="10" s="1"/>
  <c r="F68" i="10"/>
  <c r="H68" i="10" s="1"/>
  <c r="J68" i="10" s="1"/>
  <c r="L68" i="10" s="1"/>
  <c r="N68" i="10" s="1"/>
  <c r="D68" i="10"/>
  <c r="Q67" i="10"/>
  <c r="R67" i="10" s="1"/>
  <c r="F67" i="10"/>
  <c r="H67" i="10" s="1"/>
  <c r="J67" i="10" s="1"/>
  <c r="L67" i="10" s="1"/>
  <c r="N67" i="10" s="1"/>
  <c r="D67" i="10"/>
  <c r="Q66" i="10"/>
  <c r="R66" i="10" s="1"/>
  <c r="F66" i="10"/>
  <c r="H66" i="10" s="1"/>
  <c r="J66" i="10" s="1"/>
  <c r="L66" i="10" s="1"/>
  <c r="N66" i="10" s="1"/>
  <c r="D66" i="10"/>
  <c r="Q65" i="10"/>
  <c r="R65" i="10" s="1"/>
  <c r="H65" i="10"/>
  <c r="J65" i="10" s="1"/>
  <c r="L65" i="10" s="1"/>
  <c r="N65" i="10" s="1"/>
  <c r="F65" i="10"/>
  <c r="D65" i="10"/>
  <c r="Q64" i="10"/>
  <c r="R64" i="10" s="1"/>
  <c r="H64" i="10"/>
  <c r="J64" i="10" s="1"/>
  <c r="L64" i="10" s="1"/>
  <c r="N64" i="10" s="1"/>
  <c r="F64" i="10"/>
  <c r="Q63" i="10"/>
  <c r="R63" i="10" s="1"/>
  <c r="H63" i="10"/>
  <c r="J63" i="10" s="1"/>
  <c r="L63" i="10" s="1"/>
  <c r="N63" i="10" s="1"/>
  <c r="F63" i="10"/>
  <c r="Q62" i="10"/>
  <c r="R62" i="10" s="1"/>
  <c r="H62" i="10"/>
  <c r="J62" i="10" s="1"/>
  <c r="L62" i="10" s="1"/>
  <c r="N62" i="10" s="1"/>
  <c r="F62" i="10"/>
  <c r="Q61" i="10"/>
  <c r="R61" i="10" s="1"/>
  <c r="F61" i="10"/>
  <c r="H61" i="10" s="1"/>
  <c r="J61" i="10" s="1"/>
  <c r="L61" i="10" s="1"/>
  <c r="N61" i="10" s="1"/>
  <c r="D61" i="10"/>
  <c r="Q60" i="10"/>
  <c r="R60" i="10" s="1"/>
  <c r="F60" i="10"/>
  <c r="H60" i="10" s="1"/>
  <c r="J60" i="10" s="1"/>
  <c r="L60" i="10" s="1"/>
  <c r="N60" i="10" s="1"/>
  <c r="D60" i="10"/>
  <c r="Q59" i="10"/>
  <c r="R59" i="10" s="1"/>
  <c r="H59" i="10"/>
  <c r="J59" i="10" s="1"/>
  <c r="L59" i="10" s="1"/>
  <c r="N59" i="10" s="1"/>
  <c r="F59" i="10"/>
  <c r="D59" i="10"/>
  <c r="D55" i="10"/>
  <c r="D54" i="10"/>
  <c r="D53" i="10"/>
  <c r="D52" i="10"/>
  <c r="D51" i="10"/>
  <c r="D50" i="10"/>
  <c r="D49" i="10"/>
  <c r="D48" i="10"/>
  <c r="D47" i="10"/>
  <c r="D46" i="10"/>
  <c r="D45" i="10"/>
  <c r="Q41" i="10"/>
  <c r="R41" i="10" s="1"/>
  <c r="F41" i="10"/>
  <c r="H41" i="10" s="1"/>
  <c r="J41" i="10" s="1"/>
  <c r="L41" i="10" s="1"/>
  <c r="N41" i="10" s="1"/>
  <c r="D41" i="10"/>
  <c r="Q40" i="10"/>
  <c r="R40" i="10" s="1"/>
  <c r="F40" i="10"/>
  <c r="H40" i="10" s="1"/>
  <c r="J40" i="10" s="1"/>
  <c r="L40" i="10" s="1"/>
  <c r="N40" i="10" s="1"/>
  <c r="D40" i="10"/>
  <c r="Q39" i="10"/>
  <c r="R39" i="10" s="1"/>
  <c r="F39" i="10"/>
  <c r="H39" i="10" s="1"/>
  <c r="J39" i="10" s="1"/>
  <c r="L39" i="10" s="1"/>
  <c r="N39" i="10" s="1"/>
  <c r="D39" i="10"/>
  <c r="Q38" i="10"/>
  <c r="R38" i="10" s="1"/>
  <c r="F38" i="10"/>
  <c r="H38" i="10" s="1"/>
  <c r="J38" i="10" s="1"/>
  <c r="L38" i="10" s="1"/>
  <c r="N38" i="10" s="1"/>
  <c r="D38" i="10"/>
  <c r="Q37" i="10"/>
  <c r="R37" i="10" s="1"/>
  <c r="F37" i="10"/>
  <c r="H37" i="10" s="1"/>
  <c r="J37" i="10" s="1"/>
  <c r="L37" i="10" s="1"/>
  <c r="N37" i="10" s="1"/>
  <c r="D37" i="10"/>
  <c r="Q36" i="10"/>
  <c r="R36" i="10" s="1"/>
  <c r="F36" i="10"/>
  <c r="H36" i="10" s="1"/>
  <c r="J36" i="10" s="1"/>
  <c r="L36" i="10" s="1"/>
  <c r="N36" i="10" s="1"/>
  <c r="D36" i="10"/>
  <c r="Q35" i="10"/>
  <c r="R35" i="10" s="1"/>
  <c r="F35" i="10"/>
  <c r="H35" i="10" s="1"/>
  <c r="J35" i="10" s="1"/>
  <c r="L35" i="10" s="1"/>
  <c r="N35" i="10" s="1"/>
  <c r="D35" i="10"/>
  <c r="Q34" i="10"/>
  <c r="R34" i="10" s="1"/>
  <c r="F34" i="10"/>
  <c r="H34" i="10" s="1"/>
  <c r="J34" i="10" s="1"/>
  <c r="L34" i="10" s="1"/>
  <c r="N34" i="10" s="1"/>
  <c r="D34" i="10"/>
  <c r="Q33" i="10"/>
  <c r="R33" i="10" s="1"/>
  <c r="F33" i="10"/>
  <c r="H33" i="10" s="1"/>
  <c r="J33" i="10" s="1"/>
  <c r="L33" i="10" s="1"/>
  <c r="N33" i="10" s="1"/>
  <c r="D33" i="10"/>
  <c r="Q32" i="10"/>
  <c r="R32" i="10" s="1"/>
  <c r="F32" i="10"/>
  <c r="H32" i="10" s="1"/>
  <c r="J32" i="10" s="1"/>
  <c r="L32" i="10" s="1"/>
  <c r="N32" i="10" s="1"/>
  <c r="D32" i="10"/>
  <c r="Q31" i="10"/>
  <c r="R31" i="10" s="1"/>
  <c r="F31" i="10"/>
  <c r="H31" i="10" s="1"/>
  <c r="J31" i="10" s="1"/>
  <c r="L31" i="10" s="1"/>
  <c r="N31" i="10" s="1"/>
  <c r="D31" i="10"/>
  <c r="E29" i="10"/>
  <c r="G29" i="10" s="1"/>
  <c r="I29" i="10" s="1"/>
  <c r="K29" i="10" s="1"/>
  <c r="M29" i="10" s="1"/>
  <c r="O29" i="10" s="1"/>
  <c r="E43" i="10" s="1"/>
  <c r="G43" i="10" s="1"/>
  <c r="I43" i="10" s="1"/>
  <c r="K43" i="10" s="1"/>
  <c r="M43" i="10" s="1"/>
  <c r="O43" i="10" s="1"/>
  <c r="E57" i="10" s="1"/>
  <c r="G57" i="10" s="1"/>
  <c r="I57" i="10" s="1"/>
  <c r="K57" i="10" s="1"/>
  <c r="M57" i="10" s="1"/>
  <c r="O57" i="10" s="1"/>
  <c r="E71" i="10" s="1"/>
  <c r="G71" i="10" s="1"/>
  <c r="I71" i="10" s="1"/>
  <c r="K71" i="10" s="1"/>
  <c r="M71" i="10" s="1"/>
  <c r="O71" i="10" s="1"/>
  <c r="Q27" i="10"/>
  <c r="R27" i="10" s="1"/>
  <c r="F27" i="10"/>
  <c r="H27" i="10" s="1"/>
  <c r="J27" i="10" s="1"/>
  <c r="L27" i="10" s="1"/>
  <c r="N27" i="10" s="1"/>
  <c r="Q26" i="10"/>
  <c r="R26" i="10" s="1"/>
  <c r="F26" i="10"/>
  <c r="H26" i="10" s="1"/>
  <c r="J26" i="10" s="1"/>
  <c r="L26" i="10" s="1"/>
  <c r="N26" i="10" s="1"/>
  <c r="D26" i="10"/>
  <c r="Q25" i="10"/>
  <c r="R25" i="10" s="1"/>
  <c r="F25" i="10"/>
  <c r="H25" i="10" s="1"/>
  <c r="J25" i="10" s="1"/>
  <c r="L25" i="10" s="1"/>
  <c r="N25" i="10" s="1"/>
  <c r="D25" i="10"/>
  <c r="Q24" i="10"/>
  <c r="R24" i="10" s="1"/>
  <c r="F24" i="10"/>
  <c r="H24" i="10" s="1"/>
  <c r="J24" i="10" s="1"/>
  <c r="L24" i="10" s="1"/>
  <c r="N24" i="10" s="1"/>
  <c r="D24" i="10"/>
  <c r="Q23" i="10"/>
  <c r="R23" i="10" s="1"/>
  <c r="F23" i="10"/>
  <c r="H23" i="10" s="1"/>
  <c r="J23" i="10" s="1"/>
  <c r="L23" i="10" s="1"/>
  <c r="N23" i="10" s="1"/>
  <c r="D23" i="10"/>
  <c r="Q22" i="10"/>
  <c r="R22" i="10" s="1"/>
  <c r="F22" i="10"/>
  <c r="H22" i="10" s="1"/>
  <c r="J22" i="10" s="1"/>
  <c r="L22" i="10" s="1"/>
  <c r="N22" i="10" s="1"/>
  <c r="D22" i="10"/>
  <c r="Q21" i="10"/>
  <c r="R21" i="10" s="1"/>
  <c r="F21" i="10"/>
  <c r="H21" i="10" s="1"/>
  <c r="J21" i="10" s="1"/>
  <c r="L21" i="10" s="1"/>
  <c r="N21" i="10" s="1"/>
  <c r="D21" i="10"/>
  <c r="Q20" i="10"/>
  <c r="R20" i="10" s="1"/>
  <c r="F20" i="10"/>
  <c r="H20" i="10" s="1"/>
  <c r="J20" i="10" s="1"/>
  <c r="L20" i="10" s="1"/>
  <c r="N20" i="10" s="1"/>
  <c r="D20" i="10"/>
  <c r="Q19" i="10"/>
  <c r="R19" i="10" s="1"/>
  <c r="F19" i="10"/>
  <c r="H19" i="10" s="1"/>
  <c r="J19" i="10" s="1"/>
  <c r="L19" i="10" s="1"/>
  <c r="N19" i="10" s="1"/>
  <c r="D19" i="10"/>
  <c r="Q18" i="10"/>
  <c r="R18" i="10" s="1"/>
  <c r="F18" i="10"/>
  <c r="H18" i="10" s="1"/>
  <c r="J18" i="10" s="1"/>
  <c r="L18" i="10" s="1"/>
  <c r="N18" i="10" s="1"/>
  <c r="D18" i="10"/>
  <c r="Q17" i="10"/>
  <c r="R17" i="10" s="1"/>
  <c r="F17" i="10"/>
  <c r="H17" i="10" s="1"/>
  <c r="J17" i="10" s="1"/>
  <c r="L17" i="10" s="1"/>
  <c r="N17" i="10" s="1"/>
  <c r="D17" i="10"/>
  <c r="Q73" i="2"/>
  <c r="R73" i="2" s="1"/>
  <c r="Q74" i="2"/>
  <c r="R74" i="2" s="1"/>
  <c r="Q75" i="2"/>
  <c r="R75" i="2" s="1"/>
  <c r="Q76" i="2"/>
  <c r="R76" i="2" s="1"/>
  <c r="Q77" i="2"/>
  <c r="R77" i="2" s="1"/>
  <c r="Q78" i="2"/>
  <c r="R78" i="2" s="1"/>
  <c r="Q79" i="2"/>
  <c r="R79" i="2" s="1"/>
  <c r="Q80" i="2"/>
  <c r="R80" i="2"/>
  <c r="Q81" i="2"/>
  <c r="R81" i="2" s="1"/>
  <c r="Q82" i="2"/>
  <c r="R82" i="2" s="1"/>
  <c r="Q83" i="2"/>
  <c r="R83" i="2"/>
  <c r="E78" i="9"/>
  <c r="G78" i="9"/>
  <c r="E50" i="9"/>
  <c r="G50" i="9"/>
  <c r="G74" i="9"/>
  <c r="E74" i="9"/>
  <c r="G70" i="9"/>
  <c r="E70" i="9"/>
  <c r="G66" i="9"/>
  <c r="E66" i="9"/>
  <c r="G62" i="9"/>
  <c r="E62" i="9"/>
  <c r="G58" i="9"/>
  <c r="E58" i="9"/>
  <c r="G47" i="9"/>
  <c r="E47" i="9"/>
  <c r="G44" i="9"/>
  <c r="E44" i="9"/>
  <c r="G41" i="9"/>
  <c r="E41" i="9"/>
  <c r="E38" i="9"/>
  <c r="H36" i="9"/>
  <c r="G38" i="9" s="1"/>
  <c r="E35" i="9"/>
  <c r="H33" i="9"/>
  <c r="G35" i="9" s="1"/>
  <c r="D21" i="9"/>
  <c r="G17" i="9"/>
  <c r="E17" i="9"/>
  <c r="I11" i="9"/>
  <c r="I18" i="9" s="1"/>
  <c r="I21" i="9" s="1"/>
  <c r="H11" i="9"/>
  <c r="H18" i="9" s="1"/>
  <c r="H21" i="9" s="1"/>
  <c r="G11" i="9"/>
  <c r="G18" i="9" s="1"/>
  <c r="F11" i="9"/>
  <c r="F18" i="9" s="1"/>
  <c r="F21" i="9" s="1"/>
  <c r="E11" i="9"/>
  <c r="E18" i="9" s="1"/>
  <c r="D11" i="9"/>
  <c r="G10" i="9"/>
  <c r="E10" i="9"/>
  <c r="G7" i="9"/>
  <c r="E7" i="9"/>
  <c r="R69" i="2"/>
  <c r="H67" i="2"/>
  <c r="J67" i="2" s="1"/>
  <c r="L67" i="2" s="1"/>
  <c r="N67" i="2" s="1"/>
  <c r="H63" i="2"/>
  <c r="J63" i="2" s="1"/>
  <c r="L63" i="2" s="1"/>
  <c r="N63" i="2" s="1"/>
  <c r="H59" i="2"/>
  <c r="J59" i="2" s="1"/>
  <c r="L59" i="2" s="1"/>
  <c r="N59" i="2" s="1"/>
  <c r="F69" i="2"/>
  <c r="H69" i="2" s="1"/>
  <c r="J69" i="2" s="1"/>
  <c r="L69" i="2" s="1"/>
  <c r="N69" i="2" s="1"/>
  <c r="F68" i="2"/>
  <c r="H68" i="2" s="1"/>
  <c r="J68" i="2" s="1"/>
  <c r="L68" i="2" s="1"/>
  <c r="N68" i="2" s="1"/>
  <c r="F67" i="2"/>
  <c r="F66" i="2"/>
  <c r="H66" i="2" s="1"/>
  <c r="J66" i="2" s="1"/>
  <c r="L66" i="2" s="1"/>
  <c r="N66" i="2" s="1"/>
  <c r="F65" i="2"/>
  <c r="H65" i="2" s="1"/>
  <c r="J65" i="2" s="1"/>
  <c r="L65" i="2" s="1"/>
  <c r="N65" i="2" s="1"/>
  <c r="F64" i="2"/>
  <c r="H64" i="2" s="1"/>
  <c r="J64" i="2" s="1"/>
  <c r="L64" i="2" s="1"/>
  <c r="N64" i="2" s="1"/>
  <c r="F63" i="2"/>
  <c r="F62" i="2"/>
  <c r="H62" i="2" s="1"/>
  <c r="J62" i="2" s="1"/>
  <c r="L62" i="2" s="1"/>
  <c r="N62" i="2" s="1"/>
  <c r="F61" i="2"/>
  <c r="H61" i="2" s="1"/>
  <c r="J61" i="2" s="1"/>
  <c r="L61" i="2" s="1"/>
  <c r="N61" i="2" s="1"/>
  <c r="F60" i="2"/>
  <c r="H60" i="2" s="1"/>
  <c r="J60" i="2" s="1"/>
  <c r="L60" i="2" s="1"/>
  <c r="N60" i="2" s="1"/>
  <c r="F59" i="2"/>
  <c r="G47" i="8"/>
  <c r="E47" i="8"/>
  <c r="E71" i="8"/>
  <c r="G71" i="8"/>
  <c r="G67" i="8"/>
  <c r="E67" i="8"/>
  <c r="G63" i="8"/>
  <c r="E63" i="8"/>
  <c r="G59" i="8"/>
  <c r="E59" i="8"/>
  <c r="G55" i="8"/>
  <c r="E55" i="8"/>
  <c r="G44" i="8"/>
  <c r="E44" i="8"/>
  <c r="G41" i="8"/>
  <c r="E41" i="8"/>
  <c r="E38" i="8"/>
  <c r="H36" i="8"/>
  <c r="G38" i="8" s="1"/>
  <c r="E35" i="8"/>
  <c r="H33" i="8"/>
  <c r="G35" i="8" s="1"/>
  <c r="D21" i="8"/>
  <c r="G17" i="8"/>
  <c r="E17" i="8"/>
  <c r="I11" i="8"/>
  <c r="I18" i="8" s="1"/>
  <c r="I21" i="8" s="1"/>
  <c r="H11" i="8"/>
  <c r="H18" i="8" s="1"/>
  <c r="H21" i="8" s="1"/>
  <c r="G11" i="8"/>
  <c r="G18" i="8" s="1"/>
  <c r="F11" i="8"/>
  <c r="F18" i="8" s="1"/>
  <c r="F21" i="8" s="1"/>
  <c r="E11" i="8"/>
  <c r="E18" i="8" s="1"/>
  <c r="D11" i="8"/>
  <c r="G10" i="8"/>
  <c r="E10" i="8"/>
  <c r="G7" i="8"/>
  <c r="E7" i="8"/>
  <c r="R48" i="2"/>
  <c r="R52" i="2"/>
  <c r="H55" i="2"/>
  <c r="J55" i="2" s="1"/>
  <c r="L55" i="2" s="1"/>
  <c r="N55" i="2" s="1"/>
  <c r="H50" i="2"/>
  <c r="J50" i="2" s="1"/>
  <c r="L50" i="2" s="1"/>
  <c r="N50" i="2" s="1"/>
  <c r="H49" i="2"/>
  <c r="J49" i="2" s="1"/>
  <c r="L49" i="2" s="1"/>
  <c r="N49" i="2" s="1"/>
  <c r="H46" i="2"/>
  <c r="J46" i="2" s="1"/>
  <c r="L46" i="2" s="1"/>
  <c r="N46" i="2" s="1"/>
  <c r="H45" i="2"/>
  <c r="J45" i="2" s="1"/>
  <c r="L45" i="2" s="1"/>
  <c r="N45" i="2" s="1"/>
  <c r="F55" i="2"/>
  <c r="F54" i="2"/>
  <c r="H54" i="2" s="1"/>
  <c r="J54" i="2" s="1"/>
  <c r="L54" i="2" s="1"/>
  <c r="N54" i="2" s="1"/>
  <c r="F53" i="2"/>
  <c r="H53" i="2" s="1"/>
  <c r="J53" i="2" s="1"/>
  <c r="L53" i="2" s="1"/>
  <c r="N53" i="2" s="1"/>
  <c r="F52" i="2"/>
  <c r="H52" i="2" s="1"/>
  <c r="J52" i="2" s="1"/>
  <c r="L52" i="2" s="1"/>
  <c r="N52" i="2" s="1"/>
  <c r="F51" i="2"/>
  <c r="H51" i="2" s="1"/>
  <c r="J51" i="2" s="1"/>
  <c r="L51" i="2" s="1"/>
  <c r="N51" i="2" s="1"/>
  <c r="F50" i="2"/>
  <c r="F49" i="2"/>
  <c r="F48" i="2"/>
  <c r="H48" i="2" s="1"/>
  <c r="J48" i="2" s="1"/>
  <c r="L48" i="2" s="1"/>
  <c r="N48" i="2" s="1"/>
  <c r="F47" i="2"/>
  <c r="H47" i="2" s="1"/>
  <c r="J47" i="2" s="1"/>
  <c r="L47" i="2" s="1"/>
  <c r="N47" i="2" s="1"/>
  <c r="F46" i="2"/>
  <c r="F45" i="2"/>
  <c r="R34" i="2"/>
  <c r="G64" i="7"/>
  <c r="E64" i="7"/>
  <c r="G60" i="7"/>
  <c r="E60" i="7"/>
  <c r="G56" i="7"/>
  <c r="E56" i="7"/>
  <c r="G52" i="7"/>
  <c r="E52" i="7"/>
  <c r="E38" i="7"/>
  <c r="H36" i="7"/>
  <c r="G38" i="7" s="1"/>
  <c r="E35" i="7"/>
  <c r="H33" i="7"/>
  <c r="G35" i="7" s="1"/>
  <c r="D21" i="7"/>
  <c r="E17" i="7"/>
  <c r="I11" i="7"/>
  <c r="I18" i="7" s="1"/>
  <c r="I21" i="7" s="1"/>
  <c r="G11" i="7"/>
  <c r="G18" i="7" s="1"/>
  <c r="F11" i="7"/>
  <c r="F18" i="7" s="1"/>
  <c r="F21" i="7" s="1"/>
  <c r="E11" i="7"/>
  <c r="E18" i="7" s="1"/>
  <c r="D11" i="7"/>
  <c r="E10" i="7"/>
  <c r="E7" i="7"/>
  <c r="G7" i="7"/>
  <c r="Q27" i="2"/>
  <c r="R27" i="2" s="1"/>
  <c r="F27" i="2"/>
  <c r="H27" i="2" s="1"/>
  <c r="J27" i="2" s="1"/>
  <c r="L27" i="2" s="1"/>
  <c r="N27" i="2" s="1"/>
  <c r="Q26" i="2"/>
  <c r="R26" i="2" s="1"/>
  <c r="F26" i="2"/>
  <c r="H26" i="2" s="1"/>
  <c r="J26" i="2" s="1"/>
  <c r="L26" i="2" s="1"/>
  <c r="N26" i="2" s="1"/>
  <c r="D26" i="2"/>
  <c r="Q25" i="2"/>
  <c r="R25" i="2" s="1"/>
  <c r="F25" i="2"/>
  <c r="H25" i="2" s="1"/>
  <c r="J25" i="2" s="1"/>
  <c r="L25" i="2" s="1"/>
  <c r="N25" i="2" s="1"/>
  <c r="D25" i="2"/>
  <c r="Q24" i="2"/>
  <c r="R24" i="2" s="1"/>
  <c r="F24" i="2"/>
  <c r="H24" i="2" s="1"/>
  <c r="J24" i="2" s="1"/>
  <c r="L24" i="2" s="1"/>
  <c r="N24" i="2" s="1"/>
  <c r="D24" i="2"/>
  <c r="Q23" i="2"/>
  <c r="R23" i="2" s="1"/>
  <c r="F23" i="2"/>
  <c r="H23" i="2" s="1"/>
  <c r="J23" i="2" s="1"/>
  <c r="L23" i="2" s="1"/>
  <c r="N23" i="2" s="1"/>
  <c r="D23" i="2"/>
  <c r="Q22" i="2"/>
  <c r="R22" i="2" s="1"/>
  <c r="F22" i="2"/>
  <c r="H22" i="2" s="1"/>
  <c r="J22" i="2" s="1"/>
  <c r="L22" i="2" s="1"/>
  <c r="N22" i="2" s="1"/>
  <c r="D22" i="2"/>
  <c r="Q21" i="2"/>
  <c r="R21" i="2" s="1"/>
  <c r="F21" i="2"/>
  <c r="H21" i="2" s="1"/>
  <c r="J21" i="2" s="1"/>
  <c r="L21" i="2" s="1"/>
  <c r="N21" i="2" s="1"/>
  <c r="D21" i="2"/>
  <c r="Q20" i="2"/>
  <c r="R20" i="2" s="1"/>
  <c r="F20" i="2"/>
  <c r="H20" i="2" s="1"/>
  <c r="J20" i="2" s="1"/>
  <c r="L20" i="2" s="1"/>
  <c r="N20" i="2" s="1"/>
  <c r="D20" i="2"/>
  <c r="Q19" i="2"/>
  <c r="R19" i="2" s="1"/>
  <c r="F19" i="2"/>
  <c r="H19" i="2" s="1"/>
  <c r="J19" i="2" s="1"/>
  <c r="L19" i="2" s="1"/>
  <c r="N19" i="2" s="1"/>
  <c r="D19" i="2"/>
  <c r="Q18" i="2"/>
  <c r="R18" i="2" s="1"/>
  <c r="F18" i="2"/>
  <c r="H18" i="2" s="1"/>
  <c r="J18" i="2" s="1"/>
  <c r="L18" i="2" s="1"/>
  <c r="N18" i="2" s="1"/>
  <c r="D18" i="2"/>
  <c r="Q17" i="2"/>
  <c r="R17" i="2" s="1"/>
  <c r="F17" i="2"/>
  <c r="H17" i="2" s="1"/>
  <c r="J17" i="2" s="1"/>
  <c r="L17" i="2" s="1"/>
  <c r="N17" i="2" s="1"/>
  <c r="D17" i="2"/>
  <c r="Q83" i="6"/>
  <c r="R83" i="6" s="1"/>
  <c r="Q82" i="6"/>
  <c r="R82" i="6" s="1"/>
  <c r="Q81" i="6"/>
  <c r="R81" i="6" s="1"/>
  <c r="Q80" i="6"/>
  <c r="R80" i="6" s="1"/>
  <c r="Q79" i="6"/>
  <c r="R79" i="6" s="1"/>
  <c r="Q78" i="6"/>
  <c r="R78" i="6" s="1"/>
  <c r="Q77" i="6"/>
  <c r="R77" i="6" s="1"/>
  <c r="Q76" i="6"/>
  <c r="R76" i="6" s="1"/>
  <c r="Q75" i="6"/>
  <c r="R75" i="6" s="1"/>
  <c r="Q74" i="6"/>
  <c r="R74" i="6" s="1"/>
  <c r="Q73" i="6"/>
  <c r="R73" i="6" s="1"/>
  <c r="K110" i="6"/>
  <c r="K109" i="6"/>
  <c r="K108" i="6"/>
  <c r="K107" i="6"/>
  <c r="K106" i="6"/>
  <c r="K105" i="6"/>
  <c r="K104" i="6"/>
  <c r="K103" i="6"/>
  <c r="K102" i="6"/>
  <c r="K101" i="6"/>
  <c r="K100" i="6"/>
  <c r="D96" i="6"/>
  <c r="E96" i="6" s="1"/>
  <c r="D95" i="6"/>
  <c r="E95" i="6" s="1"/>
  <c r="D94" i="6"/>
  <c r="E94" i="6" s="1"/>
  <c r="D93" i="6"/>
  <c r="E93" i="6" s="1"/>
  <c r="D92" i="6"/>
  <c r="E92" i="6" s="1"/>
  <c r="D91" i="6"/>
  <c r="E91" i="6" s="1"/>
  <c r="D90" i="6"/>
  <c r="E90" i="6" s="1"/>
  <c r="D89" i="6"/>
  <c r="E89" i="6" s="1"/>
  <c r="D88" i="6"/>
  <c r="E88" i="6" s="1"/>
  <c r="D87" i="6"/>
  <c r="E87" i="6" s="1"/>
  <c r="D86" i="6"/>
  <c r="E86" i="6" s="1"/>
  <c r="F83" i="6"/>
  <c r="H83" i="6" s="1"/>
  <c r="J83" i="6" s="1"/>
  <c r="L83" i="6" s="1"/>
  <c r="N83" i="6" s="1"/>
  <c r="F82" i="6"/>
  <c r="H82" i="6" s="1"/>
  <c r="J82" i="6" s="1"/>
  <c r="L82" i="6" s="1"/>
  <c r="N82" i="6" s="1"/>
  <c r="D82" i="6"/>
  <c r="F81" i="6"/>
  <c r="H81" i="6" s="1"/>
  <c r="J81" i="6" s="1"/>
  <c r="L81" i="6" s="1"/>
  <c r="N81" i="6" s="1"/>
  <c r="D81" i="6"/>
  <c r="F80" i="6"/>
  <c r="H80" i="6" s="1"/>
  <c r="J80" i="6" s="1"/>
  <c r="L80" i="6" s="1"/>
  <c r="N80" i="6" s="1"/>
  <c r="D80" i="6"/>
  <c r="F79" i="6"/>
  <c r="H79" i="6" s="1"/>
  <c r="J79" i="6" s="1"/>
  <c r="L79" i="6" s="1"/>
  <c r="N79" i="6" s="1"/>
  <c r="D79" i="6"/>
  <c r="F78" i="6"/>
  <c r="H78" i="6" s="1"/>
  <c r="J78" i="6" s="1"/>
  <c r="L78" i="6" s="1"/>
  <c r="N78" i="6" s="1"/>
  <c r="D78" i="6"/>
  <c r="F77" i="6"/>
  <c r="H77" i="6" s="1"/>
  <c r="J77" i="6" s="1"/>
  <c r="L77" i="6" s="1"/>
  <c r="N77" i="6" s="1"/>
  <c r="D77" i="6"/>
  <c r="F76" i="6"/>
  <c r="H76" i="6" s="1"/>
  <c r="J76" i="6" s="1"/>
  <c r="L76" i="6" s="1"/>
  <c r="N76" i="6" s="1"/>
  <c r="D76" i="6"/>
  <c r="H75" i="6"/>
  <c r="J75" i="6" s="1"/>
  <c r="L75" i="6" s="1"/>
  <c r="N75" i="6" s="1"/>
  <c r="F75" i="6"/>
  <c r="D75" i="6"/>
  <c r="F74" i="6"/>
  <c r="H74" i="6" s="1"/>
  <c r="J74" i="6" s="1"/>
  <c r="L74" i="6" s="1"/>
  <c r="N74" i="6" s="1"/>
  <c r="D74" i="6"/>
  <c r="F73" i="6"/>
  <c r="H73" i="6" s="1"/>
  <c r="J73" i="6" s="1"/>
  <c r="L73" i="6" s="1"/>
  <c r="N73" i="6" s="1"/>
  <c r="D73" i="6"/>
  <c r="Q69" i="6"/>
  <c r="R69" i="6" s="1"/>
  <c r="F69" i="6"/>
  <c r="H69" i="6" s="1"/>
  <c r="J69" i="6" s="1"/>
  <c r="L69" i="6" s="1"/>
  <c r="N69" i="6" s="1"/>
  <c r="D69" i="6"/>
  <c r="Q68" i="6"/>
  <c r="R68" i="6" s="1"/>
  <c r="F68" i="6"/>
  <c r="H68" i="6" s="1"/>
  <c r="J68" i="6" s="1"/>
  <c r="L68" i="6" s="1"/>
  <c r="N68" i="6" s="1"/>
  <c r="D68" i="6"/>
  <c r="Q67" i="6"/>
  <c r="R67" i="6" s="1"/>
  <c r="F67" i="6"/>
  <c r="H67" i="6" s="1"/>
  <c r="J67" i="6" s="1"/>
  <c r="L67" i="6" s="1"/>
  <c r="N67" i="6" s="1"/>
  <c r="D67" i="6"/>
  <c r="Q66" i="6"/>
  <c r="R66" i="6" s="1"/>
  <c r="F66" i="6"/>
  <c r="H66" i="6" s="1"/>
  <c r="J66" i="6" s="1"/>
  <c r="L66" i="6" s="1"/>
  <c r="N66" i="6" s="1"/>
  <c r="D66" i="6"/>
  <c r="Q65" i="6"/>
  <c r="R65" i="6" s="1"/>
  <c r="F65" i="6"/>
  <c r="H65" i="6" s="1"/>
  <c r="J65" i="6" s="1"/>
  <c r="L65" i="6" s="1"/>
  <c r="N65" i="6" s="1"/>
  <c r="D65" i="6"/>
  <c r="Q64" i="6"/>
  <c r="R64" i="6" s="1"/>
  <c r="F64" i="6"/>
  <c r="H64" i="6" s="1"/>
  <c r="J64" i="6" s="1"/>
  <c r="L64" i="6" s="1"/>
  <c r="N64" i="6" s="1"/>
  <c r="D64" i="6"/>
  <c r="Q63" i="6"/>
  <c r="R63" i="6" s="1"/>
  <c r="F63" i="6"/>
  <c r="H63" i="6" s="1"/>
  <c r="J63" i="6" s="1"/>
  <c r="L63" i="6" s="1"/>
  <c r="N63" i="6" s="1"/>
  <c r="D63" i="6"/>
  <c r="Q62" i="6"/>
  <c r="R62" i="6" s="1"/>
  <c r="F62" i="6"/>
  <c r="H62" i="6" s="1"/>
  <c r="J62" i="6" s="1"/>
  <c r="L62" i="6" s="1"/>
  <c r="N62" i="6" s="1"/>
  <c r="D62" i="6"/>
  <c r="Q61" i="6"/>
  <c r="R61" i="6" s="1"/>
  <c r="F61" i="6"/>
  <c r="H61" i="6" s="1"/>
  <c r="J61" i="6" s="1"/>
  <c r="L61" i="6" s="1"/>
  <c r="N61" i="6" s="1"/>
  <c r="D61" i="6"/>
  <c r="Q60" i="6"/>
  <c r="R60" i="6" s="1"/>
  <c r="F60" i="6"/>
  <c r="H60" i="6" s="1"/>
  <c r="J60" i="6" s="1"/>
  <c r="L60" i="6" s="1"/>
  <c r="N60" i="6" s="1"/>
  <c r="D60" i="6"/>
  <c r="Q59" i="6"/>
  <c r="R59" i="6" s="1"/>
  <c r="F59" i="6"/>
  <c r="H59" i="6" s="1"/>
  <c r="J59" i="6" s="1"/>
  <c r="L59" i="6" s="1"/>
  <c r="N59" i="6" s="1"/>
  <c r="D59" i="6"/>
  <c r="Q55" i="6"/>
  <c r="R55" i="6" s="1"/>
  <c r="F55" i="6"/>
  <c r="H55" i="6" s="1"/>
  <c r="J55" i="6" s="1"/>
  <c r="L55" i="6" s="1"/>
  <c r="N55" i="6" s="1"/>
  <c r="D55" i="6"/>
  <c r="Q54" i="6"/>
  <c r="R54" i="6" s="1"/>
  <c r="F54" i="6"/>
  <c r="H54" i="6" s="1"/>
  <c r="J54" i="6" s="1"/>
  <c r="L54" i="6" s="1"/>
  <c r="N54" i="6" s="1"/>
  <c r="D54" i="6"/>
  <c r="Q53" i="6"/>
  <c r="R53" i="6" s="1"/>
  <c r="F53" i="6"/>
  <c r="H53" i="6" s="1"/>
  <c r="J53" i="6" s="1"/>
  <c r="L53" i="6" s="1"/>
  <c r="N53" i="6" s="1"/>
  <c r="D53" i="6"/>
  <c r="Q52" i="6"/>
  <c r="R52" i="6" s="1"/>
  <c r="F52" i="6"/>
  <c r="H52" i="6" s="1"/>
  <c r="J52" i="6" s="1"/>
  <c r="L52" i="6" s="1"/>
  <c r="N52" i="6" s="1"/>
  <c r="D52" i="6"/>
  <c r="Q51" i="6"/>
  <c r="R51" i="6" s="1"/>
  <c r="F51" i="6"/>
  <c r="H51" i="6" s="1"/>
  <c r="J51" i="6" s="1"/>
  <c r="L51" i="6" s="1"/>
  <c r="N51" i="6" s="1"/>
  <c r="D51" i="6"/>
  <c r="Q50" i="6"/>
  <c r="R50" i="6" s="1"/>
  <c r="F50" i="6"/>
  <c r="H50" i="6" s="1"/>
  <c r="J50" i="6" s="1"/>
  <c r="L50" i="6" s="1"/>
  <c r="N50" i="6" s="1"/>
  <c r="D50" i="6"/>
  <c r="Q49" i="6"/>
  <c r="R49" i="6" s="1"/>
  <c r="H49" i="6"/>
  <c r="J49" i="6" s="1"/>
  <c r="L49" i="6" s="1"/>
  <c r="N49" i="6" s="1"/>
  <c r="F49" i="6"/>
  <c r="D49" i="6"/>
  <c r="Q48" i="6"/>
  <c r="R48" i="6" s="1"/>
  <c r="F48" i="6"/>
  <c r="H48" i="6" s="1"/>
  <c r="J48" i="6" s="1"/>
  <c r="L48" i="6" s="1"/>
  <c r="N48" i="6" s="1"/>
  <c r="D48" i="6"/>
  <c r="Q47" i="6"/>
  <c r="R47" i="6" s="1"/>
  <c r="H47" i="6"/>
  <c r="J47" i="6" s="1"/>
  <c r="L47" i="6" s="1"/>
  <c r="N47" i="6" s="1"/>
  <c r="F47" i="6"/>
  <c r="D47" i="6"/>
  <c r="Q46" i="6"/>
  <c r="R46" i="6" s="1"/>
  <c r="F46" i="6"/>
  <c r="H46" i="6" s="1"/>
  <c r="J46" i="6" s="1"/>
  <c r="L46" i="6" s="1"/>
  <c r="N46" i="6" s="1"/>
  <c r="D46" i="6"/>
  <c r="Q45" i="6"/>
  <c r="R45" i="6" s="1"/>
  <c r="H45" i="6"/>
  <c r="J45" i="6" s="1"/>
  <c r="L45" i="6" s="1"/>
  <c r="N45" i="6" s="1"/>
  <c r="F45" i="6"/>
  <c r="D45" i="6"/>
  <c r="Q41" i="6"/>
  <c r="H41" i="6"/>
  <c r="J41" i="6" s="1"/>
  <c r="L41" i="6" s="1"/>
  <c r="N41" i="6" s="1"/>
  <c r="F41" i="6"/>
  <c r="D41" i="6"/>
  <c r="Q40" i="6"/>
  <c r="H40" i="6"/>
  <c r="J40" i="6" s="1"/>
  <c r="L40" i="6" s="1"/>
  <c r="N40" i="6" s="1"/>
  <c r="F40" i="6"/>
  <c r="D40" i="6"/>
  <c r="Q39" i="6"/>
  <c r="H39" i="6"/>
  <c r="J39" i="6" s="1"/>
  <c r="L39" i="6" s="1"/>
  <c r="N39" i="6" s="1"/>
  <c r="F39" i="6"/>
  <c r="D39" i="6"/>
  <c r="Q38" i="6"/>
  <c r="U80" i="6" s="1"/>
  <c r="V80" i="6" s="1"/>
  <c r="H38" i="6"/>
  <c r="J38" i="6" s="1"/>
  <c r="L38" i="6" s="1"/>
  <c r="N38" i="6" s="1"/>
  <c r="F38" i="6"/>
  <c r="D38" i="6"/>
  <c r="Q37" i="6"/>
  <c r="H37" i="6"/>
  <c r="J37" i="6" s="1"/>
  <c r="L37" i="6" s="1"/>
  <c r="N37" i="6" s="1"/>
  <c r="F37" i="6"/>
  <c r="D37" i="6"/>
  <c r="Q36" i="6"/>
  <c r="U78" i="6" s="1"/>
  <c r="V78" i="6" s="1"/>
  <c r="H36" i="6"/>
  <c r="J36" i="6" s="1"/>
  <c r="L36" i="6" s="1"/>
  <c r="N36" i="6" s="1"/>
  <c r="F36" i="6"/>
  <c r="D36" i="6"/>
  <c r="Q35" i="6"/>
  <c r="H35" i="6"/>
  <c r="J35" i="6" s="1"/>
  <c r="L35" i="6" s="1"/>
  <c r="N35" i="6" s="1"/>
  <c r="F35" i="6"/>
  <c r="D35" i="6"/>
  <c r="Q34" i="6"/>
  <c r="U76" i="6" s="1"/>
  <c r="V76" i="6" s="1"/>
  <c r="H34" i="6"/>
  <c r="J34" i="6" s="1"/>
  <c r="L34" i="6" s="1"/>
  <c r="N34" i="6" s="1"/>
  <c r="F34" i="6"/>
  <c r="D34" i="6"/>
  <c r="Q33" i="6"/>
  <c r="R33" i="6" s="1"/>
  <c r="H33" i="6"/>
  <c r="J33" i="6" s="1"/>
  <c r="L33" i="6" s="1"/>
  <c r="N33" i="6" s="1"/>
  <c r="F33" i="6"/>
  <c r="D33" i="6"/>
  <c r="Q32" i="6"/>
  <c r="R32" i="6" s="1"/>
  <c r="H32" i="6"/>
  <c r="J32" i="6" s="1"/>
  <c r="L32" i="6" s="1"/>
  <c r="N32" i="6" s="1"/>
  <c r="F32" i="6"/>
  <c r="D32" i="6"/>
  <c r="Q31" i="6"/>
  <c r="R31" i="6" s="1"/>
  <c r="H31" i="6"/>
  <c r="J31" i="6" s="1"/>
  <c r="L31" i="6" s="1"/>
  <c r="N31" i="6" s="1"/>
  <c r="F31" i="6"/>
  <c r="D31" i="6"/>
  <c r="E29" i="6"/>
  <c r="G29" i="6" s="1"/>
  <c r="I29" i="6" s="1"/>
  <c r="K29" i="6" s="1"/>
  <c r="M29" i="6" s="1"/>
  <c r="O29" i="6" s="1"/>
  <c r="E43" i="6" s="1"/>
  <c r="G43" i="6" s="1"/>
  <c r="I43" i="6" s="1"/>
  <c r="K43" i="6" s="1"/>
  <c r="M43" i="6" s="1"/>
  <c r="O43" i="6" s="1"/>
  <c r="E57" i="6" s="1"/>
  <c r="G57" i="6" s="1"/>
  <c r="I57" i="6" s="1"/>
  <c r="K57" i="6" s="1"/>
  <c r="M57" i="6" s="1"/>
  <c r="O57" i="6" s="1"/>
  <c r="E71" i="6" s="1"/>
  <c r="G71" i="6" s="1"/>
  <c r="I71" i="6" s="1"/>
  <c r="K71" i="6" s="1"/>
  <c r="M71" i="6" s="1"/>
  <c r="O71" i="6" s="1"/>
  <c r="R27" i="6"/>
  <c r="Q27" i="6"/>
  <c r="F27" i="6"/>
  <c r="H27" i="6" s="1"/>
  <c r="J27" i="6" s="1"/>
  <c r="L27" i="6" s="1"/>
  <c r="N27" i="6" s="1"/>
  <c r="D27" i="6"/>
  <c r="Q26" i="6"/>
  <c r="R26" i="6" s="1"/>
  <c r="F26" i="6"/>
  <c r="H26" i="6" s="1"/>
  <c r="J26" i="6" s="1"/>
  <c r="L26" i="6" s="1"/>
  <c r="N26" i="6" s="1"/>
  <c r="D26" i="6"/>
  <c r="Q25" i="6"/>
  <c r="R25" i="6" s="1"/>
  <c r="F25" i="6"/>
  <c r="H25" i="6" s="1"/>
  <c r="J25" i="6" s="1"/>
  <c r="L25" i="6" s="1"/>
  <c r="N25" i="6" s="1"/>
  <c r="D25" i="6"/>
  <c r="Q24" i="6"/>
  <c r="R24" i="6" s="1"/>
  <c r="F24" i="6"/>
  <c r="H24" i="6" s="1"/>
  <c r="J24" i="6" s="1"/>
  <c r="L24" i="6" s="1"/>
  <c r="N24" i="6" s="1"/>
  <c r="D24" i="6"/>
  <c r="Q23" i="6"/>
  <c r="R23" i="6" s="1"/>
  <c r="F23" i="6"/>
  <c r="H23" i="6" s="1"/>
  <c r="J23" i="6" s="1"/>
  <c r="L23" i="6" s="1"/>
  <c r="N23" i="6" s="1"/>
  <c r="D23" i="6"/>
  <c r="Q22" i="6"/>
  <c r="R22" i="6" s="1"/>
  <c r="F22" i="6"/>
  <c r="H22" i="6" s="1"/>
  <c r="J22" i="6" s="1"/>
  <c r="L22" i="6" s="1"/>
  <c r="N22" i="6" s="1"/>
  <c r="D22" i="6"/>
  <c r="Q21" i="6"/>
  <c r="R21" i="6" s="1"/>
  <c r="F21" i="6"/>
  <c r="H21" i="6" s="1"/>
  <c r="J21" i="6" s="1"/>
  <c r="L21" i="6" s="1"/>
  <c r="N21" i="6" s="1"/>
  <c r="D21" i="6"/>
  <c r="Q20" i="6"/>
  <c r="R20" i="6" s="1"/>
  <c r="F20" i="6"/>
  <c r="H20" i="6" s="1"/>
  <c r="J20" i="6" s="1"/>
  <c r="L20" i="6" s="1"/>
  <c r="N20" i="6" s="1"/>
  <c r="D20" i="6"/>
  <c r="Q19" i="6"/>
  <c r="R19" i="6" s="1"/>
  <c r="F19" i="6"/>
  <c r="H19" i="6" s="1"/>
  <c r="J19" i="6" s="1"/>
  <c r="L19" i="6" s="1"/>
  <c r="N19" i="6" s="1"/>
  <c r="D19" i="6"/>
  <c r="Q18" i="6"/>
  <c r="R18" i="6" s="1"/>
  <c r="F18" i="6"/>
  <c r="H18" i="6" s="1"/>
  <c r="J18" i="6" s="1"/>
  <c r="L18" i="6" s="1"/>
  <c r="N18" i="6" s="1"/>
  <c r="D18" i="6"/>
  <c r="Q17" i="6"/>
  <c r="R17" i="6" s="1"/>
  <c r="F17" i="6"/>
  <c r="H17" i="6" s="1"/>
  <c r="J17" i="6" s="1"/>
  <c r="L17" i="6" s="1"/>
  <c r="N17" i="6" s="1"/>
  <c r="D17" i="6"/>
  <c r="A4" i="5"/>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G57" i="4"/>
  <c r="E57" i="4"/>
  <c r="G53" i="4"/>
  <c r="E53" i="4"/>
  <c r="G49" i="4"/>
  <c r="E49" i="4"/>
  <c r="G39" i="4"/>
  <c r="F39" i="4"/>
  <c r="E39" i="4"/>
  <c r="D39" i="4"/>
  <c r="E38" i="4"/>
  <c r="H36" i="4"/>
  <c r="G38" i="4" s="1"/>
  <c r="E35" i="4"/>
  <c r="H33" i="4"/>
  <c r="G35" i="4" s="1"/>
  <c r="D21" i="4"/>
  <c r="E17" i="4"/>
  <c r="H15" i="4"/>
  <c r="G17" i="4" s="1"/>
  <c r="I11" i="4"/>
  <c r="I18" i="4" s="1"/>
  <c r="I21" i="4" s="1"/>
  <c r="G11" i="4"/>
  <c r="G18" i="4" s="1"/>
  <c r="F11" i="4"/>
  <c r="F18" i="4" s="1"/>
  <c r="F21" i="4" s="1"/>
  <c r="E11" i="4"/>
  <c r="E18" i="4" s="1"/>
  <c r="D11" i="4"/>
  <c r="E10" i="4"/>
  <c r="H8" i="4"/>
  <c r="H39" i="4" s="1"/>
  <c r="E7" i="4"/>
  <c r="H5" i="4"/>
  <c r="G7" i="4" s="1"/>
  <c r="A4" i="3"/>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K110" i="2"/>
  <c r="K109" i="2"/>
  <c r="K108" i="2"/>
  <c r="K107" i="2"/>
  <c r="K106" i="2"/>
  <c r="K105" i="2"/>
  <c r="K104" i="2"/>
  <c r="K103" i="2"/>
  <c r="K102" i="2"/>
  <c r="K101" i="2"/>
  <c r="K100" i="2"/>
  <c r="D96" i="2"/>
  <c r="E96" i="2" s="1"/>
  <c r="D95" i="2"/>
  <c r="E95" i="2" s="1"/>
  <c r="D94" i="2"/>
  <c r="E94" i="2" s="1"/>
  <c r="D93" i="2"/>
  <c r="E93" i="2" s="1"/>
  <c r="E92" i="2"/>
  <c r="D92" i="2"/>
  <c r="D91" i="2"/>
  <c r="E91" i="2" s="1"/>
  <c r="D90" i="2"/>
  <c r="E90" i="2" s="1"/>
  <c r="D89" i="2"/>
  <c r="E89" i="2" s="1"/>
  <c r="E88" i="2"/>
  <c r="D88" i="2"/>
  <c r="D87" i="2"/>
  <c r="E87" i="2" s="1"/>
  <c r="D86" i="2"/>
  <c r="E86" i="2" s="1"/>
  <c r="F83" i="2"/>
  <c r="H83" i="2" s="1"/>
  <c r="J83" i="2" s="1"/>
  <c r="L83" i="2" s="1"/>
  <c r="N83" i="2" s="1"/>
  <c r="F82" i="2"/>
  <c r="H82" i="2" s="1"/>
  <c r="J82" i="2" s="1"/>
  <c r="L82" i="2" s="1"/>
  <c r="N82" i="2" s="1"/>
  <c r="D82" i="2"/>
  <c r="F81" i="2"/>
  <c r="H81" i="2" s="1"/>
  <c r="J81" i="2" s="1"/>
  <c r="L81" i="2" s="1"/>
  <c r="N81" i="2" s="1"/>
  <c r="D81" i="2"/>
  <c r="F80" i="2"/>
  <c r="H80" i="2" s="1"/>
  <c r="J80" i="2" s="1"/>
  <c r="L80" i="2" s="1"/>
  <c r="N80" i="2" s="1"/>
  <c r="D80" i="2"/>
  <c r="F79" i="2"/>
  <c r="H79" i="2" s="1"/>
  <c r="J79" i="2" s="1"/>
  <c r="L79" i="2" s="1"/>
  <c r="N79" i="2" s="1"/>
  <c r="D79" i="2"/>
  <c r="F78" i="2"/>
  <c r="H78" i="2" s="1"/>
  <c r="J78" i="2" s="1"/>
  <c r="L78" i="2" s="1"/>
  <c r="N78" i="2" s="1"/>
  <c r="D78" i="2"/>
  <c r="F77" i="2"/>
  <c r="H77" i="2" s="1"/>
  <c r="J77" i="2" s="1"/>
  <c r="L77" i="2" s="1"/>
  <c r="N77" i="2" s="1"/>
  <c r="D77" i="2"/>
  <c r="F76" i="2"/>
  <c r="H76" i="2" s="1"/>
  <c r="J76" i="2" s="1"/>
  <c r="L76" i="2" s="1"/>
  <c r="N76" i="2" s="1"/>
  <c r="D76" i="2"/>
  <c r="F75" i="2"/>
  <c r="H75" i="2" s="1"/>
  <c r="J75" i="2" s="1"/>
  <c r="L75" i="2" s="1"/>
  <c r="N75" i="2" s="1"/>
  <c r="D75" i="2"/>
  <c r="F74" i="2"/>
  <c r="H74" i="2" s="1"/>
  <c r="J74" i="2" s="1"/>
  <c r="L74" i="2" s="1"/>
  <c r="N74" i="2" s="1"/>
  <c r="D74" i="2"/>
  <c r="F73" i="2"/>
  <c r="H73" i="2" s="1"/>
  <c r="J73" i="2" s="1"/>
  <c r="L73" i="2" s="1"/>
  <c r="N73" i="2" s="1"/>
  <c r="D73" i="2"/>
  <c r="Q69" i="2"/>
  <c r="D69" i="2"/>
  <c r="Q68" i="2"/>
  <c r="R68" i="2" s="1"/>
  <c r="D68" i="2"/>
  <c r="Q67" i="2"/>
  <c r="R67" i="2" s="1"/>
  <c r="D67" i="2"/>
  <c r="Q66" i="2"/>
  <c r="R66" i="2" s="1"/>
  <c r="D66" i="2"/>
  <c r="Q65" i="2"/>
  <c r="R65" i="2" s="1"/>
  <c r="D65" i="2"/>
  <c r="Q64" i="2"/>
  <c r="R64" i="2" s="1"/>
  <c r="D64" i="2"/>
  <c r="Q63" i="2"/>
  <c r="R63" i="2" s="1"/>
  <c r="D63" i="2"/>
  <c r="Q62" i="2"/>
  <c r="R62" i="2" s="1"/>
  <c r="D62" i="2"/>
  <c r="Q61" i="2"/>
  <c r="R61" i="2" s="1"/>
  <c r="D61" i="2"/>
  <c r="Q60" i="2"/>
  <c r="R60" i="2" s="1"/>
  <c r="D60" i="2"/>
  <c r="Q59" i="2"/>
  <c r="R59" i="2" s="1"/>
  <c r="D59" i="2"/>
  <c r="Q55" i="2"/>
  <c r="R55" i="2" s="1"/>
  <c r="D55" i="2"/>
  <c r="Q54" i="2"/>
  <c r="R54" i="2" s="1"/>
  <c r="D54" i="2"/>
  <c r="Q53" i="2"/>
  <c r="R53" i="2" s="1"/>
  <c r="D53" i="2"/>
  <c r="Q52" i="2"/>
  <c r="D52" i="2"/>
  <c r="Q51" i="2"/>
  <c r="R51" i="2" s="1"/>
  <c r="D51" i="2"/>
  <c r="Q50" i="2"/>
  <c r="R50" i="2" s="1"/>
  <c r="D50" i="2"/>
  <c r="Q49" i="2"/>
  <c r="R49" i="2" s="1"/>
  <c r="D49" i="2"/>
  <c r="Q48" i="2"/>
  <c r="D48" i="2"/>
  <c r="Q47" i="2"/>
  <c r="R47" i="2" s="1"/>
  <c r="D47" i="2"/>
  <c r="Q46" i="2"/>
  <c r="R46" i="2" s="1"/>
  <c r="D46" i="2"/>
  <c r="Q45" i="2"/>
  <c r="R45" i="2" s="1"/>
  <c r="D45" i="2"/>
  <c r="Q41" i="2"/>
  <c r="F41" i="2"/>
  <c r="H41" i="2" s="1"/>
  <c r="J41" i="2" s="1"/>
  <c r="L41" i="2" s="1"/>
  <c r="N41" i="2" s="1"/>
  <c r="D41" i="2"/>
  <c r="Q40" i="2"/>
  <c r="R40" i="2" s="1"/>
  <c r="F40" i="2"/>
  <c r="H40" i="2" s="1"/>
  <c r="J40" i="2" s="1"/>
  <c r="L40" i="2" s="1"/>
  <c r="N40" i="2" s="1"/>
  <c r="D40" i="2"/>
  <c r="Q39" i="2"/>
  <c r="F39" i="2"/>
  <c r="H39" i="2" s="1"/>
  <c r="J39" i="2" s="1"/>
  <c r="L39" i="2" s="1"/>
  <c r="N39" i="2" s="1"/>
  <c r="D39" i="2"/>
  <c r="Q38" i="2"/>
  <c r="R38" i="2" s="1"/>
  <c r="F38" i="2"/>
  <c r="H38" i="2" s="1"/>
  <c r="J38" i="2" s="1"/>
  <c r="L38" i="2" s="1"/>
  <c r="N38" i="2" s="1"/>
  <c r="D38" i="2"/>
  <c r="Q37" i="2"/>
  <c r="R37" i="2" s="1"/>
  <c r="F37" i="2"/>
  <c r="H37" i="2" s="1"/>
  <c r="J37" i="2" s="1"/>
  <c r="L37" i="2" s="1"/>
  <c r="N37" i="2" s="1"/>
  <c r="D37" i="2"/>
  <c r="Q36" i="2"/>
  <c r="R36" i="2" s="1"/>
  <c r="F36" i="2"/>
  <c r="H36" i="2" s="1"/>
  <c r="J36" i="2" s="1"/>
  <c r="L36" i="2" s="1"/>
  <c r="N36" i="2" s="1"/>
  <c r="D36" i="2"/>
  <c r="Q35" i="2"/>
  <c r="R35" i="2" s="1"/>
  <c r="F35" i="2"/>
  <c r="H35" i="2" s="1"/>
  <c r="J35" i="2" s="1"/>
  <c r="L35" i="2" s="1"/>
  <c r="N35" i="2" s="1"/>
  <c r="D35" i="2"/>
  <c r="Q34" i="2"/>
  <c r="F34" i="2"/>
  <c r="H34" i="2" s="1"/>
  <c r="J34" i="2" s="1"/>
  <c r="L34" i="2" s="1"/>
  <c r="N34" i="2" s="1"/>
  <c r="D34" i="2"/>
  <c r="Q33" i="2"/>
  <c r="R33" i="2" s="1"/>
  <c r="F33" i="2"/>
  <c r="H33" i="2" s="1"/>
  <c r="J33" i="2" s="1"/>
  <c r="L33" i="2" s="1"/>
  <c r="N33" i="2" s="1"/>
  <c r="D33" i="2"/>
  <c r="Q32" i="2"/>
  <c r="R32" i="2" s="1"/>
  <c r="F32" i="2"/>
  <c r="H32" i="2" s="1"/>
  <c r="J32" i="2" s="1"/>
  <c r="L32" i="2" s="1"/>
  <c r="N32" i="2" s="1"/>
  <c r="D32" i="2"/>
  <c r="Q31" i="2"/>
  <c r="R31" i="2" s="1"/>
  <c r="F31" i="2"/>
  <c r="H31" i="2" s="1"/>
  <c r="J31" i="2" s="1"/>
  <c r="L31" i="2" s="1"/>
  <c r="N31" i="2" s="1"/>
  <c r="D31" i="2"/>
  <c r="E29" i="2"/>
  <c r="G29" i="2" s="1"/>
  <c r="I29" i="2" s="1"/>
  <c r="K29" i="2" s="1"/>
  <c r="M29" i="2" s="1"/>
  <c r="O29" i="2" s="1"/>
  <c r="E43" i="2" s="1"/>
  <c r="G43" i="2" s="1"/>
  <c r="I43" i="2" s="1"/>
  <c r="K43" i="2" s="1"/>
  <c r="M43" i="2" s="1"/>
  <c r="O43" i="2" s="1"/>
  <c r="E57" i="2" s="1"/>
  <c r="G57" i="2" s="1"/>
  <c r="I57" i="2" s="1"/>
  <c r="K57" i="2" s="1"/>
  <c r="M57" i="2" s="1"/>
  <c r="O57" i="2" s="1"/>
  <c r="E71" i="2" s="1"/>
  <c r="G71" i="2" s="1"/>
  <c r="I71" i="2" s="1"/>
  <c r="K71" i="2" s="1"/>
  <c r="M71" i="2" s="1"/>
  <c r="O71" i="2" s="1"/>
  <c r="U83" i="2" l="1"/>
  <c r="V83" i="2" s="1"/>
  <c r="U77" i="6"/>
  <c r="V77" i="6" s="1"/>
  <c r="U79" i="6"/>
  <c r="V79" i="6" s="1"/>
  <c r="U81" i="6"/>
  <c r="V81" i="6" s="1"/>
  <c r="U82" i="6"/>
  <c r="V82" i="6" s="1"/>
  <c r="U83" i="6"/>
  <c r="V83" i="6" s="1"/>
  <c r="E20" i="12"/>
  <c r="E21" i="12"/>
  <c r="G21" i="12"/>
  <c r="G20" i="12"/>
  <c r="U76" i="10"/>
  <c r="V76" i="10" s="1"/>
  <c r="U77" i="10"/>
  <c r="V77" i="10" s="1"/>
  <c r="U80" i="10"/>
  <c r="V80" i="10" s="1"/>
  <c r="U81" i="10"/>
  <c r="V81" i="10" s="1"/>
  <c r="U83" i="10"/>
  <c r="V83" i="10" s="1"/>
  <c r="U78" i="10"/>
  <c r="V78" i="10" s="1"/>
  <c r="U79" i="10"/>
  <c r="V79" i="10" s="1"/>
  <c r="U82" i="10"/>
  <c r="V82" i="10" s="1"/>
  <c r="E20" i="9"/>
  <c r="E21" i="9"/>
  <c r="G21" i="9"/>
  <c r="G20" i="9"/>
  <c r="E20" i="8"/>
  <c r="E21" i="8"/>
  <c r="G21" i="8"/>
  <c r="G20" i="8"/>
  <c r="U81" i="2"/>
  <c r="V81" i="2" s="1"/>
  <c r="R41" i="2"/>
  <c r="U82" i="2"/>
  <c r="V82" i="2" s="1"/>
  <c r="E41" i="4"/>
  <c r="R39" i="2"/>
  <c r="U79" i="2"/>
  <c r="V79" i="2" s="1"/>
  <c r="U77" i="2"/>
  <c r="V77" i="2" s="1"/>
  <c r="U80" i="2"/>
  <c r="V80" i="2" s="1"/>
  <c r="U76" i="2"/>
  <c r="V76" i="2" s="1"/>
  <c r="U78" i="2"/>
  <c r="V78" i="2" s="1"/>
  <c r="E41" i="7"/>
  <c r="H11" i="7"/>
  <c r="G21" i="7"/>
  <c r="E21" i="7"/>
  <c r="E20" i="7"/>
  <c r="G10" i="7"/>
  <c r="G17" i="7"/>
  <c r="G41" i="7"/>
  <c r="G41" i="4"/>
  <c r="R34" i="6"/>
  <c r="R35" i="6"/>
  <c r="R36" i="6"/>
  <c r="R37" i="6"/>
  <c r="R38" i="6"/>
  <c r="R39" i="6"/>
  <c r="R40" i="6"/>
  <c r="R41" i="6"/>
  <c r="G21" i="4"/>
  <c r="E20" i="4"/>
  <c r="H11" i="4"/>
  <c r="H18" i="4" s="1"/>
  <c r="E21" i="4"/>
  <c r="G10" i="4"/>
  <c r="E44" i="7" l="1"/>
  <c r="H18" i="7"/>
  <c r="H21" i="7" s="1"/>
  <c r="G44" i="7"/>
  <c r="G20" i="7"/>
  <c r="H21" i="4"/>
  <c r="G20" i="4"/>
</calcChain>
</file>

<file path=xl/sharedStrings.xml><?xml version="1.0" encoding="utf-8"?>
<sst xmlns="http://schemas.openxmlformats.org/spreadsheetml/2006/main" count="19435" uniqueCount="591">
  <si>
    <r>
      <rPr>
        <sz val="20"/>
        <color theme="1"/>
        <rFont val="HGP創英角ﾎﾟｯﾌﾟ体"/>
        <family val="3"/>
        <charset val="128"/>
      </rPr>
      <t xml:space="preserve">8月 </t>
    </r>
    <r>
      <rPr>
        <sz val="11"/>
        <color theme="1"/>
        <rFont val="游ゴシック"/>
        <family val="2"/>
        <charset val="128"/>
        <scheme val="minor"/>
      </rPr>
      <t xml:space="preserve"> </t>
    </r>
    <phoneticPr fontId="4"/>
  </si>
  <si>
    <t>8月　目標為込み数</t>
    <rPh sb="1" eb="2">
      <t>ガツ</t>
    </rPh>
    <rPh sb="3" eb="5">
      <t>モクヒョウ</t>
    </rPh>
    <rPh sb="5" eb="6">
      <t>タメ</t>
    </rPh>
    <rPh sb="6" eb="7">
      <t>コ</t>
    </rPh>
    <rPh sb="8" eb="9">
      <t>スウ</t>
    </rPh>
    <phoneticPr fontId="4"/>
  </si>
  <si>
    <t>9月　目標為込み数</t>
    <rPh sb="1" eb="2">
      <t>ガツ</t>
    </rPh>
    <rPh sb="3" eb="5">
      <t>モクヒョウ</t>
    </rPh>
    <rPh sb="5" eb="6">
      <t>タメ</t>
    </rPh>
    <rPh sb="6" eb="7">
      <t>コ</t>
    </rPh>
    <rPh sb="8" eb="9">
      <t>スウ</t>
    </rPh>
    <phoneticPr fontId="4"/>
  </si>
  <si>
    <r>
      <rPr>
        <sz val="11"/>
        <color theme="1"/>
        <rFont val="Segoe UI Emoji"/>
        <family val="2"/>
      </rPr>
      <t>👈</t>
    </r>
    <r>
      <rPr>
        <sz val="11"/>
        <color theme="1"/>
        <rFont val="HGP創英角ﾎﾟｯﾌﾟ体"/>
        <family val="3"/>
        <charset val="128"/>
      </rPr>
      <t>あくまで前年実績
プリンは1.5倍、クッキーは1.3倍</t>
    </r>
    <rPh sb="18" eb="19">
      <t>バイ</t>
    </rPh>
    <rPh sb="28" eb="29">
      <t>バイ</t>
    </rPh>
    <phoneticPr fontId="4"/>
  </si>
  <si>
    <t>天面シール</t>
    <rPh sb="0" eb="1">
      <t>テン</t>
    </rPh>
    <rPh sb="1" eb="2">
      <t>メン</t>
    </rPh>
    <phoneticPr fontId="4"/>
  </si>
  <si>
    <t>3200（プレーン2400/利休500/ショコラ300）</t>
    <phoneticPr fontId="4"/>
  </si>
  <si>
    <t>2000（プレーン1400/利休400/ショコラ200）</t>
    <phoneticPr fontId="4"/>
  </si>
  <si>
    <t>プリン1箱用（６０サイズ）</t>
    <phoneticPr fontId="4"/>
  </si>
  <si>
    <t>《定量》</t>
    <rPh sb="1" eb="3">
      <t>テイリョウ</t>
    </rPh>
    <phoneticPr fontId="4"/>
  </si>
  <si>
    <t>NEWプリン箱</t>
    <rPh sb="6" eb="7">
      <t>ハコ</t>
    </rPh>
    <phoneticPr fontId="4"/>
  </si>
  <si>
    <t>2000+2300</t>
    <phoneticPr fontId="4"/>
  </si>
  <si>
    <t>1000（内100セットはまとめ買い）</t>
    <phoneticPr fontId="4"/>
  </si>
  <si>
    <t>閑散期は20箱　/　繁忙期は60箱</t>
    <rPh sb="0" eb="2">
      <t>カンサン</t>
    </rPh>
    <rPh sb="2" eb="3">
      <t>キ</t>
    </rPh>
    <rPh sb="6" eb="7">
      <t>ハコ</t>
    </rPh>
    <rPh sb="10" eb="13">
      <t>ハンボウキ</t>
    </rPh>
    <rPh sb="16" eb="17">
      <t>ハコ</t>
    </rPh>
    <phoneticPr fontId="4"/>
  </si>
  <si>
    <t>クッキー箱　16枚</t>
    <rPh sb="4" eb="5">
      <t>ハコ</t>
    </rPh>
    <rPh sb="8" eb="9">
      <t>マイ</t>
    </rPh>
    <phoneticPr fontId="4"/>
  </si>
  <si>
    <t>690（内15枚430セット）+230</t>
    <rPh sb="4" eb="5">
      <t>ウチ</t>
    </rPh>
    <rPh sb="7" eb="8">
      <t>マイ</t>
    </rPh>
    <phoneticPr fontId="4"/>
  </si>
  <si>
    <t>600（内15枚390セット）</t>
    <rPh sb="4" eb="5">
      <t>ウチ</t>
    </rPh>
    <rPh sb="7" eb="8">
      <t>マイ</t>
    </rPh>
    <phoneticPr fontId="4"/>
  </si>
  <si>
    <t>クッキー箱　32枚</t>
    <rPh sb="4" eb="5">
      <t>ハコ</t>
    </rPh>
    <rPh sb="8" eb="9">
      <t>マイ</t>
    </rPh>
    <phoneticPr fontId="4"/>
  </si>
  <si>
    <t>850（内30枚450セット）+390</t>
    <phoneticPr fontId="4"/>
  </si>
  <si>
    <t>750（内30枚520セット）</t>
    <phoneticPr fontId="4"/>
  </si>
  <si>
    <t>2021年9月　販売実績</t>
    <rPh sb="4" eb="5">
      <t>ネン</t>
    </rPh>
    <rPh sb="7" eb="11">
      <t>ハンバイジッセキ</t>
    </rPh>
    <phoneticPr fontId="4"/>
  </si>
  <si>
    <t>2021年10月　販売実績</t>
    <rPh sb="4" eb="5">
      <t>ネン</t>
    </rPh>
    <rPh sb="8" eb="12">
      <t>ハンバイジッセキ</t>
    </rPh>
    <phoneticPr fontId="4"/>
  </si>
  <si>
    <t>60ダンボール</t>
    <phoneticPr fontId="4"/>
  </si>
  <si>
    <t>マカロンセット</t>
    <phoneticPr fontId="4"/>
  </si>
  <si>
    <t>プリンの箱折りためは1時間で330箱</t>
    <rPh sb="4" eb="6">
      <t>ハコオ</t>
    </rPh>
    <rPh sb="11" eb="13">
      <t>ジカン</t>
    </rPh>
    <rPh sb="17" eb="18">
      <t>ハコ</t>
    </rPh>
    <phoneticPr fontId="4"/>
  </si>
  <si>
    <t>フォンダン3号</t>
    <rPh sb="6" eb="7">
      <t>ゴウ</t>
    </rPh>
    <phoneticPr fontId="4"/>
  </si>
  <si>
    <t>→2022.5.5に梱包スタッフ7名</t>
    <rPh sb="10" eb="12">
      <t>コンポウ</t>
    </rPh>
    <rPh sb="17" eb="18">
      <t>メイ</t>
    </rPh>
    <phoneticPr fontId="4"/>
  </si>
  <si>
    <t>プリン1箱用</t>
    <phoneticPr fontId="4"/>
  </si>
  <si>
    <t>フォンダン4号</t>
    <rPh sb="6" eb="7">
      <t>ゴウ</t>
    </rPh>
    <phoneticPr fontId="4"/>
  </si>
  <si>
    <t>高田、小馬、岡田、石田、和田、高木、焼野</t>
    <rPh sb="0" eb="2">
      <t>タカダ</t>
    </rPh>
    <rPh sb="3" eb="4">
      <t>コ</t>
    </rPh>
    <rPh sb="4" eb="5">
      <t>ウマ</t>
    </rPh>
    <rPh sb="6" eb="8">
      <t>オカダ</t>
    </rPh>
    <rPh sb="9" eb="11">
      <t>イシダ</t>
    </rPh>
    <rPh sb="12" eb="14">
      <t>ワダ</t>
    </rPh>
    <rPh sb="15" eb="17">
      <t>タカギ</t>
    </rPh>
    <rPh sb="18" eb="20">
      <t>ヤケノ</t>
    </rPh>
    <phoneticPr fontId="4"/>
  </si>
  <si>
    <t>クッキー1箱用</t>
    <phoneticPr fontId="4"/>
  </si>
  <si>
    <t>生チョコロール</t>
    <rPh sb="0" eb="1">
      <t>ナマ</t>
    </rPh>
    <phoneticPr fontId="4"/>
  </si>
  <si>
    <t>クッキー2箱用</t>
    <phoneticPr fontId="4"/>
  </si>
  <si>
    <t>〃ハーフ</t>
    <phoneticPr fontId="4"/>
  </si>
  <si>
    <t>クッキーの箱折りためは1時間で140箱</t>
    <rPh sb="5" eb="7">
      <t>ハコオ</t>
    </rPh>
    <rPh sb="12" eb="14">
      <t>ジカン</t>
    </rPh>
    <rPh sb="18" eb="19">
      <t>ハコ</t>
    </rPh>
    <phoneticPr fontId="4"/>
  </si>
  <si>
    <t>生チョコ</t>
    <rPh sb="0" eb="1">
      <t>ナマ</t>
    </rPh>
    <phoneticPr fontId="4"/>
  </si>
  <si>
    <t>→2022.5.9に梱包スタッフ12名</t>
    <rPh sb="10" eb="12">
      <t>コンポウ</t>
    </rPh>
    <rPh sb="18" eb="19">
      <t>メイ</t>
    </rPh>
    <phoneticPr fontId="4"/>
  </si>
  <si>
    <t>低糖質いちご</t>
    <rPh sb="0" eb="3">
      <t>テイトウシツ</t>
    </rPh>
    <phoneticPr fontId="4"/>
  </si>
  <si>
    <t>大粒いちご</t>
    <rPh sb="0" eb="2">
      <t>オオツブ</t>
    </rPh>
    <phoneticPr fontId="4"/>
  </si>
  <si>
    <t>合計</t>
    <rPh sb="0" eb="2">
      <t>ゴウケイ</t>
    </rPh>
    <phoneticPr fontId="4"/>
  </si>
  <si>
    <t>週間の合計</t>
    <rPh sb="0" eb="2">
      <t>シュウカン</t>
    </rPh>
    <rPh sb="3" eb="5">
      <t>ゴウケイ</t>
    </rPh>
    <phoneticPr fontId="4"/>
  </si>
  <si>
    <t>プラスマイナス</t>
    <phoneticPr fontId="4"/>
  </si>
  <si>
    <t>プリン販売実績比較</t>
    <rPh sb="3" eb="9">
      <t>ハンバイジッセキヒカク</t>
    </rPh>
    <phoneticPr fontId="4"/>
  </si>
  <si>
    <t>今週の目標数</t>
    <phoneticPr fontId="4"/>
  </si>
  <si>
    <t>1日目安</t>
  </si>
  <si>
    <t>月</t>
    <rPh sb="0" eb="1">
      <t>ゲツ</t>
    </rPh>
    <phoneticPr fontId="4"/>
  </si>
  <si>
    <t>火</t>
  </si>
  <si>
    <t>水</t>
  </si>
  <si>
    <t>木</t>
  </si>
  <si>
    <t>金</t>
  </si>
  <si>
    <t>土</t>
  </si>
  <si>
    <t>2021年7/1～7/9</t>
    <rPh sb="4" eb="5">
      <t>ネン</t>
    </rPh>
    <phoneticPr fontId="4"/>
  </si>
  <si>
    <t>天面シール　プレーン</t>
    <rPh sb="0" eb="1">
      <t>テン</t>
    </rPh>
    <rPh sb="1" eb="2">
      <t>メン</t>
    </rPh>
    <phoneticPr fontId="4"/>
  </si>
  <si>
    <t>2022年7/1～7/8</t>
    <rPh sb="4" eb="5">
      <t>ネン</t>
    </rPh>
    <phoneticPr fontId="4"/>
  </si>
  <si>
    <t>利休</t>
  </si>
  <si>
    <t>約1.6倍</t>
    <rPh sb="0" eb="1">
      <t>ヤク</t>
    </rPh>
    <rPh sb="4" eb="5">
      <t>バイ</t>
    </rPh>
    <phoneticPr fontId="4"/>
  </si>
  <si>
    <t>ショコラ</t>
  </si>
  <si>
    <t>今週の目標数/1日目安</t>
    <rPh sb="0" eb="2">
      <t>コンシュウ</t>
    </rPh>
    <rPh sb="3" eb="5">
      <t>モクヒョウ</t>
    </rPh>
    <rPh sb="5" eb="6">
      <t>スウ</t>
    </rPh>
    <phoneticPr fontId="4"/>
  </si>
  <si>
    <t>現状在庫</t>
    <phoneticPr fontId="4"/>
  </si>
  <si>
    <t>1か月の合計</t>
    <rPh sb="2" eb="3">
      <t>ゲツ</t>
    </rPh>
    <rPh sb="4" eb="6">
      <t>ゴウケイ</t>
    </rPh>
    <phoneticPr fontId="4"/>
  </si>
  <si>
    <t>プリン箱</t>
    <rPh sb="3" eb="4">
      <t>ハコ</t>
    </rPh>
    <phoneticPr fontId="4"/>
  </si>
  <si>
    <t>プリン2箱用</t>
    <phoneticPr fontId="4"/>
  </si>
  <si>
    <t>NEWプリン箱</t>
    <phoneticPr fontId="4"/>
  </si>
  <si>
    <t>現状在庫（1/5時点）</t>
    <rPh sb="0" eb="4">
      <t>ゲンジョウザイコ</t>
    </rPh>
    <rPh sb="8" eb="10">
      <t>ジテン</t>
    </rPh>
    <phoneticPr fontId="4"/>
  </si>
  <si>
    <t>不足数</t>
    <rPh sb="0" eb="3">
      <t>フソクスウ</t>
    </rPh>
    <phoneticPr fontId="4"/>
  </si>
  <si>
    <t>1月　目標為込み数</t>
    <rPh sb="3" eb="7">
      <t>モクヒョウタメコ</t>
    </rPh>
    <rPh sb="8" eb="9">
      <t>スウ</t>
    </rPh>
    <phoneticPr fontId="4"/>
  </si>
  <si>
    <t>9月分</t>
    <rPh sb="1" eb="2">
      <t>ガツ</t>
    </rPh>
    <rPh sb="2" eb="3">
      <t>ブン</t>
    </rPh>
    <phoneticPr fontId="4"/>
  </si>
  <si>
    <t>現状在庫</t>
    <rPh sb="0" eb="2">
      <t>ゲンジョウ</t>
    </rPh>
    <rPh sb="2" eb="4">
      <t>ザイコ</t>
    </rPh>
    <phoneticPr fontId="4"/>
  </si>
  <si>
    <t>9月分目標為込み数</t>
    <rPh sb="3" eb="7">
      <t>モクヒョウタメコ</t>
    </rPh>
    <rPh sb="8" eb="9">
      <t>スウ</t>
    </rPh>
    <phoneticPr fontId="4"/>
  </si>
  <si>
    <t>プレーン</t>
    <phoneticPr fontId="4"/>
  </si>
  <si>
    <t>クマーズ（今年）</t>
    <rPh sb="5" eb="7">
      <t>コトシ</t>
    </rPh>
    <phoneticPr fontId="4"/>
  </si>
  <si>
    <t>クマーズ</t>
    <phoneticPr fontId="4"/>
  </si>
  <si>
    <t>プリン1箱用</t>
    <rPh sb="4" eb="6">
      <t>ハコヨウ</t>
    </rPh>
    <phoneticPr fontId="4"/>
  </si>
  <si>
    <t>クッキー1箱用</t>
    <rPh sb="5" eb="7">
      <t>ハコヨウ</t>
    </rPh>
    <phoneticPr fontId="4"/>
  </si>
  <si>
    <t>クッキー2箱用</t>
    <rPh sb="5" eb="7">
      <t>ハコヨウ</t>
    </rPh>
    <phoneticPr fontId="4"/>
  </si>
  <si>
    <t>パッケージ箱　　《折れている分の数量》</t>
    <rPh sb="5" eb="6">
      <t>ハコ</t>
    </rPh>
    <rPh sb="9" eb="10">
      <t>オ</t>
    </rPh>
    <rPh sb="14" eb="15">
      <t>ブン</t>
    </rPh>
    <rPh sb="16" eb="18">
      <t>スウリョウ</t>
    </rPh>
    <phoneticPr fontId="4"/>
  </si>
  <si>
    <t>2022　年</t>
    <rPh sb="5" eb="6">
      <t>ネン</t>
    </rPh>
    <phoneticPr fontId="4"/>
  </si>
  <si>
    <t>年月日</t>
    <rPh sb="0" eb="3">
      <t>ネンガッピ</t>
    </rPh>
    <phoneticPr fontId="4"/>
  </si>
  <si>
    <t>プリン</t>
    <phoneticPr fontId="4"/>
  </si>
  <si>
    <t>クッキー　16枚</t>
    <rPh sb="7" eb="8">
      <t>マイ</t>
    </rPh>
    <phoneticPr fontId="4"/>
  </si>
  <si>
    <t>クッキー　32枚</t>
    <rPh sb="7" eb="8">
      <t>マイ</t>
    </rPh>
    <phoneticPr fontId="4"/>
  </si>
  <si>
    <r>
      <rPr>
        <sz val="20"/>
        <color theme="1"/>
        <rFont val="HGP創英角ﾎﾟｯﾌﾟ体"/>
        <family val="3"/>
        <charset val="128"/>
      </rPr>
      <t xml:space="preserve">9月 </t>
    </r>
    <r>
      <rPr>
        <sz val="11"/>
        <color theme="1"/>
        <rFont val="游ゴシック"/>
        <family val="2"/>
        <charset val="128"/>
        <scheme val="minor"/>
      </rPr>
      <t xml:space="preserve"> </t>
    </r>
    <phoneticPr fontId="4"/>
  </si>
  <si>
    <t>10月　目標為込み数</t>
    <rPh sb="2" eb="3">
      <t>ガツ</t>
    </rPh>
    <rPh sb="4" eb="6">
      <t>モクヒョウ</t>
    </rPh>
    <rPh sb="6" eb="7">
      <t>タメ</t>
    </rPh>
    <rPh sb="7" eb="8">
      <t>コ</t>
    </rPh>
    <rPh sb="9" eb="10">
      <t>スウ</t>
    </rPh>
    <phoneticPr fontId="4"/>
  </si>
  <si>
    <r>
      <rPr>
        <sz val="11"/>
        <color theme="1"/>
        <rFont val="Segoe UI Emoji"/>
        <family val="2"/>
      </rPr>
      <t>👈</t>
    </r>
    <r>
      <rPr>
        <sz val="11"/>
        <color theme="1"/>
        <rFont val="HGP創英角ﾎﾟｯﾌﾟ体"/>
        <family val="3"/>
        <charset val="128"/>
      </rPr>
      <t>あくまで前年実績　プリンは2倍、クッキーは1.3倍</t>
    </r>
    <rPh sb="16" eb="17">
      <t>バイ</t>
    </rPh>
    <rPh sb="26" eb="27">
      <t>バイ</t>
    </rPh>
    <phoneticPr fontId="4"/>
  </si>
  <si>
    <t>1800（プレーン1300/利休300/ショコラ200）</t>
    <phoneticPr fontId="4"/>
  </si>
  <si>
    <t>1300（内150セットはまとめ買い）</t>
    <phoneticPr fontId="4"/>
  </si>
  <si>
    <t>1500（内150セットはまとめ買い）</t>
    <phoneticPr fontId="4"/>
  </si>
  <si>
    <t>670（内15枚530セット）</t>
    <rPh sb="4" eb="5">
      <t>ウチ</t>
    </rPh>
    <rPh sb="7" eb="8">
      <t>マイ</t>
    </rPh>
    <phoneticPr fontId="4"/>
  </si>
  <si>
    <t>700（内15枚500セット）</t>
    <rPh sb="4" eb="5">
      <t>ウチ</t>
    </rPh>
    <rPh sb="7" eb="8">
      <t>マイ</t>
    </rPh>
    <phoneticPr fontId="4"/>
  </si>
  <si>
    <t>820（内30枚670セット）</t>
    <phoneticPr fontId="4"/>
  </si>
  <si>
    <t>820（内30枚630セット）</t>
    <phoneticPr fontId="4"/>
  </si>
  <si>
    <t>2021年11月　販売実績</t>
    <rPh sb="4" eb="5">
      <t>ネン</t>
    </rPh>
    <rPh sb="8" eb="12">
      <t>ハンバイジッセキ</t>
    </rPh>
    <phoneticPr fontId="4"/>
  </si>
  <si>
    <t>【クッキー】</t>
    <phoneticPr fontId="4"/>
  </si>
  <si>
    <t>2021年11月実績</t>
    <rPh sb="4" eb="5">
      <t>ネン</t>
    </rPh>
    <rPh sb="7" eb="8">
      <t>ガツ</t>
    </rPh>
    <rPh sb="8" eb="10">
      <t>ジッセキ</t>
    </rPh>
    <phoneticPr fontId="4"/>
  </si>
  <si>
    <t>➡</t>
  </si>
  <si>
    <t>2022年11月予想</t>
    <rPh sb="4" eb="5">
      <t>ネン</t>
    </rPh>
    <rPh sb="7" eb="8">
      <t>ガツ</t>
    </rPh>
    <rPh sb="8" eb="10">
      <t>ヨソウ</t>
    </rPh>
    <phoneticPr fontId="4"/>
  </si>
  <si>
    <t>総額（万円）
134.3</t>
    <rPh sb="0" eb="2">
      <t>ソウガク</t>
    </rPh>
    <phoneticPr fontId="4"/>
  </si>
  <si>
    <t>総額（万円）
（仮）250</t>
    <rPh sb="0" eb="2">
      <t>ソウガク</t>
    </rPh>
    <rPh sb="8" eb="9">
      <t>カリ</t>
    </rPh>
    <phoneticPr fontId="4"/>
  </si>
  <si>
    <t>火</t>
    <phoneticPr fontId="4"/>
  </si>
  <si>
    <t>売上</t>
    <rPh sb="0" eb="2">
      <t>ウリアゲ</t>
    </rPh>
    <phoneticPr fontId="4"/>
  </si>
  <si>
    <t>比率（％）</t>
    <rPh sb="0" eb="2">
      <t>ヒリツ</t>
    </rPh>
    <phoneticPr fontId="4"/>
  </si>
  <si>
    <t>万円</t>
    <rPh sb="0" eb="2">
      <t>マンエン</t>
    </rPh>
    <phoneticPr fontId="4"/>
  </si>
  <si>
    <t>円</t>
    <rPh sb="0" eb="1">
      <t>エン</t>
    </rPh>
    <phoneticPr fontId="4"/>
  </si>
  <si>
    <t>セット</t>
  </si>
  <si>
    <t>15枚</t>
    <rPh sb="2" eb="3">
      <t>マイ</t>
    </rPh>
    <phoneticPr fontId="4"/>
  </si>
  <si>
    <t>30枚</t>
    <rPh sb="2" eb="3">
      <t>マイ</t>
    </rPh>
    <phoneticPr fontId="4"/>
  </si>
  <si>
    <t>2021年8/1～8/31</t>
    <rPh sb="4" eb="5">
      <t>ネン</t>
    </rPh>
    <phoneticPr fontId="4"/>
  </si>
  <si>
    <t>391万円</t>
    <rPh sb="3" eb="5">
      <t>マンエン</t>
    </rPh>
    <phoneticPr fontId="4"/>
  </si>
  <si>
    <t>45枚</t>
    <rPh sb="2" eb="3">
      <t>マイ</t>
    </rPh>
    <phoneticPr fontId="4"/>
  </si>
  <si>
    <t>2022年8/1～8/31</t>
    <rPh sb="4" eb="5">
      <t>ネン</t>
    </rPh>
    <phoneticPr fontId="4"/>
  </si>
  <si>
    <t>896万円</t>
    <rPh sb="3" eb="5">
      <t>マンエン</t>
    </rPh>
    <phoneticPr fontId="4"/>
  </si>
  <si>
    <t>約2.3倍</t>
    <rPh sb="0" eb="1">
      <t>ヤク</t>
    </rPh>
    <rPh sb="4" eb="5">
      <t>バイ</t>
    </rPh>
    <phoneticPr fontId="4"/>
  </si>
  <si>
    <t>天空チーズ販売実績比較</t>
    <rPh sb="0" eb="2">
      <t>テンクウ</t>
    </rPh>
    <phoneticPr fontId="4"/>
  </si>
  <si>
    <t>777万円</t>
    <rPh sb="3" eb="5">
      <t>マンエン</t>
    </rPh>
    <phoneticPr fontId="4"/>
  </si>
  <si>
    <t>916万円</t>
    <rPh sb="3" eb="5">
      <t>マンエン</t>
    </rPh>
    <phoneticPr fontId="4"/>
  </si>
  <si>
    <t>約1.17倍</t>
    <rPh sb="0" eb="1">
      <t>ヤク</t>
    </rPh>
    <rPh sb="5" eb="6">
      <t>バイ</t>
    </rPh>
    <phoneticPr fontId="4"/>
  </si>
  <si>
    <t>クッキー販売実績比較</t>
    <phoneticPr fontId="4"/>
  </si>
  <si>
    <t>600万円</t>
    <rPh sb="3" eb="5">
      <t>マンエン</t>
    </rPh>
    <phoneticPr fontId="4"/>
  </si>
  <si>
    <t>832万円</t>
    <rPh sb="3" eb="5">
      <t>マンエン</t>
    </rPh>
    <phoneticPr fontId="4"/>
  </si>
  <si>
    <t>約1.38倍</t>
    <rPh sb="0" eb="1">
      <t>ヤク</t>
    </rPh>
    <rPh sb="5" eb="6">
      <t>バイ</t>
    </rPh>
    <phoneticPr fontId="4"/>
  </si>
  <si>
    <t>※倉庫にある残数のみ毎日記入</t>
    <rPh sb="1" eb="3">
      <t>ソウコ</t>
    </rPh>
    <rPh sb="6" eb="8">
      <t>ザンスウ</t>
    </rPh>
    <rPh sb="10" eb="14">
      <t>マイニチキニュウ</t>
    </rPh>
    <phoneticPr fontId="4"/>
  </si>
  <si>
    <t>今週実績の前年比</t>
    <rPh sb="0" eb="2">
      <t>コンシュウ</t>
    </rPh>
    <rPh sb="2" eb="4">
      <t>ジッセキ</t>
    </rPh>
    <rPh sb="5" eb="7">
      <t>ゼンネン</t>
    </rPh>
    <rPh sb="7" eb="8">
      <t>ヒ</t>
    </rPh>
    <phoneticPr fontId="17"/>
  </si>
  <si>
    <t>商品名</t>
    <rPh sb="0" eb="3">
      <t>ショウヒンメイ</t>
    </rPh>
    <phoneticPr fontId="17"/>
  </si>
  <si>
    <t>天空のプリンアソート</t>
    <phoneticPr fontId="17"/>
  </si>
  <si>
    <t>クッキー16枚</t>
    <rPh sb="6" eb="7">
      <t>マイ</t>
    </rPh>
    <phoneticPr fontId="17"/>
  </si>
  <si>
    <t>クッキー32枚</t>
    <rPh sb="6" eb="7">
      <t>マイ</t>
    </rPh>
    <phoneticPr fontId="17"/>
  </si>
  <si>
    <t>クッキー単品</t>
    <rPh sb="4" eb="6">
      <t>タンピン</t>
    </rPh>
    <phoneticPr fontId="17"/>
  </si>
  <si>
    <t>販売数</t>
    <rPh sb="0" eb="3">
      <t>ハンバイスウ</t>
    </rPh>
    <phoneticPr fontId="17"/>
  </si>
  <si>
    <t>単品</t>
    <rPh sb="0" eb="2">
      <t>タンピン</t>
    </rPh>
    <phoneticPr fontId="17"/>
  </si>
  <si>
    <t>45枚以上</t>
    <rPh sb="2" eb="5">
      <t>マイイジョウ</t>
    </rPh>
    <phoneticPr fontId="17"/>
  </si>
  <si>
    <t>32枚</t>
    <rPh sb="2" eb="3">
      <t>マイ</t>
    </rPh>
    <phoneticPr fontId="17"/>
  </si>
  <si>
    <t>2021.8/30～9/3</t>
    <phoneticPr fontId="17"/>
  </si>
  <si>
    <t>2022.8/29～9/2</t>
    <phoneticPr fontId="17"/>
  </si>
  <si>
    <t>前年比</t>
    <rPh sb="0" eb="3">
      <t>ゼンネンヒ</t>
    </rPh>
    <phoneticPr fontId="17"/>
  </si>
  <si>
    <t>来週予想の前年比</t>
    <rPh sb="0" eb="4">
      <t>ライシュウヨソウ</t>
    </rPh>
    <rPh sb="5" eb="7">
      <t>ゼンネン</t>
    </rPh>
    <rPh sb="7" eb="8">
      <t>ヒ</t>
    </rPh>
    <phoneticPr fontId="17"/>
  </si>
  <si>
    <t>16枚</t>
    <rPh sb="2" eb="3">
      <t>マイ</t>
    </rPh>
    <phoneticPr fontId="4"/>
  </si>
  <si>
    <t>46枚以上</t>
    <rPh sb="2" eb="5">
      <t>マイイジョウ</t>
    </rPh>
    <phoneticPr fontId="17"/>
  </si>
  <si>
    <t>33枚</t>
    <rPh sb="2" eb="3">
      <t>マイ</t>
    </rPh>
    <phoneticPr fontId="17"/>
  </si>
  <si>
    <t>2021.9/6～9/10</t>
    <phoneticPr fontId="4"/>
  </si>
  <si>
    <t>2022.9/5～9/9</t>
    <phoneticPr fontId="4"/>
  </si>
  <si>
    <t>↑アマゾンのアソートと雅は除外済み</t>
    <phoneticPr fontId="4"/>
  </si>
  <si>
    <t>先週比</t>
    <rPh sb="0" eb="3">
      <t>センシュウヒ</t>
    </rPh>
    <phoneticPr fontId="17"/>
  </si>
  <si>
    <t>【プリン】
フジマックの件で売り上げが落ちた為、今週実績はあまり参考にせず
先週までの実績を参考にします。
400×（スーパーセール）1.3＝520</t>
    <phoneticPr fontId="4"/>
  </si>
  <si>
    <t>2022.8/15～8/19</t>
    <phoneticPr fontId="4"/>
  </si>
  <si>
    <t>2022.8/22～8/26</t>
    <phoneticPr fontId="17"/>
  </si>
  <si>
    <t>【クッキー】
こちらも前年比での来週予想ではなく、直近の実績の流れを参考にした
数量で来週の折り貯め数を決定します。
売り上げが伸びてきているため前年比にするととんでもない数になってしまう恐れがある。。。
16枚：100/32枚：150
上記にFBAの分を追加。</t>
    <rPh sb="11" eb="14">
      <t>ゼンネンヒ</t>
    </rPh>
    <rPh sb="16" eb="18">
      <t>ライシュウ</t>
    </rPh>
    <rPh sb="18" eb="20">
      <t>ヨソウ</t>
    </rPh>
    <rPh sb="25" eb="27">
      <t>チョッキン</t>
    </rPh>
    <rPh sb="28" eb="30">
      <t>ジッセキ</t>
    </rPh>
    <rPh sb="31" eb="32">
      <t>ナガ</t>
    </rPh>
    <rPh sb="34" eb="36">
      <t>サンコウ</t>
    </rPh>
    <rPh sb="40" eb="42">
      <t>スウリョウ</t>
    </rPh>
    <rPh sb="43" eb="45">
      <t>ライシュウ</t>
    </rPh>
    <rPh sb="46" eb="47">
      <t>オ</t>
    </rPh>
    <rPh sb="48" eb="49">
      <t>タ</t>
    </rPh>
    <rPh sb="50" eb="51">
      <t>スウ</t>
    </rPh>
    <rPh sb="52" eb="54">
      <t>ケッテイ</t>
    </rPh>
    <rPh sb="59" eb="60">
      <t>ウ</t>
    </rPh>
    <rPh sb="61" eb="62">
      <t>ア</t>
    </rPh>
    <rPh sb="64" eb="65">
      <t>ノ</t>
    </rPh>
    <rPh sb="73" eb="76">
      <t>ゼンネンヒ</t>
    </rPh>
    <rPh sb="86" eb="87">
      <t>カズ</t>
    </rPh>
    <rPh sb="94" eb="95">
      <t>オソ</t>
    </rPh>
    <rPh sb="105" eb="106">
      <t>マイ</t>
    </rPh>
    <rPh sb="113" eb="114">
      <t>マイ</t>
    </rPh>
    <rPh sb="119" eb="121">
      <t>ジョウキ</t>
    </rPh>
    <rPh sb="126" eb="127">
      <t>ブン</t>
    </rPh>
    <rPh sb="128" eb="130">
      <t>ツイカ</t>
    </rPh>
    <phoneticPr fontId="4"/>
  </si>
  <si>
    <t>↑アマゾンのアソートと雅は除外済み</t>
    <rPh sb="11" eb="12">
      <t>ミヤビ</t>
    </rPh>
    <rPh sb="13" eb="16">
      <t>ジョガイズ</t>
    </rPh>
    <phoneticPr fontId="4"/>
  </si>
  <si>
    <t>FBA実績比</t>
    <rPh sb="3" eb="5">
      <t>ジッセキ</t>
    </rPh>
    <rPh sb="5" eb="6">
      <t>ヒ</t>
    </rPh>
    <phoneticPr fontId="4"/>
  </si>
  <si>
    <t>FBAクッキー16枚</t>
    <rPh sb="9" eb="10">
      <t>マイ</t>
    </rPh>
    <phoneticPr fontId="17"/>
  </si>
  <si>
    <t>FBAクッキー32枚</t>
    <rPh sb="9" eb="10">
      <t>マイ</t>
    </rPh>
    <phoneticPr fontId="17"/>
  </si>
  <si>
    <t>2022.8/22～8/26</t>
    <phoneticPr fontId="4"/>
  </si>
  <si>
    <t>2022.8/29～9/2</t>
    <phoneticPr fontId="4"/>
  </si>
  <si>
    <t>2022.9/5～9/9</t>
    <phoneticPr fontId="17"/>
  </si>
  <si>
    <t>2021.9/13～9/17</t>
    <phoneticPr fontId="4"/>
  </si>
  <si>
    <t>2022.9/12～9/16</t>
    <phoneticPr fontId="4"/>
  </si>
  <si>
    <t>2022.9/19～9/23</t>
    <phoneticPr fontId="4"/>
  </si>
  <si>
    <t>倉庫</t>
    <rPh sb="0" eb="2">
      <t>ソウコ</t>
    </rPh>
    <phoneticPr fontId="4"/>
  </si>
  <si>
    <t>上段
奥も有り</t>
    <rPh sb="0" eb="2">
      <t>ジョウダン</t>
    </rPh>
    <rPh sb="3" eb="4">
      <t>オク</t>
    </rPh>
    <rPh sb="5" eb="6">
      <t>ア</t>
    </rPh>
    <phoneticPr fontId="4"/>
  </si>
  <si>
    <t>オフィスデスク</t>
    <phoneticPr fontId="4"/>
  </si>
  <si>
    <t>下段
手前のみ</t>
    <rPh sb="0" eb="2">
      <t>ゲダン</t>
    </rPh>
    <rPh sb="3" eb="4">
      <t>テ</t>
    </rPh>
    <rPh sb="4" eb="5">
      <t>マエ</t>
    </rPh>
    <phoneticPr fontId="4"/>
  </si>
  <si>
    <t>プリン
定量：1350箱（ダンボール15箱分）</t>
    <rPh sb="20" eb="21">
      <t>ハコ</t>
    </rPh>
    <rPh sb="21" eb="22">
      <t>ブン</t>
    </rPh>
    <phoneticPr fontId="4"/>
  </si>
  <si>
    <t>クッキー32枚
定量：1508箱（ダンボール29箱分）</t>
    <rPh sb="6" eb="7">
      <t>マイ</t>
    </rPh>
    <rPh sb="8" eb="10">
      <t>テイリョウ</t>
    </rPh>
    <rPh sb="15" eb="16">
      <t>ハコ</t>
    </rPh>
    <rPh sb="24" eb="25">
      <t>ハコ</t>
    </rPh>
    <rPh sb="25" eb="26">
      <t>ブン</t>
    </rPh>
    <phoneticPr fontId="4"/>
  </si>
  <si>
    <t>ソファ裏</t>
    <rPh sb="3" eb="4">
      <t>ウラ</t>
    </rPh>
    <phoneticPr fontId="4"/>
  </si>
  <si>
    <t>レンガ調壁</t>
    <rPh sb="3" eb="4">
      <t>チョウ</t>
    </rPh>
    <rPh sb="4" eb="5">
      <t>カベ</t>
    </rPh>
    <phoneticPr fontId="4"/>
  </si>
  <si>
    <t>緩衝材
・60サイズ用カット品（190×280mm）
・FBA天空チーズ用プチプチ袋
・FBA天空プリン用プチプチ袋</t>
    <rPh sb="0" eb="3">
      <t>カンショウザイ</t>
    </rPh>
    <rPh sb="10" eb="11">
      <t>ヨウ</t>
    </rPh>
    <rPh sb="14" eb="15">
      <t>ヒン</t>
    </rPh>
    <rPh sb="31" eb="33">
      <t>テンクウ</t>
    </rPh>
    <rPh sb="36" eb="37">
      <t>ヨウ</t>
    </rPh>
    <rPh sb="41" eb="42">
      <t>フクロ</t>
    </rPh>
    <phoneticPr fontId="4"/>
  </si>
  <si>
    <t>女子ロッカー壁</t>
    <rPh sb="0" eb="2">
      <t>ジョシ</t>
    </rPh>
    <rPh sb="6" eb="7">
      <t>カベ</t>
    </rPh>
    <phoneticPr fontId="4"/>
  </si>
  <si>
    <t xml:space="preserve">クッキー16枚
定量：1248箱（ダンボール24箱分）
</t>
    <rPh sb="6" eb="7">
      <t>マイ</t>
    </rPh>
    <rPh sb="8" eb="10">
      <t>テイリョウ</t>
    </rPh>
    <rPh sb="15" eb="16">
      <t>ハコ</t>
    </rPh>
    <rPh sb="24" eb="26">
      <t>ハコブン</t>
    </rPh>
    <phoneticPr fontId="4"/>
  </si>
  <si>
    <r>
      <rPr>
        <sz val="20"/>
        <color theme="1"/>
        <rFont val="HGP創英角ﾎﾟｯﾌﾟ体"/>
        <family val="3"/>
        <charset val="128"/>
      </rPr>
      <t xml:space="preserve">10月 </t>
    </r>
    <r>
      <rPr>
        <sz val="11"/>
        <color theme="1"/>
        <rFont val="游ゴシック"/>
        <family val="2"/>
        <charset val="128"/>
        <scheme val="minor"/>
      </rPr>
      <t xml:space="preserve"> </t>
    </r>
    <phoneticPr fontId="4"/>
  </si>
  <si>
    <t>11月　目標為込み数</t>
    <rPh sb="2" eb="3">
      <t>ガツ</t>
    </rPh>
    <rPh sb="4" eb="6">
      <t>モクヒョウ</t>
    </rPh>
    <rPh sb="6" eb="7">
      <t>タメ</t>
    </rPh>
    <rPh sb="7" eb="8">
      <t>コ</t>
    </rPh>
    <rPh sb="9" eb="10">
      <t>スウ</t>
    </rPh>
    <phoneticPr fontId="4"/>
  </si>
  <si>
    <t>（プレーン/利休/ショコラ）</t>
    <phoneticPr fontId="4"/>
  </si>
  <si>
    <t>（内セットはまとめ買い）</t>
    <phoneticPr fontId="4"/>
  </si>
  <si>
    <t>（内15枚セット）</t>
    <rPh sb="1" eb="2">
      <t>ウチ</t>
    </rPh>
    <rPh sb="4" eb="5">
      <t>マイ</t>
    </rPh>
    <phoneticPr fontId="4"/>
  </si>
  <si>
    <t>（内30枚セット）</t>
    <phoneticPr fontId="4"/>
  </si>
  <si>
    <t>2021年12月　販売実績</t>
    <rPh sb="4" eb="5">
      <t>ネン</t>
    </rPh>
    <rPh sb="8" eb="12">
      <t>ハンバイジッセキ</t>
    </rPh>
    <phoneticPr fontId="4"/>
  </si>
  <si>
    <t>2021.9/27～10/1</t>
    <phoneticPr fontId="17"/>
  </si>
  <si>
    <t>2022.9/26～9/30</t>
    <phoneticPr fontId="17"/>
  </si>
  <si>
    <t>2021.10/4～10/8</t>
    <phoneticPr fontId="4"/>
  </si>
  <si>
    <t>2022.10/3~10/7</t>
    <phoneticPr fontId="4"/>
  </si>
  <si>
    <t>2022.9/26～9/30</t>
    <phoneticPr fontId="4"/>
  </si>
  <si>
    <t>2021.10/4～10/8</t>
    <phoneticPr fontId="17"/>
  </si>
  <si>
    <t>2022.10/3～10/7</t>
    <phoneticPr fontId="17"/>
  </si>
  <si>
    <t>2021.10/11～10/15</t>
    <phoneticPr fontId="4"/>
  </si>
  <si>
    <t>2022.10/10~10/14</t>
    <phoneticPr fontId="4"/>
  </si>
  <si>
    <t>2022.10/3～10/7</t>
    <phoneticPr fontId="4"/>
  </si>
  <si>
    <t>天空のプリン</t>
    <phoneticPr fontId="17"/>
  </si>
  <si>
    <t>2021.10/11～10/15</t>
    <phoneticPr fontId="17"/>
  </si>
  <si>
    <t>2022.10/10～10/14</t>
    <phoneticPr fontId="17"/>
  </si>
  <si>
    <t>2021.10/18～10/22</t>
    <phoneticPr fontId="4"/>
  </si>
  <si>
    <t>2022.10/17~10/21</t>
    <phoneticPr fontId="4"/>
  </si>
  <si>
    <t>2022.10/10～10/14</t>
    <phoneticPr fontId="4"/>
  </si>
  <si>
    <t>2021.10/18～10/22</t>
    <phoneticPr fontId="17"/>
  </si>
  <si>
    <t>2022.10/17～10/21</t>
    <phoneticPr fontId="17"/>
  </si>
  <si>
    <t>2021.10/25～10/29</t>
    <phoneticPr fontId="4"/>
  </si>
  <si>
    <t>2022.10/24~10/28</t>
    <phoneticPr fontId="4"/>
  </si>
  <si>
    <t>販売数</t>
    <rPh sb="0" eb="3">
      <t>ハンバイスウ</t>
    </rPh>
    <phoneticPr fontId="4"/>
  </si>
  <si>
    <t>2022.10/17～10/21</t>
    <phoneticPr fontId="4"/>
  </si>
  <si>
    <t>199+FBA50=249</t>
    <phoneticPr fontId="4"/>
  </si>
  <si>
    <t>※倉庫と現場にある合計残数を毎日記入</t>
    <rPh sb="1" eb="3">
      <t>ソウコ</t>
    </rPh>
    <rPh sb="4" eb="6">
      <t>ゲンバ</t>
    </rPh>
    <rPh sb="9" eb="11">
      <t>ゴウケイ</t>
    </rPh>
    <rPh sb="11" eb="13">
      <t>ザンスウ</t>
    </rPh>
    <rPh sb="14" eb="18">
      <t>マイニチキニュウ</t>
    </rPh>
    <phoneticPr fontId="4"/>
  </si>
  <si>
    <r>
      <rPr>
        <sz val="20"/>
        <color theme="1"/>
        <rFont val="HGP創英角ﾎﾟｯﾌﾟ体"/>
        <family val="3"/>
        <charset val="128"/>
      </rPr>
      <t xml:space="preserve">11月 </t>
    </r>
    <r>
      <rPr>
        <sz val="11"/>
        <color theme="1"/>
        <rFont val="游ゴシック"/>
        <family val="2"/>
        <charset val="128"/>
        <scheme val="minor"/>
      </rPr>
      <t xml:space="preserve"> </t>
    </r>
    <phoneticPr fontId="4"/>
  </si>
  <si>
    <t>12月　目標為込み数</t>
    <rPh sb="2" eb="3">
      <t>ガツ</t>
    </rPh>
    <rPh sb="4" eb="6">
      <t>モクヒョウ</t>
    </rPh>
    <rPh sb="6" eb="7">
      <t>タメ</t>
    </rPh>
    <rPh sb="7" eb="8">
      <t>コ</t>
    </rPh>
    <rPh sb="9" eb="10">
      <t>スウ</t>
    </rPh>
    <phoneticPr fontId="4"/>
  </si>
  <si>
    <t>4100（プレーン2800/利休800/ショコラ500）</t>
    <phoneticPr fontId="4"/>
  </si>
  <si>
    <t>1950（内セットはまとめ買い）</t>
    <phoneticPr fontId="4"/>
  </si>
  <si>
    <t>660（内15枚460セット）</t>
    <rPh sb="4" eb="5">
      <t>ウチ</t>
    </rPh>
    <rPh sb="7" eb="8">
      <t>マイ</t>
    </rPh>
    <phoneticPr fontId="4"/>
  </si>
  <si>
    <t>680（内30枚470セット）</t>
    <phoneticPr fontId="4"/>
  </si>
  <si>
    <t>2021.10/25～10/29</t>
    <phoneticPr fontId="17"/>
  </si>
  <si>
    <t>2022.10/24～10/28</t>
    <phoneticPr fontId="17"/>
  </si>
  <si>
    <t>2021.11/1～11/5</t>
    <phoneticPr fontId="4"/>
  </si>
  <si>
    <t>2022.10/31~11/4</t>
    <phoneticPr fontId="4"/>
  </si>
  <si>
    <t>2022.10/24～10/28</t>
    <phoneticPr fontId="4"/>
  </si>
  <si>
    <t>322+FBA70=392</t>
    <phoneticPr fontId="4"/>
  </si>
  <si>
    <t>2022.9/26～9/30</t>
  </si>
  <si>
    <t>2022.10/3～10/7</t>
  </si>
  <si>
    <t>2022.10/10～10/14</t>
  </si>
  <si>
    <t>2022.10/17～10/21</t>
  </si>
  <si>
    <t>2022.10/24～10/28</t>
  </si>
  <si>
    <t>2021.11/1～11/5</t>
    <phoneticPr fontId="17"/>
  </si>
  <si>
    <t>2022.10/31～11/4</t>
    <phoneticPr fontId="17"/>
  </si>
  <si>
    <t>2021.11/8～11/12</t>
    <phoneticPr fontId="4"/>
  </si>
  <si>
    <t>2022.11/7~11/11</t>
    <phoneticPr fontId="4"/>
  </si>
  <si>
    <t>2022.10/31～11/4</t>
    <phoneticPr fontId="4"/>
  </si>
  <si>
    <t>279+FBA93=372</t>
    <phoneticPr fontId="4"/>
  </si>
  <si>
    <t>2021.11/8～11/12</t>
    <phoneticPr fontId="17"/>
  </si>
  <si>
    <t>2022.11/7～11/11</t>
    <phoneticPr fontId="17"/>
  </si>
  <si>
    <t>2021.11/15～11/19</t>
    <phoneticPr fontId="4"/>
  </si>
  <si>
    <t>2022.11/14~11/18</t>
    <phoneticPr fontId="4"/>
  </si>
  <si>
    <t>2022.11/7～11/11</t>
    <phoneticPr fontId="4"/>
  </si>
  <si>
    <t>489+FBA64=553</t>
    <phoneticPr fontId="4"/>
  </si>
  <si>
    <t>2021.11/15～11/19</t>
    <phoneticPr fontId="17"/>
  </si>
  <si>
    <t>2022.11/14～11/18</t>
    <phoneticPr fontId="17"/>
  </si>
  <si>
    <t>2021.11/22～11/26</t>
    <phoneticPr fontId="4"/>
  </si>
  <si>
    <t>2022.11/21~11/25</t>
    <phoneticPr fontId="4"/>
  </si>
  <si>
    <t>2022.11/14～11/18</t>
    <phoneticPr fontId="4"/>
  </si>
  <si>
    <t>538+FBA70=608</t>
    <phoneticPr fontId="4"/>
  </si>
  <si>
    <r>
      <rPr>
        <sz val="20"/>
        <color theme="1"/>
        <rFont val="HGP創英角ﾎﾟｯﾌﾟ体"/>
        <family val="3"/>
        <charset val="128"/>
      </rPr>
      <t xml:space="preserve">12月 </t>
    </r>
    <r>
      <rPr>
        <sz val="11"/>
        <color theme="1"/>
        <rFont val="游ゴシック"/>
        <family val="2"/>
        <charset val="128"/>
        <scheme val="minor"/>
      </rPr>
      <t xml:space="preserve"> </t>
    </r>
    <phoneticPr fontId="4"/>
  </si>
  <si>
    <t>1月　目標為込み数</t>
    <rPh sb="1" eb="2">
      <t>ガツ</t>
    </rPh>
    <rPh sb="3" eb="5">
      <t>モクヒョウ</t>
    </rPh>
    <rPh sb="5" eb="6">
      <t>タメ</t>
    </rPh>
    <rPh sb="6" eb="7">
      <t>コ</t>
    </rPh>
    <rPh sb="8" eb="9">
      <t>スウ</t>
    </rPh>
    <phoneticPr fontId="4"/>
  </si>
  <si>
    <t>3500（プレーン2500/利休600/ショコラ400）</t>
    <phoneticPr fontId="4"/>
  </si>
  <si>
    <t>1500（内250セットはまとめ買い）</t>
    <phoneticPr fontId="4"/>
  </si>
  <si>
    <t>540（内15枚430セット）</t>
    <rPh sb="4" eb="5">
      <t>ウチ</t>
    </rPh>
    <rPh sb="7" eb="8">
      <t>マイ</t>
    </rPh>
    <phoneticPr fontId="4"/>
  </si>
  <si>
    <t>550（内30枚440セット）</t>
    <phoneticPr fontId="4"/>
  </si>
  <si>
    <t>2022年1月　販売実績</t>
    <rPh sb="4" eb="5">
      <t>ネン</t>
    </rPh>
    <rPh sb="7" eb="11">
      <t>ハンバイジッセキ</t>
    </rPh>
    <phoneticPr fontId="4"/>
  </si>
  <si>
    <t>2021.11/22～11/26</t>
    <phoneticPr fontId="17"/>
  </si>
  <si>
    <t>2022.11/21～11/25</t>
    <phoneticPr fontId="17"/>
  </si>
  <si>
    <t>2021.11/29～12/3</t>
    <phoneticPr fontId="4"/>
  </si>
  <si>
    <t>2022.11/28~12/2</t>
    <phoneticPr fontId="4"/>
  </si>
  <si>
    <t>2022.11/21～11/25</t>
    <phoneticPr fontId="4"/>
  </si>
  <si>
    <t>526+FBA92=618</t>
    <phoneticPr fontId="4"/>
  </si>
  <si>
    <t>2021.11/29～12/3</t>
    <phoneticPr fontId="17"/>
  </si>
  <si>
    <t>2022.11/28～12/2</t>
    <phoneticPr fontId="17"/>
  </si>
  <si>
    <t>2021.12/6～12/10</t>
    <phoneticPr fontId="4"/>
  </si>
  <si>
    <t>2022.12/5~12/9</t>
    <phoneticPr fontId="4"/>
  </si>
  <si>
    <t>756+FBA113=869</t>
    <phoneticPr fontId="4"/>
  </si>
  <si>
    <t>2022.11/28～12/2</t>
    <phoneticPr fontId="4"/>
  </si>
  <si>
    <t>2021.12/6～12/10</t>
    <phoneticPr fontId="17"/>
  </si>
  <si>
    <t>2022.12/5~12/9</t>
    <phoneticPr fontId="17"/>
  </si>
  <si>
    <t>2021.12/13～12/17</t>
    <phoneticPr fontId="4"/>
  </si>
  <si>
    <t>2022.12/12~12/17</t>
    <phoneticPr fontId="4"/>
  </si>
  <si>
    <t>2022.12/5～12/9</t>
    <phoneticPr fontId="4"/>
  </si>
  <si>
    <t>729+FBA124=853</t>
    <phoneticPr fontId="4"/>
  </si>
  <si>
    <t>2021.12/13～12/18</t>
    <phoneticPr fontId="17"/>
  </si>
  <si>
    <t>2022.12/12~12/17</t>
    <phoneticPr fontId="17"/>
  </si>
  <si>
    <t>2021.12/20～12/25</t>
    <phoneticPr fontId="4"/>
  </si>
  <si>
    <t>2022.12/19~12/24</t>
    <phoneticPr fontId="4"/>
  </si>
  <si>
    <t>↑前年はアマゾンのアソートと雅は除外済み</t>
    <rPh sb="1" eb="3">
      <t>ゼンネン</t>
    </rPh>
    <phoneticPr fontId="4"/>
  </si>
  <si>
    <t>2022.12/12～12/17</t>
    <phoneticPr fontId="4"/>
  </si>
  <si>
    <t>667+FBA233=900</t>
    <phoneticPr fontId="4"/>
  </si>
  <si>
    <t>2021.12/20～12/25</t>
    <phoneticPr fontId="17"/>
  </si>
  <si>
    <t>※FBA＆ミラクへの入庫分で使用した箱数も含む</t>
    <rPh sb="10" eb="13">
      <t>ニュウコブン</t>
    </rPh>
    <rPh sb="14" eb="16">
      <t>シヨウ</t>
    </rPh>
    <rPh sb="18" eb="20">
      <t>ハコスウ</t>
    </rPh>
    <rPh sb="21" eb="22">
      <t>フク</t>
    </rPh>
    <phoneticPr fontId="4"/>
  </si>
  <si>
    <t>2022.12/19~12/24</t>
    <phoneticPr fontId="17"/>
  </si>
  <si>
    <r>
      <t xml:space="preserve">2021.12/27～12/30
</t>
    </r>
    <r>
      <rPr>
        <sz val="11"/>
        <color rgb="FFFF0000"/>
        <rFont val="游ゴシック"/>
        <family val="3"/>
        <charset val="128"/>
        <scheme val="minor"/>
      </rPr>
      <t>(4日間)</t>
    </r>
    <rPh sb="19" eb="21">
      <t>ニチカン</t>
    </rPh>
    <phoneticPr fontId="4"/>
  </si>
  <si>
    <r>
      <t xml:space="preserve">2022.12/27~12/30
</t>
    </r>
    <r>
      <rPr>
        <sz val="11"/>
        <color rgb="FFFF0000"/>
        <rFont val="游ゴシック"/>
        <family val="3"/>
        <charset val="128"/>
        <scheme val="minor"/>
      </rPr>
      <t>（5日間）</t>
    </r>
    <rPh sb="19" eb="21">
      <t>ニチカン</t>
    </rPh>
    <phoneticPr fontId="4"/>
  </si>
  <si>
    <t>2022.12/19～12/24</t>
    <phoneticPr fontId="4"/>
  </si>
  <si>
    <t>1009+FBA203=1212</t>
    <phoneticPr fontId="4"/>
  </si>
  <si>
    <t>17枚</t>
    <rPh sb="2" eb="3">
      <t>マイ</t>
    </rPh>
    <phoneticPr fontId="4"/>
  </si>
  <si>
    <t>47枚以上</t>
    <rPh sb="2" eb="5">
      <t>マイイジョウ</t>
    </rPh>
    <phoneticPr fontId="17"/>
  </si>
  <si>
    <t>34枚</t>
    <rPh sb="2" eb="3">
      <t>マイ</t>
    </rPh>
    <phoneticPr fontId="17"/>
  </si>
  <si>
    <t>2023　年</t>
    <rPh sb="5" eb="6">
      <t>ネン</t>
    </rPh>
    <phoneticPr fontId="4"/>
  </si>
  <si>
    <r>
      <rPr>
        <sz val="20"/>
        <color theme="1"/>
        <rFont val="HGP創英角ﾎﾟｯﾌﾟ体"/>
        <family val="3"/>
        <charset val="128"/>
      </rPr>
      <t xml:space="preserve">1月 </t>
    </r>
    <r>
      <rPr>
        <sz val="11"/>
        <color theme="1"/>
        <rFont val="游ゴシック"/>
        <family val="2"/>
        <charset val="128"/>
        <scheme val="minor"/>
      </rPr>
      <t xml:space="preserve"> </t>
    </r>
    <phoneticPr fontId="4"/>
  </si>
  <si>
    <t>2月　目標為込み数</t>
    <rPh sb="1" eb="2">
      <t>ガツ</t>
    </rPh>
    <rPh sb="3" eb="5">
      <t>モクヒョウ</t>
    </rPh>
    <rPh sb="5" eb="6">
      <t>タメ</t>
    </rPh>
    <rPh sb="6" eb="7">
      <t>コ</t>
    </rPh>
    <rPh sb="8" eb="9">
      <t>スウ</t>
    </rPh>
    <phoneticPr fontId="4"/>
  </si>
  <si>
    <t>7900（プレーン3800/利休800/ショコラ1300）</t>
    <phoneticPr fontId="4"/>
  </si>
  <si>
    <t>5500（プレーン3500/利休900/ショコラ500）</t>
    <phoneticPr fontId="4"/>
  </si>
  <si>
    <t>1350→1800</t>
    <phoneticPr fontId="4"/>
  </si>
  <si>
    <t>1600（内80セットはまとめ買い）</t>
    <phoneticPr fontId="4"/>
  </si>
  <si>
    <t>2000（内セットはまとめ買い）</t>
    <phoneticPr fontId="4"/>
  </si>
  <si>
    <t>1248→1248</t>
    <phoneticPr fontId="4"/>
  </si>
  <si>
    <t>1000（内15枚650セット）</t>
    <rPh sb="5" eb="6">
      <t>ウチ</t>
    </rPh>
    <rPh sb="8" eb="9">
      <t>マイ</t>
    </rPh>
    <phoneticPr fontId="4"/>
  </si>
  <si>
    <t>2200（内15枚1500セット）</t>
    <rPh sb="5" eb="6">
      <t>ウチ</t>
    </rPh>
    <rPh sb="8" eb="9">
      <t>マイ</t>
    </rPh>
    <phoneticPr fontId="4"/>
  </si>
  <si>
    <t>1508→1248</t>
    <phoneticPr fontId="4"/>
  </si>
  <si>
    <t>1200（内30枚600セット）</t>
    <phoneticPr fontId="4"/>
  </si>
  <si>
    <t>2700（内30枚1400セット）</t>
    <phoneticPr fontId="4"/>
  </si>
  <si>
    <t>2022年2月　販売実績</t>
    <rPh sb="4" eb="5">
      <t>ネン</t>
    </rPh>
    <rPh sb="7" eb="11">
      <t>ハンバイジッセキ</t>
    </rPh>
    <phoneticPr fontId="4"/>
  </si>
  <si>
    <t>2022年3月　販売実績</t>
    <rPh sb="4" eb="5">
      <t>ネン</t>
    </rPh>
    <rPh sb="7" eb="11">
      <t>ハンバイジッセキ</t>
    </rPh>
    <phoneticPr fontId="4"/>
  </si>
  <si>
    <t>2021.12/27～12/31</t>
    <phoneticPr fontId="17"/>
  </si>
  <si>
    <t>2022.12/26~12/30</t>
    <phoneticPr fontId="17"/>
  </si>
  <si>
    <t>2022.1/10～1/14</t>
    <phoneticPr fontId="4"/>
  </si>
  <si>
    <t>2023.1/9~1/13</t>
    <phoneticPr fontId="4"/>
  </si>
  <si>
    <t>2023.1/2～1/6</t>
    <phoneticPr fontId="4"/>
  </si>
  <si>
    <t>971+FBA162=1133</t>
    <phoneticPr fontId="4"/>
  </si>
  <si>
    <t>2022.1/10～1/14</t>
    <phoneticPr fontId="17"/>
  </si>
  <si>
    <t>2023.1/9~1/13</t>
    <phoneticPr fontId="17"/>
  </si>
  <si>
    <t>2022.1/17～1/21</t>
    <phoneticPr fontId="4"/>
  </si>
  <si>
    <t>2023.1/16~1/20</t>
    <phoneticPr fontId="4"/>
  </si>
  <si>
    <t>2023.1/9～1/13</t>
    <phoneticPr fontId="4"/>
  </si>
  <si>
    <t>434+FBA136=570</t>
    <phoneticPr fontId="4"/>
  </si>
  <si>
    <t>※土日も入れて計算！！</t>
    <rPh sb="1" eb="3">
      <t>ドニチ</t>
    </rPh>
    <rPh sb="4" eb="5">
      <t>イ</t>
    </rPh>
    <rPh sb="7" eb="9">
      <t>ケイサン</t>
    </rPh>
    <phoneticPr fontId="4"/>
  </si>
  <si>
    <t>2023.1/7～1/13</t>
    <phoneticPr fontId="4"/>
  </si>
  <si>
    <t>2022.1/17～1/21</t>
    <phoneticPr fontId="17"/>
  </si>
  <si>
    <t>2023.1/16~1/20</t>
    <phoneticPr fontId="17"/>
  </si>
  <si>
    <t>2022.1/24～1/28</t>
    <phoneticPr fontId="4"/>
  </si>
  <si>
    <t>2023.1/23~1/27</t>
    <phoneticPr fontId="4"/>
  </si>
  <si>
    <t>2023.1/16～1/20</t>
    <phoneticPr fontId="4"/>
  </si>
  <si>
    <t>511+FBA112=623</t>
    <phoneticPr fontId="4"/>
  </si>
  <si>
    <t>2023.1/14～1/20</t>
    <phoneticPr fontId="4"/>
  </si>
  <si>
    <t>2022.1/24～1/28</t>
    <phoneticPr fontId="17"/>
  </si>
  <si>
    <t>2023.1/23~1/27</t>
    <phoneticPr fontId="17"/>
  </si>
  <si>
    <t>2022.1/31～2/4</t>
    <phoneticPr fontId="4"/>
  </si>
  <si>
    <t>2023.1/30~2/3</t>
    <phoneticPr fontId="4"/>
  </si>
  <si>
    <t>2023.1/21~1/27</t>
    <phoneticPr fontId="4"/>
  </si>
  <si>
    <t>304+FBA71=375</t>
    <phoneticPr fontId="4"/>
  </si>
  <si>
    <r>
      <rPr>
        <sz val="20"/>
        <color theme="1"/>
        <rFont val="HGP創英角ﾎﾟｯﾌﾟ体"/>
        <family val="3"/>
        <charset val="128"/>
      </rPr>
      <t xml:space="preserve">2月 </t>
    </r>
    <r>
      <rPr>
        <sz val="11"/>
        <color theme="1"/>
        <rFont val="游ゴシック"/>
        <family val="2"/>
        <charset val="128"/>
        <scheme val="minor"/>
      </rPr>
      <t xml:space="preserve"> </t>
    </r>
    <phoneticPr fontId="4"/>
  </si>
  <si>
    <t>3月　目標為込み数</t>
    <rPh sb="1" eb="2">
      <t>ガツ</t>
    </rPh>
    <rPh sb="3" eb="5">
      <t>モクヒョウ</t>
    </rPh>
    <rPh sb="5" eb="6">
      <t>タメ</t>
    </rPh>
    <rPh sb="6" eb="7">
      <t>コ</t>
    </rPh>
    <rPh sb="8" eb="9">
      <t>スウ</t>
    </rPh>
    <phoneticPr fontId="4"/>
  </si>
  <si>
    <t>1350→1800→1620</t>
    <phoneticPr fontId="4"/>
  </si>
  <si>
    <t>2000（内150セットはまとめ買い）</t>
    <phoneticPr fontId="4"/>
  </si>
  <si>
    <t>1508→1248→1352</t>
    <phoneticPr fontId="4"/>
  </si>
  <si>
    <t>2022.1/31～2/5</t>
    <phoneticPr fontId="17"/>
  </si>
  <si>
    <t>2023.1/30~2/4</t>
    <phoneticPr fontId="17"/>
  </si>
  <si>
    <t>2022.2/7～2/12</t>
    <phoneticPr fontId="4"/>
  </si>
  <si>
    <t>2023.1/28~2/4</t>
    <phoneticPr fontId="4"/>
  </si>
  <si>
    <t>369+FBA125=494</t>
    <phoneticPr fontId="4"/>
  </si>
  <si>
    <t>2022.2/7～2/12</t>
    <phoneticPr fontId="17"/>
  </si>
  <si>
    <t>2023.2/6~2/11</t>
    <phoneticPr fontId="17"/>
  </si>
  <si>
    <t>2022.2/14～2/18</t>
    <phoneticPr fontId="4"/>
  </si>
  <si>
    <t>2023.2/13~2/17</t>
    <phoneticPr fontId="4"/>
  </si>
  <si>
    <t>2023.2/5~2/11</t>
    <phoneticPr fontId="4"/>
  </si>
  <si>
    <t>500+FBA165=665</t>
    <phoneticPr fontId="4"/>
  </si>
  <si>
    <t>2023.2/12~2/17</t>
    <phoneticPr fontId="4"/>
  </si>
  <si>
    <t>2023.2/18~2/24</t>
    <phoneticPr fontId="4"/>
  </si>
  <si>
    <t>2023.2/25~3/4</t>
    <phoneticPr fontId="4"/>
  </si>
  <si>
    <t>2023.3/5~3/11</t>
    <phoneticPr fontId="4"/>
  </si>
  <si>
    <t>2023.3/12~3/17</t>
    <phoneticPr fontId="4"/>
  </si>
  <si>
    <t>2023.3/18~3/24</t>
    <phoneticPr fontId="4"/>
  </si>
  <si>
    <t>2023.3/25~3/31</t>
    <phoneticPr fontId="4"/>
  </si>
  <si>
    <t>2022.2/14～2/18</t>
    <phoneticPr fontId="17"/>
  </si>
  <si>
    <t>2023.2/13~2/17</t>
    <phoneticPr fontId="17"/>
  </si>
  <si>
    <t>2022.2/21～2/25</t>
    <phoneticPr fontId="4"/>
  </si>
  <si>
    <t>2023.2/20~2/24</t>
    <phoneticPr fontId="4"/>
  </si>
  <si>
    <t>546+FBA88＝634</t>
    <phoneticPr fontId="4"/>
  </si>
  <si>
    <r>
      <rPr>
        <sz val="20"/>
        <color theme="1"/>
        <rFont val="HGP創英角ﾎﾟｯﾌﾟ体"/>
        <family val="3"/>
        <charset val="128"/>
      </rPr>
      <t xml:space="preserve">3月 </t>
    </r>
    <r>
      <rPr>
        <sz val="11"/>
        <color theme="1"/>
        <rFont val="游ゴシック"/>
        <family val="2"/>
        <charset val="128"/>
        <scheme val="minor"/>
      </rPr>
      <t xml:space="preserve"> </t>
    </r>
    <phoneticPr fontId="4"/>
  </si>
  <si>
    <t>4月　目標為込み数</t>
    <rPh sb="1" eb="2">
      <t>ガツ</t>
    </rPh>
    <rPh sb="3" eb="5">
      <t>モクヒョウ</t>
    </rPh>
    <rPh sb="5" eb="6">
      <t>タメ</t>
    </rPh>
    <rPh sb="6" eb="7">
      <t>コ</t>
    </rPh>
    <rPh sb="8" eb="9">
      <t>スウ</t>
    </rPh>
    <phoneticPr fontId="4"/>
  </si>
  <si>
    <t>1900（プレーン1350/利休330/ショコラ200）</t>
    <phoneticPr fontId="4"/>
  </si>
  <si>
    <t>1600（内セットはまとめ買い）</t>
    <phoneticPr fontId="4"/>
  </si>
  <si>
    <t>400（内15枚440セット）</t>
    <rPh sb="4" eb="5">
      <t>ウチ</t>
    </rPh>
    <rPh sb="7" eb="8">
      <t>マイ</t>
    </rPh>
    <phoneticPr fontId="4"/>
  </si>
  <si>
    <t>650（内30枚550セット）</t>
    <phoneticPr fontId="4"/>
  </si>
  <si>
    <t>2022年4月　販売実績</t>
    <rPh sb="4" eb="5">
      <t>ネン</t>
    </rPh>
    <rPh sb="7" eb="11">
      <t>ハンバイジッセキ</t>
    </rPh>
    <phoneticPr fontId="4"/>
  </si>
  <si>
    <t>1530（700）</t>
    <phoneticPr fontId="4"/>
  </si>
  <si>
    <t>1872（1000）</t>
    <phoneticPr fontId="4"/>
  </si>
  <si>
    <t>2028（1100）</t>
    <phoneticPr fontId="4"/>
  </si>
  <si>
    <t>2022.2/21～2/25</t>
    <phoneticPr fontId="17"/>
  </si>
  <si>
    <t>2023.2/20~2/24</t>
    <phoneticPr fontId="17"/>
  </si>
  <si>
    <t>2022.2/28～3/4</t>
    <phoneticPr fontId="4"/>
  </si>
  <si>
    <t>2023.2/27~3/3</t>
    <phoneticPr fontId="4"/>
  </si>
  <si>
    <t>428+FBA62＝490</t>
    <phoneticPr fontId="4"/>
  </si>
  <si>
    <t>2022.3/7～3/12</t>
    <phoneticPr fontId="4"/>
  </si>
  <si>
    <t>2023.3/6~3/11</t>
    <phoneticPr fontId="17"/>
  </si>
  <si>
    <t>2022.3/14～3/17</t>
    <phoneticPr fontId="4"/>
  </si>
  <si>
    <t>2023.3/13~3/16</t>
    <phoneticPr fontId="4"/>
  </si>
  <si>
    <t>469+FBA148＝617</t>
    <phoneticPr fontId="4"/>
  </si>
  <si>
    <t>1586+FBA447＝2033</t>
    <phoneticPr fontId="4"/>
  </si>
  <si>
    <t>2022.3/14～3/18</t>
    <phoneticPr fontId="4"/>
  </si>
  <si>
    <t>2023.3/13~3/17</t>
    <phoneticPr fontId="17"/>
  </si>
  <si>
    <t>2022.3/21～3/25</t>
    <phoneticPr fontId="4"/>
  </si>
  <si>
    <t>2023.3/20~3/24</t>
    <phoneticPr fontId="4"/>
  </si>
  <si>
    <t>801+FBA109＝910</t>
    <phoneticPr fontId="4"/>
  </si>
  <si>
    <t>2023.3/20~3/24</t>
    <phoneticPr fontId="17"/>
  </si>
  <si>
    <t>2022.3/28～4/1</t>
    <phoneticPr fontId="4"/>
  </si>
  <si>
    <t>2023.3/27~3/31</t>
    <phoneticPr fontId="4"/>
  </si>
  <si>
    <t>668+FBA25＝693</t>
    <phoneticPr fontId="4"/>
  </si>
  <si>
    <r>
      <rPr>
        <sz val="20"/>
        <color theme="1"/>
        <rFont val="HGP創英角ﾎﾟｯﾌﾟ体"/>
        <family val="3"/>
        <charset val="128"/>
      </rPr>
      <t xml:space="preserve">4月 </t>
    </r>
    <r>
      <rPr>
        <sz val="11"/>
        <color theme="1"/>
        <rFont val="游ゴシック"/>
        <family val="2"/>
        <charset val="128"/>
        <scheme val="minor"/>
      </rPr>
      <t xml:space="preserve"> </t>
    </r>
    <phoneticPr fontId="4"/>
  </si>
  <si>
    <t>5月　目標為込み数</t>
    <rPh sb="1" eb="2">
      <t>ガツ</t>
    </rPh>
    <rPh sb="3" eb="5">
      <t>モクヒョウ</t>
    </rPh>
    <rPh sb="5" eb="6">
      <t>タメ</t>
    </rPh>
    <rPh sb="6" eb="7">
      <t>コ</t>
    </rPh>
    <rPh sb="8" eb="9">
      <t>スウ</t>
    </rPh>
    <phoneticPr fontId="4"/>
  </si>
  <si>
    <t>5000（プレーン3800/利休800/ショコラ400）</t>
    <phoneticPr fontId="4"/>
  </si>
  <si>
    <t>4800（内300セットはまとめ買い）</t>
    <phoneticPr fontId="4"/>
  </si>
  <si>
    <t>780（内15枚600セット）</t>
    <rPh sb="4" eb="5">
      <t>ウチ</t>
    </rPh>
    <rPh sb="7" eb="8">
      <t>マイ</t>
    </rPh>
    <phoneticPr fontId="4"/>
  </si>
  <si>
    <t>1200（内30枚780セット）</t>
    <phoneticPr fontId="4"/>
  </si>
  <si>
    <t>2023.3/27~3/31</t>
    <phoneticPr fontId="17"/>
  </si>
  <si>
    <t>2022.4/4～4/8</t>
    <phoneticPr fontId="4"/>
  </si>
  <si>
    <t>2023.4/3~4/7</t>
    <phoneticPr fontId="4"/>
  </si>
  <si>
    <t>724+FBA119＝843</t>
    <phoneticPr fontId="4"/>
  </si>
  <si>
    <t>2023.4/3~4/7</t>
    <phoneticPr fontId="17"/>
  </si>
  <si>
    <t>2022.4/11～4/15</t>
    <phoneticPr fontId="4"/>
  </si>
  <si>
    <t>2023.4/10~4/14</t>
    <phoneticPr fontId="4"/>
  </si>
  <si>
    <t>2023.4/1~4/7</t>
    <phoneticPr fontId="4"/>
  </si>
  <si>
    <t>338+FBA85＝423</t>
    <phoneticPr fontId="4"/>
  </si>
  <si>
    <t>2023.4/8~4/14</t>
    <phoneticPr fontId="4"/>
  </si>
  <si>
    <t>2023.4/15~4/21</t>
    <phoneticPr fontId="4"/>
  </si>
  <si>
    <t>2023.4/1~4/7</t>
  </si>
  <si>
    <t>2023.4/8~4/14</t>
  </si>
  <si>
    <t>2023.4/10~4/14</t>
    <phoneticPr fontId="17"/>
  </si>
  <si>
    <t>2022.4/18～4/22</t>
    <phoneticPr fontId="4"/>
  </si>
  <si>
    <t>2023.4/17~4/21</t>
    <phoneticPr fontId="4"/>
  </si>
  <si>
    <t>569+FBA47＝616</t>
    <phoneticPr fontId="4"/>
  </si>
  <si>
    <t>2023.4/22~4/28</t>
    <phoneticPr fontId="4"/>
  </si>
  <si>
    <t>2023.4/29~5/5</t>
    <phoneticPr fontId="4"/>
  </si>
  <si>
    <t>2023.5/6~5/12</t>
    <phoneticPr fontId="4"/>
  </si>
  <si>
    <t>2023.5/13~5/19</t>
    <phoneticPr fontId="4"/>
  </si>
  <si>
    <t>2023.5/20~5/26</t>
    <phoneticPr fontId="4"/>
  </si>
  <si>
    <t>2023.5/27~6/2</t>
    <phoneticPr fontId="4"/>
  </si>
  <si>
    <t>2023.6/3~6/9</t>
    <phoneticPr fontId="4"/>
  </si>
  <si>
    <t>2023.6/10~6/16</t>
    <phoneticPr fontId="4"/>
  </si>
  <si>
    <t>2023.4/17~4/21</t>
    <phoneticPr fontId="17"/>
  </si>
  <si>
    <t>2022.4/25～4/29</t>
    <phoneticPr fontId="4"/>
  </si>
  <si>
    <t>2023.4/24~4/28</t>
    <phoneticPr fontId="4"/>
  </si>
  <si>
    <t>565+FBA57＝622</t>
    <phoneticPr fontId="4"/>
  </si>
  <si>
    <r>
      <rPr>
        <sz val="20"/>
        <color theme="1"/>
        <rFont val="HGP創英角ﾎﾟｯﾌﾟ体"/>
        <family val="3"/>
        <charset val="128"/>
      </rPr>
      <t xml:space="preserve">5月 </t>
    </r>
    <r>
      <rPr>
        <sz val="11"/>
        <color theme="1"/>
        <rFont val="游ゴシック"/>
        <family val="2"/>
        <charset val="128"/>
        <scheme val="minor"/>
      </rPr>
      <t xml:space="preserve"> </t>
    </r>
    <phoneticPr fontId="4"/>
  </si>
  <si>
    <t>6月　目標為込み数</t>
    <rPh sb="1" eb="2">
      <t>ガツ</t>
    </rPh>
    <rPh sb="3" eb="5">
      <t>モクヒョウ</t>
    </rPh>
    <rPh sb="5" eb="6">
      <t>タメ</t>
    </rPh>
    <rPh sb="6" eb="7">
      <t>コ</t>
    </rPh>
    <rPh sb="8" eb="9">
      <t>スウ</t>
    </rPh>
    <phoneticPr fontId="4"/>
  </si>
  <si>
    <t>4200（プレーン3000/利休700/ショコラ500）</t>
    <phoneticPr fontId="4"/>
  </si>
  <si>
    <t>5000（内セットはまとめ400買い）</t>
    <phoneticPr fontId="4"/>
  </si>
  <si>
    <t>720（内15枚460セット）</t>
    <rPh sb="4" eb="5">
      <t>ウチ</t>
    </rPh>
    <rPh sb="7" eb="8">
      <t>マイ</t>
    </rPh>
    <phoneticPr fontId="4"/>
  </si>
  <si>
    <t>1000（内30枚630セット）</t>
    <phoneticPr fontId="4"/>
  </si>
  <si>
    <t>2023.4/24~4/28</t>
    <phoneticPr fontId="17"/>
  </si>
  <si>
    <t>2022.5/2～5/6</t>
    <phoneticPr fontId="4"/>
  </si>
  <si>
    <t>2023.5/1~5/5</t>
    <phoneticPr fontId="4"/>
  </si>
  <si>
    <t>872+FBA111＝983</t>
    <phoneticPr fontId="4"/>
  </si>
  <si>
    <t>2023.5/1~5/6</t>
    <phoneticPr fontId="17"/>
  </si>
  <si>
    <t>2022.5/9～5/14</t>
    <phoneticPr fontId="4"/>
  </si>
  <si>
    <t>2023.5/8~5/13</t>
    <phoneticPr fontId="4"/>
  </si>
  <si>
    <t>801+FBA176＝977</t>
    <phoneticPr fontId="4"/>
  </si>
  <si>
    <t>2023.5/8~5/13</t>
    <phoneticPr fontId="17"/>
  </si>
  <si>
    <t>2022.5/16～5/20</t>
    <phoneticPr fontId="4"/>
  </si>
  <si>
    <t>2023.5/15~5/19</t>
    <phoneticPr fontId="4"/>
  </si>
  <si>
    <t>2023.5/6~5/13</t>
    <phoneticPr fontId="4"/>
  </si>
  <si>
    <t>2621+FBA576＝3197</t>
    <phoneticPr fontId="4"/>
  </si>
  <si>
    <t>2023.5/14~5/19</t>
    <phoneticPr fontId="4"/>
  </si>
  <si>
    <t>2023.5/14~5/19</t>
    <phoneticPr fontId="17"/>
  </si>
  <si>
    <t>2022.5/21～5/27</t>
    <phoneticPr fontId="4"/>
  </si>
  <si>
    <t>1328+FBA47＝1375</t>
    <phoneticPr fontId="4"/>
  </si>
  <si>
    <t>2023.5/20~5/26</t>
    <phoneticPr fontId="17"/>
  </si>
  <si>
    <t>2022.5/28～6/3</t>
    <phoneticPr fontId="4"/>
  </si>
  <si>
    <t>2023.5/29~6/2</t>
    <phoneticPr fontId="4"/>
  </si>
  <si>
    <t>1699+FBA80＝1779</t>
    <phoneticPr fontId="4"/>
  </si>
  <si>
    <t>2023.5/27~6/2</t>
    <phoneticPr fontId="17"/>
  </si>
  <si>
    <t>2022.6/4～6/11</t>
    <phoneticPr fontId="4"/>
  </si>
  <si>
    <t>2023.6/3~6/10</t>
    <phoneticPr fontId="4"/>
  </si>
  <si>
    <t>780+FBA68＝848</t>
    <phoneticPr fontId="4"/>
  </si>
  <si>
    <t>2023.6/5~6/10</t>
    <phoneticPr fontId="17"/>
  </si>
  <si>
    <t>2022.6/13～6/18</t>
    <phoneticPr fontId="4"/>
  </si>
  <si>
    <t>2023.6/12~6/17</t>
    <phoneticPr fontId="4"/>
  </si>
  <si>
    <t>588+FBA162＝750</t>
    <phoneticPr fontId="4"/>
  </si>
  <si>
    <t>2023.6/11~6/17</t>
    <phoneticPr fontId="4"/>
  </si>
  <si>
    <t>2023.6/18~6/23</t>
    <phoneticPr fontId="4"/>
  </si>
  <si>
    <t>2023.6/24~6/30</t>
    <phoneticPr fontId="4"/>
  </si>
  <si>
    <t>2023.7/1~7/7</t>
    <phoneticPr fontId="4"/>
  </si>
  <si>
    <t>2023.7/8~7/14</t>
    <phoneticPr fontId="4"/>
  </si>
  <si>
    <t>2023.7/15~7/21</t>
    <phoneticPr fontId="4"/>
  </si>
  <si>
    <t>2023.7/22~7/28</t>
    <phoneticPr fontId="4"/>
  </si>
  <si>
    <t>2023.6/12~6/17</t>
    <phoneticPr fontId="17"/>
  </si>
  <si>
    <t>2022.6/20～6/24</t>
    <phoneticPr fontId="4"/>
  </si>
  <si>
    <t>2023.6/19~6/23</t>
    <phoneticPr fontId="4"/>
  </si>
  <si>
    <t>2023.6/11~6/18</t>
    <phoneticPr fontId="4"/>
  </si>
  <si>
    <t>1405+FBA380＝1785</t>
    <phoneticPr fontId="4"/>
  </si>
  <si>
    <t>2023.6/19~6/24</t>
    <phoneticPr fontId="4"/>
  </si>
  <si>
    <t>546+FBA97＝639</t>
    <phoneticPr fontId="4"/>
  </si>
  <si>
    <t>2023.6/25~6/30</t>
    <phoneticPr fontId="4"/>
  </si>
  <si>
    <t>2023.7/29~8/4</t>
    <phoneticPr fontId="4"/>
  </si>
  <si>
    <t>2023.8/5~8/11</t>
    <phoneticPr fontId="4"/>
  </si>
  <si>
    <t>2023.8/12~8/18</t>
    <phoneticPr fontId="4"/>
  </si>
  <si>
    <t>2023.8/19~8/25</t>
    <phoneticPr fontId="4"/>
  </si>
  <si>
    <r>
      <rPr>
        <sz val="20"/>
        <color theme="1"/>
        <rFont val="HGP創英角ﾎﾟｯﾌﾟ体"/>
        <family val="3"/>
        <charset val="128"/>
      </rPr>
      <t xml:space="preserve">6月 </t>
    </r>
    <r>
      <rPr>
        <sz val="11"/>
        <color theme="1"/>
        <rFont val="游ゴシック"/>
        <family val="2"/>
        <charset val="128"/>
        <scheme val="minor"/>
      </rPr>
      <t xml:space="preserve"> </t>
    </r>
    <phoneticPr fontId="4"/>
  </si>
  <si>
    <t>7月　目標為込み数</t>
    <rPh sb="1" eb="2">
      <t>ガツ</t>
    </rPh>
    <rPh sb="3" eb="5">
      <t>モクヒョウ</t>
    </rPh>
    <rPh sb="5" eb="6">
      <t>タメ</t>
    </rPh>
    <rPh sb="6" eb="7">
      <t>コ</t>
    </rPh>
    <rPh sb="8" eb="9">
      <t>スウ</t>
    </rPh>
    <phoneticPr fontId="4"/>
  </si>
  <si>
    <t>3400（プレーン2300/利休700/ショコラ400）</t>
    <phoneticPr fontId="4"/>
  </si>
  <si>
    <t>2600（内430セットはまとめ買い）</t>
    <phoneticPr fontId="4"/>
  </si>
  <si>
    <t>560（内15枚420セット）</t>
    <rPh sb="4" eb="5">
      <t>ウチ</t>
    </rPh>
    <rPh sb="7" eb="8">
      <t>マイ</t>
    </rPh>
    <phoneticPr fontId="4"/>
  </si>
  <si>
    <t>850（内30枚600セット）</t>
    <phoneticPr fontId="4"/>
  </si>
  <si>
    <t>2022.6/27～7/1</t>
    <phoneticPr fontId="4"/>
  </si>
  <si>
    <t>2023.6/26~6/30</t>
    <phoneticPr fontId="17"/>
  </si>
  <si>
    <t>2022.7/4～7/8</t>
    <phoneticPr fontId="4"/>
  </si>
  <si>
    <t>2023.7/3~7/7</t>
    <phoneticPr fontId="4"/>
  </si>
  <si>
    <t>570+FBA64＝634</t>
    <phoneticPr fontId="4"/>
  </si>
  <si>
    <t>2022.7/2～7/8</t>
    <phoneticPr fontId="4"/>
  </si>
  <si>
    <t>2023.7/1~7/7</t>
    <phoneticPr fontId="17"/>
  </si>
  <si>
    <t>2022.7/9～7/15</t>
    <phoneticPr fontId="4"/>
  </si>
  <si>
    <t>791+FBA22＝813</t>
    <phoneticPr fontId="4"/>
  </si>
  <si>
    <t>2023.7/8~7/14</t>
    <phoneticPr fontId="17"/>
  </si>
  <si>
    <t>2022.7/16～7/22</t>
    <phoneticPr fontId="4"/>
  </si>
  <si>
    <t>571+FBA57＝628</t>
    <phoneticPr fontId="4"/>
  </si>
  <si>
    <t>2023.7/15~7/21</t>
    <phoneticPr fontId="17"/>
  </si>
  <si>
    <t>2022.7/23～7/29</t>
    <phoneticPr fontId="4"/>
  </si>
  <si>
    <t>548+FBA88＝636</t>
    <phoneticPr fontId="4"/>
  </si>
  <si>
    <r>
      <rPr>
        <sz val="20"/>
        <color theme="1"/>
        <rFont val="HGP創英角ﾎﾟｯﾌﾟ体"/>
        <family val="3"/>
        <charset val="128"/>
      </rPr>
      <t xml:space="preserve">7月 </t>
    </r>
    <r>
      <rPr>
        <sz val="11"/>
        <color theme="1"/>
        <rFont val="游ゴシック"/>
        <family val="2"/>
        <charset val="128"/>
        <scheme val="minor"/>
      </rPr>
      <t xml:space="preserve"> </t>
    </r>
    <phoneticPr fontId="4"/>
  </si>
  <si>
    <t>3250（プレーン2200/利休650/ショコラ400）</t>
    <phoneticPr fontId="4"/>
  </si>
  <si>
    <t>2600（内300セットはまとめ買い）</t>
    <phoneticPr fontId="4"/>
  </si>
  <si>
    <t>500（内15枚360セット）</t>
    <rPh sb="4" eb="5">
      <t>ウチ</t>
    </rPh>
    <rPh sb="7" eb="8">
      <t>マイ</t>
    </rPh>
    <phoneticPr fontId="4"/>
  </si>
  <si>
    <t>800（内30枚550セット）</t>
    <phoneticPr fontId="4"/>
  </si>
  <si>
    <t>2023.7/22~7/28</t>
    <phoneticPr fontId="17"/>
  </si>
  <si>
    <t>2022.7/30～8/5</t>
    <phoneticPr fontId="4"/>
  </si>
  <si>
    <t>506+FBA100＝606</t>
    <phoneticPr fontId="4"/>
  </si>
  <si>
    <t>2023.7/29~8/4</t>
    <phoneticPr fontId="17"/>
  </si>
  <si>
    <t>2022.8/6～8/12</t>
    <phoneticPr fontId="4"/>
  </si>
  <si>
    <t>874+FBA79＝953</t>
    <phoneticPr fontId="4"/>
  </si>
  <si>
    <t>2023.8/26~9/1</t>
    <phoneticPr fontId="4"/>
  </si>
  <si>
    <t>2023.9/2~9/8</t>
    <phoneticPr fontId="4"/>
  </si>
  <si>
    <t>2023.9/9~9/15</t>
    <phoneticPr fontId="4"/>
  </si>
  <si>
    <t>2023.9/16~9/22</t>
    <phoneticPr fontId="4"/>
  </si>
  <si>
    <t>2023.8/5~8/11</t>
    <phoneticPr fontId="17"/>
  </si>
  <si>
    <t>2022.8/13～8/19</t>
    <phoneticPr fontId="4"/>
  </si>
  <si>
    <t>624+FBA184＝808</t>
    <phoneticPr fontId="4"/>
  </si>
  <si>
    <t>2023.8/12~8/18</t>
    <phoneticPr fontId="17"/>
  </si>
  <si>
    <t>2022.8/20～8/26</t>
    <phoneticPr fontId="4"/>
  </si>
  <si>
    <t>84+FBA127＝211</t>
    <phoneticPr fontId="4"/>
  </si>
  <si>
    <t>2023.8/19~8/25</t>
    <phoneticPr fontId="17"/>
  </si>
  <si>
    <t>2022.8/27～9/2</t>
    <phoneticPr fontId="4"/>
  </si>
  <si>
    <t>389+FBA94＝483</t>
    <phoneticPr fontId="4"/>
  </si>
  <si>
    <t>2023.8/26~9/1</t>
    <phoneticPr fontId="17"/>
  </si>
  <si>
    <t>2022.9/3～9/9</t>
    <phoneticPr fontId="4"/>
  </si>
  <si>
    <t>521+FBA105＝626</t>
    <phoneticPr fontId="4"/>
  </si>
  <si>
    <t>2023.9/23~9/29</t>
    <phoneticPr fontId="4"/>
  </si>
  <si>
    <t>2023.9/30~10/6</t>
    <phoneticPr fontId="4"/>
  </si>
  <si>
    <t>2023.10/7~10/13</t>
    <phoneticPr fontId="4"/>
  </si>
  <si>
    <t>2023.10/14~10/20</t>
    <phoneticPr fontId="4"/>
  </si>
  <si>
    <t>2023.10/21~10/27</t>
    <phoneticPr fontId="4"/>
  </si>
  <si>
    <t>2023.10/28~11/3</t>
    <phoneticPr fontId="4"/>
  </si>
  <si>
    <t>2023.9/2~9/8</t>
    <phoneticPr fontId="17"/>
  </si>
  <si>
    <t>2022.9/10～9/16</t>
    <phoneticPr fontId="4"/>
  </si>
  <si>
    <t>285+FBA112＝397</t>
    <phoneticPr fontId="4"/>
  </si>
  <si>
    <t>2023.9/9~9/15</t>
    <phoneticPr fontId="17"/>
  </si>
  <si>
    <t>2022.9/17～9/23</t>
    <phoneticPr fontId="4"/>
  </si>
  <si>
    <t>534+FBA102＝636</t>
    <phoneticPr fontId="4"/>
  </si>
  <si>
    <t>2023.9/16~9/22</t>
    <phoneticPr fontId="17"/>
  </si>
  <si>
    <t>2022.9/24～9/30</t>
    <phoneticPr fontId="4"/>
  </si>
  <si>
    <t>494+FBA152＝646</t>
    <phoneticPr fontId="4"/>
  </si>
  <si>
    <t>2023.9/23~9/29</t>
    <phoneticPr fontId="17"/>
  </si>
  <si>
    <t>2022.10/1～10/7</t>
    <phoneticPr fontId="4"/>
  </si>
  <si>
    <t>2023.9/30～10/6</t>
    <phoneticPr fontId="4"/>
  </si>
  <si>
    <t>401+FBA81＝482</t>
    <phoneticPr fontId="4"/>
  </si>
  <si>
    <t>2023.11/4~11/10</t>
    <phoneticPr fontId="4"/>
  </si>
  <si>
    <t>2023.11/11~11/17</t>
    <phoneticPr fontId="4"/>
  </si>
  <si>
    <t>2023.9/30～10/6</t>
    <phoneticPr fontId="17"/>
  </si>
  <si>
    <t>2022.10/8～10/14</t>
    <phoneticPr fontId="4"/>
  </si>
  <si>
    <t>2023.10/7～10/13</t>
    <phoneticPr fontId="4"/>
  </si>
  <si>
    <t>947+FBA76＝1023</t>
    <phoneticPr fontId="4"/>
  </si>
  <si>
    <t>2023.10/7～10/13</t>
    <phoneticPr fontId="17"/>
  </si>
  <si>
    <t>2022.10/15～10/21</t>
    <phoneticPr fontId="4"/>
  </si>
  <si>
    <t>2023.10/14～10/20</t>
    <phoneticPr fontId="4"/>
  </si>
  <si>
    <t>2023.10/14～10/20</t>
    <phoneticPr fontId="17"/>
  </si>
  <si>
    <t>2022.10/22～10/28</t>
    <phoneticPr fontId="4"/>
  </si>
  <si>
    <t>2023.10/21～10/27</t>
    <phoneticPr fontId="4"/>
  </si>
  <si>
    <t>2023.10/21～10/27</t>
    <phoneticPr fontId="17"/>
  </si>
  <si>
    <t>2022.10/29～11/4</t>
    <phoneticPr fontId="4"/>
  </si>
  <si>
    <t>2023.10/28～11/3</t>
    <phoneticPr fontId="4"/>
  </si>
  <si>
    <t>S</t>
    <phoneticPr fontId="4"/>
  </si>
  <si>
    <t>2023.10/28～11/3</t>
    <phoneticPr fontId="17"/>
  </si>
  <si>
    <t>2022.11/5～11/11</t>
    <phoneticPr fontId="4"/>
  </si>
  <si>
    <t>2023.11/4～11/10</t>
    <phoneticPr fontId="4"/>
  </si>
  <si>
    <t>2023.11/4～11/10</t>
    <phoneticPr fontId="17"/>
  </si>
  <si>
    <t>2022.11/12～11/18</t>
    <phoneticPr fontId="4"/>
  </si>
  <si>
    <t>2023.11/11～11/17</t>
    <phoneticPr fontId="4"/>
  </si>
  <si>
    <t>2023.11/11～11/17</t>
    <phoneticPr fontId="17"/>
  </si>
  <si>
    <t>2022.11/19～11/25</t>
    <phoneticPr fontId="4"/>
  </si>
  <si>
    <t>2023.11/18～11/24</t>
    <phoneticPr fontId="17"/>
  </si>
  <si>
    <t>2022.11/26～12/2</t>
    <phoneticPr fontId="4"/>
  </si>
  <si>
    <t>2022.12/3～12/2</t>
    <phoneticPr fontId="4"/>
  </si>
  <si>
    <t>2023.11/25～11/1</t>
    <phoneticPr fontId="17"/>
  </si>
  <si>
    <t>2023.11/18~11/24</t>
    <phoneticPr fontId="4"/>
  </si>
  <si>
    <t>2023.11/25~12/1</t>
    <phoneticPr fontId="4"/>
  </si>
  <si>
    <t>2023.12/2~12/8</t>
    <phoneticPr fontId="4"/>
  </si>
  <si>
    <t>2023.12/9~12/15</t>
    <phoneticPr fontId="4"/>
  </si>
  <si>
    <t>2023.12/16~12/22</t>
    <phoneticPr fontId="4"/>
  </si>
  <si>
    <t>2023.12/23~12/29</t>
    <phoneticPr fontId="4"/>
  </si>
  <si>
    <t>2023.12/30~1/5</t>
    <phoneticPr fontId="4"/>
  </si>
  <si>
    <t>2024.1/6~1/12</t>
    <phoneticPr fontId="4"/>
  </si>
  <si>
    <t>3月</t>
    <rPh sb="1" eb="2">
      <t>ガツ</t>
    </rPh>
    <phoneticPr fontId="4"/>
  </si>
  <si>
    <t>4月</t>
  </si>
  <si>
    <t>5月</t>
  </si>
  <si>
    <t>直近1カ月</t>
    <rPh sb="0" eb="2">
      <t>チョッキン</t>
    </rPh>
    <rPh sb="4" eb="5">
      <t>ゲツ</t>
    </rPh>
    <phoneticPr fontId="17"/>
  </si>
  <si>
    <t>直近2カ月の中間値</t>
    <rPh sb="0" eb="2">
      <t>チョッキン</t>
    </rPh>
    <rPh sb="4" eb="5">
      <t>ゲツ</t>
    </rPh>
    <rPh sb="6" eb="9">
      <t>チュウカンチ</t>
    </rPh>
    <phoneticPr fontId="4"/>
  </si>
  <si>
    <t>1か月の作業数量</t>
    <rPh sb="2" eb="3">
      <t>ゲツ</t>
    </rPh>
    <rPh sb="4" eb="8">
      <t>サギョウスウリョウ</t>
    </rPh>
    <phoneticPr fontId="4"/>
  </si>
  <si>
    <t>作業時間イメージ</t>
    <rPh sb="0" eb="4">
      <t>サギョウジカン</t>
    </rPh>
    <phoneticPr fontId="4"/>
  </si>
  <si>
    <t>トータル作業時間</t>
    <rPh sb="4" eb="8">
      <t>サギョウジカン</t>
    </rPh>
    <phoneticPr fontId="4"/>
  </si>
  <si>
    <t>箱折り</t>
    <rPh sb="0" eb="2">
      <t>ハコオ</t>
    </rPh>
    <phoneticPr fontId="4"/>
  </si>
  <si>
    <t>1時間で50箱～100箱</t>
    <rPh sb="6" eb="7">
      <t>ハコ</t>
    </rPh>
    <rPh sb="11" eb="12">
      <t>ハコ</t>
    </rPh>
    <phoneticPr fontId="4"/>
  </si>
  <si>
    <t>80～159時間</t>
    <rPh sb="6" eb="8">
      <t>ジカン</t>
    </rPh>
    <phoneticPr fontId="4"/>
  </si>
  <si>
    <t>1日8時間稼働で
24日分
（週4～5勤務の短期スタッフ約2名分）</t>
    <rPh sb="1" eb="2">
      <t>ニチ</t>
    </rPh>
    <rPh sb="3" eb="5">
      <t>ジカン</t>
    </rPh>
    <rPh sb="5" eb="7">
      <t>カドウ</t>
    </rPh>
    <rPh sb="11" eb="13">
      <t>ニチブン</t>
    </rPh>
    <rPh sb="16" eb="17">
      <t>シュウ</t>
    </rPh>
    <rPh sb="20" eb="22">
      <t>キンム</t>
    </rPh>
    <rPh sb="23" eb="25">
      <t>タンキ</t>
    </rPh>
    <rPh sb="29" eb="30">
      <t>ヤク</t>
    </rPh>
    <rPh sb="31" eb="33">
      <t>メイブン</t>
    </rPh>
    <phoneticPr fontId="4"/>
  </si>
  <si>
    <t>わさわさ入れ
16枚</t>
    <rPh sb="4" eb="5">
      <t>イ</t>
    </rPh>
    <rPh sb="9" eb="10">
      <t>マイ</t>
    </rPh>
    <phoneticPr fontId="4"/>
  </si>
  <si>
    <t>1時間で45箱</t>
    <rPh sb="1" eb="3">
      <t>ジカン</t>
    </rPh>
    <rPh sb="6" eb="7">
      <t>ハコ</t>
    </rPh>
    <phoneticPr fontId="4"/>
  </si>
  <si>
    <t>49時間</t>
    <rPh sb="2" eb="4">
      <t>ジカン</t>
    </rPh>
    <phoneticPr fontId="4"/>
  </si>
  <si>
    <t>わさわさ入れ
32枚</t>
    <rPh sb="4" eb="5">
      <t>イ</t>
    </rPh>
    <rPh sb="9" eb="10">
      <t>マイ</t>
    </rPh>
    <phoneticPr fontId="4"/>
  </si>
  <si>
    <t>1時間で36箱</t>
    <rPh sb="1" eb="3">
      <t>ジカン</t>
    </rPh>
    <rPh sb="6" eb="7">
      <t>ハコ</t>
    </rPh>
    <phoneticPr fontId="4"/>
  </si>
  <si>
    <t>63時間</t>
    <rPh sb="2" eb="4">
      <t>ジカン</t>
    </rPh>
    <phoneticPr fontId="4"/>
  </si>
  <si>
    <t>2カ月前おおよそ1か月分</t>
    <rPh sb="2" eb="4">
      <t>ゲツマエ</t>
    </rPh>
    <rPh sb="10" eb="12">
      <t>ゲツブン</t>
    </rPh>
    <phoneticPr fontId="17"/>
  </si>
  <si>
    <t>クッキー16枚
定量：1040箱（ダンボール20箱分）</t>
    <rPh sb="24" eb="25">
      <t>ブン</t>
    </rPh>
    <phoneticPr fontId="4"/>
  </si>
  <si>
    <t>クッキー32枚
定量：1040箱（ダンボール20箱分）</t>
    <rPh sb="6" eb="7">
      <t>マイ</t>
    </rPh>
    <phoneticPr fontId="4"/>
  </si>
  <si>
    <t>わさわさ在庫</t>
    <rPh sb="4" eb="6">
      <t>ザイコ</t>
    </rPh>
    <phoneticPr fontId="4"/>
  </si>
  <si>
    <t xml:space="preserve">プリン用
定量：2520箱（ダンボール28箱分）
</t>
    <rPh sb="3" eb="4">
      <t>ヨウ</t>
    </rPh>
    <rPh sb="5" eb="7">
      <t>テイリョウ</t>
    </rPh>
    <rPh sb="12" eb="13">
      <t>ハコ</t>
    </rPh>
    <rPh sb="21" eb="23">
      <t>ハコブン</t>
    </rPh>
    <phoneticPr fontId="4"/>
  </si>
  <si>
    <t>2023.12/2～12/13</t>
    <phoneticPr fontId="1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</si>
</sst>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_ "/>
    <numFmt numFmtId="177" formatCode="0_ "/>
    <numFmt numFmtId="178" formatCode="0_);[Red]\(0\)"/>
  </numFmts>
  <fonts count="37" x14ac:knownFonts="1">
    <font>
      <sz val="11"/>
      <color theme="1"/>
      <name val="游ゴシック"/>
      <family val="2"/>
      <charset val="128"/>
      <scheme val="minor"/>
    </font>
    <font>
      <sz val="11"/>
      <color theme="1"/>
      <name val="游ゴシック"/>
      <family val="2"/>
      <charset val="128"/>
    </font>
    <font>
      <sz val="11"/>
      <color theme="1"/>
      <name val="游ゴシック"/>
      <family val="3"/>
      <charset val="128"/>
      <scheme val="minor"/>
    </font>
    <font>
      <sz val="20"/>
      <color theme="1"/>
      <name val="HGP創英角ﾎﾟｯﾌﾟ体"/>
      <family val="3"/>
      <charset val="128"/>
    </font>
    <font>
      <sz val="6"/>
      <name val="游ゴシック"/>
      <family val="2"/>
      <charset val="128"/>
      <scheme val="minor"/>
    </font>
    <font>
      <sz val="11"/>
      <color theme="1"/>
      <name val="HGP創英角ﾎﾟｯﾌﾟ体"/>
      <family val="3"/>
      <charset val="128"/>
    </font>
    <font>
      <sz val="11"/>
      <color theme="1"/>
      <name val="Segoe UI Emoji"/>
      <family val="2"/>
    </font>
    <font>
      <b/>
      <sz val="11"/>
      <color theme="1"/>
      <name val="HGP創英角ﾎﾟｯﾌﾟ体"/>
      <family val="3"/>
      <charset val="128"/>
    </font>
    <font>
      <sz val="6"/>
      <color theme="1"/>
      <name val="HGP創英角ﾎﾟｯﾌﾟ体"/>
      <family val="3"/>
      <charset val="128"/>
    </font>
    <font>
      <sz val="11"/>
      <color theme="1"/>
      <name val="HGS創英角ﾎﾟｯﾌﾟ体"/>
      <family val="3"/>
      <charset val="128"/>
    </font>
    <font>
      <sz val="24"/>
      <color theme="1"/>
      <name val="游ゴシック"/>
      <family val="3"/>
      <charset val="128"/>
      <scheme val="minor"/>
    </font>
    <font>
      <sz val="10"/>
      <color theme="1"/>
      <name val="HGP創英角ﾎﾟｯﾌﾟ体"/>
      <family val="3"/>
      <charset val="128"/>
    </font>
    <font>
      <sz val="11"/>
      <color rgb="FFFF3300"/>
      <name val="HGP創英角ﾎﾟｯﾌﾟ体"/>
      <family val="3"/>
      <charset val="128"/>
    </font>
    <font>
      <sz val="11"/>
      <color theme="4"/>
      <name val="HGP創英角ﾎﾟｯﾌﾟ体"/>
      <family val="3"/>
      <charset val="128"/>
    </font>
    <font>
      <sz val="11"/>
      <color rgb="FFFF0000"/>
      <name val="HGP創英角ﾎﾟｯﾌﾟ体"/>
      <family val="3"/>
      <charset val="128"/>
    </font>
    <font>
      <sz val="11"/>
      <color theme="1"/>
      <name val="游ゴシック"/>
      <family val="2"/>
      <scheme val="minor"/>
    </font>
    <font>
      <b/>
      <sz val="18"/>
      <color theme="1"/>
      <name val="游ゴシック"/>
      <family val="3"/>
      <charset val="128"/>
      <scheme val="minor"/>
    </font>
    <font>
      <sz val="6"/>
      <name val="游ゴシック"/>
      <family val="3"/>
      <charset val="128"/>
      <scheme val="minor"/>
    </font>
    <font>
      <b/>
      <sz val="12"/>
      <color theme="1"/>
      <name val="游ゴシック"/>
      <family val="3"/>
      <charset val="128"/>
      <scheme val="minor"/>
    </font>
    <font>
      <sz val="9"/>
      <color theme="1"/>
      <name val="游ゴシック"/>
      <family val="3"/>
      <charset val="128"/>
      <scheme val="minor"/>
    </font>
    <font>
      <sz val="10"/>
      <color theme="1"/>
      <name val="游ゴシック"/>
      <family val="2"/>
      <scheme val="minor"/>
    </font>
    <font>
      <sz val="10"/>
      <color theme="1"/>
      <name val="游ゴシック"/>
      <family val="3"/>
      <charset val="128"/>
      <scheme val="minor"/>
    </font>
    <font>
      <sz val="9"/>
      <color theme="1"/>
      <name val="游ゴシック"/>
      <family val="2"/>
      <scheme val="minor"/>
    </font>
    <font>
      <sz val="11"/>
      <color rgb="FFFF0000"/>
      <name val="游ゴシック"/>
      <family val="2"/>
      <scheme val="minor"/>
    </font>
    <font>
      <b/>
      <sz val="12"/>
      <color rgb="FFFF0000"/>
      <name val="游ゴシック"/>
      <family val="3"/>
      <charset val="128"/>
      <scheme val="minor"/>
    </font>
    <font>
      <b/>
      <sz val="11"/>
      <color theme="1"/>
      <name val="游ゴシック"/>
      <family val="3"/>
      <charset val="128"/>
      <scheme val="minor"/>
    </font>
    <font>
      <b/>
      <sz val="8"/>
      <color theme="1"/>
      <name val="游ゴシック"/>
      <family val="3"/>
      <charset val="128"/>
      <scheme val="minor"/>
    </font>
    <font>
      <sz val="8"/>
      <color theme="1"/>
      <name val="游ゴシック"/>
      <family val="2"/>
      <charset val="128"/>
      <scheme val="minor"/>
    </font>
    <font>
      <sz val="10"/>
      <color theme="1"/>
      <name val="游ゴシック"/>
      <family val="2"/>
      <charset val="128"/>
      <scheme val="minor"/>
    </font>
    <font>
      <b/>
      <sz val="6"/>
      <color theme="1"/>
      <name val="HGP創英角ﾎﾟｯﾌﾟ体"/>
      <family val="3"/>
      <charset val="128"/>
    </font>
    <font>
      <sz val="11"/>
      <color rgb="FFFF0000"/>
      <name val="游ゴシック"/>
      <family val="3"/>
      <charset val="128"/>
      <scheme val="minor"/>
    </font>
    <font>
      <b/>
      <sz val="11"/>
      <color rgb="FFFF0000"/>
      <name val="游ゴシック"/>
      <family val="3"/>
      <charset val="128"/>
      <scheme val="minor"/>
    </font>
    <font>
      <b/>
      <u/>
      <sz val="12"/>
      <color rgb="FFFF0000"/>
      <name val="游ゴシック"/>
      <family val="3"/>
      <charset val="128"/>
      <scheme val="minor"/>
    </font>
    <font>
      <b/>
      <sz val="16"/>
      <color theme="1"/>
      <name val="游ゴシック"/>
      <family val="3"/>
      <charset val="128"/>
      <scheme val="minor"/>
    </font>
    <font>
      <b/>
      <sz val="14"/>
      <color theme="1"/>
      <name val="游ゴシック"/>
      <family val="3"/>
      <charset val="128"/>
      <scheme val="minor"/>
    </font>
    <font>
      <b/>
      <sz val="10"/>
      <color theme="1"/>
      <name val="游ゴシック"/>
      <family val="3"/>
      <charset val="128"/>
      <scheme val="minor"/>
    </font>
    <font>
      <sz val="9"/>
      <color theme="1"/>
      <name val="HGP創英角ﾎﾟｯﾌﾟ体"/>
      <family val="3"/>
      <charset val="128"/>
    </font>
  </fonts>
  <fills count="14">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rgb="FFFFFF00"/>
        <bgColor indexed="64"/>
      </patternFill>
    </fill>
    <fill>
      <patternFill patternType="solid">
        <fgColor rgb="FFFFC00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5"/>
        <bgColor indexed="64"/>
      </patternFill>
    </fill>
    <fill>
      <patternFill patternType="solid">
        <fgColor theme="7"/>
        <bgColor indexed="64"/>
      </patternFill>
    </fill>
    <fill>
      <patternFill patternType="solid">
        <fgColor theme="0" tint="-0.249977111117893"/>
        <bgColor indexed="64"/>
      </patternFill>
    </fill>
    <fill>
      <patternFill patternType="solid">
        <fgColor theme="2" tint="-0.499984740745262"/>
        <bgColor indexed="64"/>
      </patternFill>
    </fill>
  </fills>
  <borders count="6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medium">
        <color indexed="64"/>
      </bottom>
      <diagonal/>
    </border>
  </borders>
  <cellStyleXfs count="2">
    <xf numFmtId="0" fontId="0" fillId="0" borderId="0">
      <alignment vertical="center"/>
    </xf>
    <xf numFmtId="0" fontId="15" fillId="0" borderId="0"/>
  </cellStyleXfs>
  <cellXfs count="324">
    <xf numFmtId="0" fontId="0" fillId="0" borderId="0" xfId="0">
      <alignment vertical="center"/>
    </xf>
    <xf numFmtId="55" fontId="2" fillId="0" borderId="0" xfId="0" applyNumberFormat="1" applyFont="1">
      <alignment vertical="center"/>
    </xf>
    <xf numFmtId="55" fontId="0" fillId="0" borderId="0" xfId="0" applyNumberFormat="1" applyAlignment="1">
      <alignment horizontal="center" vertical="center"/>
    </xf>
    <xf numFmtId="0" fontId="5" fillId="2" borderId="1" xfId="0" applyFont="1" applyFill="1" applyBorder="1">
      <alignment vertical="center"/>
    </xf>
    <xf numFmtId="0" fontId="5" fillId="2" borderId="1" xfId="0" applyFont="1" applyFill="1" applyBorder="1" applyAlignment="1">
      <alignment horizontal="center" vertical="center"/>
    </xf>
    <xf numFmtId="0" fontId="0" fillId="0" borderId="6" xfId="0" applyBorder="1">
      <alignment vertical="center"/>
    </xf>
    <xf numFmtId="55" fontId="7" fillId="0" borderId="0" xfId="0" applyNumberFormat="1" applyFont="1">
      <alignment vertical="center"/>
    </xf>
    <xf numFmtId="0" fontId="7" fillId="0" borderId="0" xfId="0" applyFont="1" applyAlignment="1">
      <alignment horizontal="center" vertical="center"/>
    </xf>
    <xf numFmtId="0" fontId="5" fillId="3" borderId="1" xfId="0" applyFont="1" applyFill="1" applyBorder="1" applyAlignment="1">
      <alignment horizontal="center" vertical="center"/>
    </xf>
    <xf numFmtId="0" fontId="0" fillId="0" borderId="7" xfId="0" applyBorder="1">
      <alignment vertical="center"/>
    </xf>
    <xf numFmtId="0" fontId="7" fillId="0" borderId="0" xfId="0" applyFont="1">
      <alignment vertical="center"/>
    </xf>
    <xf numFmtId="0" fontId="5" fillId="0" borderId="1" xfId="0" applyFont="1" applyBorder="1">
      <alignment vertical="center"/>
    </xf>
    <xf numFmtId="0" fontId="5" fillId="0" borderId="1" xfId="0" applyFont="1" applyBorder="1" applyAlignment="1">
      <alignment horizontal="center" vertical="center"/>
    </xf>
    <xf numFmtId="0" fontId="8" fillId="3" borderId="1" xfId="0" applyFont="1" applyFill="1" applyBorder="1" applyAlignment="1">
      <alignment horizontal="center" vertical="center"/>
    </xf>
    <xf numFmtId="0" fontId="9" fillId="0" borderId="0" xfId="0" applyFont="1">
      <alignment vertical="center"/>
    </xf>
    <xf numFmtId="56" fontId="5" fillId="0" borderId="11" xfId="0" applyNumberFormat="1" applyFont="1" applyBorder="1" applyAlignment="1">
      <alignment horizontal="center" vertical="center"/>
    </xf>
    <xf numFmtId="0" fontId="5" fillId="0" borderId="11" xfId="0" applyFont="1" applyBorder="1" applyAlignment="1">
      <alignment horizontal="center" vertical="center"/>
    </xf>
    <xf numFmtId="0" fontId="5" fillId="0" borderId="12" xfId="0" applyFont="1" applyBorder="1" applyAlignment="1">
      <alignment horizontal="center" vertical="center"/>
    </xf>
    <xf numFmtId="0" fontId="5" fillId="0" borderId="13" xfId="0" applyFont="1" applyBorder="1" applyAlignment="1">
      <alignment horizontal="center" vertical="center"/>
    </xf>
    <xf numFmtId="0" fontId="0" fillId="0" borderId="14" xfId="0" applyBorder="1">
      <alignment vertical="center"/>
    </xf>
    <xf numFmtId="0" fontId="0" fillId="2" borderId="1" xfId="0" applyFill="1" applyBorder="1">
      <alignment vertical="center"/>
    </xf>
    <xf numFmtId="0" fontId="11" fillId="2" borderId="1" xfId="0" applyFont="1" applyFill="1" applyBorder="1" applyAlignment="1">
      <alignment horizontal="center" vertical="center"/>
    </xf>
    <xf numFmtId="0" fontId="5" fillId="2" borderId="15" xfId="0" applyFont="1" applyFill="1" applyBorder="1" applyAlignment="1">
      <alignment horizontal="center" vertical="center"/>
    </xf>
    <xf numFmtId="0" fontId="5" fillId="0" borderId="15" xfId="0" applyFont="1" applyBorder="1" applyAlignment="1">
      <alignment horizontal="center" vertical="center"/>
    </xf>
    <xf numFmtId="0" fontId="0" fillId="0" borderId="16" xfId="0" applyBorder="1">
      <alignment vertical="center"/>
    </xf>
    <xf numFmtId="0" fontId="0" fillId="0" borderId="17" xfId="0" applyBorder="1">
      <alignment vertical="center"/>
    </xf>
    <xf numFmtId="0" fontId="11" fillId="3" borderId="1" xfId="0" applyFont="1" applyFill="1" applyBorder="1" applyAlignment="1">
      <alignment horizontal="center" vertical="center"/>
    </xf>
    <xf numFmtId="0" fontId="5" fillId="3" borderId="18" xfId="0" applyFont="1" applyFill="1" applyBorder="1" applyAlignment="1">
      <alignment horizontal="center" vertical="center"/>
    </xf>
    <xf numFmtId="0" fontId="5" fillId="4" borderId="18" xfId="0" applyFont="1" applyFill="1" applyBorder="1" applyAlignment="1">
      <alignment horizontal="center" vertical="center"/>
    </xf>
    <xf numFmtId="0" fontId="0" fillId="0" borderId="1" xfId="0" applyBorder="1" applyAlignment="1">
      <alignment horizontal="center" vertical="center"/>
    </xf>
    <xf numFmtId="0" fontId="5" fillId="2" borderId="18" xfId="0" applyFont="1" applyFill="1" applyBorder="1" applyAlignment="1">
      <alignment horizontal="center" vertical="center"/>
    </xf>
    <xf numFmtId="0" fontId="0" fillId="0" borderId="17" xfId="0" applyBorder="1" applyAlignment="1">
      <alignment horizontal="right" vertical="center"/>
    </xf>
    <xf numFmtId="176" fontId="0" fillId="0" borderId="1" xfId="0" applyNumberFormat="1" applyBorder="1" applyAlignment="1">
      <alignment horizontal="center" vertical="center"/>
    </xf>
    <xf numFmtId="177" fontId="0" fillId="0" borderId="1" xfId="0" applyNumberFormat="1" applyBorder="1" applyAlignment="1">
      <alignment horizontal="center" vertical="center"/>
    </xf>
    <xf numFmtId="0" fontId="0" fillId="0" borderId="8" xfId="0" applyBorder="1" applyAlignment="1">
      <alignment horizontal="center" vertical="center"/>
    </xf>
    <xf numFmtId="0" fontId="0" fillId="0" borderId="0" xfId="0" applyAlignment="1">
      <alignment horizontal="center" vertical="center"/>
    </xf>
    <xf numFmtId="0" fontId="0" fillId="0" borderId="19" xfId="0" applyBorder="1">
      <alignment vertical="center"/>
    </xf>
    <xf numFmtId="0" fontId="0" fillId="0" borderId="20" xfId="0" applyBorder="1" applyAlignment="1">
      <alignment horizontal="right" vertical="center"/>
    </xf>
    <xf numFmtId="0" fontId="9" fillId="0" borderId="13" xfId="0" applyFont="1" applyBorder="1" applyAlignment="1">
      <alignment horizontal="center" vertical="center"/>
    </xf>
    <xf numFmtId="0" fontId="5" fillId="3" borderId="21" xfId="0" applyFont="1" applyFill="1" applyBorder="1" applyAlignment="1">
      <alignment horizontal="center" vertical="center"/>
    </xf>
    <xf numFmtId="0" fontId="5" fillId="0" borderId="0" xfId="0" applyFont="1" applyAlignment="1">
      <alignment horizontal="center" vertical="center"/>
    </xf>
    <xf numFmtId="0" fontId="0" fillId="0" borderId="20" xfId="0" applyBorder="1">
      <alignment vertical="center"/>
    </xf>
    <xf numFmtId="0" fontId="5" fillId="2" borderId="0" xfId="0" applyFont="1" applyFill="1" applyAlignment="1">
      <alignment horizontal="center" vertical="center"/>
    </xf>
    <xf numFmtId="0" fontId="0" fillId="2" borderId="0" xfId="0" applyFill="1">
      <alignment vertical="center"/>
    </xf>
    <xf numFmtId="56" fontId="5" fillId="2" borderId="11" xfId="0" applyNumberFormat="1" applyFont="1" applyFill="1" applyBorder="1" applyAlignment="1">
      <alignment horizontal="center" vertical="center"/>
    </xf>
    <xf numFmtId="0" fontId="5" fillId="2" borderId="11" xfId="0" applyFont="1" applyFill="1" applyBorder="1" applyAlignment="1">
      <alignment horizontal="center" vertical="center"/>
    </xf>
    <xf numFmtId="0" fontId="0" fillId="0" borderId="1" xfId="0" applyBorder="1">
      <alignment vertical="center"/>
    </xf>
    <xf numFmtId="0" fontId="5" fillId="0" borderId="22" xfId="0" applyFont="1" applyBorder="1" applyAlignment="1">
      <alignment horizontal="center" vertical="center"/>
    </xf>
    <xf numFmtId="0" fontId="0" fillId="0" borderId="2" xfId="0" applyBorder="1">
      <alignment vertical="center"/>
    </xf>
    <xf numFmtId="0" fontId="5" fillId="0" borderId="23" xfId="0" applyFont="1" applyBorder="1" applyAlignment="1">
      <alignment horizontal="center" vertical="center"/>
    </xf>
    <xf numFmtId="0" fontId="5" fillId="0" borderId="2" xfId="0" applyFont="1" applyBorder="1" applyAlignment="1">
      <alignment horizontal="center" vertical="center"/>
    </xf>
    <xf numFmtId="0" fontId="5" fillId="3" borderId="24" xfId="0" applyFont="1" applyFill="1" applyBorder="1" applyAlignment="1">
      <alignment horizontal="center" vertical="center"/>
    </xf>
    <xf numFmtId="0" fontId="5" fillId="4" borderId="24" xfId="0" applyFont="1" applyFill="1" applyBorder="1" applyAlignment="1">
      <alignment horizontal="center" vertical="center"/>
    </xf>
    <xf numFmtId="0" fontId="5" fillId="3" borderId="2" xfId="0" applyFont="1" applyFill="1" applyBorder="1" applyAlignment="1">
      <alignment horizontal="center" vertical="center"/>
    </xf>
    <xf numFmtId="0" fontId="5" fillId="2" borderId="2" xfId="0" applyFont="1" applyFill="1" applyBorder="1" applyAlignment="1">
      <alignment horizontal="center" vertical="center"/>
    </xf>
    <xf numFmtId="0" fontId="12" fillId="0" borderId="1" xfId="0" applyFont="1" applyBorder="1" applyAlignment="1">
      <alignment horizontal="center" vertical="center"/>
    </xf>
    <xf numFmtId="177" fontId="5" fillId="0" borderId="0" xfId="0" applyNumberFormat="1" applyFont="1">
      <alignment vertical="center"/>
    </xf>
    <xf numFmtId="0" fontId="5" fillId="5" borderId="1" xfId="0" applyFont="1" applyFill="1" applyBorder="1" applyAlignment="1">
      <alignment horizontal="center" vertical="center"/>
    </xf>
    <xf numFmtId="0" fontId="13" fillId="0" borderId="1" xfId="0" applyFont="1" applyBorder="1" applyAlignment="1">
      <alignment horizontal="center" vertical="center"/>
    </xf>
    <xf numFmtId="0" fontId="5" fillId="0" borderId="1" xfId="0" applyFont="1" applyBorder="1" applyAlignment="1">
      <alignment horizontal="center" vertical="center" wrapText="1"/>
    </xf>
    <xf numFmtId="0" fontId="5" fillId="0" borderId="0" xfId="0" applyFont="1">
      <alignment vertical="center"/>
    </xf>
    <xf numFmtId="0" fontId="5" fillId="0" borderId="0" xfId="0" applyFont="1" applyAlignment="1">
      <alignment horizontal="right" vertical="center"/>
    </xf>
    <xf numFmtId="0" fontId="5" fillId="6" borderId="1" xfId="0" applyFont="1" applyFill="1" applyBorder="1" applyAlignment="1">
      <alignment horizontal="center" vertical="center"/>
    </xf>
    <xf numFmtId="56" fontId="5" fillId="0" borderId="1" xfId="0" applyNumberFormat="1" applyFont="1" applyBorder="1" applyAlignment="1">
      <alignment horizontal="center" vertical="center"/>
    </xf>
    <xf numFmtId="56" fontId="14" fillId="7" borderId="1" xfId="0" applyNumberFormat="1" applyFont="1" applyFill="1" applyBorder="1" applyAlignment="1">
      <alignment horizontal="center" vertical="center"/>
    </xf>
    <xf numFmtId="0" fontId="5" fillId="7" borderId="1" xfId="0" applyFont="1" applyFill="1" applyBorder="1">
      <alignment vertical="center"/>
    </xf>
    <xf numFmtId="0" fontId="15" fillId="0" borderId="0" xfId="1"/>
    <xf numFmtId="0" fontId="19" fillId="5" borderId="1" xfId="1" applyFont="1" applyFill="1" applyBorder="1" applyAlignment="1">
      <alignment horizontal="center" vertical="center"/>
    </xf>
    <xf numFmtId="0" fontId="19" fillId="5" borderId="29" xfId="1" applyFont="1" applyFill="1" applyBorder="1" applyAlignment="1">
      <alignment horizontal="center" vertical="center"/>
    </xf>
    <xf numFmtId="0" fontId="15" fillId="0" borderId="1" xfId="1" applyBorder="1" applyAlignment="1">
      <alignment vertical="center"/>
    </xf>
    <xf numFmtId="0" fontId="15" fillId="0" borderId="1" xfId="1" applyBorder="1" applyAlignment="1">
      <alignment horizontal="center" vertical="center"/>
    </xf>
    <xf numFmtId="0" fontId="15" fillId="0" borderId="29" xfId="1" applyBorder="1" applyAlignment="1">
      <alignment horizontal="center" vertical="center"/>
    </xf>
    <xf numFmtId="0" fontId="15" fillId="0" borderId="11" xfId="1" applyBorder="1" applyAlignment="1">
      <alignment horizontal="center" vertical="center"/>
    </xf>
    <xf numFmtId="176" fontId="15" fillId="0" borderId="11" xfId="1" applyNumberFormat="1" applyBorder="1"/>
    <xf numFmtId="176" fontId="15" fillId="0" borderId="30" xfId="1" applyNumberFormat="1" applyBorder="1"/>
    <xf numFmtId="0" fontId="15" fillId="0" borderId="35" xfId="1" applyBorder="1" applyAlignment="1">
      <alignment horizontal="center" vertical="center"/>
    </xf>
    <xf numFmtId="176" fontId="15" fillId="0" borderId="35" xfId="1" applyNumberFormat="1" applyBorder="1"/>
    <xf numFmtId="0" fontId="15" fillId="0" borderId="0" xfId="1" applyAlignment="1">
      <alignment horizontal="center" vertical="center"/>
    </xf>
    <xf numFmtId="176" fontId="15" fillId="0" borderId="0" xfId="1" applyNumberFormat="1"/>
    <xf numFmtId="0" fontId="15" fillId="0" borderId="0" xfId="1" applyAlignment="1">
      <alignment wrapText="1"/>
    </xf>
    <xf numFmtId="177" fontId="23" fillId="0" borderId="35" xfId="1" applyNumberFormat="1" applyFont="1" applyBorder="1" applyAlignment="1">
      <alignment horizontal="center" vertical="center"/>
    </xf>
    <xf numFmtId="0" fontId="1" fillId="0" borderId="0" xfId="0" applyFont="1">
      <alignment vertical="center"/>
    </xf>
    <xf numFmtId="0" fontId="0" fillId="0" borderId="0" xfId="0" applyAlignment="1">
      <alignment horizontal="right" vertical="center"/>
    </xf>
    <xf numFmtId="0" fontId="15" fillId="0" borderId="0" xfId="1" applyAlignment="1">
      <alignment horizontal="center" wrapText="1"/>
    </xf>
    <xf numFmtId="0" fontId="9" fillId="0" borderId="0" xfId="1" applyFont="1" applyAlignment="1">
      <alignment horizontal="center" vertical="center"/>
    </xf>
    <xf numFmtId="56" fontId="5" fillId="2" borderId="1" xfId="0" applyNumberFormat="1" applyFont="1" applyFill="1" applyBorder="1" applyAlignment="1">
      <alignment horizontal="center" vertical="center"/>
    </xf>
    <xf numFmtId="56" fontId="14" fillId="4" borderId="1" xfId="0" applyNumberFormat="1" applyFont="1" applyFill="1" applyBorder="1" applyAlignment="1">
      <alignment horizontal="center" vertical="center"/>
    </xf>
    <xf numFmtId="0" fontId="5" fillId="4" borderId="1" xfId="0" applyFont="1" applyFill="1" applyBorder="1">
      <alignment vertical="center"/>
    </xf>
    <xf numFmtId="0" fontId="22" fillId="0" borderId="0" xfId="1" applyFont="1" applyAlignment="1">
      <alignment horizontal="center" vertical="center" wrapText="1"/>
    </xf>
    <xf numFmtId="0" fontId="15" fillId="0" borderId="4" xfId="1" applyBorder="1" applyAlignment="1">
      <alignment vertical="center"/>
    </xf>
    <xf numFmtId="0" fontId="14" fillId="4" borderId="1" xfId="0" applyFont="1" applyFill="1" applyBorder="1">
      <alignment vertical="center"/>
    </xf>
    <xf numFmtId="177" fontId="15" fillId="0" borderId="0" xfId="1" applyNumberFormat="1" applyAlignment="1">
      <alignment horizontal="center" vertical="center"/>
    </xf>
    <xf numFmtId="178" fontId="15" fillId="0" borderId="0" xfId="1" applyNumberFormat="1" applyAlignment="1">
      <alignment horizontal="center" vertical="center"/>
    </xf>
    <xf numFmtId="0" fontId="27" fillId="0" borderId="0" xfId="0" applyFont="1">
      <alignment vertical="center"/>
    </xf>
    <xf numFmtId="0" fontId="0" fillId="0" borderId="0" xfId="0" applyAlignment="1">
      <alignment horizontal="center" vertical="center" wrapText="1"/>
    </xf>
    <xf numFmtId="0" fontId="24" fillId="0" borderId="0" xfId="0" applyFont="1" applyAlignment="1">
      <alignment horizontal="center" vertical="center"/>
    </xf>
    <xf numFmtId="0" fontId="0" fillId="0" borderId="0" xfId="0" applyAlignment="1">
      <alignment vertical="center" wrapText="1"/>
    </xf>
    <xf numFmtId="0" fontId="15" fillId="0" borderId="28" xfId="1" applyBorder="1" applyAlignment="1">
      <alignment horizontal="center" vertical="center"/>
    </xf>
    <xf numFmtId="0" fontId="15" fillId="0" borderId="2" xfId="1" applyBorder="1" applyAlignment="1">
      <alignment horizontal="center" vertical="center"/>
    </xf>
    <xf numFmtId="0" fontId="29" fillId="3" borderId="1" xfId="0" applyFont="1" applyFill="1" applyBorder="1" applyAlignment="1">
      <alignment horizontal="center" vertical="center"/>
    </xf>
    <xf numFmtId="0" fontId="5" fillId="3" borderId="1" xfId="0" applyFont="1" applyFill="1" applyBorder="1" applyAlignment="1">
      <alignment horizontal="left" vertical="center"/>
    </xf>
    <xf numFmtId="0" fontId="5" fillId="0" borderId="1" xfId="0" applyFont="1" applyBorder="1" applyAlignment="1">
      <alignment horizontal="left" vertical="center"/>
    </xf>
    <xf numFmtId="0" fontId="19" fillId="5" borderId="11" xfId="1" applyFont="1" applyFill="1" applyBorder="1" applyAlignment="1">
      <alignment horizontal="center" vertical="center"/>
    </xf>
    <xf numFmtId="0" fontId="19" fillId="5" borderId="30" xfId="1" applyFont="1" applyFill="1" applyBorder="1" applyAlignment="1">
      <alignment horizontal="center" vertical="center"/>
    </xf>
    <xf numFmtId="177" fontId="5" fillId="3" borderId="1" xfId="0" applyNumberFormat="1" applyFont="1" applyFill="1" applyBorder="1" applyAlignment="1">
      <alignment horizontal="center" vertical="center"/>
    </xf>
    <xf numFmtId="177" fontId="5" fillId="2" borderId="1" xfId="0" applyNumberFormat="1" applyFont="1" applyFill="1" applyBorder="1" applyAlignment="1">
      <alignment horizontal="center" vertical="center"/>
    </xf>
    <xf numFmtId="0" fontId="31" fillId="0" borderId="0" xfId="1" applyFont="1"/>
    <xf numFmtId="0" fontId="32" fillId="0" borderId="0" xfId="1" applyFont="1" applyAlignment="1">
      <alignment horizontal="center" vertical="center"/>
    </xf>
    <xf numFmtId="56" fontId="14" fillId="2"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0" fontId="15" fillId="0" borderId="43" xfId="1" applyBorder="1" applyAlignment="1">
      <alignment horizontal="center" vertical="center"/>
    </xf>
    <xf numFmtId="0" fontId="36" fillId="2" borderId="1" xfId="0" applyFont="1" applyFill="1" applyBorder="1" applyAlignment="1">
      <alignment horizontal="center" vertical="center"/>
    </xf>
    <xf numFmtId="0" fontId="5" fillId="0" borderId="2" xfId="0" applyFont="1" applyBorder="1" applyAlignment="1">
      <alignment horizontal="center" vertical="center"/>
    </xf>
    <xf numFmtId="0" fontId="5" fillId="0" borderId="4" xfId="0" applyFont="1" applyBorder="1" applyAlignment="1">
      <alignment horizontal="center" vertical="center"/>
    </xf>
    <xf numFmtId="55" fontId="2" fillId="0" borderId="0" xfId="0" applyNumberFormat="1" applyFont="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4" xfId="0" applyFont="1" applyFill="1" applyBorder="1" applyAlignment="1">
      <alignment horizontal="center" vertical="center"/>
    </xf>
    <xf numFmtId="0" fontId="11" fillId="0" borderId="9" xfId="0" applyFont="1" applyBorder="1" applyAlignment="1">
      <alignment horizontal="center" vertical="center"/>
    </xf>
    <xf numFmtId="0" fontId="11" fillId="0" borderId="10" xfId="0" applyFont="1" applyBorder="1" applyAlignment="1">
      <alignment horizontal="center" vertical="center"/>
    </xf>
    <xf numFmtId="0" fontId="11" fillId="2" borderId="9" xfId="0" applyFont="1" applyFill="1" applyBorder="1" applyAlignment="1">
      <alignment horizontal="center" vertical="center"/>
    </xf>
    <xf numFmtId="0" fontId="11" fillId="2" borderId="10" xfId="0" applyFont="1" applyFill="1" applyBorder="1" applyAlignment="1">
      <alignment horizontal="center" vertical="center"/>
    </xf>
    <xf numFmtId="0" fontId="5" fillId="0" borderId="1" xfId="0" applyFont="1" applyBorder="1" applyAlignment="1">
      <alignment horizontal="center" vertical="center"/>
    </xf>
    <xf numFmtId="0" fontId="1" fillId="0" borderId="5" xfId="0" applyFont="1" applyBorder="1" applyAlignment="1">
      <alignment horizontal="left" vertical="center" wrapText="1"/>
    </xf>
    <xf numFmtId="0" fontId="1" fillId="0" borderId="0" xfId="0" applyFont="1" applyAlignment="1">
      <alignment horizontal="left" vertical="center" wrapText="1"/>
    </xf>
    <xf numFmtId="0" fontId="0" fillId="0" borderId="1" xfId="0" applyBorder="1" applyAlignment="1">
      <alignment horizontal="center" vertical="center"/>
    </xf>
    <xf numFmtId="0" fontId="10" fillId="0" borderId="8" xfId="0" applyFont="1" applyBorder="1" applyAlignment="1">
      <alignment horizontal="center" vertical="center"/>
    </xf>
    <xf numFmtId="0" fontId="0" fillId="0" borderId="1" xfId="0" applyBorder="1" applyAlignment="1">
      <alignment horizontal="center" vertical="center" wrapText="1"/>
    </xf>
    <xf numFmtId="0" fontId="24" fillId="0" borderId="45" xfId="0" applyFont="1" applyBorder="1" applyAlignment="1">
      <alignment horizontal="center" vertical="center"/>
    </xf>
    <xf numFmtId="0" fontId="25" fillId="0" borderId="45" xfId="0" applyFont="1" applyBorder="1" applyAlignment="1">
      <alignment horizontal="center" vertical="center"/>
    </xf>
    <xf numFmtId="0" fontId="25" fillId="0" borderId="0" xfId="0" applyFont="1" applyAlignment="1">
      <alignment horizontal="center" vertical="center"/>
    </xf>
    <xf numFmtId="0" fontId="16" fillId="0" borderId="25" xfId="1" applyFont="1" applyBorder="1" applyAlignment="1">
      <alignment horizontal="center" vertical="center"/>
    </xf>
    <xf numFmtId="0" fontId="16" fillId="0" borderId="26" xfId="1" applyFont="1" applyBorder="1" applyAlignment="1">
      <alignment horizontal="center" vertical="center"/>
    </xf>
    <xf numFmtId="0" fontId="16" fillId="0" borderId="28" xfId="1" applyFont="1" applyBorder="1" applyAlignment="1">
      <alignment horizontal="center" vertical="center"/>
    </xf>
    <xf numFmtId="0" fontId="16" fillId="0" borderId="1" xfId="1" applyFont="1" applyBorder="1" applyAlignment="1">
      <alignment horizontal="center" vertical="center"/>
    </xf>
    <xf numFmtId="0" fontId="18" fillId="5" borderId="26" xfId="1" applyFont="1" applyFill="1" applyBorder="1" applyAlignment="1">
      <alignment horizontal="center"/>
    </xf>
    <xf numFmtId="0" fontId="18" fillId="5" borderId="27" xfId="1" applyFont="1" applyFill="1" applyBorder="1" applyAlignment="1">
      <alignment horizontal="center"/>
    </xf>
    <xf numFmtId="0" fontId="19" fillId="5" borderId="1" xfId="1" applyFont="1" applyFill="1" applyBorder="1" applyAlignment="1">
      <alignment horizontal="center" vertical="center"/>
    </xf>
    <xf numFmtId="0" fontId="15" fillId="0" borderId="28" xfId="1" applyBorder="1" applyAlignment="1">
      <alignment horizontal="center" vertical="center"/>
    </xf>
    <xf numFmtId="0" fontId="15" fillId="0" borderId="33" xfId="1" applyBorder="1" applyAlignment="1">
      <alignment horizontal="center" vertical="center"/>
    </xf>
    <xf numFmtId="0" fontId="15" fillId="0" borderId="1" xfId="1" applyBorder="1" applyAlignment="1">
      <alignment horizontal="center" vertical="center"/>
    </xf>
    <xf numFmtId="0" fontId="15" fillId="0" borderId="30" xfId="1" applyBorder="1" applyAlignment="1">
      <alignment horizontal="center" vertical="center"/>
    </xf>
    <xf numFmtId="0" fontId="15" fillId="0" borderId="31" xfId="1" applyBorder="1" applyAlignment="1">
      <alignment horizontal="center" vertical="center"/>
    </xf>
    <xf numFmtId="0" fontId="15" fillId="0" borderId="32" xfId="1" applyBorder="1" applyAlignment="1">
      <alignment horizontal="center" vertical="center"/>
    </xf>
    <xf numFmtId="177" fontId="15" fillId="0" borderId="30" xfId="1" applyNumberFormat="1" applyBorder="1" applyAlignment="1">
      <alignment horizontal="center" vertical="center"/>
    </xf>
    <xf numFmtId="177" fontId="15" fillId="0" borderId="31" xfId="1" applyNumberFormat="1" applyBorder="1" applyAlignment="1">
      <alignment horizontal="center" vertical="center"/>
    </xf>
    <xf numFmtId="177" fontId="15" fillId="0" borderId="32" xfId="1" applyNumberFormat="1" applyBorder="1" applyAlignment="1">
      <alignment horizontal="center" vertical="center"/>
    </xf>
    <xf numFmtId="177" fontId="15" fillId="0" borderId="1" xfId="1" applyNumberFormat="1" applyBorder="1" applyAlignment="1">
      <alignment horizontal="center" vertical="center"/>
    </xf>
    <xf numFmtId="176" fontId="15" fillId="0" borderId="36" xfId="1" applyNumberFormat="1" applyBorder="1" applyAlignment="1">
      <alignment horizontal="center" vertical="center" wrapText="1"/>
    </xf>
    <xf numFmtId="176" fontId="15" fillId="0" borderId="0" xfId="1" applyNumberFormat="1" applyAlignment="1">
      <alignment horizontal="center" vertical="center" wrapText="1"/>
    </xf>
    <xf numFmtId="0" fontId="15" fillId="0" borderId="34" xfId="1" applyBorder="1" applyAlignment="1">
      <alignment horizontal="center" vertical="center"/>
    </xf>
    <xf numFmtId="0" fontId="15" fillId="0" borderId="11" xfId="1" applyBorder="1" applyAlignment="1">
      <alignment horizontal="center" vertical="center"/>
    </xf>
    <xf numFmtId="0" fontId="15" fillId="0" borderId="8" xfId="1" applyBorder="1" applyAlignment="1">
      <alignment horizontal="center" vertical="center"/>
    </xf>
    <xf numFmtId="0" fontId="15" fillId="0" borderId="38" xfId="1" applyBorder="1" applyAlignment="1">
      <alignment horizontal="center" vertical="center"/>
    </xf>
    <xf numFmtId="0" fontId="20" fillId="0" borderId="13" xfId="1" applyFont="1" applyBorder="1" applyAlignment="1">
      <alignment horizontal="center" vertical="center" wrapText="1"/>
    </xf>
    <xf numFmtId="0" fontId="21" fillId="0" borderId="36" xfId="1" applyFont="1" applyBorder="1" applyAlignment="1">
      <alignment horizontal="center" vertical="center" wrapText="1"/>
    </xf>
    <xf numFmtId="0" fontId="21" fillId="0" borderId="14" xfId="1" applyFont="1" applyBorder="1" applyAlignment="1">
      <alignment horizontal="center" vertical="center" wrapText="1"/>
    </xf>
    <xf numFmtId="0" fontId="21" fillId="0" borderId="16" xfId="1" applyFont="1" applyBorder="1" applyAlignment="1">
      <alignment horizontal="center" vertical="center" wrapText="1"/>
    </xf>
    <xf numFmtId="0" fontId="21" fillId="0" borderId="0" xfId="1" applyFont="1" applyAlignment="1">
      <alignment horizontal="center" vertical="center" wrapText="1"/>
    </xf>
    <xf numFmtId="0" fontId="21" fillId="0" borderId="17" xfId="1" applyFont="1" applyBorder="1" applyAlignment="1">
      <alignment horizontal="center" vertical="center" wrapText="1"/>
    </xf>
    <xf numFmtId="0" fontId="21" fillId="0" borderId="19" xfId="1" applyFont="1" applyBorder="1" applyAlignment="1">
      <alignment horizontal="center" vertical="center" wrapText="1"/>
    </xf>
    <xf numFmtId="0" fontId="21" fillId="0" borderId="37" xfId="1" applyFont="1" applyBorder="1" applyAlignment="1">
      <alignment horizontal="center" vertical="center" wrapText="1"/>
    </xf>
    <xf numFmtId="0" fontId="21" fillId="0" borderId="20" xfId="1" applyFont="1" applyBorder="1" applyAlignment="1">
      <alignment horizontal="center" vertical="center" wrapText="1"/>
    </xf>
    <xf numFmtId="0" fontId="22" fillId="0" borderId="13" xfId="1" applyFont="1" applyBorder="1" applyAlignment="1">
      <alignment horizontal="center" vertical="center" wrapText="1"/>
    </xf>
    <xf numFmtId="0" fontId="22" fillId="0" borderId="36" xfId="1" applyFont="1" applyBorder="1" applyAlignment="1">
      <alignment horizontal="center" vertical="center" wrapText="1"/>
    </xf>
    <xf numFmtId="0" fontId="22" fillId="0" borderId="14" xfId="1" applyFont="1" applyBorder="1" applyAlignment="1">
      <alignment horizontal="center" vertical="center" wrapText="1"/>
    </xf>
    <xf numFmtId="0" fontId="22" fillId="0" borderId="16" xfId="1" applyFont="1" applyBorder="1" applyAlignment="1">
      <alignment horizontal="center" vertical="center" wrapText="1"/>
    </xf>
    <xf numFmtId="0" fontId="22" fillId="0" borderId="0" xfId="1" applyFont="1" applyAlignment="1">
      <alignment horizontal="center" vertical="center" wrapText="1"/>
    </xf>
    <xf numFmtId="0" fontId="22" fillId="0" borderId="17" xfId="1" applyFont="1" applyBorder="1" applyAlignment="1">
      <alignment horizontal="center" vertical="center" wrapText="1"/>
    </xf>
    <xf numFmtId="0" fontId="22" fillId="0" borderId="19" xfId="1" applyFont="1" applyBorder="1" applyAlignment="1">
      <alignment horizontal="center" vertical="center" wrapText="1"/>
    </xf>
    <xf numFmtId="0" fontId="22" fillId="0" borderId="37" xfId="1" applyFont="1" applyBorder="1" applyAlignment="1">
      <alignment horizontal="center" vertical="center" wrapText="1"/>
    </xf>
    <xf numFmtId="0" fontId="22" fillId="0" borderId="20" xfId="1" applyFont="1" applyBorder="1" applyAlignment="1">
      <alignment horizontal="center" vertical="center" wrapText="1"/>
    </xf>
    <xf numFmtId="0" fontId="15" fillId="0" borderId="39" xfId="1" applyBorder="1" applyAlignment="1">
      <alignment horizontal="center" vertical="center"/>
    </xf>
    <xf numFmtId="0" fontId="15" fillId="0" borderId="40" xfId="1" applyBorder="1" applyAlignment="1">
      <alignment horizontal="center" vertical="center"/>
    </xf>
    <xf numFmtId="0" fontId="15" fillId="0" borderId="35" xfId="1" applyBorder="1" applyAlignment="1">
      <alignment horizontal="center" vertical="center"/>
    </xf>
    <xf numFmtId="0" fontId="15" fillId="0" borderId="0" xfId="1" applyAlignment="1">
      <alignment horizontal="center" wrapText="1"/>
    </xf>
    <xf numFmtId="0" fontId="15" fillId="0" borderId="41" xfId="1" applyBorder="1" applyAlignment="1">
      <alignment horizontal="center" vertical="center"/>
    </xf>
    <xf numFmtId="0" fontId="15" fillId="0" borderId="42" xfId="1" applyBorder="1" applyAlignment="1">
      <alignment horizontal="center" vertical="center"/>
    </xf>
    <xf numFmtId="0" fontId="15" fillId="0" borderId="43" xfId="1" applyBorder="1" applyAlignment="1">
      <alignment horizontal="center" vertical="center"/>
    </xf>
    <xf numFmtId="0" fontId="19" fillId="5" borderId="26" xfId="1" applyFont="1" applyFill="1" applyBorder="1" applyAlignment="1">
      <alignment horizontal="center" vertical="center"/>
    </xf>
    <xf numFmtId="0" fontId="19" fillId="5" borderId="27" xfId="1" applyFont="1" applyFill="1" applyBorder="1" applyAlignment="1">
      <alignment horizontal="center" vertical="center"/>
    </xf>
    <xf numFmtId="0" fontId="15" fillId="0" borderId="29" xfId="1" applyBorder="1" applyAlignment="1">
      <alignment horizontal="center" vertical="center"/>
    </xf>
    <xf numFmtId="0" fontId="15" fillId="0" borderId="44" xfId="1" applyBorder="1" applyAlignment="1">
      <alignment horizontal="center" vertical="center"/>
    </xf>
    <xf numFmtId="0" fontId="15" fillId="0" borderId="46" xfId="1" applyBorder="1" applyAlignment="1">
      <alignment horizontal="center" vertical="center"/>
    </xf>
    <xf numFmtId="0" fontId="15" fillId="0" borderId="47" xfId="1" applyBorder="1" applyAlignment="1">
      <alignment horizontal="center" vertical="center"/>
    </xf>
    <xf numFmtId="0" fontId="15" fillId="0" borderId="10" xfId="1" applyBorder="1" applyAlignment="1">
      <alignment horizontal="center" vertical="center"/>
    </xf>
    <xf numFmtId="0" fontId="15" fillId="0" borderId="48" xfId="1" applyBorder="1" applyAlignment="1">
      <alignment horizontal="center" vertical="center"/>
    </xf>
    <xf numFmtId="0" fontId="16" fillId="0" borderId="33" xfId="1" applyFont="1" applyBorder="1" applyAlignment="1">
      <alignment horizontal="center" vertical="center"/>
    </xf>
    <xf numFmtId="0" fontId="15" fillId="0" borderId="6" xfId="1" applyBorder="1" applyAlignment="1">
      <alignment horizontal="center" vertical="center"/>
    </xf>
    <xf numFmtId="0" fontId="15" fillId="0" borderId="49" xfId="1" applyBorder="1" applyAlignment="1">
      <alignment horizontal="center" vertical="center"/>
    </xf>
    <xf numFmtId="0" fontId="15" fillId="0" borderId="7" xfId="1" applyBorder="1" applyAlignment="1">
      <alignment horizontal="center" vertical="center"/>
    </xf>
    <xf numFmtId="0" fontId="15" fillId="0" borderId="52" xfId="1" applyBorder="1" applyAlignment="1">
      <alignment horizontal="center" vertical="center"/>
    </xf>
    <xf numFmtId="0" fontId="15" fillId="0" borderId="50" xfId="1" applyBorder="1" applyAlignment="1">
      <alignment horizontal="center" vertical="center"/>
    </xf>
    <xf numFmtId="0" fontId="15" fillId="0" borderId="51" xfId="1" applyBorder="1" applyAlignment="1">
      <alignment horizontal="center" vertical="center"/>
    </xf>
    <xf numFmtId="177" fontId="15" fillId="0" borderId="53" xfId="1" applyNumberFormat="1" applyBorder="1" applyAlignment="1">
      <alignment horizontal="center" vertical="center"/>
    </xf>
    <xf numFmtId="177" fontId="15" fillId="0" borderId="38" xfId="1" applyNumberFormat="1" applyBorder="1" applyAlignment="1">
      <alignment horizontal="center" vertical="center"/>
    </xf>
    <xf numFmtId="176" fontId="15" fillId="0" borderId="53" xfId="1" applyNumberFormat="1" applyBorder="1" applyAlignment="1">
      <alignment horizontal="center" vertical="center"/>
    </xf>
    <xf numFmtId="0" fontId="15" fillId="0" borderId="53" xfId="1" applyBorder="1" applyAlignment="1">
      <alignment horizontal="center" vertical="center"/>
    </xf>
    <xf numFmtId="0" fontId="15" fillId="0" borderId="54" xfId="1" applyBorder="1" applyAlignment="1">
      <alignment horizontal="center" vertical="center"/>
    </xf>
    <xf numFmtId="178" fontId="15" fillId="0" borderId="53" xfId="1" applyNumberFormat="1" applyBorder="1" applyAlignment="1">
      <alignment horizontal="center" vertical="center"/>
    </xf>
    <xf numFmtId="178" fontId="15" fillId="0" borderId="38" xfId="1" applyNumberFormat="1" applyBorder="1" applyAlignment="1">
      <alignment horizontal="center" vertical="center"/>
    </xf>
    <xf numFmtId="177" fontId="15" fillId="0" borderId="8" xfId="1" applyNumberFormat="1" applyBorder="1" applyAlignment="1">
      <alignment horizontal="center" vertical="center"/>
    </xf>
    <xf numFmtId="177" fontId="15" fillId="0" borderId="39" xfId="1" applyNumberFormat="1" applyBorder="1" applyAlignment="1">
      <alignment horizontal="center" vertical="center"/>
    </xf>
    <xf numFmtId="177" fontId="15" fillId="0" borderId="11" xfId="1" applyNumberFormat="1" applyBorder="1" applyAlignment="1">
      <alignment horizontal="center" vertical="center"/>
    </xf>
    <xf numFmtId="178" fontId="15" fillId="0" borderId="50" xfId="1" applyNumberFormat="1" applyBorder="1" applyAlignment="1">
      <alignment horizontal="center" vertical="center"/>
    </xf>
    <xf numFmtId="178" fontId="15" fillId="0" borderId="51" xfId="1" applyNumberFormat="1" applyBorder="1" applyAlignment="1">
      <alignment horizontal="center" vertical="center"/>
    </xf>
    <xf numFmtId="0" fontId="15" fillId="0" borderId="36" xfId="1" applyBorder="1" applyAlignment="1">
      <alignment horizontal="center" vertical="center"/>
    </xf>
    <xf numFmtId="0" fontId="15" fillId="0" borderId="0" xfId="1" applyAlignment="1">
      <alignment horizontal="center" vertical="center"/>
    </xf>
    <xf numFmtId="0" fontId="0" fillId="9" borderId="1" xfId="0" applyFill="1" applyBorder="1" applyAlignment="1">
      <alignment horizontal="center" vertical="center"/>
    </xf>
    <xf numFmtId="0" fontId="0" fillId="8" borderId="1" xfId="0" applyFill="1" applyBorder="1" applyAlignment="1">
      <alignment horizontal="center" vertical="center"/>
    </xf>
    <xf numFmtId="0" fontId="0" fillId="8" borderId="11" xfId="0" applyFill="1" applyBorder="1" applyAlignment="1">
      <alignment horizontal="center" vertical="center"/>
    </xf>
    <xf numFmtId="0" fontId="0" fillId="9" borderId="11" xfId="0" applyFill="1" applyBorder="1" applyAlignment="1">
      <alignment horizontal="center" vertical="center"/>
    </xf>
    <xf numFmtId="0" fontId="0" fillId="8" borderId="38" xfId="0" applyFill="1" applyBorder="1" applyAlignment="1">
      <alignment horizontal="center" vertical="center"/>
    </xf>
    <xf numFmtId="0" fontId="0" fillId="9" borderId="38" xfId="0" applyFill="1" applyBorder="1" applyAlignment="1">
      <alignment horizontal="center" vertical="center"/>
    </xf>
    <xf numFmtId="0" fontId="0" fillId="10" borderId="1" xfId="0" applyFill="1" applyBorder="1" applyAlignment="1">
      <alignment horizontal="center" vertical="center"/>
    </xf>
    <xf numFmtId="0" fontId="0" fillId="0" borderId="0" xfId="0" applyAlignment="1">
      <alignment horizontal="center" vertical="center"/>
    </xf>
    <xf numFmtId="0" fontId="25" fillId="0" borderId="47" xfId="0" applyFont="1" applyBorder="1" applyAlignment="1">
      <alignment horizontal="center" vertical="center" wrapText="1"/>
    </xf>
    <xf numFmtId="0" fontId="25" fillId="0" borderId="47" xfId="0" applyFont="1" applyBorder="1" applyAlignment="1">
      <alignment horizontal="center" vertical="center"/>
    </xf>
    <xf numFmtId="0" fontId="28" fillId="0" borderId="0" xfId="0" applyFont="1" applyAlignment="1">
      <alignment horizontal="center" vertical="center" wrapText="1"/>
    </xf>
    <xf numFmtId="0" fontId="21" fillId="0" borderId="0" xfId="0" applyFont="1" applyAlignment="1">
      <alignment horizontal="center" vertical="center"/>
    </xf>
    <xf numFmtId="0" fontId="26" fillId="12" borderId="55" xfId="0" applyFont="1" applyFill="1" applyBorder="1" applyAlignment="1">
      <alignment horizontal="center" vertical="center"/>
    </xf>
    <xf numFmtId="0" fontId="26" fillId="12" borderId="56" xfId="0" applyFont="1" applyFill="1" applyBorder="1" applyAlignment="1">
      <alignment horizontal="center" vertical="center"/>
    </xf>
    <xf numFmtId="0" fontId="26" fillId="12" borderId="57" xfId="0" applyFont="1" applyFill="1" applyBorder="1" applyAlignment="1">
      <alignment horizontal="center" vertical="center"/>
    </xf>
    <xf numFmtId="0" fontId="0" fillId="0" borderId="0" xfId="0" applyAlignment="1">
      <alignment horizontal="center" vertical="center" wrapText="1"/>
    </xf>
    <xf numFmtId="0" fontId="0" fillId="11" borderId="13" xfId="0" applyFill="1" applyBorder="1" applyAlignment="1">
      <alignment horizontal="center" vertical="center"/>
    </xf>
    <xf numFmtId="0" fontId="0" fillId="11" borderId="36" xfId="0" applyFill="1" applyBorder="1" applyAlignment="1">
      <alignment horizontal="center" vertical="center"/>
    </xf>
    <xf numFmtId="0" fontId="0" fillId="11" borderId="56" xfId="0" applyFill="1" applyBorder="1" applyAlignment="1">
      <alignment horizontal="center" vertical="center"/>
    </xf>
    <xf numFmtId="0" fontId="0" fillId="11" borderId="57" xfId="0" applyFill="1" applyBorder="1" applyAlignment="1">
      <alignment horizontal="center" vertical="center"/>
    </xf>
    <xf numFmtId="0" fontId="0" fillId="8" borderId="58" xfId="0" applyFill="1" applyBorder="1" applyAlignment="1">
      <alignment horizontal="center" vertical="center" wrapText="1"/>
    </xf>
    <xf numFmtId="0" fontId="0" fillId="8" borderId="45" xfId="0" applyFill="1" applyBorder="1" applyAlignment="1">
      <alignment horizontal="center" vertical="center"/>
    </xf>
    <xf numFmtId="0" fontId="0" fillId="8" borderId="46" xfId="0" applyFill="1" applyBorder="1" applyAlignment="1">
      <alignment horizontal="center" vertical="center"/>
    </xf>
    <xf numFmtId="0" fontId="0" fillId="8" borderId="5" xfId="0" applyFill="1" applyBorder="1" applyAlignment="1">
      <alignment horizontal="center" vertical="center"/>
    </xf>
    <xf numFmtId="0" fontId="0" fillId="8" borderId="0" xfId="0" applyFill="1" applyAlignment="1">
      <alignment horizontal="center" vertical="center"/>
    </xf>
    <xf numFmtId="0" fontId="0" fillId="8" borderId="47" xfId="0" applyFill="1" applyBorder="1" applyAlignment="1">
      <alignment horizontal="center" vertical="center"/>
    </xf>
    <xf numFmtId="0" fontId="0" fillId="8" borderId="59" xfId="0" applyFill="1" applyBorder="1" applyAlignment="1">
      <alignment horizontal="center" vertical="center"/>
    </xf>
    <xf numFmtId="0" fontId="0" fillId="8" borderId="9" xfId="0" applyFill="1" applyBorder="1" applyAlignment="1">
      <alignment horizontal="center" vertical="center"/>
    </xf>
    <xf numFmtId="0" fontId="0" fillId="8" borderId="10" xfId="0" applyFill="1" applyBorder="1" applyAlignment="1">
      <alignment horizontal="center" vertical="center"/>
    </xf>
    <xf numFmtId="0" fontId="0" fillId="10" borderId="38" xfId="0" applyFill="1" applyBorder="1" applyAlignment="1">
      <alignment horizontal="center" vertical="center"/>
    </xf>
    <xf numFmtId="0" fontId="0" fillId="10" borderId="59" xfId="0" applyFill="1" applyBorder="1" applyAlignment="1">
      <alignment horizontal="center" vertical="center"/>
    </xf>
    <xf numFmtId="0" fontId="0" fillId="10" borderId="2" xfId="0" applyFill="1" applyBorder="1" applyAlignment="1">
      <alignment horizontal="center" vertical="center"/>
    </xf>
    <xf numFmtId="0" fontId="0" fillId="11" borderId="49" xfId="0" applyFill="1" applyBorder="1" applyAlignment="1">
      <alignment horizontal="center" vertical="center" textRotation="255"/>
    </xf>
    <xf numFmtId="0" fontId="0" fillId="11" borderId="17" xfId="0" applyFill="1" applyBorder="1" applyAlignment="1">
      <alignment horizontal="center" vertical="center" textRotation="255"/>
    </xf>
    <xf numFmtId="0" fontId="0" fillId="11" borderId="20" xfId="0" applyFill="1" applyBorder="1" applyAlignment="1">
      <alignment horizontal="center" vertical="center" textRotation="255"/>
    </xf>
    <xf numFmtId="0" fontId="0" fillId="10" borderId="11" xfId="0" applyFill="1" applyBorder="1" applyAlignment="1">
      <alignment horizontal="center" vertical="center"/>
    </xf>
    <xf numFmtId="0" fontId="0" fillId="10" borderId="58" xfId="0" applyFill="1" applyBorder="1" applyAlignment="1">
      <alignment horizontal="center" vertical="center"/>
    </xf>
    <xf numFmtId="0" fontId="7" fillId="0" borderId="0" xfId="0" applyFont="1" applyAlignment="1">
      <alignment horizontal="center" vertical="center"/>
    </xf>
    <xf numFmtId="0" fontId="7" fillId="0" borderId="47" xfId="0" applyFont="1" applyBorder="1" applyAlignment="1">
      <alignment horizontal="center" vertical="center"/>
    </xf>
    <xf numFmtId="0" fontId="24" fillId="0" borderId="0" xfId="0" applyFont="1" applyAlignment="1">
      <alignment horizontal="center" vertical="center"/>
    </xf>
    <xf numFmtId="177" fontId="15" fillId="0" borderId="28" xfId="1" applyNumberFormat="1" applyBorder="1" applyAlignment="1">
      <alignment horizontal="center" vertical="center"/>
    </xf>
    <xf numFmtId="177" fontId="15" fillId="0" borderId="29" xfId="1" applyNumberFormat="1" applyBorder="1" applyAlignment="1">
      <alignment horizontal="center" vertical="center"/>
    </xf>
    <xf numFmtId="177" fontId="15" fillId="0" borderId="34" xfId="1" applyNumberFormat="1" applyBorder="1" applyAlignment="1">
      <alignment horizontal="center" vertical="center"/>
    </xf>
    <xf numFmtId="177" fontId="15" fillId="0" borderId="44" xfId="1" applyNumberFormat="1" applyBorder="1" applyAlignment="1">
      <alignment horizontal="center" vertical="center"/>
    </xf>
    <xf numFmtId="0" fontId="19" fillId="5" borderId="55" xfId="1" applyFont="1" applyFill="1" applyBorder="1" applyAlignment="1">
      <alignment horizontal="center" vertical="center"/>
    </xf>
    <xf numFmtId="0" fontId="19" fillId="5" borderId="57" xfId="1" applyFont="1" applyFill="1" applyBorder="1" applyAlignment="1">
      <alignment horizontal="center" vertical="center"/>
    </xf>
    <xf numFmtId="177" fontId="15" fillId="0" borderId="25" xfId="1" applyNumberFormat="1" applyBorder="1" applyAlignment="1">
      <alignment horizontal="center" vertical="center"/>
    </xf>
    <xf numFmtId="177" fontId="15" fillId="0" borderId="27" xfId="1" applyNumberFormat="1" applyBorder="1" applyAlignment="1">
      <alignment horizontal="center" vertical="center"/>
    </xf>
    <xf numFmtId="0" fontId="15" fillId="0" borderId="58" xfId="1" applyBorder="1" applyAlignment="1">
      <alignment horizontal="center" vertical="center"/>
    </xf>
    <xf numFmtId="0" fontId="15" fillId="0" borderId="59" xfId="1" applyBorder="1" applyAlignment="1">
      <alignment horizontal="center" vertical="center"/>
    </xf>
    <xf numFmtId="0" fontId="15" fillId="0" borderId="60" xfId="1" applyBorder="1" applyAlignment="1">
      <alignment horizontal="center" vertical="center"/>
    </xf>
    <xf numFmtId="0" fontId="15" fillId="0" borderId="2" xfId="1" applyBorder="1" applyAlignment="1">
      <alignment horizontal="center" vertical="center"/>
    </xf>
    <xf numFmtId="0" fontId="19" fillId="5" borderId="25" xfId="1" applyFont="1" applyFill="1" applyBorder="1" applyAlignment="1">
      <alignment horizontal="center" vertical="center"/>
    </xf>
    <xf numFmtId="0" fontId="15" fillId="0" borderId="61" xfId="1" applyBorder="1" applyAlignment="1">
      <alignment horizontal="center" vertical="center"/>
    </xf>
    <xf numFmtId="0" fontId="15" fillId="0" borderId="62" xfId="1" applyBorder="1" applyAlignment="1">
      <alignment horizontal="center" vertical="center"/>
    </xf>
    <xf numFmtId="177" fontId="15" fillId="0" borderId="13" xfId="1" applyNumberFormat="1" applyBorder="1" applyAlignment="1">
      <alignment horizontal="center" vertical="center"/>
    </xf>
    <xf numFmtId="177" fontId="15" fillId="0" borderId="14" xfId="1" applyNumberFormat="1" applyBorder="1" applyAlignment="1">
      <alignment horizontal="center" vertical="center"/>
    </xf>
    <xf numFmtId="177" fontId="15" fillId="0" borderId="16" xfId="1" applyNumberFormat="1" applyBorder="1" applyAlignment="1">
      <alignment horizontal="center" vertical="center"/>
    </xf>
    <xf numFmtId="177" fontId="15" fillId="0" borderId="17" xfId="1" applyNumberFormat="1" applyBorder="1" applyAlignment="1">
      <alignment horizontal="center" vertical="center"/>
    </xf>
    <xf numFmtId="177" fontId="15" fillId="0" borderId="19" xfId="1" applyNumberFormat="1" applyBorder="1" applyAlignment="1">
      <alignment horizontal="center" vertical="center"/>
    </xf>
    <xf numFmtId="177" fontId="15" fillId="0" borderId="20" xfId="1" applyNumberFormat="1" applyBorder="1" applyAlignment="1">
      <alignment horizontal="center" vertical="center"/>
    </xf>
    <xf numFmtId="0" fontId="15" fillId="0" borderId="25" xfId="1" applyBorder="1" applyAlignment="1">
      <alignment horizontal="center" vertical="center"/>
    </xf>
    <xf numFmtId="0" fontId="15" fillId="0" borderId="26" xfId="1" applyBorder="1" applyAlignment="1">
      <alignment horizontal="center" vertical="center"/>
    </xf>
    <xf numFmtId="0" fontId="16" fillId="0" borderId="11" xfId="1" applyFont="1" applyBorder="1" applyAlignment="1">
      <alignment horizontal="center" vertical="center"/>
    </xf>
    <xf numFmtId="0" fontId="19" fillId="5" borderId="11" xfId="1" applyFont="1" applyFill="1" applyBorder="1" applyAlignment="1">
      <alignment horizontal="center" vertical="center"/>
    </xf>
    <xf numFmtId="0" fontId="15" fillId="0" borderId="1" xfId="1" applyBorder="1" applyAlignment="1">
      <alignment horizontal="center" vertical="center" wrapText="1"/>
    </xf>
    <xf numFmtId="178" fontId="15" fillId="0" borderId="35" xfId="1" applyNumberFormat="1" applyBorder="1" applyAlignment="1">
      <alignment horizontal="center" vertical="center"/>
    </xf>
    <xf numFmtId="0" fontId="15" fillId="0" borderId="27" xfId="1" applyBorder="1" applyAlignment="1">
      <alignment horizontal="center" vertical="center"/>
    </xf>
    <xf numFmtId="177" fontId="15" fillId="0" borderId="26" xfId="1" applyNumberFormat="1" applyBorder="1" applyAlignment="1">
      <alignment horizontal="center" vertical="center"/>
    </xf>
    <xf numFmtId="177" fontId="15" fillId="0" borderId="35" xfId="1" applyNumberFormat="1" applyBorder="1" applyAlignment="1">
      <alignment horizontal="center" vertical="center"/>
    </xf>
    <xf numFmtId="0" fontId="15" fillId="0" borderId="13" xfId="1" applyBorder="1" applyAlignment="1">
      <alignment horizontal="center" vertical="center"/>
    </xf>
    <xf numFmtId="0" fontId="15" fillId="0" borderId="16" xfId="1" applyBorder="1" applyAlignment="1">
      <alignment horizontal="center" vertical="center"/>
    </xf>
    <xf numFmtId="0" fontId="15" fillId="0" borderId="19" xfId="1" applyBorder="1" applyAlignment="1">
      <alignment horizontal="center" vertical="center"/>
    </xf>
    <xf numFmtId="0" fontId="15" fillId="3" borderId="25" xfId="1" applyFill="1" applyBorder="1" applyAlignment="1">
      <alignment horizontal="center" vertical="center"/>
    </xf>
    <xf numFmtId="0" fontId="15" fillId="3" borderId="28" xfId="1" applyFill="1" applyBorder="1" applyAlignment="1">
      <alignment horizontal="center" vertical="center"/>
    </xf>
    <xf numFmtId="0" fontId="15" fillId="3" borderId="34" xfId="1" applyFill="1" applyBorder="1" applyAlignment="1">
      <alignment horizontal="center" vertical="center"/>
    </xf>
    <xf numFmtId="178" fontId="15" fillId="0" borderId="63" xfId="1" applyNumberFormat="1" applyBorder="1" applyAlignment="1">
      <alignment horizontal="center" vertical="center"/>
    </xf>
    <xf numFmtId="0" fontId="15" fillId="0" borderId="64" xfId="1" applyBorder="1" applyAlignment="1">
      <alignment horizontal="center" vertical="center"/>
    </xf>
    <xf numFmtId="0" fontId="15" fillId="0" borderId="5" xfId="1" applyBorder="1" applyAlignment="1">
      <alignment horizontal="center" vertical="center"/>
    </xf>
    <xf numFmtId="0" fontId="15" fillId="0" borderId="65" xfId="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33" xfId="1" applyFont="1" applyBorder="1" applyAlignment="1">
      <alignment horizontal="center" vertical="center"/>
    </xf>
    <xf numFmtId="0" fontId="33" fillId="0" borderId="11" xfId="1" applyFont="1" applyBorder="1" applyAlignment="1">
      <alignment horizontal="center" vertical="center"/>
    </xf>
    <xf numFmtId="0" fontId="15" fillId="0" borderId="14" xfId="1" applyBorder="1" applyAlignment="1">
      <alignment horizontal="center" vertical="center"/>
    </xf>
    <xf numFmtId="0" fontId="15" fillId="0" borderId="17" xfId="1" applyBorder="1" applyAlignment="1">
      <alignment horizontal="center" vertical="center"/>
    </xf>
    <xf numFmtId="0" fontId="15" fillId="0" borderId="20" xfId="1" applyBorder="1" applyAlignment="1">
      <alignment horizontal="center" vertical="center"/>
    </xf>
    <xf numFmtId="178" fontId="15" fillId="0" borderId="64" xfId="1" applyNumberFormat="1" applyBorder="1" applyAlignment="1">
      <alignment horizontal="center" vertical="center"/>
    </xf>
    <xf numFmtId="178" fontId="15" fillId="0" borderId="5" xfId="1" applyNumberFormat="1" applyBorder="1" applyAlignment="1">
      <alignment horizontal="center" vertical="center"/>
    </xf>
    <xf numFmtId="178" fontId="15" fillId="0" borderId="47" xfId="1" applyNumberFormat="1" applyBorder="1" applyAlignment="1">
      <alignment horizontal="center" vertical="center"/>
    </xf>
    <xf numFmtId="178" fontId="15" fillId="0" borderId="65" xfId="1" applyNumberFormat="1" applyBorder="1" applyAlignment="1">
      <alignment horizontal="center" vertical="center"/>
    </xf>
    <xf numFmtId="178" fontId="15" fillId="0" borderId="48" xfId="1" applyNumberFormat="1" applyBorder="1" applyAlignment="1">
      <alignment horizontal="center" vertical="center"/>
    </xf>
    <xf numFmtId="177" fontId="15" fillId="0" borderId="64" xfId="1" applyNumberFormat="1" applyBorder="1" applyAlignment="1">
      <alignment horizontal="center" vertical="center"/>
    </xf>
    <xf numFmtId="177" fontId="15" fillId="0" borderId="47" xfId="1" applyNumberFormat="1" applyBorder="1" applyAlignment="1">
      <alignment horizontal="center" vertical="center"/>
    </xf>
    <xf numFmtId="177" fontId="15" fillId="0" borderId="48" xfId="1" applyNumberFormat="1" applyBorder="1" applyAlignment="1">
      <alignment horizontal="center" vertical="center"/>
    </xf>
    <xf numFmtId="0" fontId="15" fillId="0" borderId="13" xfId="1" applyBorder="1" applyAlignment="1">
      <alignment horizontal="center" vertical="center" wrapText="1"/>
    </xf>
    <xf numFmtId="0" fontId="15" fillId="0" borderId="55" xfId="1" applyBorder="1" applyAlignment="1">
      <alignment horizontal="center"/>
    </xf>
    <xf numFmtId="0" fontId="15" fillId="0" borderId="57" xfId="1" applyBorder="1" applyAlignment="1">
      <alignment horizontal="center"/>
    </xf>
    <xf numFmtId="177" fontId="0" fillId="0" borderId="6" xfId="0" applyNumberFormat="1" applyBorder="1" applyAlignment="1">
      <alignment horizontal="center" vertical="center" wrapText="1"/>
    </xf>
    <xf numFmtId="177" fontId="0" fillId="0" borderId="49" xfId="0" applyNumberFormat="1" applyBorder="1" applyAlignment="1">
      <alignment horizontal="center" vertical="center"/>
    </xf>
    <xf numFmtId="177" fontId="0" fillId="0" borderId="7" xfId="0" applyNumberFormat="1" applyBorder="1" applyAlignment="1">
      <alignment horizontal="center" vertical="center"/>
    </xf>
    <xf numFmtId="177" fontId="0" fillId="0" borderId="13" xfId="0" applyNumberFormat="1" applyBorder="1" applyAlignment="1">
      <alignment horizontal="center" vertical="center"/>
    </xf>
    <xf numFmtId="177" fontId="0" fillId="0" borderId="14" xfId="0" applyNumberFormat="1" applyBorder="1" applyAlignment="1">
      <alignment horizontal="center" vertical="center"/>
    </xf>
    <xf numFmtId="177" fontId="0" fillId="0" borderId="16" xfId="0" applyNumberFormat="1" applyBorder="1" applyAlignment="1">
      <alignment horizontal="center" vertical="center"/>
    </xf>
    <xf numFmtId="177" fontId="0" fillId="0" borderId="17" xfId="0" applyNumberFormat="1" applyBorder="1" applyAlignment="1">
      <alignment horizontal="center" vertical="center"/>
    </xf>
    <xf numFmtId="177" fontId="0" fillId="0" borderId="19" xfId="0" applyNumberFormat="1" applyBorder="1" applyAlignment="1">
      <alignment horizontal="center" vertical="center"/>
    </xf>
    <xf numFmtId="177" fontId="0" fillId="0" borderId="20" xfId="0" applyNumberFormat="1" applyBorder="1" applyAlignment="1">
      <alignment horizontal="center" vertical="center"/>
    </xf>
    <xf numFmtId="0" fontId="34" fillId="0" borderId="0" xfId="1" applyFont="1" applyAlignment="1">
      <alignment horizontal="center" vertical="center"/>
    </xf>
    <xf numFmtId="0" fontId="34" fillId="0" borderId="37" xfId="1" applyFont="1" applyBorder="1" applyAlignment="1">
      <alignment horizontal="center" vertical="center"/>
    </xf>
    <xf numFmtId="0" fontId="25" fillId="0" borderId="0" xfId="0" applyFont="1" applyAlignment="1">
      <alignment horizontal="center" vertical="center" wrapText="1"/>
    </xf>
    <xf numFmtId="0" fontId="0" fillId="4" borderId="1" xfId="0" applyFill="1" applyBorder="1" applyAlignment="1">
      <alignment horizontal="center" vertical="center"/>
    </xf>
    <xf numFmtId="0" fontId="35" fillId="0" borderId="0" xfId="0" applyFont="1" applyAlignment="1">
      <alignment horizontal="center" vertical="center" wrapText="1"/>
    </xf>
    <xf numFmtId="177" fontId="15" fillId="0" borderId="0" xfId="1" applyNumberFormat="1"/>
  </cellXfs>
  <cellStyles count="2">
    <cellStyle name="標準" xfId="0" builtinId="0"/>
    <cellStyle name="標準 2" xfId="1" xr:uid="{4A16ACEE-EA61-4713-81F2-B773F2FF916B}"/>
  </cellStyles>
  <dxfs count="6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s>
</file>

<file path=xl/drawings/drawing1.xml><?xml version="1.0" encoding="utf-8"?>
<xdr:wsDr xmlns:xdr="http://schemas.openxmlformats.org/drawingml/2006/spreadsheetDrawing" xmlns:a="http://schemas.openxmlformats.org/drawingml/2006/main">
  <xdr:twoCellAnchor>
    <xdr:from>
      <xdr:col>1</xdr:col>
      <xdr:colOff>47625</xdr:colOff>
      <xdr:row>14</xdr:row>
      <xdr:rowOff>114300</xdr:rowOff>
    </xdr:from>
    <xdr:to>
      <xdr:col>3</xdr:col>
      <xdr:colOff>638175</xdr:colOff>
      <xdr:row>15</xdr:row>
      <xdr:rowOff>76200</xdr:rowOff>
    </xdr:to>
    <xdr:sp macro="" textlink="">
      <xdr:nvSpPr>
        <xdr:cNvPr id="2" name="矢印: 左右 1">
          <a:extLst>
            <a:ext uri="{FF2B5EF4-FFF2-40B4-BE49-F238E27FC236}">
              <a16:creationId xmlns:a16="http://schemas.microsoft.com/office/drawing/2014/main" id="{F2FB4DA5-8CBB-99CA-4D16-29178F1B976A}"/>
            </a:ext>
          </a:extLst>
        </xdr:cNvPr>
        <xdr:cNvSpPr/>
      </xdr:nvSpPr>
      <xdr:spPr>
        <a:xfrm>
          <a:off x="733425" y="2847975"/>
          <a:ext cx="1962150" cy="20002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38100</xdr:colOff>
      <xdr:row>14</xdr:row>
      <xdr:rowOff>114300</xdr:rowOff>
    </xdr:from>
    <xdr:to>
      <xdr:col>13</xdr:col>
      <xdr:colOff>114300</xdr:colOff>
      <xdr:row>15</xdr:row>
      <xdr:rowOff>95250</xdr:rowOff>
    </xdr:to>
    <xdr:sp macro="" textlink="">
      <xdr:nvSpPr>
        <xdr:cNvPr id="3" name="矢印: 左右 2">
          <a:extLst>
            <a:ext uri="{FF2B5EF4-FFF2-40B4-BE49-F238E27FC236}">
              <a16:creationId xmlns:a16="http://schemas.microsoft.com/office/drawing/2014/main" id="{87DD64AE-F4B0-42D8-B1A3-DCEEDC65DFA4}"/>
            </a:ext>
          </a:extLst>
        </xdr:cNvPr>
        <xdr:cNvSpPr/>
      </xdr:nvSpPr>
      <xdr:spPr>
        <a:xfrm>
          <a:off x="2781300" y="3209925"/>
          <a:ext cx="5181600" cy="21907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666749</xdr:colOff>
      <xdr:row>16</xdr:row>
      <xdr:rowOff>0</xdr:rowOff>
    </xdr:from>
    <xdr:to>
      <xdr:col>3</xdr:col>
      <xdr:colOff>666750</xdr:colOff>
      <xdr:row>18</xdr:row>
      <xdr:rowOff>66675</xdr:rowOff>
    </xdr:to>
    <xdr:sp macro="" textlink="">
      <xdr:nvSpPr>
        <xdr:cNvPr id="5" name="正方形/長方形 4">
          <a:extLst>
            <a:ext uri="{FF2B5EF4-FFF2-40B4-BE49-F238E27FC236}">
              <a16:creationId xmlns:a16="http://schemas.microsoft.com/office/drawing/2014/main" id="{3C177C17-9664-2CAD-84CE-8449671A53BD}"/>
            </a:ext>
          </a:extLst>
        </xdr:cNvPr>
        <xdr:cNvSpPr/>
      </xdr:nvSpPr>
      <xdr:spPr>
        <a:xfrm>
          <a:off x="666749" y="3095625"/>
          <a:ext cx="2057401" cy="542925"/>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400049</xdr:colOff>
      <xdr:row>15</xdr:row>
      <xdr:rowOff>209550</xdr:rowOff>
    </xdr:from>
    <xdr:to>
      <xdr:col>11</xdr:col>
      <xdr:colOff>352425</xdr:colOff>
      <xdr:row>18</xdr:row>
      <xdr:rowOff>28575</xdr:rowOff>
    </xdr:to>
    <xdr:sp macro="" textlink="">
      <xdr:nvSpPr>
        <xdr:cNvPr id="6" name="正方形/長方形 5">
          <a:extLst>
            <a:ext uri="{FF2B5EF4-FFF2-40B4-BE49-F238E27FC236}">
              <a16:creationId xmlns:a16="http://schemas.microsoft.com/office/drawing/2014/main" id="{18EDCE20-2A37-4B66-B2A8-95FE3E98A032}"/>
            </a:ext>
          </a:extLst>
        </xdr:cNvPr>
        <xdr:cNvSpPr/>
      </xdr:nvSpPr>
      <xdr:spPr>
        <a:xfrm>
          <a:off x="3143249" y="3067050"/>
          <a:ext cx="3533776" cy="53340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609600</xdr:colOff>
      <xdr:row>50</xdr:row>
      <xdr:rowOff>180975</xdr:rowOff>
    </xdr:from>
    <xdr:to>
      <xdr:col>11</xdr:col>
      <xdr:colOff>28575</xdr:colOff>
      <xdr:row>53</xdr:row>
      <xdr:rowOff>66675</xdr:rowOff>
    </xdr:to>
    <xdr:sp macro="" textlink="">
      <xdr:nvSpPr>
        <xdr:cNvPr id="12" name="正方形/長方形 11">
          <a:extLst>
            <a:ext uri="{FF2B5EF4-FFF2-40B4-BE49-F238E27FC236}">
              <a16:creationId xmlns:a16="http://schemas.microsoft.com/office/drawing/2014/main" id="{BDF60005-D34C-4140-B8CB-A7500F1F7D4B}"/>
            </a:ext>
          </a:extLst>
        </xdr:cNvPr>
        <xdr:cNvSpPr/>
      </xdr:nvSpPr>
      <xdr:spPr>
        <a:xfrm>
          <a:off x="4038600" y="11191875"/>
          <a:ext cx="2466975" cy="600075"/>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133350</xdr:colOff>
      <xdr:row>27</xdr:row>
      <xdr:rowOff>228600</xdr:rowOff>
    </xdr:from>
    <xdr:to>
      <xdr:col>13</xdr:col>
      <xdr:colOff>428625</xdr:colOff>
      <xdr:row>27</xdr:row>
      <xdr:rowOff>228600</xdr:rowOff>
    </xdr:to>
    <xdr:cxnSp macro="">
      <xdr:nvCxnSpPr>
        <xdr:cNvPr id="14" name="直線コネクタ 13">
          <a:extLst>
            <a:ext uri="{FF2B5EF4-FFF2-40B4-BE49-F238E27FC236}">
              <a16:creationId xmlns:a16="http://schemas.microsoft.com/office/drawing/2014/main" id="{702CB981-332B-1714-C467-83C37D4DBB18}"/>
            </a:ext>
          </a:extLst>
        </xdr:cNvPr>
        <xdr:cNvCxnSpPr/>
      </xdr:nvCxnSpPr>
      <xdr:spPr>
        <a:xfrm>
          <a:off x="133350" y="4038600"/>
          <a:ext cx="7305675" cy="0"/>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666750</xdr:colOff>
      <xdr:row>1</xdr:row>
      <xdr:rowOff>171450</xdr:rowOff>
    </xdr:from>
    <xdr:to>
      <xdr:col>1</xdr:col>
      <xdr:colOff>457200</xdr:colOff>
      <xdr:row>3</xdr:row>
      <xdr:rowOff>28575</xdr:rowOff>
    </xdr:to>
    <xdr:cxnSp macro="">
      <xdr:nvCxnSpPr>
        <xdr:cNvPr id="19" name="直線コネクタ 18">
          <a:extLst>
            <a:ext uri="{FF2B5EF4-FFF2-40B4-BE49-F238E27FC236}">
              <a16:creationId xmlns:a16="http://schemas.microsoft.com/office/drawing/2014/main" id="{D0F8330B-AD7A-EDFD-4729-6FA13DF06F26}"/>
            </a:ext>
          </a:extLst>
        </xdr:cNvPr>
        <xdr:cNvCxnSpPr/>
      </xdr:nvCxnSpPr>
      <xdr:spPr>
        <a:xfrm flipV="1">
          <a:off x="666750" y="409575"/>
          <a:ext cx="476250" cy="3429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2</xdr:row>
      <xdr:rowOff>76200</xdr:rowOff>
    </xdr:from>
    <xdr:to>
      <xdr:col>9</xdr:col>
      <xdr:colOff>142875</xdr:colOff>
      <xdr:row>2</xdr:row>
      <xdr:rowOff>85725</xdr:rowOff>
    </xdr:to>
    <xdr:cxnSp macro="">
      <xdr:nvCxnSpPr>
        <xdr:cNvPr id="20" name="直線コネクタ 19">
          <a:extLst>
            <a:ext uri="{FF2B5EF4-FFF2-40B4-BE49-F238E27FC236}">
              <a16:creationId xmlns:a16="http://schemas.microsoft.com/office/drawing/2014/main" id="{E2250552-7C1C-40C8-ADD3-4BB4A30E3DE2}"/>
            </a:ext>
          </a:extLst>
        </xdr:cNvPr>
        <xdr:cNvCxnSpPr/>
      </xdr:nvCxnSpPr>
      <xdr:spPr>
        <a:xfrm flipV="1">
          <a:off x="904875" y="552450"/>
          <a:ext cx="5410200" cy="95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676275</xdr:colOff>
      <xdr:row>1</xdr:row>
      <xdr:rowOff>171450</xdr:rowOff>
    </xdr:from>
    <xdr:to>
      <xdr:col>10</xdr:col>
      <xdr:colOff>123825</xdr:colOff>
      <xdr:row>3</xdr:row>
      <xdr:rowOff>9525</xdr:rowOff>
    </xdr:to>
    <xdr:cxnSp macro="">
      <xdr:nvCxnSpPr>
        <xdr:cNvPr id="25" name="直線コネクタ 24">
          <a:extLst>
            <a:ext uri="{FF2B5EF4-FFF2-40B4-BE49-F238E27FC236}">
              <a16:creationId xmlns:a16="http://schemas.microsoft.com/office/drawing/2014/main" id="{EB4366F3-C417-4F67-9CC2-B730EA7AAF93}"/>
            </a:ext>
          </a:extLst>
        </xdr:cNvPr>
        <xdr:cNvCxnSpPr/>
      </xdr:nvCxnSpPr>
      <xdr:spPr>
        <a:xfrm flipV="1">
          <a:off x="6162675" y="409575"/>
          <a:ext cx="285750" cy="32385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142875</xdr:colOff>
      <xdr:row>2</xdr:row>
      <xdr:rowOff>76200</xdr:rowOff>
    </xdr:from>
    <xdr:to>
      <xdr:col>10</xdr:col>
      <xdr:colOff>9525</xdr:colOff>
      <xdr:row>12</xdr:row>
      <xdr:rowOff>38100</xdr:rowOff>
    </xdr:to>
    <xdr:cxnSp macro="">
      <xdr:nvCxnSpPr>
        <xdr:cNvPr id="33" name="直線コネクタ 32">
          <a:extLst>
            <a:ext uri="{FF2B5EF4-FFF2-40B4-BE49-F238E27FC236}">
              <a16:creationId xmlns:a16="http://schemas.microsoft.com/office/drawing/2014/main" id="{6A147887-C7AE-4AD6-994D-5FB12415CD8D}"/>
            </a:ext>
          </a:extLst>
        </xdr:cNvPr>
        <xdr:cNvCxnSpPr/>
      </xdr:nvCxnSpPr>
      <xdr:spPr>
        <a:xfrm flipH="1" flipV="1">
          <a:off x="6315075" y="552450"/>
          <a:ext cx="19050" cy="222885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12</xdr:row>
      <xdr:rowOff>38100</xdr:rowOff>
    </xdr:from>
    <xdr:to>
      <xdr:col>10</xdr:col>
      <xdr:colOff>0</xdr:colOff>
      <xdr:row>12</xdr:row>
      <xdr:rowOff>228600</xdr:rowOff>
    </xdr:to>
    <xdr:cxnSp macro="">
      <xdr:nvCxnSpPr>
        <xdr:cNvPr id="38" name="直線コネクタ 37">
          <a:extLst>
            <a:ext uri="{FF2B5EF4-FFF2-40B4-BE49-F238E27FC236}">
              <a16:creationId xmlns:a16="http://schemas.microsoft.com/office/drawing/2014/main" id="{0BF08EEE-09BB-4B65-9907-D07BC3879551}"/>
            </a:ext>
          </a:extLst>
        </xdr:cNvPr>
        <xdr:cNvCxnSpPr/>
      </xdr:nvCxnSpPr>
      <xdr:spPr>
        <a:xfrm flipV="1">
          <a:off x="6172200" y="2781300"/>
          <a:ext cx="152400" cy="1905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1</xdr:row>
      <xdr:rowOff>161925</xdr:rowOff>
    </xdr:from>
    <xdr:to>
      <xdr:col>10</xdr:col>
      <xdr:colOff>123825</xdr:colOff>
      <xdr:row>1</xdr:row>
      <xdr:rowOff>171450</xdr:rowOff>
    </xdr:to>
    <xdr:cxnSp macro="">
      <xdr:nvCxnSpPr>
        <xdr:cNvPr id="41" name="直線コネクタ 40">
          <a:extLst>
            <a:ext uri="{FF2B5EF4-FFF2-40B4-BE49-F238E27FC236}">
              <a16:creationId xmlns:a16="http://schemas.microsoft.com/office/drawing/2014/main" id="{3D385CE7-F74D-47E8-9455-F02565F3B7EA}"/>
            </a:ext>
          </a:extLst>
        </xdr:cNvPr>
        <xdr:cNvCxnSpPr/>
      </xdr:nvCxnSpPr>
      <xdr:spPr>
        <a:xfrm flipV="1">
          <a:off x="1104900" y="400050"/>
          <a:ext cx="5343525" cy="95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133350</xdr:colOff>
      <xdr:row>1</xdr:row>
      <xdr:rowOff>161925</xdr:rowOff>
    </xdr:from>
    <xdr:to>
      <xdr:col>11</xdr:col>
      <xdr:colOff>9525</xdr:colOff>
      <xdr:row>8</xdr:row>
      <xdr:rowOff>19050</xdr:rowOff>
    </xdr:to>
    <xdr:cxnSp macro="">
      <xdr:nvCxnSpPr>
        <xdr:cNvPr id="44" name="直線コネクタ 43">
          <a:extLst>
            <a:ext uri="{FF2B5EF4-FFF2-40B4-BE49-F238E27FC236}">
              <a16:creationId xmlns:a16="http://schemas.microsoft.com/office/drawing/2014/main" id="{52D86DED-CA3A-4D94-B31F-106BC5D8B695}"/>
            </a:ext>
          </a:extLst>
        </xdr:cNvPr>
        <xdr:cNvCxnSpPr/>
      </xdr:nvCxnSpPr>
      <xdr:spPr>
        <a:xfrm flipH="1" flipV="1">
          <a:off x="6457950" y="400050"/>
          <a:ext cx="28575" cy="15335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676275</xdr:colOff>
      <xdr:row>8</xdr:row>
      <xdr:rowOff>76200</xdr:rowOff>
    </xdr:from>
    <xdr:to>
      <xdr:col>9</xdr:col>
      <xdr:colOff>142875</xdr:colOff>
      <xdr:row>9</xdr:row>
      <xdr:rowOff>19050</xdr:rowOff>
    </xdr:to>
    <xdr:cxnSp macro="">
      <xdr:nvCxnSpPr>
        <xdr:cNvPr id="45" name="直線コネクタ 44">
          <a:extLst>
            <a:ext uri="{FF2B5EF4-FFF2-40B4-BE49-F238E27FC236}">
              <a16:creationId xmlns:a16="http://schemas.microsoft.com/office/drawing/2014/main" id="{83AA80C0-05FF-4C3E-A9CB-EC3F606A3354}"/>
            </a:ext>
          </a:extLst>
        </xdr:cNvPr>
        <xdr:cNvCxnSpPr/>
      </xdr:nvCxnSpPr>
      <xdr:spPr>
        <a:xfrm flipV="1">
          <a:off x="6162675" y="1990725"/>
          <a:ext cx="152400" cy="1905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142875</xdr:colOff>
      <xdr:row>7</xdr:row>
      <xdr:rowOff>123825</xdr:rowOff>
    </xdr:from>
    <xdr:to>
      <xdr:col>10</xdr:col>
      <xdr:colOff>142875</xdr:colOff>
      <xdr:row>8</xdr:row>
      <xdr:rowOff>76200</xdr:rowOff>
    </xdr:to>
    <xdr:cxnSp macro="">
      <xdr:nvCxnSpPr>
        <xdr:cNvPr id="46" name="直線コネクタ 45">
          <a:extLst>
            <a:ext uri="{FF2B5EF4-FFF2-40B4-BE49-F238E27FC236}">
              <a16:creationId xmlns:a16="http://schemas.microsoft.com/office/drawing/2014/main" id="{C54CA24B-0FC2-44A6-BD36-AEA385044ABD}"/>
            </a:ext>
          </a:extLst>
        </xdr:cNvPr>
        <xdr:cNvCxnSpPr/>
      </xdr:nvCxnSpPr>
      <xdr:spPr>
        <a:xfrm flipV="1">
          <a:off x="6315075" y="1800225"/>
          <a:ext cx="152400" cy="1905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8</xdr:row>
      <xdr:rowOff>171450</xdr:rowOff>
    </xdr:from>
    <xdr:to>
      <xdr:col>10</xdr:col>
      <xdr:colOff>9525</xdr:colOff>
      <xdr:row>10</xdr:row>
      <xdr:rowOff>9525</xdr:rowOff>
    </xdr:to>
    <xdr:cxnSp macro="">
      <xdr:nvCxnSpPr>
        <xdr:cNvPr id="47" name="直線コネクタ 46">
          <a:extLst>
            <a:ext uri="{FF2B5EF4-FFF2-40B4-BE49-F238E27FC236}">
              <a16:creationId xmlns:a16="http://schemas.microsoft.com/office/drawing/2014/main" id="{EAC7A191-CAF1-49A6-8775-72D7E639D8F7}"/>
            </a:ext>
          </a:extLst>
        </xdr:cNvPr>
        <xdr:cNvCxnSpPr/>
      </xdr:nvCxnSpPr>
      <xdr:spPr>
        <a:xfrm flipV="1">
          <a:off x="6181725" y="2085975"/>
          <a:ext cx="152400" cy="1905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xdr:colOff>
      <xdr:row>8</xdr:row>
      <xdr:rowOff>0</xdr:rowOff>
    </xdr:from>
    <xdr:to>
      <xdr:col>11</xdr:col>
      <xdr:colOff>9525</xdr:colOff>
      <xdr:row>8</xdr:row>
      <xdr:rowOff>190500</xdr:rowOff>
    </xdr:to>
    <xdr:cxnSp macro="">
      <xdr:nvCxnSpPr>
        <xdr:cNvPr id="48" name="直線コネクタ 47">
          <a:extLst>
            <a:ext uri="{FF2B5EF4-FFF2-40B4-BE49-F238E27FC236}">
              <a16:creationId xmlns:a16="http://schemas.microsoft.com/office/drawing/2014/main" id="{A1343964-D4D5-4EB8-8E40-E36EAE6C54B8}"/>
            </a:ext>
          </a:extLst>
        </xdr:cNvPr>
        <xdr:cNvCxnSpPr/>
      </xdr:nvCxnSpPr>
      <xdr:spPr>
        <a:xfrm flipV="1">
          <a:off x="6334125" y="1914525"/>
          <a:ext cx="152400" cy="1905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1</xdr:row>
      <xdr:rowOff>180975</xdr:rowOff>
    </xdr:from>
    <xdr:to>
      <xdr:col>2</xdr:col>
      <xdr:colOff>381000</xdr:colOff>
      <xdr:row>3</xdr:row>
      <xdr:rowOff>0</xdr:rowOff>
    </xdr:to>
    <xdr:cxnSp macro="">
      <xdr:nvCxnSpPr>
        <xdr:cNvPr id="50" name="直線コネクタ 49">
          <a:extLst>
            <a:ext uri="{FF2B5EF4-FFF2-40B4-BE49-F238E27FC236}">
              <a16:creationId xmlns:a16="http://schemas.microsoft.com/office/drawing/2014/main" id="{DB2C7B9C-6109-4F03-9719-F09C32D283ED}"/>
            </a:ext>
          </a:extLst>
        </xdr:cNvPr>
        <xdr:cNvCxnSpPr/>
      </xdr:nvCxnSpPr>
      <xdr:spPr>
        <a:xfrm flipV="1">
          <a:off x="1381125" y="419100"/>
          <a:ext cx="371475" cy="3048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666750</xdr:colOff>
      <xdr:row>1</xdr:row>
      <xdr:rowOff>180975</xdr:rowOff>
    </xdr:from>
    <xdr:to>
      <xdr:col>3</xdr:col>
      <xdr:colOff>352425</xdr:colOff>
      <xdr:row>3</xdr:row>
      <xdr:rowOff>0</xdr:rowOff>
    </xdr:to>
    <xdr:cxnSp macro="">
      <xdr:nvCxnSpPr>
        <xdr:cNvPr id="60" name="直線コネクタ 59">
          <a:extLst>
            <a:ext uri="{FF2B5EF4-FFF2-40B4-BE49-F238E27FC236}">
              <a16:creationId xmlns:a16="http://schemas.microsoft.com/office/drawing/2014/main" id="{C199B3EE-5219-4192-B276-8AF9DCBEE58D}"/>
            </a:ext>
          </a:extLst>
        </xdr:cNvPr>
        <xdr:cNvCxnSpPr/>
      </xdr:nvCxnSpPr>
      <xdr:spPr>
        <a:xfrm flipV="1">
          <a:off x="2038350" y="419100"/>
          <a:ext cx="371475" cy="3048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676275</xdr:colOff>
      <xdr:row>1</xdr:row>
      <xdr:rowOff>171450</xdr:rowOff>
    </xdr:from>
    <xdr:to>
      <xdr:col>7</xdr:col>
      <xdr:colOff>361950</xdr:colOff>
      <xdr:row>2</xdr:row>
      <xdr:rowOff>238125</xdr:rowOff>
    </xdr:to>
    <xdr:cxnSp macro="">
      <xdr:nvCxnSpPr>
        <xdr:cNvPr id="61" name="直線コネクタ 60">
          <a:extLst>
            <a:ext uri="{FF2B5EF4-FFF2-40B4-BE49-F238E27FC236}">
              <a16:creationId xmlns:a16="http://schemas.microsoft.com/office/drawing/2014/main" id="{A26BCE48-9F9E-4777-AFE1-307E477A5430}"/>
            </a:ext>
          </a:extLst>
        </xdr:cNvPr>
        <xdr:cNvCxnSpPr/>
      </xdr:nvCxnSpPr>
      <xdr:spPr>
        <a:xfrm flipV="1">
          <a:off x="4791075" y="409575"/>
          <a:ext cx="371475" cy="3048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xdr:row>
      <xdr:rowOff>180975</xdr:rowOff>
    </xdr:from>
    <xdr:to>
      <xdr:col>4</xdr:col>
      <xdr:colOff>381000</xdr:colOff>
      <xdr:row>3</xdr:row>
      <xdr:rowOff>0</xdr:rowOff>
    </xdr:to>
    <xdr:cxnSp macro="">
      <xdr:nvCxnSpPr>
        <xdr:cNvPr id="62" name="直線コネクタ 61">
          <a:extLst>
            <a:ext uri="{FF2B5EF4-FFF2-40B4-BE49-F238E27FC236}">
              <a16:creationId xmlns:a16="http://schemas.microsoft.com/office/drawing/2014/main" id="{F27A7059-5F1B-4E70-9FCC-3C051AC71084}"/>
            </a:ext>
          </a:extLst>
        </xdr:cNvPr>
        <xdr:cNvCxnSpPr/>
      </xdr:nvCxnSpPr>
      <xdr:spPr>
        <a:xfrm flipV="1">
          <a:off x="2752725" y="419100"/>
          <a:ext cx="371475" cy="3048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xdr:row>
      <xdr:rowOff>171450</xdr:rowOff>
    </xdr:from>
    <xdr:to>
      <xdr:col>5</xdr:col>
      <xdr:colOff>371475</xdr:colOff>
      <xdr:row>2</xdr:row>
      <xdr:rowOff>238125</xdr:rowOff>
    </xdr:to>
    <xdr:cxnSp macro="">
      <xdr:nvCxnSpPr>
        <xdr:cNvPr id="63" name="直線コネクタ 62">
          <a:extLst>
            <a:ext uri="{FF2B5EF4-FFF2-40B4-BE49-F238E27FC236}">
              <a16:creationId xmlns:a16="http://schemas.microsoft.com/office/drawing/2014/main" id="{30F43621-75A2-4A47-8DB3-2D47D79F11FF}"/>
            </a:ext>
          </a:extLst>
        </xdr:cNvPr>
        <xdr:cNvCxnSpPr/>
      </xdr:nvCxnSpPr>
      <xdr:spPr>
        <a:xfrm flipV="1">
          <a:off x="3429000" y="409575"/>
          <a:ext cx="371475" cy="3048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676275</xdr:colOff>
      <xdr:row>1</xdr:row>
      <xdr:rowOff>171450</xdr:rowOff>
    </xdr:from>
    <xdr:to>
      <xdr:col>6</xdr:col>
      <xdr:colOff>361950</xdr:colOff>
      <xdr:row>2</xdr:row>
      <xdr:rowOff>238125</xdr:rowOff>
    </xdr:to>
    <xdr:cxnSp macro="">
      <xdr:nvCxnSpPr>
        <xdr:cNvPr id="64" name="直線コネクタ 63">
          <a:extLst>
            <a:ext uri="{FF2B5EF4-FFF2-40B4-BE49-F238E27FC236}">
              <a16:creationId xmlns:a16="http://schemas.microsoft.com/office/drawing/2014/main" id="{70A2FC15-90BE-48EB-843A-71DE181321A0}"/>
            </a:ext>
          </a:extLst>
        </xdr:cNvPr>
        <xdr:cNvCxnSpPr/>
      </xdr:nvCxnSpPr>
      <xdr:spPr>
        <a:xfrm flipV="1">
          <a:off x="4105275" y="409575"/>
          <a:ext cx="371475" cy="3048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xdr:row>
      <xdr:rowOff>171450</xdr:rowOff>
    </xdr:from>
    <xdr:to>
      <xdr:col>8</xdr:col>
      <xdr:colOff>371475</xdr:colOff>
      <xdr:row>2</xdr:row>
      <xdr:rowOff>238125</xdr:rowOff>
    </xdr:to>
    <xdr:cxnSp macro="">
      <xdr:nvCxnSpPr>
        <xdr:cNvPr id="66" name="直線コネクタ 65">
          <a:extLst>
            <a:ext uri="{FF2B5EF4-FFF2-40B4-BE49-F238E27FC236}">
              <a16:creationId xmlns:a16="http://schemas.microsoft.com/office/drawing/2014/main" id="{16F7FBF2-CF52-4348-AC72-F7F10A750ABC}"/>
            </a:ext>
          </a:extLst>
        </xdr:cNvPr>
        <xdr:cNvCxnSpPr/>
      </xdr:nvCxnSpPr>
      <xdr:spPr>
        <a:xfrm flipV="1">
          <a:off x="5486400" y="409575"/>
          <a:ext cx="371475" cy="3048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4</xdr:row>
      <xdr:rowOff>104775</xdr:rowOff>
    </xdr:from>
    <xdr:to>
      <xdr:col>12</xdr:col>
      <xdr:colOff>333375</xdr:colOff>
      <xdr:row>6</xdr:row>
      <xdr:rowOff>0</xdr:rowOff>
    </xdr:to>
    <xdr:cxnSp macro="">
      <xdr:nvCxnSpPr>
        <xdr:cNvPr id="68" name="直線コネクタ 67">
          <a:extLst>
            <a:ext uri="{FF2B5EF4-FFF2-40B4-BE49-F238E27FC236}">
              <a16:creationId xmlns:a16="http://schemas.microsoft.com/office/drawing/2014/main" id="{D54650B6-8503-4B1C-AF27-8D7691638E7B}"/>
            </a:ext>
          </a:extLst>
        </xdr:cNvPr>
        <xdr:cNvCxnSpPr/>
      </xdr:nvCxnSpPr>
      <xdr:spPr>
        <a:xfrm flipV="1">
          <a:off x="6734175" y="1066800"/>
          <a:ext cx="323850" cy="37147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114300</xdr:rowOff>
    </xdr:from>
    <xdr:to>
      <xdr:col>13</xdr:col>
      <xdr:colOff>304800</xdr:colOff>
      <xdr:row>6</xdr:row>
      <xdr:rowOff>9525</xdr:rowOff>
    </xdr:to>
    <xdr:cxnSp macro="">
      <xdr:nvCxnSpPr>
        <xdr:cNvPr id="69" name="直線コネクタ 68">
          <a:extLst>
            <a:ext uri="{FF2B5EF4-FFF2-40B4-BE49-F238E27FC236}">
              <a16:creationId xmlns:a16="http://schemas.microsoft.com/office/drawing/2014/main" id="{E85721E1-F2F1-410A-8C30-7781A77B7BEB}"/>
            </a:ext>
          </a:extLst>
        </xdr:cNvPr>
        <xdr:cNvCxnSpPr/>
      </xdr:nvCxnSpPr>
      <xdr:spPr>
        <a:xfrm flipV="1">
          <a:off x="7410450" y="1076325"/>
          <a:ext cx="304800" cy="37147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5</xdr:row>
      <xdr:rowOff>47625</xdr:rowOff>
    </xdr:from>
    <xdr:to>
      <xdr:col>13</xdr:col>
      <xdr:colOff>161925</xdr:colOff>
      <xdr:row>5</xdr:row>
      <xdr:rowOff>57150</xdr:rowOff>
    </xdr:to>
    <xdr:cxnSp macro="">
      <xdr:nvCxnSpPr>
        <xdr:cNvPr id="70" name="直線コネクタ 69">
          <a:extLst>
            <a:ext uri="{FF2B5EF4-FFF2-40B4-BE49-F238E27FC236}">
              <a16:creationId xmlns:a16="http://schemas.microsoft.com/office/drawing/2014/main" id="{38E5BC72-B22C-4783-8DE5-C8DA92FE16DD}"/>
            </a:ext>
          </a:extLst>
        </xdr:cNvPr>
        <xdr:cNvCxnSpPr/>
      </xdr:nvCxnSpPr>
      <xdr:spPr>
        <a:xfrm flipV="1">
          <a:off x="7315200" y="1247775"/>
          <a:ext cx="695325" cy="95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5</xdr:row>
      <xdr:rowOff>57150</xdr:rowOff>
    </xdr:from>
    <xdr:to>
      <xdr:col>13</xdr:col>
      <xdr:colOff>152400</xdr:colOff>
      <xdr:row>12</xdr:row>
      <xdr:rowOff>47625</xdr:rowOff>
    </xdr:to>
    <xdr:cxnSp macro="">
      <xdr:nvCxnSpPr>
        <xdr:cNvPr id="73" name="直線コネクタ 72">
          <a:extLst>
            <a:ext uri="{FF2B5EF4-FFF2-40B4-BE49-F238E27FC236}">
              <a16:creationId xmlns:a16="http://schemas.microsoft.com/office/drawing/2014/main" id="{B73A084E-F705-44BC-B24F-62D3689C31D0}"/>
            </a:ext>
          </a:extLst>
        </xdr:cNvPr>
        <xdr:cNvCxnSpPr/>
      </xdr:nvCxnSpPr>
      <xdr:spPr>
        <a:xfrm flipV="1">
          <a:off x="8001000" y="1257300"/>
          <a:ext cx="0" cy="15335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xdr:row>
      <xdr:rowOff>0</xdr:rowOff>
    </xdr:from>
    <xdr:to>
      <xdr:col>13</xdr:col>
      <xdr:colOff>314325</xdr:colOff>
      <xdr:row>10</xdr:row>
      <xdr:rowOff>19050</xdr:rowOff>
    </xdr:to>
    <xdr:cxnSp macro="">
      <xdr:nvCxnSpPr>
        <xdr:cNvPr id="74" name="直線コネクタ 73">
          <a:extLst>
            <a:ext uri="{FF2B5EF4-FFF2-40B4-BE49-F238E27FC236}">
              <a16:creationId xmlns:a16="http://schemas.microsoft.com/office/drawing/2014/main" id="{AFADF67B-2C60-4350-A3E0-7564AA5F0F22}"/>
            </a:ext>
          </a:extLst>
        </xdr:cNvPr>
        <xdr:cNvCxnSpPr/>
      </xdr:nvCxnSpPr>
      <xdr:spPr>
        <a:xfrm flipV="1">
          <a:off x="7410450" y="1914525"/>
          <a:ext cx="314325" cy="37147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676275</xdr:colOff>
      <xdr:row>11</xdr:row>
      <xdr:rowOff>57150</xdr:rowOff>
    </xdr:from>
    <xdr:to>
      <xdr:col>13</xdr:col>
      <xdr:colOff>304800</xdr:colOff>
      <xdr:row>13</xdr:row>
      <xdr:rowOff>0</xdr:rowOff>
    </xdr:to>
    <xdr:cxnSp macro="">
      <xdr:nvCxnSpPr>
        <xdr:cNvPr id="75" name="直線コネクタ 74">
          <a:extLst>
            <a:ext uri="{FF2B5EF4-FFF2-40B4-BE49-F238E27FC236}">
              <a16:creationId xmlns:a16="http://schemas.microsoft.com/office/drawing/2014/main" id="{B68FAFE8-2D3B-4374-B9E6-FC6D58981B87}"/>
            </a:ext>
          </a:extLst>
        </xdr:cNvPr>
        <xdr:cNvCxnSpPr/>
      </xdr:nvCxnSpPr>
      <xdr:spPr>
        <a:xfrm flipV="1">
          <a:off x="7400925" y="2562225"/>
          <a:ext cx="314325" cy="4191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304800</xdr:colOff>
      <xdr:row>4</xdr:row>
      <xdr:rowOff>95250</xdr:rowOff>
    </xdr:from>
    <xdr:to>
      <xdr:col>13</xdr:col>
      <xdr:colOff>304800</xdr:colOff>
      <xdr:row>4</xdr:row>
      <xdr:rowOff>104775</xdr:rowOff>
    </xdr:to>
    <xdr:cxnSp macro="">
      <xdr:nvCxnSpPr>
        <xdr:cNvPr id="89" name="直線コネクタ 88">
          <a:extLst>
            <a:ext uri="{FF2B5EF4-FFF2-40B4-BE49-F238E27FC236}">
              <a16:creationId xmlns:a16="http://schemas.microsoft.com/office/drawing/2014/main" id="{1D5419D0-13DC-4781-98BB-8743CDE5460B}"/>
            </a:ext>
          </a:extLst>
        </xdr:cNvPr>
        <xdr:cNvCxnSpPr/>
      </xdr:nvCxnSpPr>
      <xdr:spPr>
        <a:xfrm flipV="1">
          <a:off x="7029450" y="1057275"/>
          <a:ext cx="685800" cy="95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304800</xdr:colOff>
      <xdr:row>4</xdr:row>
      <xdr:rowOff>85725</xdr:rowOff>
    </xdr:from>
    <xdr:to>
      <xdr:col>13</xdr:col>
      <xdr:colOff>304800</xdr:colOff>
      <xdr:row>11</xdr:row>
      <xdr:rowOff>76200</xdr:rowOff>
    </xdr:to>
    <xdr:cxnSp macro="">
      <xdr:nvCxnSpPr>
        <xdr:cNvPr id="91" name="直線コネクタ 90">
          <a:extLst>
            <a:ext uri="{FF2B5EF4-FFF2-40B4-BE49-F238E27FC236}">
              <a16:creationId xmlns:a16="http://schemas.microsoft.com/office/drawing/2014/main" id="{30BB6DCF-BBAC-4AEF-99F6-688D11976B9F}"/>
            </a:ext>
          </a:extLst>
        </xdr:cNvPr>
        <xdr:cNvCxnSpPr/>
      </xdr:nvCxnSpPr>
      <xdr:spPr>
        <a:xfrm flipV="1">
          <a:off x="7715250" y="1047750"/>
          <a:ext cx="0" cy="15335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47625</xdr:colOff>
      <xdr:row>14</xdr:row>
      <xdr:rowOff>114300</xdr:rowOff>
    </xdr:from>
    <xdr:to>
      <xdr:col>4</xdr:col>
      <xdr:colOff>676275</xdr:colOff>
      <xdr:row>15</xdr:row>
      <xdr:rowOff>104775</xdr:rowOff>
    </xdr:to>
    <xdr:sp macro="" textlink="">
      <xdr:nvSpPr>
        <xdr:cNvPr id="2" name="矢印: 左右 1">
          <a:extLst>
            <a:ext uri="{FF2B5EF4-FFF2-40B4-BE49-F238E27FC236}">
              <a16:creationId xmlns:a16="http://schemas.microsoft.com/office/drawing/2014/main" id="{08A48539-F0F5-4852-95C5-18CFFB6F03BC}"/>
            </a:ext>
          </a:extLst>
        </xdr:cNvPr>
        <xdr:cNvSpPr/>
      </xdr:nvSpPr>
      <xdr:spPr>
        <a:xfrm>
          <a:off x="733425" y="3209925"/>
          <a:ext cx="2686050" cy="22860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66675</xdr:colOff>
      <xdr:row>14</xdr:row>
      <xdr:rowOff>114300</xdr:rowOff>
    </xdr:from>
    <xdr:to>
      <xdr:col>9</xdr:col>
      <xdr:colOff>66675</xdr:colOff>
      <xdr:row>15</xdr:row>
      <xdr:rowOff>133350</xdr:rowOff>
    </xdr:to>
    <xdr:sp macro="" textlink="">
      <xdr:nvSpPr>
        <xdr:cNvPr id="3" name="矢印: 左右 2">
          <a:extLst>
            <a:ext uri="{FF2B5EF4-FFF2-40B4-BE49-F238E27FC236}">
              <a16:creationId xmlns:a16="http://schemas.microsoft.com/office/drawing/2014/main" id="{64773E94-56B4-4E8A-88D7-522DDD66F18E}"/>
            </a:ext>
          </a:extLst>
        </xdr:cNvPr>
        <xdr:cNvSpPr/>
      </xdr:nvSpPr>
      <xdr:spPr>
        <a:xfrm>
          <a:off x="3495675" y="3209925"/>
          <a:ext cx="2743200" cy="25717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666749</xdr:colOff>
      <xdr:row>15</xdr:row>
      <xdr:rowOff>209551</xdr:rowOff>
    </xdr:from>
    <xdr:to>
      <xdr:col>4</xdr:col>
      <xdr:colOff>581025</xdr:colOff>
      <xdr:row>18</xdr:row>
      <xdr:rowOff>57150</xdr:rowOff>
    </xdr:to>
    <xdr:sp macro="" textlink="">
      <xdr:nvSpPr>
        <xdr:cNvPr id="4" name="正方形/長方形 3">
          <a:extLst>
            <a:ext uri="{FF2B5EF4-FFF2-40B4-BE49-F238E27FC236}">
              <a16:creationId xmlns:a16="http://schemas.microsoft.com/office/drawing/2014/main" id="{6A8FBC5A-97BB-40CF-A170-F363E3B6F6F9}"/>
            </a:ext>
          </a:extLst>
        </xdr:cNvPr>
        <xdr:cNvSpPr/>
      </xdr:nvSpPr>
      <xdr:spPr>
        <a:xfrm>
          <a:off x="666749" y="3543301"/>
          <a:ext cx="2657476" cy="561974"/>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676274</xdr:colOff>
      <xdr:row>15</xdr:row>
      <xdr:rowOff>209550</xdr:rowOff>
    </xdr:from>
    <xdr:to>
      <xdr:col>9</xdr:col>
      <xdr:colOff>28575</xdr:colOff>
      <xdr:row>18</xdr:row>
      <xdr:rowOff>28575</xdr:rowOff>
    </xdr:to>
    <xdr:sp macro="" textlink="">
      <xdr:nvSpPr>
        <xdr:cNvPr id="5" name="正方形/長方形 4">
          <a:extLst>
            <a:ext uri="{FF2B5EF4-FFF2-40B4-BE49-F238E27FC236}">
              <a16:creationId xmlns:a16="http://schemas.microsoft.com/office/drawing/2014/main" id="{EBEB8FFF-D797-4E15-AA99-B9D25DEF62E0}"/>
            </a:ext>
          </a:extLst>
        </xdr:cNvPr>
        <xdr:cNvSpPr/>
      </xdr:nvSpPr>
      <xdr:spPr>
        <a:xfrm>
          <a:off x="3419474" y="3543300"/>
          <a:ext cx="2781301" cy="53340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609600</xdr:colOff>
      <xdr:row>50</xdr:row>
      <xdr:rowOff>171451</xdr:rowOff>
    </xdr:from>
    <xdr:to>
      <xdr:col>12</xdr:col>
      <xdr:colOff>85725</xdr:colOff>
      <xdr:row>53</xdr:row>
      <xdr:rowOff>114300</xdr:rowOff>
    </xdr:to>
    <xdr:sp macro="" textlink="">
      <xdr:nvSpPr>
        <xdr:cNvPr id="6" name="正方形/長方形 5">
          <a:extLst>
            <a:ext uri="{FF2B5EF4-FFF2-40B4-BE49-F238E27FC236}">
              <a16:creationId xmlns:a16="http://schemas.microsoft.com/office/drawing/2014/main" id="{6AFCCD49-CD0C-4EAB-AC31-4AD74D4098E1}"/>
            </a:ext>
          </a:extLst>
        </xdr:cNvPr>
        <xdr:cNvSpPr/>
      </xdr:nvSpPr>
      <xdr:spPr>
        <a:xfrm>
          <a:off x="4038600" y="11896726"/>
          <a:ext cx="2771775" cy="657224"/>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133350</xdr:colOff>
      <xdr:row>27</xdr:row>
      <xdr:rowOff>228600</xdr:rowOff>
    </xdr:from>
    <xdr:to>
      <xdr:col>13</xdr:col>
      <xdr:colOff>428625</xdr:colOff>
      <xdr:row>27</xdr:row>
      <xdr:rowOff>228600</xdr:rowOff>
    </xdr:to>
    <xdr:cxnSp macro="">
      <xdr:nvCxnSpPr>
        <xdr:cNvPr id="7" name="直線コネクタ 6">
          <a:extLst>
            <a:ext uri="{FF2B5EF4-FFF2-40B4-BE49-F238E27FC236}">
              <a16:creationId xmlns:a16="http://schemas.microsoft.com/office/drawing/2014/main" id="{7F310BE8-6B97-44BC-86F8-6EF191363957}"/>
            </a:ext>
          </a:extLst>
        </xdr:cNvPr>
        <xdr:cNvCxnSpPr/>
      </xdr:nvCxnSpPr>
      <xdr:spPr>
        <a:xfrm>
          <a:off x="133350" y="6419850"/>
          <a:ext cx="7705725" cy="0"/>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666750</xdr:colOff>
      <xdr:row>1</xdr:row>
      <xdr:rowOff>171450</xdr:rowOff>
    </xdr:from>
    <xdr:to>
      <xdr:col>1</xdr:col>
      <xdr:colOff>457200</xdr:colOff>
      <xdr:row>3</xdr:row>
      <xdr:rowOff>28575</xdr:rowOff>
    </xdr:to>
    <xdr:cxnSp macro="">
      <xdr:nvCxnSpPr>
        <xdr:cNvPr id="8" name="直線コネクタ 7">
          <a:extLst>
            <a:ext uri="{FF2B5EF4-FFF2-40B4-BE49-F238E27FC236}">
              <a16:creationId xmlns:a16="http://schemas.microsoft.com/office/drawing/2014/main" id="{7D1920E1-8888-4CE0-9506-0456479867CE}"/>
            </a:ext>
          </a:extLst>
        </xdr:cNvPr>
        <xdr:cNvCxnSpPr/>
      </xdr:nvCxnSpPr>
      <xdr:spPr>
        <a:xfrm flipV="1">
          <a:off x="666750" y="409575"/>
          <a:ext cx="476250" cy="3429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2</xdr:row>
      <xdr:rowOff>76200</xdr:rowOff>
    </xdr:from>
    <xdr:to>
      <xdr:col>9</xdr:col>
      <xdr:colOff>142875</xdr:colOff>
      <xdr:row>2</xdr:row>
      <xdr:rowOff>85725</xdr:rowOff>
    </xdr:to>
    <xdr:cxnSp macro="">
      <xdr:nvCxnSpPr>
        <xdr:cNvPr id="9" name="直線コネクタ 8">
          <a:extLst>
            <a:ext uri="{FF2B5EF4-FFF2-40B4-BE49-F238E27FC236}">
              <a16:creationId xmlns:a16="http://schemas.microsoft.com/office/drawing/2014/main" id="{68FB6B8C-81CE-4F7D-9744-5A58045E3180}"/>
            </a:ext>
          </a:extLst>
        </xdr:cNvPr>
        <xdr:cNvCxnSpPr/>
      </xdr:nvCxnSpPr>
      <xdr:spPr>
        <a:xfrm flipV="1">
          <a:off x="904875" y="552450"/>
          <a:ext cx="5410200" cy="95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676275</xdr:colOff>
      <xdr:row>1</xdr:row>
      <xdr:rowOff>171450</xdr:rowOff>
    </xdr:from>
    <xdr:to>
      <xdr:col>10</xdr:col>
      <xdr:colOff>123825</xdr:colOff>
      <xdr:row>3</xdr:row>
      <xdr:rowOff>9525</xdr:rowOff>
    </xdr:to>
    <xdr:cxnSp macro="">
      <xdr:nvCxnSpPr>
        <xdr:cNvPr id="10" name="直線コネクタ 9">
          <a:extLst>
            <a:ext uri="{FF2B5EF4-FFF2-40B4-BE49-F238E27FC236}">
              <a16:creationId xmlns:a16="http://schemas.microsoft.com/office/drawing/2014/main" id="{E8DCE011-300F-4BB3-AE68-BA3D61E60223}"/>
            </a:ext>
          </a:extLst>
        </xdr:cNvPr>
        <xdr:cNvCxnSpPr/>
      </xdr:nvCxnSpPr>
      <xdr:spPr>
        <a:xfrm flipV="1">
          <a:off x="6162675" y="409575"/>
          <a:ext cx="285750" cy="32385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142875</xdr:colOff>
      <xdr:row>2</xdr:row>
      <xdr:rowOff>76200</xdr:rowOff>
    </xdr:from>
    <xdr:to>
      <xdr:col>10</xdr:col>
      <xdr:colOff>9525</xdr:colOff>
      <xdr:row>12</xdr:row>
      <xdr:rowOff>38100</xdr:rowOff>
    </xdr:to>
    <xdr:cxnSp macro="">
      <xdr:nvCxnSpPr>
        <xdr:cNvPr id="11" name="直線コネクタ 10">
          <a:extLst>
            <a:ext uri="{FF2B5EF4-FFF2-40B4-BE49-F238E27FC236}">
              <a16:creationId xmlns:a16="http://schemas.microsoft.com/office/drawing/2014/main" id="{BC4692A8-C541-4381-887A-9C40B78AB177}"/>
            </a:ext>
          </a:extLst>
        </xdr:cNvPr>
        <xdr:cNvCxnSpPr/>
      </xdr:nvCxnSpPr>
      <xdr:spPr>
        <a:xfrm flipH="1" flipV="1">
          <a:off x="6315075" y="552450"/>
          <a:ext cx="19050" cy="222885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12</xdr:row>
      <xdr:rowOff>38100</xdr:rowOff>
    </xdr:from>
    <xdr:to>
      <xdr:col>10</xdr:col>
      <xdr:colOff>0</xdr:colOff>
      <xdr:row>12</xdr:row>
      <xdr:rowOff>228600</xdr:rowOff>
    </xdr:to>
    <xdr:cxnSp macro="">
      <xdr:nvCxnSpPr>
        <xdr:cNvPr id="12" name="直線コネクタ 11">
          <a:extLst>
            <a:ext uri="{FF2B5EF4-FFF2-40B4-BE49-F238E27FC236}">
              <a16:creationId xmlns:a16="http://schemas.microsoft.com/office/drawing/2014/main" id="{17D8D4E9-6286-45EA-9AB7-51EFB6629825}"/>
            </a:ext>
          </a:extLst>
        </xdr:cNvPr>
        <xdr:cNvCxnSpPr/>
      </xdr:nvCxnSpPr>
      <xdr:spPr>
        <a:xfrm flipV="1">
          <a:off x="6172200" y="2781300"/>
          <a:ext cx="152400" cy="1905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1</xdr:row>
      <xdr:rowOff>161925</xdr:rowOff>
    </xdr:from>
    <xdr:to>
      <xdr:col>10</xdr:col>
      <xdr:colOff>123825</xdr:colOff>
      <xdr:row>1</xdr:row>
      <xdr:rowOff>171450</xdr:rowOff>
    </xdr:to>
    <xdr:cxnSp macro="">
      <xdr:nvCxnSpPr>
        <xdr:cNvPr id="13" name="直線コネクタ 12">
          <a:extLst>
            <a:ext uri="{FF2B5EF4-FFF2-40B4-BE49-F238E27FC236}">
              <a16:creationId xmlns:a16="http://schemas.microsoft.com/office/drawing/2014/main" id="{E62A877C-1FFE-4C8C-9CD3-B0DB41B79E2D}"/>
            </a:ext>
          </a:extLst>
        </xdr:cNvPr>
        <xdr:cNvCxnSpPr/>
      </xdr:nvCxnSpPr>
      <xdr:spPr>
        <a:xfrm flipV="1">
          <a:off x="1104900" y="400050"/>
          <a:ext cx="5343525" cy="95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133350</xdr:colOff>
      <xdr:row>1</xdr:row>
      <xdr:rowOff>161925</xdr:rowOff>
    </xdr:from>
    <xdr:to>
      <xdr:col>11</xdr:col>
      <xdr:colOff>9525</xdr:colOff>
      <xdr:row>8</xdr:row>
      <xdr:rowOff>19050</xdr:rowOff>
    </xdr:to>
    <xdr:cxnSp macro="">
      <xdr:nvCxnSpPr>
        <xdr:cNvPr id="14" name="直線コネクタ 13">
          <a:extLst>
            <a:ext uri="{FF2B5EF4-FFF2-40B4-BE49-F238E27FC236}">
              <a16:creationId xmlns:a16="http://schemas.microsoft.com/office/drawing/2014/main" id="{B549D3A2-119E-4641-9AAC-4C9C5FAAF947}"/>
            </a:ext>
          </a:extLst>
        </xdr:cNvPr>
        <xdr:cNvCxnSpPr/>
      </xdr:nvCxnSpPr>
      <xdr:spPr>
        <a:xfrm flipH="1" flipV="1">
          <a:off x="6457950" y="400050"/>
          <a:ext cx="28575" cy="15335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676275</xdr:colOff>
      <xdr:row>8</xdr:row>
      <xdr:rowOff>76200</xdr:rowOff>
    </xdr:from>
    <xdr:to>
      <xdr:col>9</xdr:col>
      <xdr:colOff>142875</xdr:colOff>
      <xdr:row>9</xdr:row>
      <xdr:rowOff>19050</xdr:rowOff>
    </xdr:to>
    <xdr:cxnSp macro="">
      <xdr:nvCxnSpPr>
        <xdr:cNvPr id="15" name="直線コネクタ 14">
          <a:extLst>
            <a:ext uri="{FF2B5EF4-FFF2-40B4-BE49-F238E27FC236}">
              <a16:creationId xmlns:a16="http://schemas.microsoft.com/office/drawing/2014/main" id="{E07F8929-F96F-46A6-980B-54959558AD0E}"/>
            </a:ext>
          </a:extLst>
        </xdr:cNvPr>
        <xdr:cNvCxnSpPr/>
      </xdr:nvCxnSpPr>
      <xdr:spPr>
        <a:xfrm flipV="1">
          <a:off x="6162675" y="1990725"/>
          <a:ext cx="152400" cy="1905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142875</xdr:colOff>
      <xdr:row>7</xdr:row>
      <xdr:rowOff>123825</xdr:rowOff>
    </xdr:from>
    <xdr:to>
      <xdr:col>10</xdr:col>
      <xdr:colOff>142875</xdr:colOff>
      <xdr:row>8</xdr:row>
      <xdr:rowOff>76200</xdr:rowOff>
    </xdr:to>
    <xdr:cxnSp macro="">
      <xdr:nvCxnSpPr>
        <xdr:cNvPr id="16" name="直線コネクタ 15">
          <a:extLst>
            <a:ext uri="{FF2B5EF4-FFF2-40B4-BE49-F238E27FC236}">
              <a16:creationId xmlns:a16="http://schemas.microsoft.com/office/drawing/2014/main" id="{A5311BA6-ACC2-4A11-B789-0183D391B07B}"/>
            </a:ext>
          </a:extLst>
        </xdr:cNvPr>
        <xdr:cNvCxnSpPr/>
      </xdr:nvCxnSpPr>
      <xdr:spPr>
        <a:xfrm flipV="1">
          <a:off x="6315075" y="1800225"/>
          <a:ext cx="152400" cy="1905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8</xdr:row>
      <xdr:rowOff>171450</xdr:rowOff>
    </xdr:from>
    <xdr:to>
      <xdr:col>10</xdr:col>
      <xdr:colOff>9525</xdr:colOff>
      <xdr:row>10</xdr:row>
      <xdr:rowOff>9525</xdr:rowOff>
    </xdr:to>
    <xdr:cxnSp macro="">
      <xdr:nvCxnSpPr>
        <xdr:cNvPr id="17" name="直線コネクタ 16">
          <a:extLst>
            <a:ext uri="{FF2B5EF4-FFF2-40B4-BE49-F238E27FC236}">
              <a16:creationId xmlns:a16="http://schemas.microsoft.com/office/drawing/2014/main" id="{615BE72E-8E5D-46A2-89C9-4CE977B197BB}"/>
            </a:ext>
          </a:extLst>
        </xdr:cNvPr>
        <xdr:cNvCxnSpPr/>
      </xdr:nvCxnSpPr>
      <xdr:spPr>
        <a:xfrm flipV="1">
          <a:off x="6181725" y="2085975"/>
          <a:ext cx="152400" cy="1905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xdr:colOff>
      <xdr:row>8</xdr:row>
      <xdr:rowOff>0</xdr:rowOff>
    </xdr:from>
    <xdr:to>
      <xdr:col>11</xdr:col>
      <xdr:colOff>9525</xdr:colOff>
      <xdr:row>8</xdr:row>
      <xdr:rowOff>190500</xdr:rowOff>
    </xdr:to>
    <xdr:cxnSp macro="">
      <xdr:nvCxnSpPr>
        <xdr:cNvPr id="18" name="直線コネクタ 17">
          <a:extLst>
            <a:ext uri="{FF2B5EF4-FFF2-40B4-BE49-F238E27FC236}">
              <a16:creationId xmlns:a16="http://schemas.microsoft.com/office/drawing/2014/main" id="{B1000B32-7649-4877-ABC9-44C99CABB9FD}"/>
            </a:ext>
          </a:extLst>
        </xdr:cNvPr>
        <xdr:cNvCxnSpPr/>
      </xdr:nvCxnSpPr>
      <xdr:spPr>
        <a:xfrm flipV="1">
          <a:off x="6334125" y="1914525"/>
          <a:ext cx="152400" cy="1905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1</xdr:row>
      <xdr:rowOff>180975</xdr:rowOff>
    </xdr:from>
    <xdr:to>
      <xdr:col>2</xdr:col>
      <xdr:colOff>381000</xdr:colOff>
      <xdr:row>3</xdr:row>
      <xdr:rowOff>0</xdr:rowOff>
    </xdr:to>
    <xdr:cxnSp macro="">
      <xdr:nvCxnSpPr>
        <xdr:cNvPr id="19" name="直線コネクタ 18">
          <a:extLst>
            <a:ext uri="{FF2B5EF4-FFF2-40B4-BE49-F238E27FC236}">
              <a16:creationId xmlns:a16="http://schemas.microsoft.com/office/drawing/2014/main" id="{F697DF3D-D9AD-4694-BD74-74F097029105}"/>
            </a:ext>
          </a:extLst>
        </xdr:cNvPr>
        <xdr:cNvCxnSpPr/>
      </xdr:nvCxnSpPr>
      <xdr:spPr>
        <a:xfrm flipV="1">
          <a:off x="1381125" y="419100"/>
          <a:ext cx="371475" cy="3048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666750</xdr:colOff>
      <xdr:row>1</xdr:row>
      <xdr:rowOff>180975</xdr:rowOff>
    </xdr:from>
    <xdr:to>
      <xdr:col>3</xdr:col>
      <xdr:colOff>352425</xdr:colOff>
      <xdr:row>3</xdr:row>
      <xdr:rowOff>0</xdr:rowOff>
    </xdr:to>
    <xdr:cxnSp macro="">
      <xdr:nvCxnSpPr>
        <xdr:cNvPr id="20" name="直線コネクタ 19">
          <a:extLst>
            <a:ext uri="{FF2B5EF4-FFF2-40B4-BE49-F238E27FC236}">
              <a16:creationId xmlns:a16="http://schemas.microsoft.com/office/drawing/2014/main" id="{49599C5F-4DB6-4E00-B1B4-2349AF3D7E11}"/>
            </a:ext>
          </a:extLst>
        </xdr:cNvPr>
        <xdr:cNvCxnSpPr/>
      </xdr:nvCxnSpPr>
      <xdr:spPr>
        <a:xfrm flipV="1">
          <a:off x="2038350" y="419100"/>
          <a:ext cx="371475" cy="3048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676275</xdr:colOff>
      <xdr:row>1</xdr:row>
      <xdr:rowOff>171450</xdr:rowOff>
    </xdr:from>
    <xdr:to>
      <xdr:col>7</xdr:col>
      <xdr:colOff>361950</xdr:colOff>
      <xdr:row>2</xdr:row>
      <xdr:rowOff>238125</xdr:rowOff>
    </xdr:to>
    <xdr:cxnSp macro="">
      <xdr:nvCxnSpPr>
        <xdr:cNvPr id="21" name="直線コネクタ 20">
          <a:extLst>
            <a:ext uri="{FF2B5EF4-FFF2-40B4-BE49-F238E27FC236}">
              <a16:creationId xmlns:a16="http://schemas.microsoft.com/office/drawing/2014/main" id="{B75140D9-2490-4676-8E42-A6F61BD96AD0}"/>
            </a:ext>
          </a:extLst>
        </xdr:cNvPr>
        <xdr:cNvCxnSpPr/>
      </xdr:nvCxnSpPr>
      <xdr:spPr>
        <a:xfrm flipV="1">
          <a:off x="4791075" y="409575"/>
          <a:ext cx="371475" cy="3048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xdr:row>
      <xdr:rowOff>180975</xdr:rowOff>
    </xdr:from>
    <xdr:to>
      <xdr:col>4</xdr:col>
      <xdr:colOff>381000</xdr:colOff>
      <xdr:row>3</xdr:row>
      <xdr:rowOff>0</xdr:rowOff>
    </xdr:to>
    <xdr:cxnSp macro="">
      <xdr:nvCxnSpPr>
        <xdr:cNvPr id="22" name="直線コネクタ 21">
          <a:extLst>
            <a:ext uri="{FF2B5EF4-FFF2-40B4-BE49-F238E27FC236}">
              <a16:creationId xmlns:a16="http://schemas.microsoft.com/office/drawing/2014/main" id="{27196A8A-454F-40B1-8426-90B7244E4B75}"/>
            </a:ext>
          </a:extLst>
        </xdr:cNvPr>
        <xdr:cNvCxnSpPr/>
      </xdr:nvCxnSpPr>
      <xdr:spPr>
        <a:xfrm flipV="1">
          <a:off x="2752725" y="419100"/>
          <a:ext cx="371475" cy="3048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xdr:row>
      <xdr:rowOff>171450</xdr:rowOff>
    </xdr:from>
    <xdr:to>
      <xdr:col>5</xdr:col>
      <xdr:colOff>371475</xdr:colOff>
      <xdr:row>2</xdr:row>
      <xdr:rowOff>238125</xdr:rowOff>
    </xdr:to>
    <xdr:cxnSp macro="">
      <xdr:nvCxnSpPr>
        <xdr:cNvPr id="23" name="直線コネクタ 22">
          <a:extLst>
            <a:ext uri="{FF2B5EF4-FFF2-40B4-BE49-F238E27FC236}">
              <a16:creationId xmlns:a16="http://schemas.microsoft.com/office/drawing/2014/main" id="{8DF95B22-D607-48D1-9F67-3208B98D58D2}"/>
            </a:ext>
          </a:extLst>
        </xdr:cNvPr>
        <xdr:cNvCxnSpPr/>
      </xdr:nvCxnSpPr>
      <xdr:spPr>
        <a:xfrm flipV="1">
          <a:off x="3429000" y="409575"/>
          <a:ext cx="371475" cy="3048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676275</xdr:colOff>
      <xdr:row>1</xdr:row>
      <xdr:rowOff>171450</xdr:rowOff>
    </xdr:from>
    <xdr:to>
      <xdr:col>6</xdr:col>
      <xdr:colOff>361950</xdr:colOff>
      <xdr:row>2</xdr:row>
      <xdr:rowOff>238125</xdr:rowOff>
    </xdr:to>
    <xdr:cxnSp macro="">
      <xdr:nvCxnSpPr>
        <xdr:cNvPr id="24" name="直線コネクタ 23">
          <a:extLst>
            <a:ext uri="{FF2B5EF4-FFF2-40B4-BE49-F238E27FC236}">
              <a16:creationId xmlns:a16="http://schemas.microsoft.com/office/drawing/2014/main" id="{88FDF6DD-1A9D-4B06-A01C-D06F80D9685A}"/>
            </a:ext>
          </a:extLst>
        </xdr:cNvPr>
        <xdr:cNvCxnSpPr/>
      </xdr:nvCxnSpPr>
      <xdr:spPr>
        <a:xfrm flipV="1">
          <a:off x="4105275" y="409575"/>
          <a:ext cx="371475" cy="3048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xdr:row>
      <xdr:rowOff>171450</xdr:rowOff>
    </xdr:from>
    <xdr:to>
      <xdr:col>8</xdr:col>
      <xdr:colOff>371475</xdr:colOff>
      <xdr:row>2</xdr:row>
      <xdr:rowOff>238125</xdr:rowOff>
    </xdr:to>
    <xdr:cxnSp macro="">
      <xdr:nvCxnSpPr>
        <xdr:cNvPr id="25" name="直線コネクタ 24">
          <a:extLst>
            <a:ext uri="{FF2B5EF4-FFF2-40B4-BE49-F238E27FC236}">
              <a16:creationId xmlns:a16="http://schemas.microsoft.com/office/drawing/2014/main" id="{6DBF06B9-E1EA-4D54-B5F1-3609CB083DC1}"/>
            </a:ext>
          </a:extLst>
        </xdr:cNvPr>
        <xdr:cNvCxnSpPr/>
      </xdr:nvCxnSpPr>
      <xdr:spPr>
        <a:xfrm flipV="1">
          <a:off x="5486400" y="409575"/>
          <a:ext cx="371475" cy="3048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xdr:colOff>
      <xdr:row>4</xdr:row>
      <xdr:rowOff>104775</xdr:rowOff>
    </xdr:from>
    <xdr:to>
      <xdr:col>12</xdr:col>
      <xdr:colOff>333375</xdr:colOff>
      <xdr:row>6</xdr:row>
      <xdr:rowOff>0</xdr:rowOff>
    </xdr:to>
    <xdr:cxnSp macro="">
      <xdr:nvCxnSpPr>
        <xdr:cNvPr id="26" name="直線コネクタ 25">
          <a:extLst>
            <a:ext uri="{FF2B5EF4-FFF2-40B4-BE49-F238E27FC236}">
              <a16:creationId xmlns:a16="http://schemas.microsoft.com/office/drawing/2014/main" id="{C7099C10-2057-4907-BAE3-5531FA16AF96}"/>
            </a:ext>
          </a:extLst>
        </xdr:cNvPr>
        <xdr:cNvCxnSpPr/>
      </xdr:nvCxnSpPr>
      <xdr:spPr>
        <a:xfrm flipV="1">
          <a:off x="6734175" y="1066800"/>
          <a:ext cx="323850" cy="37147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xdr:row>
      <xdr:rowOff>114300</xdr:rowOff>
    </xdr:from>
    <xdr:to>
      <xdr:col>13</xdr:col>
      <xdr:colOff>304800</xdr:colOff>
      <xdr:row>6</xdr:row>
      <xdr:rowOff>9525</xdr:rowOff>
    </xdr:to>
    <xdr:cxnSp macro="">
      <xdr:nvCxnSpPr>
        <xdr:cNvPr id="27" name="直線コネクタ 26">
          <a:extLst>
            <a:ext uri="{FF2B5EF4-FFF2-40B4-BE49-F238E27FC236}">
              <a16:creationId xmlns:a16="http://schemas.microsoft.com/office/drawing/2014/main" id="{F4F4B357-413B-474F-B46B-D03B4E977CB6}"/>
            </a:ext>
          </a:extLst>
        </xdr:cNvPr>
        <xdr:cNvCxnSpPr/>
      </xdr:nvCxnSpPr>
      <xdr:spPr>
        <a:xfrm flipV="1">
          <a:off x="7410450" y="1076325"/>
          <a:ext cx="304800" cy="37147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5</xdr:row>
      <xdr:rowOff>47625</xdr:rowOff>
    </xdr:from>
    <xdr:to>
      <xdr:col>13</xdr:col>
      <xdr:colOff>161925</xdr:colOff>
      <xdr:row>5</xdr:row>
      <xdr:rowOff>57150</xdr:rowOff>
    </xdr:to>
    <xdr:cxnSp macro="">
      <xdr:nvCxnSpPr>
        <xdr:cNvPr id="28" name="直線コネクタ 27">
          <a:extLst>
            <a:ext uri="{FF2B5EF4-FFF2-40B4-BE49-F238E27FC236}">
              <a16:creationId xmlns:a16="http://schemas.microsoft.com/office/drawing/2014/main" id="{3C1EEFC5-52C3-4379-8E2B-37EA5D3F921C}"/>
            </a:ext>
          </a:extLst>
        </xdr:cNvPr>
        <xdr:cNvCxnSpPr/>
      </xdr:nvCxnSpPr>
      <xdr:spPr>
        <a:xfrm flipV="1">
          <a:off x="6877050" y="1247775"/>
          <a:ext cx="695325" cy="95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5</xdr:row>
      <xdr:rowOff>57150</xdr:rowOff>
    </xdr:from>
    <xdr:to>
      <xdr:col>13</xdr:col>
      <xdr:colOff>152400</xdr:colOff>
      <xdr:row>12</xdr:row>
      <xdr:rowOff>47625</xdr:rowOff>
    </xdr:to>
    <xdr:cxnSp macro="">
      <xdr:nvCxnSpPr>
        <xdr:cNvPr id="29" name="直線コネクタ 28">
          <a:extLst>
            <a:ext uri="{FF2B5EF4-FFF2-40B4-BE49-F238E27FC236}">
              <a16:creationId xmlns:a16="http://schemas.microsoft.com/office/drawing/2014/main" id="{B2E01A7A-162F-49CA-ADEB-8FC4140422FF}"/>
            </a:ext>
          </a:extLst>
        </xdr:cNvPr>
        <xdr:cNvCxnSpPr/>
      </xdr:nvCxnSpPr>
      <xdr:spPr>
        <a:xfrm flipV="1">
          <a:off x="7562850" y="1257300"/>
          <a:ext cx="0" cy="15335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xdr:row>
      <xdr:rowOff>0</xdr:rowOff>
    </xdr:from>
    <xdr:to>
      <xdr:col>13</xdr:col>
      <xdr:colOff>314325</xdr:colOff>
      <xdr:row>10</xdr:row>
      <xdr:rowOff>19050</xdr:rowOff>
    </xdr:to>
    <xdr:cxnSp macro="">
      <xdr:nvCxnSpPr>
        <xdr:cNvPr id="30" name="直線コネクタ 29">
          <a:extLst>
            <a:ext uri="{FF2B5EF4-FFF2-40B4-BE49-F238E27FC236}">
              <a16:creationId xmlns:a16="http://schemas.microsoft.com/office/drawing/2014/main" id="{6277F6FA-7997-4493-88F7-95383B1E0C04}"/>
            </a:ext>
          </a:extLst>
        </xdr:cNvPr>
        <xdr:cNvCxnSpPr/>
      </xdr:nvCxnSpPr>
      <xdr:spPr>
        <a:xfrm flipV="1">
          <a:off x="7410450" y="1914525"/>
          <a:ext cx="314325" cy="37147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676275</xdr:colOff>
      <xdr:row>11</xdr:row>
      <xdr:rowOff>57150</xdr:rowOff>
    </xdr:from>
    <xdr:to>
      <xdr:col>13</xdr:col>
      <xdr:colOff>304800</xdr:colOff>
      <xdr:row>13</xdr:row>
      <xdr:rowOff>0</xdr:rowOff>
    </xdr:to>
    <xdr:cxnSp macro="">
      <xdr:nvCxnSpPr>
        <xdr:cNvPr id="31" name="直線コネクタ 30">
          <a:extLst>
            <a:ext uri="{FF2B5EF4-FFF2-40B4-BE49-F238E27FC236}">
              <a16:creationId xmlns:a16="http://schemas.microsoft.com/office/drawing/2014/main" id="{035E47A4-82ED-4F43-A0E9-27B2F70C5EC8}"/>
            </a:ext>
          </a:extLst>
        </xdr:cNvPr>
        <xdr:cNvCxnSpPr/>
      </xdr:nvCxnSpPr>
      <xdr:spPr>
        <a:xfrm flipV="1">
          <a:off x="7400925" y="2562225"/>
          <a:ext cx="314325" cy="41910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304800</xdr:colOff>
      <xdr:row>4</xdr:row>
      <xdr:rowOff>95250</xdr:rowOff>
    </xdr:from>
    <xdr:to>
      <xdr:col>13</xdr:col>
      <xdr:colOff>304800</xdr:colOff>
      <xdr:row>4</xdr:row>
      <xdr:rowOff>104775</xdr:rowOff>
    </xdr:to>
    <xdr:cxnSp macro="">
      <xdr:nvCxnSpPr>
        <xdr:cNvPr id="32" name="直線コネクタ 31">
          <a:extLst>
            <a:ext uri="{FF2B5EF4-FFF2-40B4-BE49-F238E27FC236}">
              <a16:creationId xmlns:a16="http://schemas.microsoft.com/office/drawing/2014/main" id="{99651721-398F-4E66-BAAC-DBC10CE62806}"/>
            </a:ext>
          </a:extLst>
        </xdr:cNvPr>
        <xdr:cNvCxnSpPr/>
      </xdr:nvCxnSpPr>
      <xdr:spPr>
        <a:xfrm flipV="1">
          <a:off x="7029450" y="1057275"/>
          <a:ext cx="685800" cy="95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304800</xdr:colOff>
      <xdr:row>4</xdr:row>
      <xdr:rowOff>85725</xdr:rowOff>
    </xdr:from>
    <xdr:to>
      <xdr:col>13</xdr:col>
      <xdr:colOff>304800</xdr:colOff>
      <xdr:row>11</xdr:row>
      <xdr:rowOff>76200</xdr:rowOff>
    </xdr:to>
    <xdr:cxnSp macro="">
      <xdr:nvCxnSpPr>
        <xdr:cNvPr id="33" name="直線コネクタ 32">
          <a:extLst>
            <a:ext uri="{FF2B5EF4-FFF2-40B4-BE49-F238E27FC236}">
              <a16:creationId xmlns:a16="http://schemas.microsoft.com/office/drawing/2014/main" id="{6116CEEC-48EE-481F-810A-C34BC9079309}"/>
            </a:ext>
          </a:extLst>
        </xdr:cNvPr>
        <xdr:cNvCxnSpPr/>
      </xdr:nvCxnSpPr>
      <xdr:spPr>
        <a:xfrm flipV="1">
          <a:off x="7715250" y="1047750"/>
          <a:ext cx="0" cy="15335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104774</xdr:colOff>
      <xdr:row>16</xdr:row>
      <xdr:rowOff>19050</xdr:rowOff>
    </xdr:from>
    <xdr:to>
      <xdr:col>13</xdr:col>
      <xdr:colOff>590549</xdr:colOff>
      <xdr:row>17</xdr:row>
      <xdr:rowOff>180975</xdr:rowOff>
    </xdr:to>
    <xdr:sp macro="" textlink="">
      <xdr:nvSpPr>
        <xdr:cNvPr id="34" name="正方形/長方形 33">
          <a:extLst>
            <a:ext uri="{FF2B5EF4-FFF2-40B4-BE49-F238E27FC236}">
              <a16:creationId xmlns:a16="http://schemas.microsoft.com/office/drawing/2014/main" id="{6F28B3EE-B384-4E31-A2AD-D05EB700CD43}"/>
            </a:ext>
          </a:extLst>
        </xdr:cNvPr>
        <xdr:cNvSpPr/>
      </xdr:nvSpPr>
      <xdr:spPr>
        <a:xfrm>
          <a:off x="6829424" y="3590925"/>
          <a:ext cx="1171575" cy="40005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1FFD4-F06A-4337-9D14-9EAD61FA6B6A}">
  <sheetPr codeName="Sheet1">
    <pageSetUpPr fitToPage="1"/>
  </sheetPr>
  <dimension ref="A1:V111"/>
  <sheetViews>
    <sheetView zoomScale="70" zoomScaleNormal="70" workbookViewId="0">
      <selection activeCell="B73" sqref="B73:R83"/>
    </sheetView>
  </sheetViews>
  <sheetFormatPr defaultRowHeight="18.75" x14ac:dyDescent="0.4"/>
  <cols>
    <col min="1" max="1" width="4.5" customWidth="1"/>
    <col min="2" max="2" width="21.75" customWidth="1"/>
    <col min="3" max="4" width="10.625" customWidth="1"/>
    <col min="5" max="16" width="13.625" customWidth="1"/>
    <col min="17" max="18" width="22.25" customWidth="1"/>
    <col min="19" max="19" width="29.125" customWidth="1"/>
    <col min="20" max="20" width="27.5" customWidth="1"/>
    <col min="21" max="21" width="10.625" customWidth="1"/>
    <col min="22" max="23" width="16.375" customWidth="1"/>
    <col min="24" max="24" width="32.375" customWidth="1"/>
  </cols>
  <sheetData>
    <row r="1" spans="2:21" ht="20.25" customHeight="1" thickBot="1" x14ac:dyDescent="0.45">
      <c r="B1" s="114" t="s">
        <v>0</v>
      </c>
      <c r="C1" s="1"/>
      <c r="D1" s="2"/>
      <c r="E1" s="3"/>
      <c r="F1" s="115" t="s">
        <v>1</v>
      </c>
      <c r="G1" s="116"/>
      <c r="H1" s="117"/>
      <c r="I1" s="115" t="s">
        <v>2</v>
      </c>
      <c r="J1" s="116"/>
      <c r="K1" s="117"/>
      <c r="L1" s="81" t="s">
        <v>3</v>
      </c>
    </row>
    <row r="2" spans="2:21" ht="20.25" customHeight="1" x14ac:dyDescent="0.4">
      <c r="B2" s="114"/>
      <c r="C2" s="1"/>
      <c r="D2" s="2"/>
      <c r="E2" s="4" t="s">
        <v>4</v>
      </c>
      <c r="F2" s="115" t="s">
        <v>5</v>
      </c>
      <c r="G2" s="116"/>
      <c r="H2" s="117"/>
      <c r="I2" s="115" t="s">
        <v>6</v>
      </c>
      <c r="J2" s="116"/>
      <c r="K2" s="117"/>
      <c r="S2" s="5" t="s">
        <v>7</v>
      </c>
    </row>
    <row r="3" spans="2:21" ht="20.25" customHeight="1" thickBot="1" x14ac:dyDescent="0.45">
      <c r="B3" s="114"/>
      <c r="C3" s="6" t="s">
        <v>8</v>
      </c>
      <c r="D3" s="7">
        <v>1000</v>
      </c>
      <c r="E3" s="8" t="s">
        <v>9</v>
      </c>
      <c r="F3" s="118" t="s">
        <v>10</v>
      </c>
      <c r="G3" s="119"/>
      <c r="H3" s="120"/>
      <c r="I3" s="118" t="s">
        <v>11</v>
      </c>
      <c r="J3" s="119"/>
      <c r="K3" s="120"/>
      <c r="S3" s="9" t="s">
        <v>12</v>
      </c>
    </row>
    <row r="4" spans="2:21" ht="20.25" customHeight="1" x14ac:dyDescent="0.4">
      <c r="C4" s="10"/>
      <c r="D4" s="7">
        <v>700</v>
      </c>
      <c r="E4" s="4" t="s">
        <v>13</v>
      </c>
      <c r="F4" s="115" t="s">
        <v>14</v>
      </c>
      <c r="G4" s="116"/>
      <c r="H4" s="117"/>
      <c r="I4" s="115" t="s">
        <v>15</v>
      </c>
      <c r="J4" s="116"/>
      <c r="K4" s="117"/>
    </row>
    <row r="5" spans="2:21" ht="20.25" customHeight="1" x14ac:dyDescent="0.4">
      <c r="C5" s="10"/>
      <c r="D5" s="7">
        <v>1000</v>
      </c>
      <c r="E5" s="8" t="s">
        <v>16</v>
      </c>
      <c r="F5" s="118" t="s">
        <v>17</v>
      </c>
      <c r="G5" s="119"/>
      <c r="H5" s="120"/>
      <c r="I5" s="118" t="s">
        <v>18</v>
      </c>
      <c r="J5" s="119"/>
      <c r="K5" s="120"/>
      <c r="L5" s="11"/>
      <c r="M5" s="112" t="s">
        <v>19</v>
      </c>
      <c r="N5" s="113"/>
      <c r="O5" s="112" t="s">
        <v>20</v>
      </c>
      <c r="P5" s="113"/>
    </row>
    <row r="6" spans="2:21" ht="20.25" customHeight="1" x14ac:dyDescent="0.4">
      <c r="E6" s="4" t="s">
        <v>21</v>
      </c>
      <c r="F6" s="115">
        <v>3200</v>
      </c>
      <c r="G6" s="116"/>
      <c r="H6" s="117"/>
      <c r="I6" s="115">
        <v>2000</v>
      </c>
      <c r="J6" s="116"/>
      <c r="K6" s="117"/>
      <c r="L6" s="12" t="s">
        <v>22</v>
      </c>
      <c r="M6" s="112">
        <v>259</v>
      </c>
      <c r="N6" s="113"/>
      <c r="O6" s="112"/>
      <c r="P6" s="113"/>
      <c r="S6" t="s">
        <v>23</v>
      </c>
    </row>
    <row r="7" spans="2:21" ht="20.25" customHeight="1" x14ac:dyDescent="0.4">
      <c r="E7" s="13" t="s">
        <v>7</v>
      </c>
      <c r="F7" s="118">
        <v>4300</v>
      </c>
      <c r="G7" s="119"/>
      <c r="H7" s="120"/>
      <c r="I7" s="118">
        <v>1000</v>
      </c>
      <c r="J7" s="119"/>
      <c r="K7" s="120"/>
      <c r="L7" s="12" t="s">
        <v>24</v>
      </c>
      <c r="M7" s="112">
        <v>98</v>
      </c>
      <c r="N7" s="113"/>
      <c r="O7" s="112"/>
      <c r="P7" s="113"/>
      <c r="S7" t="s">
        <v>25</v>
      </c>
    </row>
    <row r="8" spans="2:21" ht="20.25" customHeight="1" x14ac:dyDescent="0.4">
      <c r="E8" s="4" t="s">
        <v>26</v>
      </c>
      <c r="F8" s="115">
        <v>460</v>
      </c>
      <c r="G8" s="116"/>
      <c r="H8" s="117"/>
      <c r="I8" s="115">
        <v>420</v>
      </c>
      <c r="J8" s="116"/>
      <c r="K8" s="117"/>
      <c r="L8" s="12" t="s">
        <v>27</v>
      </c>
      <c r="M8" s="112">
        <v>14</v>
      </c>
      <c r="N8" s="113"/>
      <c r="O8" s="112"/>
      <c r="P8" s="113"/>
      <c r="S8" t="s">
        <v>28</v>
      </c>
    </row>
    <row r="9" spans="2:21" ht="20.25" customHeight="1" x14ac:dyDescent="0.4">
      <c r="E9" s="8" t="s">
        <v>29</v>
      </c>
      <c r="F9" s="118">
        <v>1590</v>
      </c>
      <c r="G9" s="119"/>
      <c r="H9" s="120"/>
      <c r="I9" s="118">
        <v>910</v>
      </c>
      <c r="J9" s="119"/>
      <c r="K9" s="120"/>
      <c r="L9" s="12" t="s">
        <v>30</v>
      </c>
      <c r="M9" s="112">
        <v>54</v>
      </c>
      <c r="N9" s="113"/>
      <c r="O9" s="112"/>
      <c r="P9" s="113"/>
    </row>
    <row r="10" spans="2:21" ht="20.25" customHeight="1" x14ac:dyDescent="0.4">
      <c r="E10" s="4" t="s">
        <v>31</v>
      </c>
      <c r="F10" s="115">
        <v>600</v>
      </c>
      <c r="G10" s="116"/>
      <c r="H10" s="117"/>
      <c r="I10" s="115">
        <v>440</v>
      </c>
      <c r="J10" s="116"/>
      <c r="K10" s="117"/>
      <c r="L10" s="12" t="s">
        <v>32</v>
      </c>
      <c r="M10" s="112">
        <v>11</v>
      </c>
      <c r="N10" s="113"/>
      <c r="O10" s="112"/>
      <c r="P10" s="113"/>
      <c r="S10" t="s">
        <v>33</v>
      </c>
    </row>
    <row r="11" spans="2:21" ht="20.25" customHeight="1" x14ac:dyDescent="0.4">
      <c r="E11" s="8"/>
      <c r="F11" s="118"/>
      <c r="G11" s="119"/>
      <c r="H11" s="120"/>
      <c r="I11" s="118"/>
      <c r="J11" s="119"/>
      <c r="K11" s="120"/>
      <c r="L11" s="12" t="s">
        <v>34</v>
      </c>
      <c r="M11" s="112">
        <v>32</v>
      </c>
      <c r="N11" s="113"/>
      <c r="O11" s="112"/>
      <c r="P11" s="113"/>
      <c r="S11" t="s">
        <v>35</v>
      </c>
    </row>
    <row r="12" spans="2:21" ht="20.25" customHeight="1" x14ac:dyDescent="0.4">
      <c r="E12" s="4"/>
      <c r="F12" s="115"/>
      <c r="G12" s="116"/>
      <c r="H12" s="117"/>
      <c r="I12" s="115"/>
      <c r="J12" s="116"/>
      <c r="K12" s="117"/>
      <c r="L12" s="12" t="s">
        <v>36</v>
      </c>
      <c r="M12" s="112">
        <v>69</v>
      </c>
      <c r="N12" s="113"/>
      <c r="O12" s="112"/>
      <c r="P12" s="113"/>
    </row>
    <row r="13" spans="2:21" ht="20.25" customHeight="1" x14ac:dyDescent="0.4">
      <c r="E13" s="8"/>
      <c r="F13" s="118"/>
      <c r="G13" s="119"/>
      <c r="H13" s="120"/>
      <c r="I13" s="118"/>
      <c r="J13" s="119"/>
      <c r="K13" s="120"/>
      <c r="L13" s="12" t="s">
        <v>37</v>
      </c>
      <c r="M13" s="112">
        <v>30</v>
      </c>
      <c r="N13" s="113"/>
      <c r="O13" s="112"/>
      <c r="P13" s="113"/>
    </row>
    <row r="14" spans="2:21" ht="22.5" customHeight="1" thickBot="1" x14ac:dyDescent="0.45"/>
    <row r="15" spans="2:21" ht="27" customHeight="1" x14ac:dyDescent="0.4">
      <c r="C15" s="121"/>
      <c r="D15" s="122"/>
      <c r="E15" s="15">
        <v>44774</v>
      </c>
      <c r="F15" s="16" t="s">
        <v>38</v>
      </c>
      <c r="G15" s="15">
        <v>44775</v>
      </c>
      <c r="H15" s="16" t="s">
        <v>38</v>
      </c>
      <c r="I15" s="15">
        <v>44776</v>
      </c>
      <c r="J15" s="16" t="s">
        <v>38</v>
      </c>
      <c r="K15" s="15">
        <v>44777</v>
      </c>
      <c r="L15" s="16" t="s">
        <v>38</v>
      </c>
      <c r="M15" s="15">
        <v>44778</v>
      </c>
      <c r="N15" s="16" t="s">
        <v>38</v>
      </c>
      <c r="O15" s="15">
        <v>44779</v>
      </c>
      <c r="P15" s="16" t="s">
        <v>38</v>
      </c>
      <c r="Q15" s="17" t="s">
        <v>39</v>
      </c>
      <c r="R15" s="17" t="s">
        <v>40</v>
      </c>
      <c r="T15" s="40" t="s">
        <v>41</v>
      </c>
    </row>
    <row r="16" spans="2:21" ht="27" customHeight="1" x14ac:dyDescent="0.4">
      <c r="B16" s="20"/>
      <c r="C16" s="21" t="s">
        <v>42</v>
      </c>
      <c r="D16" s="21" t="s">
        <v>43</v>
      </c>
      <c r="E16" s="4" t="s">
        <v>44</v>
      </c>
      <c r="F16" s="4"/>
      <c r="G16" s="4" t="s">
        <v>45</v>
      </c>
      <c r="H16" s="4"/>
      <c r="I16" s="4" t="s">
        <v>46</v>
      </c>
      <c r="J16" s="4"/>
      <c r="K16" s="4" t="s">
        <v>47</v>
      </c>
      <c r="L16" s="4"/>
      <c r="M16" s="4" t="s">
        <v>48</v>
      </c>
      <c r="N16" s="4"/>
      <c r="O16" s="4" t="s">
        <v>49</v>
      </c>
      <c r="P16" s="4"/>
      <c r="Q16" s="22"/>
      <c r="R16" s="23"/>
      <c r="T16" t="s">
        <v>50</v>
      </c>
      <c r="U16">
        <v>353</v>
      </c>
    </row>
    <row r="17" spans="2:21" ht="27" customHeight="1" x14ac:dyDescent="0.4">
      <c r="B17" s="8" t="s">
        <v>51</v>
      </c>
      <c r="C17" s="26">
        <v>480</v>
      </c>
      <c r="D17" s="8">
        <f t="shared" ref="D17:D27" si="0">C17/5</f>
        <v>96</v>
      </c>
      <c r="E17" s="8"/>
      <c r="F17" s="8">
        <f t="shared" ref="F17:F27" si="1">E17</f>
        <v>0</v>
      </c>
      <c r="G17" s="8"/>
      <c r="H17" s="8">
        <f t="shared" ref="H17:H27" si="2">F17+G17</f>
        <v>0</v>
      </c>
      <c r="I17" s="8"/>
      <c r="J17" s="8">
        <f t="shared" ref="J17:J27" si="3">H17+I17</f>
        <v>0</v>
      </c>
      <c r="K17" s="8"/>
      <c r="L17" s="8">
        <f t="shared" ref="L17:L27" si="4">J17+K17</f>
        <v>0</v>
      </c>
      <c r="M17" s="8"/>
      <c r="N17" s="8">
        <f t="shared" ref="N17:N27" si="5">L17+M17</f>
        <v>0</v>
      </c>
      <c r="O17" s="8"/>
      <c r="P17" s="8"/>
      <c r="Q17" s="27">
        <f t="shared" ref="Q17:Q27" si="6">E17+G17+I17+K17+M17+O17</f>
        <v>0</v>
      </c>
      <c r="R17" s="28">
        <f t="shared" ref="R17:R27" si="7">Q17-C17</f>
        <v>-480</v>
      </c>
      <c r="T17" t="s">
        <v>52</v>
      </c>
      <c r="U17">
        <v>588</v>
      </c>
    </row>
    <row r="18" spans="2:21" ht="27" customHeight="1" x14ac:dyDescent="0.4">
      <c r="B18" s="12" t="s">
        <v>53</v>
      </c>
      <c r="C18" s="21">
        <v>100</v>
      </c>
      <c r="D18" s="4">
        <f t="shared" si="0"/>
        <v>20</v>
      </c>
      <c r="E18" s="4"/>
      <c r="F18" s="4">
        <f t="shared" si="1"/>
        <v>0</v>
      </c>
      <c r="G18" s="4"/>
      <c r="H18" s="4">
        <f t="shared" si="2"/>
        <v>0</v>
      </c>
      <c r="I18" s="4"/>
      <c r="J18" s="4">
        <f t="shared" si="3"/>
        <v>0</v>
      </c>
      <c r="K18" s="4"/>
      <c r="L18" s="4">
        <f t="shared" si="4"/>
        <v>0</v>
      </c>
      <c r="M18" s="4"/>
      <c r="N18" s="4">
        <f t="shared" si="5"/>
        <v>0</v>
      </c>
      <c r="O18" s="4"/>
      <c r="P18" s="4"/>
      <c r="Q18" s="30">
        <f t="shared" si="6"/>
        <v>0</v>
      </c>
      <c r="R18" s="28">
        <f t="shared" si="7"/>
        <v>-100</v>
      </c>
      <c r="U18" s="82" t="s">
        <v>54</v>
      </c>
    </row>
    <row r="19" spans="2:21" ht="27" customHeight="1" x14ac:dyDescent="0.4">
      <c r="B19" s="8" t="s">
        <v>55</v>
      </c>
      <c r="C19" s="26">
        <v>60</v>
      </c>
      <c r="D19" s="8">
        <f t="shared" si="0"/>
        <v>12</v>
      </c>
      <c r="E19" s="8"/>
      <c r="F19" s="8">
        <f t="shared" si="1"/>
        <v>0</v>
      </c>
      <c r="G19" s="8"/>
      <c r="H19" s="8">
        <f t="shared" si="2"/>
        <v>0</v>
      </c>
      <c r="I19" s="8"/>
      <c r="J19" s="8">
        <f t="shared" si="3"/>
        <v>0</v>
      </c>
      <c r="K19" s="8"/>
      <c r="L19" s="8">
        <f t="shared" si="4"/>
        <v>0</v>
      </c>
      <c r="M19" s="8"/>
      <c r="N19" s="8">
        <f t="shared" si="5"/>
        <v>0</v>
      </c>
      <c r="O19" s="8"/>
      <c r="P19" s="8"/>
      <c r="Q19" s="27">
        <f t="shared" si="6"/>
        <v>0</v>
      </c>
      <c r="R19" s="28">
        <f t="shared" si="7"/>
        <v>-60</v>
      </c>
    </row>
    <row r="20" spans="2:21" ht="27" customHeight="1" x14ac:dyDescent="0.4">
      <c r="B20" s="4" t="s">
        <v>9</v>
      </c>
      <c r="C20" s="4">
        <v>840</v>
      </c>
      <c r="D20" s="4">
        <f t="shared" si="0"/>
        <v>168</v>
      </c>
      <c r="E20" s="4">
        <v>382</v>
      </c>
      <c r="F20" s="4">
        <f t="shared" si="1"/>
        <v>382</v>
      </c>
      <c r="G20" s="4">
        <v>232</v>
      </c>
      <c r="H20" s="4">
        <f t="shared" si="2"/>
        <v>614</v>
      </c>
      <c r="I20" s="4">
        <v>226</v>
      </c>
      <c r="J20" s="4">
        <f t="shared" si="3"/>
        <v>840</v>
      </c>
      <c r="K20" s="4"/>
      <c r="L20" s="4">
        <f t="shared" si="4"/>
        <v>840</v>
      </c>
      <c r="M20" s="4"/>
      <c r="N20" s="4">
        <f t="shared" si="5"/>
        <v>840</v>
      </c>
      <c r="O20" s="4"/>
      <c r="P20" s="4"/>
      <c r="Q20" s="30">
        <f t="shared" si="6"/>
        <v>840</v>
      </c>
      <c r="R20" s="28">
        <f t="shared" si="7"/>
        <v>0</v>
      </c>
    </row>
    <row r="21" spans="2:21" ht="27" customHeight="1" x14ac:dyDescent="0.4">
      <c r="B21" s="8" t="s">
        <v>13</v>
      </c>
      <c r="C21" s="8">
        <v>185</v>
      </c>
      <c r="D21" s="8">
        <f t="shared" si="0"/>
        <v>37</v>
      </c>
      <c r="E21" s="8"/>
      <c r="F21" s="8">
        <f t="shared" si="1"/>
        <v>0</v>
      </c>
      <c r="G21" s="8"/>
      <c r="H21" s="8">
        <f t="shared" si="2"/>
        <v>0</v>
      </c>
      <c r="I21" s="8"/>
      <c r="J21" s="8">
        <f t="shared" si="3"/>
        <v>0</v>
      </c>
      <c r="K21" s="8"/>
      <c r="L21" s="8">
        <f t="shared" si="4"/>
        <v>0</v>
      </c>
      <c r="M21" s="8">
        <v>58</v>
      </c>
      <c r="N21" s="8">
        <f t="shared" si="5"/>
        <v>58</v>
      </c>
      <c r="O21" s="8"/>
      <c r="P21" s="8"/>
      <c r="Q21" s="27">
        <f t="shared" si="6"/>
        <v>58</v>
      </c>
      <c r="R21" s="28">
        <f t="shared" si="7"/>
        <v>-127</v>
      </c>
    </row>
    <row r="22" spans="2:21" ht="27" customHeight="1" x14ac:dyDescent="0.4">
      <c r="B22" s="4" t="s">
        <v>16</v>
      </c>
      <c r="C22" s="12">
        <v>250</v>
      </c>
      <c r="D22" s="4">
        <f t="shared" si="0"/>
        <v>50</v>
      </c>
      <c r="E22" s="4"/>
      <c r="F22" s="4">
        <f t="shared" si="1"/>
        <v>0</v>
      </c>
      <c r="G22" s="4"/>
      <c r="H22" s="4">
        <f t="shared" si="2"/>
        <v>0</v>
      </c>
      <c r="I22" s="4"/>
      <c r="J22" s="4">
        <f t="shared" si="3"/>
        <v>0</v>
      </c>
      <c r="K22" s="4">
        <v>143</v>
      </c>
      <c r="L22" s="4">
        <f t="shared" si="4"/>
        <v>143</v>
      </c>
      <c r="M22" s="4">
        <v>107</v>
      </c>
      <c r="N22" s="4">
        <f t="shared" si="5"/>
        <v>250</v>
      </c>
      <c r="O22" s="4"/>
      <c r="P22" s="4"/>
      <c r="Q22" s="30">
        <f t="shared" si="6"/>
        <v>250</v>
      </c>
      <c r="R22" s="28">
        <f t="shared" si="7"/>
        <v>0</v>
      </c>
    </row>
    <row r="23" spans="2:21" ht="27" customHeight="1" x14ac:dyDescent="0.4">
      <c r="B23" s="8" t="s">
        <v>26</v>
      </c>
      <c r="C23" s="8">
        <v>100</v>
      </c>
      <c r="D23" s="8">
        <f t="shared" si="0"/>
        <v>20</v>
      </c>
      <c r="E23" s="8"/>
      <c r="F23" s="8">
        <f t="shared" si="1"/>
        <v>0</v>
      </c>
      <c r="G23" s="8">
        <v>110</v>
      </c>
      <c r="H23" s="8">
        <f t="shared" si="2"/>
        <v>110</v>
      </c>
      <c r="I23" s="8"/>
      <c r="J23" s="8">
        <f t="shared" si="3"/>
        <v>110</v>
      </c>
      <c r="K23" s="8"/>
      <c r="L23" s="8">
        <f t="shared" si="4"/>
        <v>110</v>
      </c>
      <c r="M23" s="8">
        <v>20</v>
      </c>
      <c r="N23" s="8">
        <f t="shared" si="5"/>
        <v>130</v>
      </c>
      <c r="O23" s="8"/>
      <c r="P23" s="8"/>
      <c r="Q23" s="27">
        <f t="shared" si="6"/>
        <v>130</v>
      </c>
      <c r="R23" s="27">
        <f t="shared" si="7"/>
        <v>30</v>
      </c>
    </row>
    <row r="24" spans="2:21" ht="27" customHeight="1" x14ac:dyDescent="0.4">
      <c r="B24" s="4" t="s">
        <v>29</v>
      </c>
      <c r="C24" s="12">
        <v>320</v>
      </c>
      <c r="D24" s="4">
        <f t="shared" si="0"/>
        <v>64</v>
      </c>
      <c r="E24" s="4">
        <v>30</v>
      </c>
      <c r="F24" s="4">
        <f t="shared" si="1"/>
        <v>30</v>
      </c>
      <c r="G24" s="4">
        <v>20</v>
      </c>
      <c r="H24" s="4">
        <f t="shared" si="2"/>
        <v>50</v>
      </c>
      <c r="I24" s="4"/>
      <c r="J24" s="4">
        <f t="shared" si="3"/>
        <v>50</v>
      </c>
      <c r="K24" s="4"/>
      <c r="L24" s="4">
        <f t="shared" si="4"/>
        <v>50</v>
      </c>
      <c r="M24" s="4">
        <v>100</v>
      </c>
      <c r="N24" s="4">
        <f t="shared" si="5"/>
        <v>150</v>
      </c>
      <c r="O24" s="4"/>
      <c r="P24" s="4"/>
      <c r="Q24" s="30">
        <f t="shared" si="6"/>
        <v>150</v>
      </c>
      <c r="R24" s="27">
        <f t="shared" si="7"/>
        <v>-170</v>
      </c>
    </row>
    <row r="25" spans="2:21" ht="27" customHeight="1" x14ac:dyDescent="0.4">
      <c r="B25" s="8" t="s">
        <v>31</v>
      </c>
      <c r="C25" s="8">
        <v>120</v>
      </c>
      <c r="D25" s="8">
        <f t="shared" si="0"/>
        <v>24</v>
      </c>
      <c r="E25" s="8">
        <v>20</v>
      </c>
      <c r="F25" s="8">
        <f t="shared" si="1"/>
        <v>20</v>
      </c>
      <c r="G25" s="8">
        <v>10</v>
      </c>
      <c r="H25" s="8">
        <f t="shared" si="2"/>
        <v>30</v>
      </c>
      <c r="I25" s="8"/>
      <c r="J25" s="8">
        <f t="shared" si="3"/>
        <v>30</v>
      </c>
      <c r="K25" s="8"/>
      <c r="L25" s="8">
        <f t="shared" si="4"/>
        <v>30</v>
      </c>
      <c r="M25" s="8">
        <v>50</v>
      </c>
      <c r="N25" s="8">
        <f t="shared" si="5"/>
        <v>80</v>
      </c>
      <c r="O25" s="8"/>
      <c r="P25" s="8"/>
      <c r="Q25" s="27">
        <f t="shared" si="6"/>
        <v>80</v>
      </c>
      <c r="R25" s="27">
        <f t="shared" si="7"/>
        <v>-40</v>
      </c>
    </row>
    <row r="26" spans="2:21" ht="27" customHeight="1" x14ac:dyDescent="0.4">
      <c r="B26" s="4"/>
      <c r="C26" s="12"/>
      <c r="D26" s="4">
        <f t="shared" si="0"/>
        <v>0</v>
      </c>
      <c r="E26" s="4"/>
      <c r="F26" s="4">
        <f t="shared" si="1"/>
        <v>0</v>
      </c>
      <c r="G26" s="4"/>
      <c r="H26" s="4">
        <f t="shared" si="2"/>
        <v>0</v>
      </c>
      <c r="I26" s="4"/>
      <c r="J26" s="4">
        <f t="shared" si="3"/>
        <v>0</v>
      </c>
      <c r="K26" s="4"/>
      <c r="L26" s="4">
        <f t="shared" si="4"/>
        <v>0</v>
      </c>
      <c r="M26" s="4"/>
      <c r="N26" s="4">
        <f t="shared" si="5"/>
        <v>0</v>
      </c>
      <c r="O26" s="4"/>
      <c r="P26" s="4"/>
      <c r="Q26" s="30">
        <f t="shared" si="6"/>
        <v>0</v>
      </c>
      <c r="R26" s="27">
        <f t="shared" si="7"/>
        <v>0</v>
      </c>
    </row>
    <row r="27" spans="2:21" ht="27" customHeight="1" thickBot="1" x14ac:dyDescent="0.45">
      <c r="B27" s="8"/>
      <c r="C27" s="8"/>
      <c r="D27" s="8">
        <f t="shared" si="0"/>
        <v>0</v>
      </c>
      <c r="E27" s="8"/>
      <c r="F27" s="8">
        <f t="shared" si="1"/>
        <v>0</v>
      </c>
      <c r="G27" s="8"/>
      <c r="H27" s="8">
        <f t="shared" si="2"/>
        <v>0</v>
      </c>
      <c r="I27" s="8"/>
      <c r="J27" s="8">
        <f t="shared" si="3"/>
        <v>0</v>
      </c>
      <c r="K27" s="8"/>
      <c r="L27" s="8">
        <f t="shared" si="4"/>
        <v>0</v>
      </c>
      <c r="M27" s="8"/>
      <c r="N27" s="8">
        <f t="shared" si="5"/>
        <v>0</v>
      </c>
      <c r="O27" s="8"/>
      <c r="P27" s="8"/>
      <c r="Q27" s="39">
        <f t="shared" si="6"/>
        <v>0</v>
      </c>
      <c r="R27" s="28">
        <f t="shared" si="7"/>
        <v>0</v>
      </c>
    </row>
    <row r="28" spans="2:21" ht="22.5" customHeight="1" thickBot="1" x14ac:dyDescent="0.45">
      <c r="B28" s="40"/>
      <c r="C28" s="40"/>
      <c r="D28" s="40"/>
      <c r="E28" s="40"/>
      <c r="F28" s="40"/>
      <c r="G28" s="40"/>
      <c r="H28" s="40"/>
      <c r="I28" s="40"/>
      <c r="J28" s="40"/>
      <c r="K28" s="40"/>
      <c r="L28" s="40"/>
      <c r="M28" s="40"/>
      <c r="N28" s="40"/>
      <c r="O28" s="40"/>
      <c r="P28" s="40"/>
    </row>
    <row r="29" spans="2:21" ht="27" customHeight="1" x14ac:dyDescent="0.4">
      <c r="C29" s="121" t="s">
        <v>56</v>
      </c>
      <c r="D29" s="122"/>
      <c r="E29" s="15">
        <f>O15+2</f>
        <v>44781</v>
      </c>
      <c r="F29" s="16" t="s">
        <v>38</v>
      </c>
      <c r="G29" s="15">
        <f>E29+1</f>
        <v>44782</v>
      </c>
      <c r="H29" s="16" t="s">
        <v>38</v>
      </c>
      <c r="I29" s="15">
        <f>G29+1</f>
        <v>44783</v>
      </c>
      <c r="J29" s="16" t="s">
        <v>38</v>
      </c>
      <c r="K29" s="15">
        <f>I29+1</f>
        <v>44784</v>
      </c>
      <c r="L29" s="16" t="s">
        <v>38</v>
      </c>
      <c r="M29" s="15">
        <f>K29+1</f>
        <v>44785</v>
      </c>
      <c r="N29" s="16" t="s">
        <v>38</v>
      </c>
      <c r="O29" s="15">
        <f>M29+1</f>
        <v>44786</v>
      </c>
      <c r="P29" s="16" t="s">
        <v>38</v>
      </c>
      <c r="Q29" s="17" t="s">
        <v>39</v>
      </c>
      <c r="R29" s="17" t="s">
        <v>40</v>
      </c>
    </row>
    <row r="30" spans="2:21" ht="27" customHeight="1" x14ac:dyDescent="0.4">
      <c r="B30" s="20"/>
      <c r="C30" s="21"/>
      <c r="D30" s="21"/>
      <c r="E30" s="4" t="s">
        <v>44</v>
      </c>
      <c r="F30" s="4"/>
      <c r="G30" s="4" t="s">
        <v>45</v>
      </c>
      <c r="H30" s="4"/>
      <c r="I30" s="4" t="s">
        <v>46</v>
      </c>
      <c r="J30" s="4"/>
      <c r="K30" s="4" t="s">
        <v>47</v>
      </c>
      <c r="L30" s="4"/>
      <c r="M30" s="4" t="s">
        <v>48</v>
      </c>
      <c r="N30" s="4"/>
      <c r="O30" s="4" t="s">
        <v>49</v>
      </c>
      <c r="P30" s="4"/>
      <c r="Q30" s="22"/>
      <c r="R30" s="23"/>
    </row>
    <row r="31" spans="2:21" ht="27" customHeight="1" x14ac:dyDescent="0.4">
      <c r="B31" s="8" t="s">
        <v>51</v>
      </c>
      <c r="C31" s="26">
        <v>480</v>
      </c>
      <c r="D31" s="8">
        <f t="shared" ref="D31:D41" si="8">C31/5</f>
        <v>96</v>
      </c>
      <c r="E31" s="8"/>
      <c r="F31" s="8">
        <f t="shared" ref="F31:F41" si="9">E31</f>
        <v>0</v>
      </c>
      <c r="G31" s="8"/>
      <c r="H31" s="8">
        <f t="shared" ref="H31:H41" si="10">F31+G31</f>
        <v>0</v>
      </c>
      <c r="I31" s="8"/>
      <c r="J31" s="8">
        <f t="shared" ref="J31:J41" si="11">H31+I31</f>
        <v>0</v>
      </c>
      <c r="K31" s="8"/>
      <c r="L31" s="8">
        <f t="shared" ref="L31:L41" si="12">J31+K31</f>
        <v>0</v>
      </c>
      <c r="M31" s="8"/>
      <c r="N31" s="8">
        <f t="shared" ref="N31:N41" si="13">L31+M31</f>
        <v>0</v>
      </c>
      <c r="O31" s="8"/>
      <c r="P31" s="8"/>
      <c r="Q31" s="27">
        <f t="shared" ref="Q31:Q41" si="14">E31+G31+I31+K31+M31+O31</f>
        <v>0</v>
      </c>
      <c r="R31" s="28">
        <f t="shared" ref="R31:R41" si="15">Q31-C31</f>
        <v>-480</v>
      </c>
    </row>
    <row r="32" spans="2:21" ht="27" customHeight="1" x14ac:dyDescent="0.4">
      <c r="B32" s="12" t="s">
        <v>53</v>
      </c>
      <c r="C32" s="21">
        <v>100</v>
      </c>
      <c r="D32" s="4">
        <f t="shared" si="8"/>
        <v>20</v>
      </c>
      <c r="E32" s="4"/>
      <c r="F32" s="4">
        <f t="shared" si="9"/>
        <v>0</v>
      </c>
      <c r="G32" s="4"/>
      <c r="H32" s="4">
        <f t="shared" si="10"/>
        <v>0</v>
      </c>
      <c r="I32" s="4"/>
      <c r="J32" s="4">
        <f t="shared" si="11"/>
        <v>0</v>
      </c>
      <c r="K32" s="4"/>
      <c r="L32" s="4">
        <f t="shared" si="12"/>
        <v>0</v>
      </c>
      <c r="M32" s="4"/>
      <c r="N32" s="4">
        <f t="shared" si="13"/>
        <v>0</v>
      </c>
      <c r="O32" s="4"/>
      <c r="P32" s="4"/>
      <c r="Q32" s="30">
        <f t="shared" si="14"/>
        <v>0</v>
      </c>
      <c r="R32" s="28">
        <f t="shared" si="15"/>
        <v>-100</v>
      </c>
    </row>
    <row r="33" spans="1:18" ht="27" customHeight="1" x14ac:dyDescent="0.4">
      <c r="B33" s="8" t="s">
        <v>55</v>
      </c>
      <c r="C33" s="26">
        <v>60</v>
      </c>
      <c r="D33" s="8">
        <f t="shared" si="8"/>
        <v>12</v>
      </c>
      <c r="E33" s="8"/>
      <c r="F33" s="8">
        <f t="shared" si="9"/>
        <v>0</v>
      </c>
      <c r="G33" s="8"/>
      <c r="H33" s="8">
        <f t="shared" si="10"/>
        <v>0</v>
      </c>
      <c r="I33" s="8"/>
      <c r="J33" s="8">
        <f t="shared" si="11"/>
        <v>0</v>
      </c>
      <c r="K33" s="8"/>
      <c r="L33" s="8">
        <f t="shared" si="12"/>
        <v>0</v>
      </c>
      <c r="M33" s="8"/>
      <c r="N33" s="8">
        <f t="shared" si="13"/>
        <v>0</v>
      </c>
      <c r="O33" s="8"/>
      <c r="P33" s="8"/>
      <c r="Q33" s="27">
        <f t="shared" si="14"/>
        <v>0</v>
      </c>
      <c r="R33" s="28">
        <f t="shared" si="15"/>
        <v>-60</v>
      </c>
    </row>
    <row r="34" spans="1:18" ht="27" customHeight="1" x14ac:dyDescent="0.4">
      <c r="B34" s="4" t="s">
        <v>9</v>
      </c>
      <c r="C34" s="4">
        <v>840</v>
      </c>
      <c r="D34" s="4">
        <f t="shared" si="8"/>
        <v>168</v>
      </c>
      <c r="E34" s="4">
        <v>146</v>
      </c>
      <c r="F34" s="4">
        <f t="shared" si="9"/>
        <v>146</v>
      </c>
      <c r="G34" s="4">
        <v>166</v>
      </c>
      <c r="H34" s="4">
        <f t="shared" si="10"/>
        <v>312</v>
      </c>
      <c r="I34" s="4">
        <v>338</v>
      </c>
      <c r="J34" s="4">
        <f t="shared" si="11"/>
        <v>650</v>
      </c>
      <c r="K34" s="4">
        <v>125</v>
      </c>
      <c r="L34" s="4">
        <f t="shared" si="12"/>
        <v>775</v>
      </c>
      <c r="M34" s="4">
        <v>159</v>
      </c>
      <c r="N34" s="4">
        <f t="shared" si="13"/>
        <v>934</v>
      </c>
      <c r="O34" s="4"/>
      <c r="P34" s="4"/>
      <c r="Q34" s="30">
        <f t="shared" si="14"/>
        <v>934</v>
      </c>
      <c r="R34" s="28">
        <f t="shared" si="15"/>
        <v>94</v>
      </c>
    </row>
    <row r="35" spans="1:18" ht="27" customHeight="1" x14ac:dyDescent="0.4">
      <c r="B35" s="8" t="s">
        <v>13</v>
      </c>
      <c r="C35" s="8">
        <v>215</v>
      </c>
      <c r="D35" s="8">
        <f t="shared" si="8"/>
        <v>43</v>
      </c>
      <c r="E35" s="8">
        <v>23</v>
      </c>
      <c r="F35" s="8">
        <f t="shared" si="9"/>
        <v>23</v>
      </c>
      <c r="G35" s="8">
        <v>190</v>
      </c>
      <c r="H35" s="8">
        <f t="shared" si="10"/>
        <v>213</v>
      </c>
      <c r="I35" s="8"/>
      <c r="J35" s="8">
        <f t="shared" si="11"/>
        <v>213</v>
      </c>
      <c r="K35" s="8">
        <v>21</v>
      </c>
      <c r="L35" s="8">
        <f t="shared" si="12"/>
        <v>234</v>
      </c>
      <c r="M35" s="8"/>
      <c r="N35" s="8">
        <f t="shared" si="13"/>
        <v>234</v>
      </c>
      <c r="O35" s="8"/>
      <c r="P35" s="8"/>
      <c r="Q35" s="27">
        <f t="shared" si="14"/>
        <v>234</v>
      </c>
      <c r="R35" s="28">
        <f t="shared" si="15"/>
        <v>19</v>
      </c>
    </row>
    <row r="36" spans="1:18" ht="27" customHeight="1" x14ac:dyDescent="0.4">
      <c r="B36" s="4" t="s">
        <v>16</v>
      </c>
      <c r="C36" s="12">
        <v>250</v>
      </c>
      <c r="D36" s="4">
        <f t="shared" si="8"/>
        <v>50</v>
      </c>
      <c r="E36" s="4">
        <v>3</v>
      </c>
      <c r="F36" s="4">
        <f t="shared" si="9"/>
        <v>3</v>
      </c>
      <c r="G36" s="4">
        <v>52</v>
      </c>
      <c r="H36" s="4">
        <f t="shared" si="10"/>
        <v>55</v>
      </c>
      <c r="I36" s="4"/>
      <c r="J36" s="4">
        <f t="shared" si="11"/>
        <v>55</v>
      </c>
      <c r="K36" s="4">
        <v>112</v>
      </c>
      <c r="L36" s="4">
        <f t="shared" si="12"/>
        <v>167</v>
      </c>
      <c r="M36" s="4">
        <v>138</v>
      </c>
      <c r="N36" s="4">
        <f t="shared" si="13"/>
        <v>305</v>
      </c>
      <c r="O36" s="4"/>
      <c r="P36" s="4"/>
      <c r="Q36" s="30">
        <f t="shared" si="14"/>
        <v>305</v>
      </c>
      <c r="R36" s="28">
        <f t="shared" si="15"/>
        <v>55</v>
      </c>
    </row>
    <row r="37" spans="1:18" ht="27" customHeight="1" x14ac:dyDescent="0.4">
      <c r="B37" s="8" t="s">
        <v>26</v>
      </c>
      <c r="C37" s="8">
        <v>90</v>
      </c>
      <c r="D37" s="8">
        <f t="shared" si="8"/>
        <v>18</v>
      </c>
      <c r="E37" s="8">
        <v>28</v>
      </c>
      <c r="F37" s="8">
        <f t="shared" si="9"/>
        <v>28</v>
      </c>
      <c r="G37" s="8">
        <v>40</v>
      </c>
      <c r="H37" s="8">
        <f t="shared" si="10"/>
        <v>68</v>
      </c>
      <c r="I37" s="8">
        <v>125</v>
      </c>
      <c r="J37" s="8">
        <f t="shared" si="11"/>
        <v>193</v>
      </c>
      <c r="K37" s="8"/>
      <c r="L37" s="8">
        <f t="shared" si="12"/>
        <v>193</v>
      </c>
      <c r="M37" s="8"/>
      <c r="N37" s="8">
        <f t="shared" si="13"/>
        <v>193</v>
      </c>
      <c r="O37" s="8"/>
      <c r="P37" s="8"/>
      <c r="Q37" s="27">
        <f t="shared" si="14"/>
        <v>193</v>
      </c>
      <c r="R37" s="27">
        <f t="shared" si="15"/>
        <v>103</v>
      </c>
    </row>
    <row r="38" spans="1:18" ht="27" customHeight="1" x14ac:dyDescent="0.4">
      <c r="B38" s="4" t="s">
        <v>29</v>
      </c>
      <c r="C38" s="12">
        <v>320</v>
      </c>
      <c r="D38" s="4">
        <f t="shared" si="8"/>
        <v>64</v>
      </c>
      <c r="E38" s="4">
        <v>50</v>
      </c>
      <c r="F38" s="4">
        <f t="shared" si="9"/>
        <v>50</v>
      </c>
      <c r="G38" s="4">
        <v>20</v>
      </c>
      <c r="H38" s="4">
        <f t="shared" si="10"/>
        <v>70</v>
      </c>
      <c r="I38" s="4">
        <v>25</v>
      </c>
      <c r="J38" s="4">
        <f t="shared" si="11"/>
        <v>95</v>
      </c>
      <c r="K38" s="4"/>
      <c r="L38" s="4">
        <f t="shared" si="12"/>
        <v>95</v>
      </c>
      <c r="M38" s="4"/>
      <c r="N38" s="4">
        <f t="shared" si="13"/>
        <v>95</v>
      </c>
      <c r="O38" s="4"/>
      <c r="P38" s="4"/>
      <c r="Q38" s="30">
        <f t="shared" si="14"/>
        <v>95</v>
      </c>
      <c r="R38" s="27">
        <f t="shared" si="15"/>
        <v>-225</v>
      </c>
    </row>
    <row r="39" spans="1:18" ht="27" customHeight="1" x14ac:dyDescent="0.4">
      <c r="B39" s="8" t="s">
        <v>31</v>
      </c>
      <c r="C39" s="8">
        <v>120</v>
      </c>
      <c r="D39" s="8">
        <f t="shared" si="8"/>
        <v>24</v>
      </c>
      <c r="E39" s="8">
        <v>10</v>
      </c>
      <c r="F39" s="8">
        <f t="shared" si="9"/>
        <v>10</v>
      </c>
      <c r="G39" s="8"/>
      <c r="H39" s="8">
        <f t="shared" si="10"/>
        <v>10</v>
      </c>
      <c r="I39" s="8">
        <v>10</v>
      </c>
      <c r="J39" s="8">
        <f t="shared" si="11"/>
        <v>20</v>
      </c>
      <c r="K39" s="8"/>
      <c r="L39" s="8">
        <f t="shared" si="12"/>
        <v>20</v>
      </c>
      <c r="M39" s="8"/>
      <c r="N39" s="8">
        <f t="shared" si="13"/>
        <v>20</v>
      </c>
      <c r="O39" s="8"/>
      <c r="P39" s="8"/>
      <c r="Q39" s="27">
        <f t="shared" si="14"/>
        <v>20</v>
      </c>
      <c r="R39" s="27">
        <f t="shared" si="15"/>
        <v>-100</v>
      </c>
    </row>
    <row r="40" spans="1:18" ht="27" customHeight="1" x14ac:dyDescent="0.4">
      <c r="B40" s="4"/>
      <c r="C40" s="12"/>
      <c r="D40" s="4">
        <f t="shared" si="8"/>
        <v>0</v>
      </c>
      <c r="E40" s="4"/>
      <c r="F40" s="4">
        <f t="shared" si="9"/>
        <v>0</v>
      </c>
      <c r="G40" s="4"/>
      <c r="H40" s="4">
        <f t="shared" si="10"/>
        <v>0</v>
      </c>
      <c r="I40" s="4"/>
      <c r="J40" s="4">
        <f t="shared" si="11"/>
        <v>0</v>
      </c>
      <c r="K40" s="4"/>
      <c r="L40" s="4">
        <f t="shared" si="12"/>
        <v>0</v>
      </c>
      <c r="M40" s="4"/>
      <c r="N40" s="4">
        <f t="shared" si="13"/>
        <v>0</v>
      </c>
      <c r="O40" s="4"/>
      <c r="P40" s="4"/>
      <c r="Q40" s="30">
        <f t="shared" si="14"/>
        <v>0</v>
      </c>
      <c r="R40" s="27">
        <f t="shared" si="15"/>
        <v>0</v>
      </c>
    </row>
    <row r="41" spans="1:18" ht="27" customHeight="1" thickBot="1" x14ac:dyDescent="0.45">
      <c r="B41" s="8"/>
      <c r="C41" s="8"/>
      <c r="D41" s="8">
        <f t="shared" si="8"/>
        <v>0</v>
      </c>
      <c r="E41" s="8"/>
      <c r="F41" s="8">
        <f t="shared" si="9"/>
        <v>0</v>
      </c>
      <c r="G41" s="8"/>
      <c r="H41" s="8">
        <f t="shared" si="10"/>
        <v>0</v>
      </c>
      <c r="I41" s="8"/>
      <c r="J41" s="8">
        <f t="shared" si="11"/>
        <v>0</v>
      </c>
      <c r="K41" s="8"/>
      <c r="L41" s="8">
        <f t="shared" si="12"/>
        <v>0</v>
      </c>
      <c r="M41" s="8"/>
      <c r="N41" s="8">
        <f t="shared" si="13"/>
        <v>0</v>
      </c>
      <c r="O41" s="8"/>
      <c r="P41" s="8"/>
      <c r="Q41" s="39">
        <f t="shared" si="14"/>
        <v>0</v>
      </c>
      <c r="R41" s="28">
        <f t="shared" si="15"/>
        <v>0</v>
      </c>
    </row>
    <row r="42" spans="1:18" ht="92.25" customHeight="1" thickBot="1" x14ac:dyDescent="0.45">
      <c r="B42" s="42"/>
      <c r="C42" s="42"/>
      <c r="D42" s="42"/>
      <c r="E42" s="42"/>
      <c r="F42" s="42"/>
      <c r="G42" s="42"/>
      <c r="H42" s="42"/>
      <c r="I42" s="42"/>
      <c r="J42" s="42"/>
      <c r="K42" s="42"/>
      <c r="L42" s="42"/>
      <c r="M42" s="42"/>
      <c r="N42" s="42"/>
      <c r="O42" s="42"/>
      <c r="P42" s="42"/>
    </row>
    <row r="43" spans="1:18" ht="18" customHeight="1" x14ac:dyDescent="0.4">
      <c r="B43" s="43"/>
      <c r="C43" s="123" t="s">
        <v>56</v>
      </c>
      <c r="D43" s="124"/>
      <c r="E43" s="44">
        <f>O29+2</f>
        <v>44788</v>
      </c>
      <c r="F43" s="45" t="s">
        <v>38</v>
      </c>
      <c r="G43" s="44">
        <f>E43+1</f>
        <v>44789</v>
      </c>
      <c r="H43" s="45" t="s">
        <v>38</v>
      </c>
      <c r="I43" s="44">
        <f>G43+1</f>
        <v>44790</v>
      </c>
      <c r="J43" s="45" t="s">
        <v>38</v>
      </c>
      <c r="K43" s="44">
        <f>I43+1</f>
        <v>44791</v>
      </c>
      <c r="L43" s="45" t="s">
        <v>38</v>
      </c>
      <c r="M43" s="44">
        <f>K43+1</f>
        <v>44792</v>
      </c>
      <c r="N43" s="45" t="s">
        <v>38</v>
      </c>
      <c r="O43" s="44">
        <f>M43+1</f>
        <v>44793</v>
      </c>
      <c r="P43" s="45" t="s">
        <v>38</v>
      </c>
      <c r="Q43" s="17" t="s">
        <v>39</v>
      </c>
      <c r="R43" s="17" t="s">
        <v>40</v>
      </c>
    </row>
    <row r="44" spans="1:18" ht="27" customHeight="1" x14ac:dyDescent="0.4">
      <c r="B44" s="20"/>
      <c r="C44" s="21"/>
      <c r="D44" s="21"/>
      <c r="E44" s="4" t="s">
        <v>44</v>
      </c>
      <c r="F44" s="4"/>
      <c r="G44" s="4" t="s">
        <v>45</v>
      </c>
      <c r="H44" s="4"/>
      <c r="I44" s="4" t="s">
        <v>46</v>
      </c>
      <c r="J44" s="4"/>
      <c r="K44" s="4" t="s">
        <v>47</v>
      </c>
      <c r="L44" s="4"/>
      <c r="M44" s="4" t="s">
        <v>48</v>
      </c>
      <c r="N44" s="4"/>
      <c r="O44" s="4" t="s">
        <v>49</v>
      </c>
      <c r="P44" s="4"/>
      <c r="Q44" s="22"/>
      <c r="R44" s="23"/>
    </row>
    <row r="45" spans="1:18" ht="27" customHeight="1" x14ac:dyDescent="0.4">
      <c r="B45" s="8" t="s">
        <v>51</v>
      </c>
      <c r="C45" s="26">
        <v>480</v>
      </c>
      <c r="D45" s="8">
        <f t="shared" ref="D45:D55" si="16">C45/5</f>
        <v>96</v>
      </c>
      <c r="E45" s="8"/>
      <c r="F45" s="8">
        <f t="shared" ref="F45:F55" si="17">E45</f>
        <v>0</v>
      </c>
      <c r="G45" s="8"/>
      <c r="H45" s="8">
        <f t="shared" ref="H45:H55" si="18">F45+G45</f>
        <v>0</v>
      </c>
      <c r="I45" s="8"/>
      <c r="J45" s="8">
        <f t="shared" ref="J45:J55" si="19">H45+I45</f>
        <v>0</v>
      </c>
      <c r="K45" s="8"/>
      <c r="L45" s="8">
        <f t="shared" ref="L45:L55" si="20">J45+K45</f>
        <v>0</v>
      </c>
      <c r="M45" s="8"/>
      <c r="N45" s="8">
        <f t="shared" ref="N45:N55" si="21">L45+M45</f>
        <v>0</v>
      </c>
      <c r="O45" s="8"/>
      <c r="P45" s="8"/>
      <c r="Q45" s="27">
        <f t="shared" ref="Q45:Q55" si="22">E45+G45+I45+K45+M45+O45</f>
        <v>0</v>
      </c>
      <c r="R45" s="28">
        <f t="shared" ref="R45:R55" si="23">Q45-C45</f>
        <v>-480</v>
      </c>
    </row>
    <row r="46" spans="1:18" ht="27" customHeight="1" x14ac:dyDescent="0.4">
      <c r="B46" s="12" t="s">
        <v>53</v>
      </c>
      <c r="C46" s="21">
        <v>100</v>
      </c>
      <c r="D46" s="4">
        <f t="shared" si="16"/>
        <v>20</v>
      </c>
      <c r="E46" s="4"/>
      <c r="F46" s="4">
        <f t="shared" si="17"/>
        <v>0</v>
      </c>
      <c r="G46" s="4"/>
      <c r="H46" s="4">
        <f t="shared" si="18"/>
        <v>0</v>
      </c>
      <c r="I46" s="4"/>
      <c r="J46" s="4">
        <f t="shared" si="19"/>
        <v>0</v>
      </c>
      <c r="K46" s="4"/>
      <c r="L46" s="4">
        <f t="shared" si="20"/>
        <v>0</v>
      </c>
      <c r="M46" s="4"/>
      <c r="N46" s="4">
        <f t="shared" si="21"/>
        <v>0</v>
      </c>
      <c r="O46" s="4"/>
      <c r="P46" s="4"/>
      <c r="Q46" s="30">
        <f t="shared" si="22"/>
        <v>0</v>
      </c>
      <c r="R46" s="28">
        <f t="shared" si="23"/>
        <v>-100</v>
      </c>
    </row>
    <row r="47" spans="1:18" ht="27" customHeight="1" x14ac:dyDescent="0.4">
      <c r="B47" s="8" t="s">
        <v>55</v>
      </c>
      <c r="C47" s="26">
        <v>60</v>
      </c>
      <c r="D47" s="8">
        <f t="shared" si="16"/>
        <v>12</v>
      </c>
      <c r="E47" s="8"/>
      <c r="F47" s="8">
        <f t="shared" si="17"/>
        <v>0</v>
      </c>
      <c r="G47" s="8"/>
      <c r="H47" s="8">
        <f t="shared" si="18"/>
        <v>0</v>
      </c>
      <c r="I47" s="8"/>
      <c r="J47" s="8">
        <f t="shared" si="19"/>
        <v>0</v>
      </c>
      <c r="K47" s="8"/>
      <c r="L47" s="8">
        <f t="shared" si="20"/>
        <v>0</v>
      </c>
      <c r="M47" s="8"/>
      <c r="N47" s="8">
        <f t="shared" si="21"/>
        <v>0</v>
      </c>
      <c r="O47" s="8"/>
      <c r="P47" s="8"/>
      <c r="Q47" s="27">
        <f t="shared" si="22"/>
        <v>0</v>
      </c>
      <c r="R47" s="28">
        <f t="shared" si="23"/>
        <v>-60</v>
      </c>
    </row>
    <row r="48" spans="1:18" ht="27" customHeight="1" x14ac:dyDescent="0.4">
      <c r="A48">
        <v>300</v>
      </c>
      <c r="B48" s="4" t="s">
        <v>9</v>
      </c>
      <c r="C48" s="4">
        <v>130</v>
      </c>
      <c r="D48" s="4">
        <f t="shared" si="16"/>
        <v>26</v>
      </c>
      <c r="E48" s="4">
        <v>316</v>
      </c>
      <c r="F48" s="4">
        <f t="shared" si="17"/>
        <v>316</v>
      </c>
      <c r="G48" s="4"/>
      <c r="H48" s="4">
        <f t="shared" si="18"/>
        <v>316</v>
      </c>
      <c r="I48" s="4"/>
      <c r="J48" s="4">
        <f t="shared" si="19"/>
        <v>316</v>
      </c>
      <c r="K48" s="4"/>
      <c r="L48" s="4">
        <f t="shared" si="20"/>
        <v>316</v>
      </c>
      <c r="M48" s="4"/>
      <c r="N48" s="4">
        <f t="shared" si="21"/>
        <v>316</v>
      </c>
      <c r="O48" s="4"/>
      <c r="P48" s="4"/>
      <c r="Q48" s="30">
        <f t="shared" si="22"/>
        <v>316</v>
      </c>
      <c r="R48" s="28">
        <f t="shared" si="23"/>
        <v>186</v>
      </c>
    </row>
    <row r="49" spans="1:18" ht="27" customHeight="1" x14ac:dyDescent="0.4">
      <c r="A49">
        <v>230</v>
      </c>
      <c r="B49" s="8" t="s">
        <v>13</v>
      </c>
      <c r="C49" s="8">
        <v>254</v>
      </c>
      <c r="D49" s="8">
        <f t="shared" si="16"/>
        <v>50.8</v>
      </c>
      <c r="E49" s="8">
        <v>11</v>
      </c>
      <c r="F49" s="8">
        <f t="shared" si="17"/>
        <v>11</v>
      </c>
      <c r="G49" s="8"/>
      <c r="H49" s="8">
        <f t="shared" si="18"/>
        <v>11</v>
      </c>
      <c r="I49" s="8">
        <v>5</v>
      </c>
      <c r="J49" s="8">
        <f t="shared" si="19"/>
        <v>16</v>
      </c>
      <c r="K49" s="8">
        <v>99</v>
      </c>
      <c r="L49" s="8">
        <f t="shared" si="20"/>
        <v>115</v>
      </c>
      <c r="M49" s="8">
        <v>122</v>
      </c>
      <c r="N49" s="8">
        <f t="shared" si="21"/>
        <v>237</v>
      </c>
      <c r="O49" s="8"/>
      <c r="P49" s="8"/>
      <c r="Q49" s="27">
        <f t="shared" si="22"/>
        <v>237</v>
      </c>
      <c r="R49" s="28">
        <f t="shared" si="23"/>
        <v>-17</v>
      </c>
    </row>
    <row r="50" spans="1:18" ht="27" customHeight="1" x14ac:dyDescent="0.4">
      <c r="A50">
        <v>310</v>
      </c>
      <c r="B50" s="4" t="s">
        <v>16</v>
      </c>
      <c r="C50" s="12">
        <v>322</v>
      </c>
      <c r="D50" s="4">
        <f t="shared" si="16"/>
        <v>64.400000000000006</v>
      </c>
      <c r="E50" s="4">
        <v>128</v>
      </c>
      <c r="F50" s="4">
        <f t="shared" si="17"/>
        <v>128</v>
      </c>
      <c r="G50" s="4">
        <v>72</v>
      </c>
      <c r="H50" s="4">
        <f t="shared" si="18"/>
        <v>200</v>
      </c>
      <c r="I50" s="4">
        <v>75</v>
      </c>
      <c r="J50" s="4">
        <f t="shared" si="19"/>
        <v>275</v>
      </c>
      <c r="K50" s="4">
        <v>52</v>
      </c>
      <c r="L50" s="4">
        <f t="shared" si="20"/>
        <v>327</v>
      </c>
      <c r="M50" s="4"/>
      <c r="N50" s="4">
        <f t="shared" si="21"/>
        <v>327</v>
      </c>
      <c r="O50" s="4"/>
      <c r="P50" s="4"/>
      <c r="Q50" s="30">
        <f t="shared" si="22"/>
        <v>327</v>
      </c>
      <c r="R50" s="28">
        <f t="shared" si="23"/>
        <v>5</v>
      </c>
    </row>
    <row r="51" spans="1:18" ht="27" customHeight="1" x14ac:dyDescent="0.4">
      <c r="B51" s="8" t="s">
        <v>26</v>
      </c>
      <c r="C51" s="8">
        <v>90</v>
      </c>
      <c r="D51" s="8">
        <f t="shared" si="16"/>
        <v>18</v>
      </c>
      <c r="E51" s="8">
        <v>20</v>
      </c>
      <c r="F51" s="8">
        <f t="shared" si="17"/>
        <v>20</v>
      </c>
      <c r="G51" s="8">
        <v>20</v>
      </c>
      <c r="H51" s="8">
        <f t="shared" si="18"/>
        <v>40</v>
      </c>
      <c r="I51" s="8"/>
      <c r="J51" s="8">
        <f t="shared" si="19"/>
        <v>40</v>
      </c>
      <c r="K51" s="8"/>
      <c r="L51" s="8">
        <f t="shared" si="20"/>
        <v>40</v>
      </c>
      <c r="M51" s="8"/>
      <c r="N51" s="8">
        <f t="shared" si="21"/>
        <v>40</v>
      </c>
      <c r="O51" s="8"/>
      <c r="P51" s="8"/>
      <c r="Q51" s="27">
        <f t="shared" si="22"/>
        <v>40</v>
      </c>
      <c r="R51" s="27">
        <f t="shared" si="23"/>
        <v>-50</v>
      </c>
    </row>
    <row r="52" spans="1:18" ht="27" customHeight="1" x14ac:dyDescent="0.4">
      <c r="B52" s="4" t="s">
        <v>29</v>
      </c>
      <c r="C52" s="12">
        <v>320</v>
      </c>
      <c r="D52" s="4">
        <f t="shared" si="16"/>
        <v>64</v>
      </c>
      <c r="E52" s="4">
        <v>10</v>
      </c>
      <c r="F52" s="4">
        <f t="shared" si="17"/>
        <v>10</v>
      </c>
      <c r="G52" s="4"/>
      <c r="H52" s="4">
        <f t="shared" si="18"/>
        <v>10</v>
      </c>
      <c r="I52" s="4"/>
      <c r="J52" s="4">
        <f t="shared" si="19"/>
        <v>10</v>
      </c>
      <c r="K52" s="4"/>
      <c r="L52" s="4">
        <f t="shared" si="20"/>
        <v>10</v>
      </c>
      <c r="M52" s="4"/>
      <c r="N52" s="4">
        <f t="shared" si="21"/>
        <v>10</v>
      </c>
      <c r="O52" s="4"/>
      <c r="P52" s="4"/>
      <c r="Q52" s="30">
        <f t="shared" si="22"/>
        <v>10</v>
      </c>
      <c r="R52" s="27">
        <f t="shared" si="23"/>
        <v>-310</v>
      </c>
    </row>
    <row r="53" spans="1:18" ht="27" customHeight="1" x14ac:dyDescent="0.4">
      <c r="B53" s="8" t="s">
        <v>31</v>
      </c>
      <c r="C53" s="8">
        <v>120</v>
      </c>
      <c r="D53" s="8">
        <f t="shared" si="16"/>
        <v>24</v>
      </c>
      <c r="E53" s="8">
        <v>10</v>
      </c>
      <c r="F53" s="8">
        <f t="shared" si="17"/>
        <v>10</v>
      </c>
      <c r="G53" s="8">
        <v>10</v>
      </c>
      <c r="H53" s="8">
        <f t="shared" si="18"/>
        <v>20</v>
      </c>
      <c r="I53" s="8"/>
      <c r="J53" s="8">
        <f t="shared" si="19"/>
        <v>20</v>
      </c>
      <c r="K53" s="8"/>
      <c r="L53" s="8">
        <f t="shared" si="20"/>
        <v>20</v>
      </c>
      <c r="M53" s="8"/>
      <c r="N53" s="8">
        <f t="shared" si="21"/>
        <v>20</v>
      </c>
      <c r="O53" s="8"/>
      <c r="P53" s="8"/>
      <c r="Q53" s="27">
        <f t="shared" si="22"/>
        <v>20</v>
      </c>
      <c r="R53" s="27">
        <f t="shared" si="23"/>
        <v>-100</v>
      </c>
    </row>
    <row r="54" spans="1:18" ht="27" customHeight="1" x14ac:dyDescent="0.4">
      <c r="B54" s="4"/>
      <c r="C54" s="12"/>
      <c r="D54" s="4">
        <f t="shared" si="16"/>
        <v>0</v>
      </c>
      <c r="E54" s="4"/>
      <c r="F54" s="4">
        <f t="shared" si="17"/>
        <v>0</v>
      </c>
      <c r="G54" s="4"/>
      <c r="H54" s="4">
        <f t="shared" si="18"/>
        <v>0</v>
      </c>
      <c r="I54" s="4"/>
      <c r="J54" s="4">
        <f t="shared" si="19"/>
        <v>0</v>
      </c>
      <c r="K54" s="4"/>
      <c r="L54" s="4">
        <f t="shared" si="20"/>
        <v>0</v>
      </c>
      <c r="M54" s="4"/>
      <c r="N54" s="4">
        <f t="shared" si="21"/>
        <v>0</v>
      </c>
      <c r="O54" s="4"/>
      <c r="P54" s="4"/>
      <c r="Q54" s="30">
        <f t="shared" si="22"/>
        <v>0</v>
      </c>
      <c r="R54" s="27">
        <f t="shared" si="23"/>
        <v>0</v>
      </c>
    </row>
    <row r="55" spans="1:18" ht="27" customHeight="1" thickBot="1" x14ac:dyDescent="0.45">
      <c r="B55" s="8"/>
      <c r="C55" s="8"/>
      <c r="D55" s="8">
        <f t="shared" si="16"/>
        <v>0</v>
      </c>
      <c r="E55" s="8"/>
      <c r="F55" s="8">
        <f t="shared" si="17"/>
        <v>0</v>
      </c>
      <c r="G55" s="8"/>
      <c r="H55" s="8">
        <f t="shared" si="18"/>
        <v>0</v>
      </c>
      <c r="I55" s="8"/>
      <c r="J55" s="8">
        <f t="shared" si="19"/>
        <v>0</v>
      </c>
      <c r="K55" s="8"/>
      <c r="L55" s="8">
        <f t="shared" si="20"/>
        <v>0</v>
      </c>
      <c r="M55" s="8"/>
      <c r="N55" s="8">
        <f t="shared" si="21"/>
        <v>0</v>
      </c>
      <c r="O55" s="8"/>
      <c r="P55" s="8"/>
      <c r="Q55" s="39">
        <f t="shared" si="22"/>
        <v>0</v>
      </c>
      <c r="R55" s="28">
        <f t="shared" si="23"/>
        <v>0</v>
      </c>
    </row>
    <row r="56" spans="1:18" ht="22.5" customHeight="1" thickBot="1" x14ac:dyDescent="0.45">
      <c r="B56" s="43"/>
      <c r="C56" s="43"/>
      <c r="D56" s="43"/>
      <c r="E56" s="43"/>
      <c r="F56" s="43"/>
      <c r="G56" s="43"/>
      <c r="H56" s="43"/>
      <c r="I56" s="43"/>
      <c r="J56" s="43"/>
      <c r="K56" s="43"/>
      <c r="L56" s="43"/>
      <c r="M56" s="43"/>
      <c r="N56" s="43"/>
      <c r="O56" s="43"/>
      <c r="P56" s="43"/>
    </row>
    <row r="57" spans="1:18" ht="27" customHeight="1" x14ac:dyDescent="0.4">
      <c r="B57" s="43"/>
      <c r="C57" s="123" t="s">
        <v>56</v>
      </c>
      <c r="D57" s="124"/>
      <c r="E57" s="44">
        <f>O43+2</f>
        <v>44795</v>
      </c>
      <c r="F57" s="45" t="s">
        <v>38</v>
      </c>
      <c r="G57" s="44">
        <f>E57+1</f>
        <v>44796</v>
      </c>
      <c r="H57" s="45" t="s">
        <v>38</v>
      </c>
      <c r="I57" s="44">
        <f>G57+1</f>
        <v>44797</v>
      </c>
      <c r="J57" s="45" t="s">
        <v>38</v>
      </c>
      <c r="K57" s="44">
        <f>I57+1</f>
        <v>44798</v>
      </c>
      <c r="L57" s="45" t="s">
        <v>38</v>
      </c>
      <c r="M57" s="44">
        <f>K57+1</f>
        <v>44799</v>
      </c>
      <c r="N57" s="45" t="s">
        <v>38</v>
      </c>
      <c r="O57" s="44">
        <f>M57+1</f>
        <v>44800</v>
      </c>
      <c r="P57" s="45" t="s">
        <v>38</v>
      </c>
      <c r="Q57" s="17" t="s">
        <v>39</v>
      </c>
      <c r="R57" s="17" t="s">
        <v>40</v>
      </c>
    </row>
    <row r="58" spans="1:18" ht="27" customHeight="1" x14ac:dyDescent="0.4">
      <c r="B58" s="20"/>
      <c r="C58" s="21"/>
      <c r="D58" s="21"/>
      <c r="E58" s="4" t="s">
        <v>44</v>
      </c>
      <c r="F58" s="4"/>
      <c r="G58" s="4" t="s">
        <v>45</v>
      </c>
      <c r="H58" s="4"/>
      <c r="I58" s="4" t="s">
        <v>46</v>
      </c>
      <c r="J58" s="4"/>
      <c r="K58" s="4" t="s">
        <v>47</v>
      </c>
      <c r="L58" s="4"/>
      <c r="M58" s="4" t="s">
        <v>48</v>
      </c>
      <c r="N58" s="4"/>
      <c r="O58" s="4" t="s">
        <v>49</v>
      </c>
      <c r="P58" s="4"/>
      <c r="Q58" s="22"/>
      <c r="R58" s="23"/>
    </row>
    <row r="59" spans="1:18" ht="27" customHeight="1" x14ac:dyDescent="0.4">
      <c r="B59" s="8" t="s">
        <v>51</v>
      </c>
      <c r="C59" s="26">
        <v>480</v>
      </c>
      <c r="D59" s="8">
        <f t="shared" ref="D59:D69" si="24">C59/5</f>
        <v>96</v>
      </c>
      <c r="E59" s="8"/>
      <c r="F59" s="8">
        <f t="shared" ref="F59:F69" si="25">E59</f>
        <v>0</v>
      </c>
      <c r="G59" s="8"/>
      <c r="H59" s="8">
        <f t="shared" ref="H59:H69" si="26">F59+G59</f>
        <v>0</v>
      </c>
      <c r="I59" s="8"/>
      <c r="J59" s="8">
        <f t="shared" ref="J59:J69" si="27">H59+I59</f>
        <v>0</v>
      </c>
      <c r="K59" s="8"/>
      <c r="L59" s="8">
        <f t="shared" ref="L59:L69" si="28">J59+K59</f>
        <v>0</v>
      </c>
      <c r="M59" s="8"/>
      <c r="N59" s="8">
        <f t="shared" ref="N59:N69" si="29">L59+M59</f>
        <v>0</v>
      </c>
      <c r="O59" s="8"/>
      <c r="P59" s="8"/>
      <c r="Q59" s="27">
        <f t="shared" ref="Q59:Q69" si="30">E59+G59+I59+K59+M59+O59</f>
        <v>0</v>
      </c>
      <c r="R59" s="28">
        <f t="shared" ref="R59:R69" si="31">Q59-C59</f>
        <v>-480</v>
      </c>
    </row>
    <row r="60" spans="1:18" ht="27" customHeight="1" x14ac:dyDescent="0.4">
      <c r="B60" s="12" t="s">
        <v>53</v>
      </c>
      <c r="C60" s="21">
        <v>100</v>
      </c>
      <c r="D60" s="4">
        <f t="shared" si="24"/>
        <v>20</v>
      </c>
      <c r="E60" s="4"/>
      <c r="F60" s="4">
        <f t="shared" si="25"/>
        <v>0</v>
      </c>
      <c r="G60" s="4"/>
      <c r="H60" s="4">
        <f t="shared" si="26"/>
        <v>0</v>
      </c>
      <c r="I60" s="4"/>
      <c r="J60" s="4">
        <f t="shared" si="27"/>
        <v>0</v>
      </c>
      <c r="K60" s="4"/>
      <c r="L60" s="4">
        <f t="shared" si="28"/>
        <v>0</v>
      </c>
      <c r="M60" s="4"/>
      <c r="N60" s="4">
        <f t="shared" si="29"/>
        <v>0</v>
      </c>
      <c r="O60" s="4"/>
      <c r="P60" s="4"/>
      <c r="Q60" s="30">
        <f t="shared" si="30"/>
        <v>0</v>
      </c>
      <c r="R60" s="28">
        <f t="shared" si="31"/>
        <v>-100</v>
      </c>
    </row>
    <row r="61" spans="1:18" ht="27" customHeight="1" x14ac:dyDescent="0.4">
      <c r="B61" s="8" t="s">
        <v>55</v>
      </c>
      <c r="C61" s="26">
        <v>60</v>
      </c>
      <c r="D61" s="8">
        <f t="shared" si="24"/>
        <v>12</v>
      </c>
      <c r="E61" s="8"/>
      <c r="F61" s="8">
        <f t="shared" si="25"/>
        <v>0</v>
      </c>
      <c r="G61" s="8"/>
      <c r="H61" s="8">
        <f t="shared" si="26"/>
        <v>0</v>
      </c>
      <c r="I61" s="8"/>
      <c r="J61" s="8">
        <f t="shared" si="27"/>
        <v>0</v>
      </c>
      <c r="K61" s="8"/>
      <c r="L61" s="8">
        <f t="shared" si="28"/>
        <v>0</v>
      </c>
      <c r="M61" s="8"/>
      <c r="N61" s="8">
        <f t="shared" si="29"/>
        <v>0</v>
      </c>
      <c r="O61" s="8"/>
      <c r="P61" s="8"/>
      <c r="Q61" s="27">
        <f t="shared" si="30"/>
        <v>0</v>
      </c>
      <c r="R61" s="28">
        <f t="shared" si="31"/>
        <v>-60</v>
      </c>
    </row>
    <row r="62" spans="1:18" ht="27" customHeight="1" x14ac:dyDescent="0.4">
      <c r="A62">
        <v>550</v>
      </c>
      <c r="B62" s="4" t="s">
        <v>9</v>
      </c>
      <c r="C62" s="4">
        <v>134</v>
      </c>
      <c r="D62" s="4">
        <f t="shared" si="24"/>
        <v>26.8</v>
      </c>
      <c r="E62" s="4"/>
      <c r="F62" s="4">
        <f t="shared" si="25"/>
        <v>0</v>
      </c>
      <c r="G62" s="4">
        <v>88</v>
      </c>
      <c r="H62" s="4">
        <f t="shared" si="26"/>
        <v>88</v>
      </c>
      <c r="I62" s="4">
        <v>94</v>
      </c>
      <c r="J62" s="4">
        <f t="shared" si="27"/>
        <v>182</v>
      </c>
      <c r="K62" s="4"/>
      <c r="L62" s="4">
        <f t="shared" si="28"/>
        <v>182</v>
      </c>
      <c r="M62" s="4">
        <v>92</v>
      </c>
      <c r="N62" s="4">
        <f t="shared" si="29"/>
        <v>274</v>
      </c>
      <c r="O62" s="4"/>
      <c r="P62" s="4"/>
      <c r="Q62" s="30">
        <f t="shared" si="30"/>
        <v>274</v>
      </c>
      <c r="R62" s="28">
        <f t="shared" si="31"/>
        <v>140</v>
      </c>
    </row>
    <row r="63" spans="1:18" ht="27" customHeight="1" x14ac:dyDescent="0.4">
      <c r="A63">
        <v>60</v>
      </c>
      <c r="B63" s="8" t="s">
        <v>13</v>
      </c>
      <c r="C63" s="8">
        <v>0</v>
      </c>
      <c r="D63" s="8">
        <f t="shared" si="24"/>
        <v>0</v>
      </c>
      <c r="E63" s="8"/>
      <c r="F63" s="8">
        <f t="shared" si="25"/>
        <v>0</v>
      </c>
      <c r="G63" s="8"/>
      <c r="H63" s="8">
        <f t="shared" si="26"/>
        <v>0</v>
      </c>
      <c r="I63" s="8"/>
      <c r="J63" s="8">
        <f t="shared" si="27"/>
        <v>0</v>
      </c>
      <c r="K63" s="8"/>
      <c r="L63" s="8">
        <f t="shared" si="28"/>
        <v>0</v>
      </c>
      <c r="M63" s="8"/>
      <c r="N63" s="8">
        <f t="shared" si="29"/>
        <v>0</v>
      </c>
      <c r="O63" s="8"/>
      <c r="P63" s="8"/>
      <c r="Q63" s="27">
        <f t="shared" si="30"/>
        <v>0</v>
      </c>
      <c r="R63" s="28">
        <f t="shared" si="31"/>
        <v>0</v>
      </c>
    </row>
    <row r="64" spans="1:18" ht="27" customHeight="1" x14ac:dyDescent="0.4">
      <c r="A64">
        <v>90</v>
      </c>
      <c r="B64" s="4" t="s">
        <v>16</v>
      </c>
      <c r="C64" s="12">
        <v>0</v>
      </c>
      <c r="D64" s="4">
        <f t="shared" si="24"/>
        <v>0</v>
      </c>
      <c r="E64" s="4"/>
      <c r="F64" s="4">
        <f t="shared" si="25"/>
        <v>0</v>
      </c>
      <c r="G64" s="4"/>
      <c r="H64" s="4">
        <f t="shared" si="26"/>
        <v>0</v>
      </c>
      <c r="I64" s="4"/>
      <c r="J64" s="4">
        <f t="shared" si="27"/>
        <v>0</v>
      </c>
      <c r="K64" s="4"/>
      <c r="L64" s="4">
        <f t="shared" si="28"/>
        <v>0</v>
      </c>
      <c r="M64" s="4"/>
      <c r="N64" s="4">
        <f t="shared" si="29"/>
        <v>0</v>
      </c>
      <c r="O64" s="4"/>
      <c r="P64" s="4"/>
      <c r="Q64" s="30">
        <f t="shared" si="30"/>
        <v>0</v>
      </c>
      <c r="R64" s="28">
        <f t="shared" si="31"/>
        <v>0</v>
      </c>
    </row>
    <row r="65" spans="2:22" ht="27" customHeight="1" x14ac:dyDescent="0.4">
      <c r="B65" s="8" t="s">
        <v>26</v>
      </c>
      <c r="C65" s="8">
        <v>90</v>
      </c>
      <c r="D65" s="8">
        <f t="shared" si="24"/>
        <v>18</v>
      </c>
      <c r="E65" s="8">
        <v>20</v>
      </c>
      <c r="F65" s="8">
        <f t="shared" si="25"/>
        <v>20</v>
      </c>
      <c r="G65" s="8">
        <v>20</v>
      </c>
      <c r="H65" s="8">
        <f t="shared" si="26"/>
        <v>40</v>
      </c>
      <c r="I65" s="8"/>
      <c r="J65" s="8">
        <f t="shared" si="27"/>
        <v>40</v>
      </c>
      <c r="K65" s="8"/>
      <c r="L65" s="8">
        <f t="shared" si="28"/>
        <v>40</v>
      </c>
      <c r="M65" s="8"/>
      <c r="N65" s="8">
        <f t="shared" si="29"/>
        <v>40</v>
      </c>
      <c r="O65" s="8"/>
      <c r="P65" s="8"/>
      <c r="Q65" s="27">
        <f t="shared" si="30"/>
        <v>40</v>
      </c>
      <c r="R65" s="27">
        <f t="shared" si="31"/>
        <v>-50</v>
      </c>
    </row>
    <row r="66" spans="2:22" ht="27" customHeight="1" x14ac:dyDescent="0.4">
      <c r="B66" s="4" t="s">
        <v>29</v>
      </c>
      <c r="C66" s="12">
        <v>320</v>
      </c>
      <c r="D66" s="4">
        <f t="shared" si="24"/>
        <v>64</v>
      </c>
      <c r="E66" s="4">
        <v>30</v>
      </c>
      <c r="F66" s="4">
        <f t="shared" si="25"/>
        <v>30</v>
      </c>
      <c r="G66" s="4">
        <v>10</v>
      </c>
      <c r="H66" s="4">
        <f t="shared" si="26"/>
        <v>40</v>
      </c>
      <c r="I66" s="4">
        <v>10</v>
      </c>
      <c r="J66" s="4">
        <f t="shared" si="27"/>
        <v>50</v>
      </c>
      <c r="K66" s="4"/>
      <c r="L66" s="4">
        <f t="shared" si="28"/>
        <v>50</v>
      </c>
      <c r="M66" s="4">
        <v>23</v>
      </c>
      <c r="N66" s="4">
        <f t="shared" si="29"/>
        <v>73</v>
      </c>
      <c r="O66" s="4"/>
      <c r="P66" s="4"/>
      <c r="Q66" s="30">
        <f t="shared" si="30"/>
        <v>73</v>
      </c>
      <c r="R66" s="27">
        <f t="shared" si="31"/>
        <v>-247</v>
      </c>
    </row>
    <row r="67" spans="2:22" ht="27" customHeight="1" x14ac:dyDescent="0.4">
      <c r="B67" s="8" t="s">
        <v>31</v>
      </c>
      <c r="C67" s="8">
        <v>120</v>
      </c>
      <c r="D67" s="8">
        <f t="shared" si="24"/>
        <v>24</v>
      </c>
      <c r="E67" s="8">
        <v>30</v>
      </c>
      <c r="F67" s="8">
        <f t="shared" si="25"/>
        <v>30</v>
      </c>
      <c r="G67" s="8"/>
      <c r="H67" s="8">
        <f t="shared" si="26"/>
        <v>30</v>
      </c>
      <c r="I67" s="8"/>
      <c r="J67" s="8">
        <f t="shared" si="27"/>
        <v>30</v>
      </c>
      <c r="K67" s="8"/>
      <c r="L67" s="8">
        <f t="shared" si="28"/>
        <v>30</v>
      </c>
      <c r="M67" s="8">
        <v>20</v>
      </c>
      <c r="N67" s="8">
        <f t="shared" si="29"/>
        <v>50</v>
      </c>
      <c r="O67" s="8"/>
      <c r="P67" s="8"/>
      <c r="Q67" s="27">
        <f t="shared" si="30"/>
        <v>50</v>
      </c>
      <c r="R67" s="27">
        <f t="shared" si="31"/>
        <v>-70</v>
      </c>
    </row>
    <row r="68" spans="2:22" ht="27" customHeight="1" x14ac:dyDescent="0.4">
      <c r="B68" s="4"/>
      <c r="C68" s="12"/>
      <c r="D68" s="4">
        <f t="shared" si="24"/>
        <v>0</v>
      </c>
      <c r="E68" s="4"/>
      <c r="F68" s="4">
        <f t="shared" si="25"/>
        <v>0</v>
      </c>
      <c r="G68" s="4"/>
      <c r="H68" s="4">
        <f t="shared" si="26"/>
        <v>0</v>
      </c>
      <c r="I68" s="4"/>
      <c r="J68" s="4">
        <f t="shared" si="27"/>
        <v>0</v>
      </c>
      <c r="K68" s="4"/>
      <c r="L68" s="4">
        <f t="shared" si="28"/>
        <v>0</v>
      </c>
      <c r="M68" s="4"/>
      <c r="N68" s="4">
        <f t="shared" si="29"/>
        <v>0</v>
      </c>
      <c r="O68" s="4"/>
      <c r="P68" s="4"/>
      <c r="Q68" s="30">
        <f t="shared" si="30"/>
        <v>0</v>
      </c>
      <c r="R68" s="27">
        <f t="shared" si="31"/>
        <v>0</v>
      </c>
    </row>
    <row r="69" spans="2:22" ht="27" customHeight="1" thickBot="1" x14ac:dyDescent="0.45">
      <c r="B69" s="8"/>
      <c r="C69" s="8"/>
      <c r="D69" s="8">
        <f t="shared" si="24"/>
        <v>0</v>
      </c>
      <c r="E69" s="8"/>
      <c r="F69" s="8">
        <f t="shared" si="25"/>
        <v>0</v>
      </c>
      <c r="G69" s="8"/>
      <c r="H69" s="8">
        <f t="shared" si="26"/>
        <v>0</v>
      </c>
      <c r="I69" s="8"/>
      <c r="J69" s="8">
        <f t="shared" si="27"/>
        <v>0</v>
      </c>
      <c r="K69" s="8"/>
      <c r="L69" s="8">
        <f t="shared" si="28"/>
        <v>0</v>
      </c>
      <c r="M69" s="8"/>
      <c r="N69" s="8">
        <f t="shared" si="29"/>
        <v>0</v>
      </c>
      <c r="O69" s="8"/>
      <c r="P69" s="8"/>
      <c r="Q69" s="39">
        <f t="shared" si="30"/>
        <v>0</v>
      </c>
      <c r="R69" s="28">
        <f t="shared" si="31"/>
        <v>0</v>
      </c>
    </row>
    <row r="70" spans="2:22" ht="22.5" customHeight="1" thickBot="1" x14ac:dyDescent="0.45">
      <c r="B70" s="42"/>
      <c r="C70" s="42"/>
      <c r="D70" s="42"/>
      <c r="E70" s="42"/>
      <c r="F70" s="42"/>
      <c r="G70" s="42"/>
      <c r="H70" s="42"/>
      <c r="I70" s="42"/>
      <c r="J70" s="42"/>
      <c r="K70" s="42"/>
      <c r="L70" s="42"/>
      <c r="M70" s="42"/>
      <c r="N70" s="42"/>
      <c r="O70" s="42"/>
      <c r="P70" s="42"/>
    </row>
    <row r="71" spans="2:22" ht="27" customHeight="1" x14ac:dyDescent="0.4">
      <c r="B71" s="43"/>
      <c r="C71" s="123" t="s">
        <v>56</v>
      </c>
      <c r="D71" s="124"/>
      <c r="E71" s="44">
        <f>O57+2</f>
        <v>44802</v>
      </c>
      <c r="F71" s="45" t="s">
        <v>38</v>
      </c>
      <c r="G71" s="44">
        <f>E71+1</f>
        <v>44803</v>
      </c>
      <c r="H71" s="45" t="s">
        <v>38</v>
      </c>
      <c r="I71" s="44">
        <f>G71+1</f>
        <v>44804</v>
      </c>
      <c r="J71" s="45" t="s">
        <v>38</v>
      </c>
      <c r="K71" s="44">
        <f>I71+1</f>
        <v>44805</v>
      </c>
      <c r="L71" s="45" t="s">
        <v>38</v>
      </c>
      <c r="M71" s="44">
        <f>K71+1</f>
        <v>44806</v>
      </c>
      <c r="N71" s="45" t="s">
        <v>38</v>
      </c>
      <c r="O71" s="44">
        <f>M71+1</f>
        <v>44807</v>
      </c>
      <c r="P71" s="45" t="s">
        <v>38</v>
      </c>
      <c r="Q71" s="17" t="s">
        <v>39</v>
      </c>
      <c r="R71" s="17" t="s">
        <v>40</v>
      </c>
      <c r="S71" s="46"/>
      <c r="T71" s="12" t="s">
        <v>57</v>
      </c>
      <c r="U71" s="47" t="s">
        <v>58</v>
      </c>
      <c r="V71" s="47" t="s">
        <v>40</v>
      </c>
    </row>
    <row r="72" spans="2:22" ht="27" customHeight="1" x14ac:dyDescent="0.4">
      <c r="B72" s="20"/>
      <c r="C72" s="21"/>
      <c r="D72" s="21"/>
      <c r="E72" s="4" t="s">
        <v>44</v>
      </c>
      <c r="F72" s="4"/>
      <c r="G72" s="4" t="s">
        <v>45</v>
      </c>
      <c r="H72" s="4"/>
      <c r="I72" s="4" t="s">
        <v>46</v>
      </c>
      <c r="J72" s="4"/>
      <c r="K72" s="4" t="s">
        <v>47</v>
      </c>
      <c r="L72" s="4"/>
      <c r="M72" s="4" t="s">
        <v>48</v>
      </c>
      <c r="N72" s="4"/>
      <c r="O72" s="4" t="s">
        <v>49</v>
      </c>
      <c r="P72" s="4"/>
      <c r="Q72" s="22"/>
      <c r="R72" s="23"/>
      <c r="S72" s="48"/>
      <c r="T72" s="12"/>
      <c r="U72" s="49"/>
      <c r="V72" s="49"/>
    </row>
    <row r="73" spans="2:22" ht="27" customHeight="1" x14ac:dyDescent="0.4">
      <c r="B73" s="8" t="s">
        <v>51</v>
      </c>
      <c r="C73" s="26">
        <v>480</v>
      </c>
      <c r="D73" s="8">
        <f t="shared" ref="D73:D82" si="32">C73/5</f>
        <v>96</v>
      </c>
      <c r="E73" s="8"/>
      <c r="F73" s="8">
        <f t="shared" ref="F73:F83" si="33">E73</f>
        <v>0</v>
      </c>
      <c r="G73" s="8"/>
      <c r="H73" s="8">
        <f t="shared" ref="H73:H83" si="34">F73+G73</f>
        <v>0</v>
      </c>
      <c r="I73" s="8"/>
      <c r="J73" s="8">
        <f t="shared" ref="J73:J83" si="35">H73+I73</f>
        <v>0</v>
      </c>
      <c r="K73" s="8"/>
      <c r="L73" s="8">
        <f t="shared" ref="L73:L83" si="36">J73+K73</f>
        <v>0</v>
      </c>
      <c r="M73" s="8"/>
      <c r="N73" s="8">
        <f t="shared" ref="N73:N83" si="37">L73+M73</f>
        <v>0</v>
      </c>
      <c r="O73" s="8"/>
      <c r="P73" s="8"/>
      <c r="Q73" s="27">
        <f t="shared" ref="Q73:Q83" si="38">E73+G73+I73+K73+M73+O73</f>
        <v>0</v>
      </c>
      <c r="R73" s="28">
        <f t="shared" ref="R73:R83" si="39">Q73-C73</f>
        <v>-480</v>
      </c>
      <c r="S73" s="48"/>
      <c r="T73" s="12"/>
      <c r="U73" s="49"/>
      <c r="V73" s="49"/>
    </row>
    <row r="74" spans="2:22" ht="27" customHeight="1" x14ac:dyDescent="0.4">
      <c r="B74" s="12" t="s">
        <v>53</v>
      </c>
      <c r="C74" s="21">
        <v>100</v>
      </c>
      <c r="D74" s="4">
        <f t="shared" si="32"/>
        <v>20</v>
      </c>
      <c r="E74" s="4"/>
      <c r="F74" s="4">
        <f t="shared" si="33"/>
        <v>0</v>
      </c>
      <c r="G74" s="4"/>
      <c r="H74" s="4">
        <f t="shared" si="34"/>
        <v>0</v>
      </c>
      <c r="I74" s="4"/>
      <c r="J74" s="4">
        <f t="shared" si="35"/>
        <v>0</v>
      </c>
      <c r="K74" s="4"/>
      <c r="L74" s="4">
        <f t="shared" si="36"/>
        <v>0</v>
      </c>
      <c r="M74" s="4"/>
      <c r="N74" s="4">
        <f t="shared" si="37"/>
        <v>0</v>
      </c>
      <c r="O74" s="4"/>
      <c r="P74" s="4"/>
      <c r="Q74" s="30">
        <f t="shared" si="38"/>
        <v>0</v>
      </c>
      <c r="R74" s="28">
        <f t="shared" si="39"/>
        <v>-100</v>
      </c>
      <c r="S74" s="48"/>
      <c r="T74" s="12"/>
      <c r="U74" s="49"/>
      <c r="V74" s="49"/>
    </row>
    <row r="75" spans="2:22" ht="27" customHeight="1" x14ac:dyDescent="0.4">
      <c r="B75" s="8" t="s">
        <v>55</v>
      </c>
      <c r="C75" s="26">
        <v>60</v>
      </c>
      <c r="D75" s="8">
        <f t="shared" si="32"/>
        <v>12</v>
      </c>
      <c r="E75" s="8"/>
      <c r="F75" s="8">
        <f t="shared" si="33"/>
        <v>0</v>
      </c>
      <c r="G75" s="8"/>
      <c r="H75" s="8">
        <f t="shared" si="34"/>
        <v>0</v>
      </c>
      <c r="I75" s="8"/>
      <c r="J75" s="8">
        <f t="shared" si="35"/>
        <v>0</v>
      </c>
      <c r="K75" s="8"/>
      <c r="L75" s="8">
        <f t="shared" si="36"/>
        <v>0</v>
      </c>
      <c r="M75" s="8"/>
      <c r="N75" s="8">
        <f t="shared" si="37"/>
        <v>0</v>
      </c>
      <c r="O75" s="8"/>
      <c r="P75" s="8"/>
      <c r="Q75" s="27">
        <f t="shared" si="38"/>
        <v>0</v>
      </c>
      <c r="R75" s="28">
        <f t="shared" si="39"/>
        <v>-60</v>
      </c>
      <c r="S75" s="48"/>
      <c r="T75" s="12"/>
      <c r="U75" s="49"/>
      <c r="V75" s="49"/>
    </row>
    <row r="76" spans="2:22" ht="27" customHeight="1" x14ac:dyDescent="0.4">
      <c r="B76" s="4" t="s">
        <v>9</v>
      </c>
      <c r="C76" s="4">
        <v>600</v>
      </c>
      <c r="D76" s="4">
        <f t="shared" si="32"/>
        <v>120</v>
      </c>
      <c r="E76" s="4">
        <v>82</v>
      </c>
      <c r="F76" s="4">
        <f t="shared" si="33"/>
        <v>82</v>
      </c>
      <c r="G76" s="4">
        <v>23</v>
      </c>
      <c r="H76" s="4">
        <f t="shared" si="34"/>
        <v>105</v>
      </c>
      <c r="I76" s="4">
        <v>221</v>
      </c>
      <c r="J76" s="4">
        <f t="shared" si="35"/>
        <v>326</v>
      </c>
      <c r="K76" s="4">
        <v>274</v>
      </c>
      <c r="L76" s="4">
        <f t="shared" si="36"/>
        <v>600</v>
      </c>
      <c r="M76" s="4"/>
      <c r="N76" s="4">
        <f t="shared" si="37"/>
        <v>600</v>
      </c>
      <c r="O76" s="4"/>
      <c r="P76" s="4"/>
      <c r="Q76" s="30">
        <f t="shared" si="38"/>
        <v>600</v>
      </c>
      <c r="R76" s="28">
        <f t="shared" si="39"/>
        <v>0</v>
      </c>
      <c r="S76" s="50" t="s">
        <v>59</v>
      </c>
      <c r="T76" s="12"/>
      <c r="U76" s="51">
        <f t="shared" ref="U76:U83" si="40">Q76+Q34+Q48+Q62+P76</f>
        <v>2124</v>
      </c>
      <c r="V76" s="52">
        <f t="shared" ref="V76:V83" si="41">U76-C20-C34-C48-C62-C76</f>
        <v>-420</v>
      </c>
    </row>
    <row r="77" spans="2:22" ht="27" customHeight="1" x14ac:dyDescent="0.4">
      <c r="B77" s="8" t="s">
        <v>13</v>
      </c>
      <c r="C77" s="8">
        <v>210</v>
      </c>
      <c r="D77" s="8">
        <f t="shared" si="32"/>
        <v>42</v>
      </c>
      <c r="E77" s="8"/>
      <c r="F77" s="8">
        <f t="shared" si="33"/>
        <v>0</v>
      </c>
      <c r="G77" s="8"/>
      <c r="H77" s="8">
        <f t="shared" si="34"/>
        <v>0</v>
      </c>
      <c r="I77" s="8">
        <v>12</v>
      </c>
      <c r="J77" s="8">
        <f t="shared" si="35"/>
        <v>12</v>
      </c>
      <c r="K77" s="8">
        <v>104</v>
      </c>
      <c r="L77" s="8">
        <f t="shared" si="36"/>
        <v>116</v>
      </c>
      <c r="M77" s="8">
        <v>94</v>
      </c>
      <c r="N77" s="8">
        <f t="shared" si="37"/>
        <v>210</v>
      </c>
      <c r="O77" s="8"/>
      <c r="P77" s="8"/>
      <c r="Q77" s="27">
        <f t="shared" si="38"/>
        <v>210</v>
      </c>
      <c r="R77" s="28">
        <f t="shared" si="39"/>
        <v>0</v>
      </c>
      <c r="S77" s="53" t="s">
        <v>13</v>
      </c>
      <c r="T77" s="8"/>
      <c r="U77" s="51">
        <f t="shared" si="40"/>
        <v>681</v>
      </c>
      <c r="V77" s="52">
        <f t="shared" si="41"/>
        <v>-183</v>
      </c>
    </row>
    <row r="78" spans="2:22" ht="27" customHeight="1" x14ac:dyDescent="0.4">
      <c r="B78" s="4" t="s">
        <v>16</v>
      </c>
      <c r="C78" s="12">
        <v>170</v>
      </c>
      <c r="D78" s="4">
        <f t="shared" si="32"/>
        <v>34</v>
      </c>
      <c r="E78" s="4"/>
      <c r="F78" s="4">
        <f t="shared" si="33"/>
        <v>0</v>
      </c>
      <c r="G78" s="4"/>
      <c r="H78" s="4">
        <f t="shared" si="34"/>
        <v>0</v>
      </c>
      <c r="I78" s="4"/>
      <c r="J78" s="4">
        <f t="shared" si="35"/>
        <v>0</v>
      </c>
      <c r="K78" s="4"/>
      <c r="L78" s="4">
        <f t="shared" si="36"/>
        <v>0</v>
      </c>
      <c r="M78" s="4"/>
      <c r="N78" s="4">
        <f t="shared" si="37"/>
        <v>0</v>
      </c>
      <c r="O78" s="4"/>
      <c r="P78" s="4"/>
      <c r="Q78" s="30">
        <f t="shared" si="38"/>
        <v>0</v>
      </c>
      <c r="R78" s="28">
        <f t="shared" si="39"/>
        <v>-170</v>
      </c>
      <c r="S78" s="50" t="s">
        <v>16</v>
      </c>
      <c r="T78" s="12"/>
      <c r="U78" s="51">
        <f t="shared" si="40"/>
        <v>632</v>
      </c>
      <c r="V78" s="52">
        <f t="shared" si="41"/>
        <v>-360</v>
      </c>
    </row>
    <row r="79" spans="2:22" ht="27" customHeight="1" x14ac:dyDescent="0.4">
      <c r="B79" s="8" t="s">
        <v>26</v>
      </c>
      <c r="C79" s="8">
        <v>90</v>
      </c>
      <c r="D79" s="8">
        <f t="shared" si="32"/>
        <v>18</v>
      </c>
      <c r="E79" s="8"/>
      <c r="F79" s="8">
        <f t="shared" si="33"/>
        <v>0</v>
      </c>
      <c r="G79" s="8"/>
      <c r="H79" s="8">
        <f t="shared" si="34"/>
        <v>0</v>
      </c>
      <c r="I79" s="8"/>
      <c r="J79" s="8">
        <f t="shared" si="35"/>
        <v>0</v>
      </c>
      <c r="K79" s="8"/>
      <c r="L79" s="8">
        <f t="shared" si="36"/>
        <v>0</v>
      </c>
      <c r="M79" s="8"/>
      <c r="N79" s="8">
        <f t="shared" si="37"/>
        <v>0</v>
      </c>
      <c r="O79" s="8"/>
      <c r="P79" s="8"/>
      <c r="Q79" s="27">
        <f t="shared" si="38"/>
        <v>0</v>
      </c>
      <c r="R79" s="27">
        <f t="shared" si="39"/>
        <v>-90</v>
      </c>
      <c r="S79" s="53" t="s">
        <v>21</v>
      </c>
      <c r="T79" s="8"/>
      <c r="U79" s="51">
        <f t="shared" si="40"/>
        <v>273</v>
      </c>
      <c r="V79" s="51">
        <f t="shared" si="41"/>
        <v>-187</v>
      </c>
    </row>
    <row r="80" spans="2:22" ht="27" customHeight="1" x14ac:dyDescent="0.4">
      <c r="B80" s="4" t="s">
        <v>29</v>
      </c>
      <c r="C80" s="12">
        <v>320</v>
      </c>
      <c r="D80" s="4">
        <f t="shared" si="32"/>
        <v>64</v>
      </c>
      <c r="E80" s="4">
        <v>16</v>
      </c>
      <c r="F80" s="4">
        <f t="shared" si="33"/>
        <v>16</v>
      </c>
      <c r="G80" s="4">
        <v>10</v>
      </c>
      <c r="H80" s="4">
        <f t="shared" si="34"/>
        <v>26</v>
      </c>
      <c r="I80" s="4">
        <v>10</v>
      </c>
      <c r="J80" s="4">
        <f t="shared" si="35"/>
        <v>36</v>
      </c>
      <c r="K80" s="4">
        <v>10</v>
      </c>
      <c r="L80" s="4">
        <f t="shared" si="36"/>
        <v>46</v>
      </c>
      <c r="M80" s="4"/>
      <c r="N80" s="4">
        <f t="shared" si="37"/>
        <v>46</v>
      </c>
      <c r="O80" s="4"/>
      <c r="P80" s="4"/>
      <c r="Q80" s="30">
        <f t="shared" si="38"/>
        <v>46</v>
      </c>
      <c r="R80" s="27">
        <f t="shared" si="39"/>
        <v>-274</v>
      </c>
      <c r="S80" s="53" t="s">
        <v>60</v>
      </c>
      <c r="T80" s="8"/>
      <c r="U80" s="51">
        <f t="shared" si="40"/>
        <v>224</v>
      </c>
      <c r="V80" s="51">
        <f t="shared" si="41"/>
        <v>-1376</v>
      </c>
    </row>
    <row r="81" spans="2:22" ht="27" customHeight="1" x14ac:dyDescent="0.4">
      <c r="B81" s="8" t="s">
        <v>31</v>
      </c>
      <c r="C81" s="8">
        <v>120</v>
      </c>
      <c r="D81" s="8">
        <f t="shared" si="32"/>
        <v>24</v>
      </c>
      <c r="E81" s="8">
        <v>10</v>
      </c>
      <c r="F81" s="8">
        <f t="shared" si="33"/>
        <v>10</v>
      </c>
      <c r="G81" s="8">
        <v>10</v>
      </c>
      <c r="H81" s="8">
        <f t="shared" si="34"/>
        <v>20</v>
      </c>
      <c r="I81" s="8">
        <v>10</v>
      </c>
      <c r="J81" s="8">
        <f t="shared" si="35"/>
        <v>30</v>
      </c>
      <c r="K81" s="8"/>
      <c r="L81" s="8">
        <f t="shared" si="36"/>
        <v>30</v>
      </c>
      <c r="M81" s="8"/>
      <c r="N81" s="8">
        <f t="shared" si="37"/>
        <v>30</v>
      </c>
      <c r="O81" s="8"/>
      <c r="P81" s="8"/>
      <c r="Q81" s="27">
        <f t="shared" si="38"/>
        <v>30</v>
      </c>
      <c r="R81" s="27">
        <f t="shared" si="39"/>
        <v>-90</v>
      </c>
      <c r="S81" s="54" t="s">
        <v>29</v>
      </c>
      <c r="T81" s="12"/>
      <c r="U81" s="51">
        <f t="shared" si="40"/>
        <v>120</v>
      </c>
      <c r="V81" s="51">
        <f t="shared" si="41"/>
        <v>-480</v>
      </c>
    </row>
    <row r="82" spans="2:22" ht="27" customHeight="1" x14ac:dyDescent="0.4">
      <c r="B82" s="4"/>
      <c r="C82" s="12"/>
      <c r="D82" s="4">
        <f t="shared" si="32"/>
        <v>0</v>
      </c>
      <c r="E82" s="4"/>
      <c r="F82" s="4">
        <f t="shared" si="33"/>
        <v>0</v>
      </c>
      <c r="G82" s="4"/>
      <c r="H82" s="4">
        <f t="shared" si="34"/>
        <v>0</v>
      </c>
      <c r="I82" s="4"/>
      <c r="J82" s="4">
        <f t="shared" si="35"/>
        <v>0</v>
      </c>
      <c r="K82" s="4"/>
      <c r="L82" s="4">
        <f t="shared" si="36"/>
        <v>0</v>
      </c>
      <c r="M82" s="4"/>
      <c r="N82" s="4">
        <f t="shared" si="37"/>
        <v>0</v>
      </c>
      <c r="O82" s="4"/>
      <c r="P82" s="4"/>
      <c r="Q82" s="30">
        <f t="shared" si="38"/>
        <v>0</v>
      </c>
      <c r="R82" s="27">
        <f t="shared" si="39"/>
        <v>0</v>
      </c>
      <c r="S82" s="53" t="s">
        <v>31</v>
      </c>
      <c r="T82" s="8"/>
      <c r="U82" s="51">
        <f t="shared" si="40"/>
        <v>0</v>
      </c>
      <c r="V82" s="51">
        <f t="shared" si="41"/>
        <v>0</v>
      </c>
    </row>
    <row r="83" spans="2:22" ht="27" customHeight="1" thickBot="1" x14ac:dyDescent="0.45">
      <c r="B83" s="8"/>
      <c r="C83" s="8"/>
      <c r="D83" s="26"/>
      <c r="E83" s="8"/>
      <c r="F83" s="8">
        <f t="shared" si="33"/>
        <v>0</v>
      </c>
      <c r="G83" s="8"/>
      <c r="H83" s="8">
        <f t="shared" si="34"/>
        <v>0</v>
      </c>
      <c r="I83" s="8"/>
      <c r="J83" s="8">
        <f t="shared" si="35"/>
        <v>0</v>
      </c>
      <c r="K83" s="8"/>
      <c r="L83" s="8">
        <f t="shared" si="36"/>
        <v>0</v>
      </c>
      <c r="M83" s="8"/>
      <c r="N83" s="8">
        <f t="shared" si="37"/>
        <v>0</v>
      </c>
      <c r="O83" s="8"/>
      <c r="P83" s="8"/>
      <c r="Q83" s="39">
        <f t="shared" si="38"/>
        <v>0</v>
      </c>
      <c r="R83" s="28">
        <f t="shared" si="39"/>
        <v>0</v>
      </c>
      <c r="S83" s="50" t="s">
        <v>61</v>
      </c>
      <c r="T83" s="12"/>
      <c r="U83" s="51">
        <f t="shared" si="40"/>
        <v>0</v>
      </c>
      <c r="V83" s="52">
        <f t="shared" si="41"/>
        <v>0</v>
      </c>
    </row>
    <row r="84" spans="2:22" x14ac:dyDescent="0.4">
      <c r="E84" s="40"/>
      <c r="F84" s="40"/>
      <c r="G84" s="40"/>
      <c r="H84" s="40"/>
      <c r="I84" s="40"/>
      <c r="J84" s="40"/>
      <c r="K84" s="40"/>
      <c r="L84" s="40"/>
      <c r="M84" s="40"/>
      <c r="N84" s="40"/>
      <c r="O84" s="40"/>
      <c r="P84" s="40"/>
    </row>
    <row r="85" spans="2:22" ht="13.5" customHeight="1" x14ac:dyDescent="0.4">
      <c r="B85" s="12" t="s">
        <v>62</v>
      </c>
      <c r="C85" s="12"/>
      <c r="D85" s="55" t="s">
        <v>63</v>
      </c>
    </row>
    <row r="86" spans="2:22" ht="13.5" customHeight="1" x14ac:dyDescent="0.4">
      <c r="B86" s="8" t="s">
        <v>51</v>
      </c>
      <c r="C86" s="8"/>
      <c r="D86" s="8">
        <f t="shared" ref="D86:D91" si="42">C99-C86</f>
        <v>3000</v>
      </c>
      <c r="E86" s="56">
        <f>D86/4</f>
        <v>750</v>
      </c>
    </row>
    <row r="87" spans="2:22" ht="13.5" customHeight="1" x14ac:dyDescent="0.4">
      <c r="B87" s="12" t="s">
        <v>53</v>
      </c>
      <c r="C87" s="12"/>
      <c r="D87" s="8">
        <f t="shared" si="42"/>
        <v>600</v>
      </c>
      <c r="E87" s="56">
        <f t="shared" ref="E87:E96" si="43">D87/4</f>
        <v>150</v>
      </c>
    </row>
    <row r="88" spans="2:22" ht="13.5" customHeight="1" x14ac:dyDescent="0.4">
      <c r="B88" s="8" t="s">
        <v>55</v>
      </c>
      <c r="C88" s="8"/>
      <c r="D88" s="8">
        <f t="shared" si="42"/>
        <v>160</v>
      </c>
      <c r="E88" s="56">
        <f t="shared" si="43"/>
        <v>40</v>
      </c>
    </row>
    <row r="89" spans="2:22" ht="13.5" customHeight="1" x14ac:dyDescent="0.4">
      <c r="B89" s="12" t="s">
        <v>9</v>
      </c>
      <c r="C89" s="12"/>
      <c r="D89" s="8">
        <f t="shared" si="42"/>
        <v>850</v>
      </c>
      <c r="E89" s="56">
        <f t="shared" si="43"/>
        <v>212.5</v>
      </c>
    </row>
    <row r="90" spans="2:22" ht="13.5" customHeight="1" x14ac:dyDescent="0.4">
      <c r="B90" s="8" t="s">
        <v>13</v>
      </c>
      <c r="C90" s="8"/>
      <c r="D90" s="8">
        <f t="shared" si="42"/>
        <v>300</v>
      </c>
      <c r="E90" s="56">
        <f t="shared" si="43"/>
        <v>75</v>
      </c>
    </row>
    <row r="91" spans="2:22" ht="13.5" customHeight="1" x14ac:dyDescent="0.4">
      <c r="B91" s="12" t="s">
        <v>16</v>
      </c>
      <c r="C91" s="12"/>
      <c r="D91" s="8">
        <f t="shared" si="42"/>
        <v>450</v>
      </c>
      <c r="E91" s="56">
        <f t="shared" si="43"/>
        <v>112.5</v>
      </c>
    </row>
    <row r="92" spans="2:22" ht="13.5" customHeight="1" x14ac:dyDescent="0.4">
      <c r="B92" s="8" t="s">
        <v>21</v>
      </c>
      <c r="C92" s="12"/>
      <c r="D92" s="8">
        <f>C106-C92</f>
        <v>750</v>
      </c>
      <c r="E92" s="56">
        <f t="shared" si="43"/>
        <v>187.5</v>
      </c>
    </row>
    <row r="93" spans="2:22" ht="13.5" customHeight="1" x14ac:dyDescent="0.4">
      <c r="B93" s="12" t="s">
        <v>26</v>
      </c>
      <c r="C93" s="8"/>
      <c r="D93" s="8">
        <f>C107-C93</f>
        <v>100</v>
      </c>
      <c r="E93" s="56">
        <f t="shared" si="43"/>
        <v>25</v>
      </c>
    </row>
    <row r="94" spans="2:22" ht="13.5" customHeight="1" x14ac:dyDescent="0.4">
      <c r="B94" s="8" t="s">
        <v>60</v>
      </c>
      <c r="C94" s="12"/>
      <c r="D94" s="8">
        <f>C108-C94</f>
        <v>200</v>
      </c>
      <c r="E94" s="56">
        <f t="shared" si="43"/>
        <v>50</v>
      </c>
    </row>
    <row r="95" spans="2:22" ht="13.5" customHeight="1" x14ac:dyDescent="0.4">
      <c r="B95" s="4" t="s">
        <v>29</v>
      </c>
      <c r="C95" s="8"/>
      <c r="D95" s="8">
        <f>C109-C95</f>
        <v>280</v>
      </c>
      <c r="E95" s="56">
        <f t="shared" si="43"/>
        <v>70</v>
      </c>
    </row>
    <row r="96" spans="2:22" x14ac:dyDescent="0.4">
      <c r="B96" s="8" t="s">
        <v>31</v>
      </c>
      <c r="C96" s="12"/>
      <c r="D96" s="8">
        <f>C110-C96</f>
        <v>0</v>
      </c>
      <c r="E96" s="56">
        <f t="shared" si="43"/>
        <v>0</v>
      </c>
    </row>
    <row r="97" spans="2:14" x14ac:dyDescent="0.4">
      <c r="B97" s="12"/>
    </row>
    <row r="98" spans="2:14" x14ac:dyDescent="0.4">
      <c r="B98" s="112" t="s">
        <v>64</v>
      </c>
      <c r="C98" s="113"/>
      <c r="D98" s="40"/>
    </row>
    <row r="99" spans="2:14" x14ac:dyDescent="0.4">
      <c r="B99" s="8" t="s">
        <v>51</v>
      </c>
      <c r="C99" s="8">
        <v>3000</v>
      </c>
      <c r="D99" s="40"/>
      <c r="I99" s="57" t="s">
        <v>65</v>
      </c>
      <c r="J99" s="58" t="s">
        <v>66</v>
      </c>
      <c r="K99" s="55" t="s">
        <v>63</v>
      </c>
      <c r="L99" s="11"/>
      <c r="M99" s="125" t="s">
        <v>67</v>
      </c>
      <c r="N99" s="125"/>
    </row>
    <row r="100" spans="2:14" x14ac:dyDescent="0.4">
      <c r="B100" s="12" t="s">
        <v>53</v>
      </c>
      <c r="C100" s="12">
        <v>600</v>
      </c>
      <c r="D100" s="40"/>
      <c r="I100" s="4" t="s">
        <v>68</v>
      </c>
      <c r="J100" s="59">
        <v>337</v>
      </c>
      <c r="K100" s="12">
        <f>M100-J100</f>
        <v>1163</v>
      </c>
      <c r="L100" s="4" t="s">
        <v>68</v>
      </c>
      <c r="M100" s="125">
        <v>1500</v>
      </c>
      <c r="N100" s="125"/>
    </row>
    <row r="101" spans="2:14" x14ac:dyDescent="0.4">
      <c r="B101" s="8" t="s">
        <v>55</v>
      </c>
      <c r="C101" s="8">
        <v>160</v>
      </c>
      <c r="D101" s="40"/>
      <c r="I101" s="12" t="s">
        <v>53</v>
      </c>
      <c r="J101" s="59">
        <v>63</v>
      </c>
      <c r="K101" s="12">
        <f>M101-J101</f>
        <v>-23</v>
      </c>
      <c r="L101" s="12" t="s">
        <v>53</v>
      </c>
      <c r="M101" s="125">
        <v>40</v>
      </c>
      <c r="N101" s="125"/>
    </row>
    <row r="102" spans="2:14" x14ac:dyDescent="0.4">
      <c r="B102" s="12" t="s">
        <v>59</v>
      </c>
      <c r="C102" s="12">
        <v>850</v>
      </c>
      <c r="D102" s="40"/>
      <c r="I102" s="4" t="s">
        <v>55</v>
      </c>
      <c r="J102" s="59">
        <v>46</v>
      </c>
      <c r="K102" s="12">
        <f t="shared" ref="K102" si="44">M102-J102</f>
        <v>54</v>
      </c>
      <c r="L102" s="4" t="s">
        <v>55</v>
      </c>
      <c r="M102" s="125">
        <v>100</v>
      </c>
      <c r="N102" s="125"/>
    </row>
    <row r="103" spans="2:14" x14ac:dyDescent="0.4">
      <c r="B103" s="8" t="s">
        <v>13</v>
      </c>
      <c r="C103" s="8">
        <v>300</v>
      </c>
      <c r="D103" s="40"/>
      <c r="I103" s="12" t="s">
        <v>59</v>
      </c>
      <c r="J103" s="12">
        <v>177</v>
      </c>
      <c r="K103" s="12">
        <f>M103-J103</f>
        <v>373</v>
      </c>
      <c r="L103" s="12" t="s">
        <v>59</v>
      </c>
      <c r="M103" s="125">
        <v>550</v>
      </c>
      <c r="N103" s="125"/>
    </row>
    <row r="104" spans="2:14" x14ac:dyDescent="0.4">
      <c r="B104" s="12" t="s">
        <v>16</v>
      </c>
      <c r="C104" s="12">
        <v>450</v>
      </c>
      <c r="D104" s="40"/>
      <c r="I104" s="12" t="s">
        <v>13</v>
      </c>
      <c r="J104" s="12">
        <v>140</v>
      </c>
      <c r="K104" s="12">
        <f t="shared" ref="K104:K110" si="45">M104-J104</f>
        <v>280</v>
      </c>
      <c r="L104" s="12" t="s">
        <v>13</v>
      </c>
      <c r="M104" s="125">
        <v>420</v>
      </c>
      <c r="N104" s="125"/>
    </row>
    <row r="105" spans="2:14" x14ac:dyDescent="0.4">
      <c r="B105" s="8" t="s">
        <v>21</v>
      </c>
      <c r="C105" s="8">
        <v>3760</v>
      </c>
      <c r="D105" s="40"/>
      <c r="I105" s="12" t="s">
        <v>16</v>
      </c>
      <c r="J105" s="12">
        <v>306</v>
      </c>
      <c r="K105" s="12">
        <f t="shared" si="45"/>
        <v>244</v>
      </c>
      <c r="L105" s="12" t="s">
        <v>16</v>
      </c>
      <c r="M105" s="125">
        <v>550</v>
      </c>
      <c r="N105" s="125"/>
    </row>
    <row r="106" spans="2:14" x14ac:dyDescent="0.4">
      <c r="B106" s="12" t="s">
        <v>26</v>
      </c>
      <c r="C106" s="12">
        <v>750</v>
      </c>
      <c r="D106" s="40"/>
      <c r="I106" s="12" t="s">
        <v>69</v>
      </c>
      <c r="J106" s="12">
        <v>99</v>
      </c>
      <c r="K106" s="12">
        <f t="shared" si="45"/>
        <v>51</v>
      </c>
      <c r="L106" s="12" t="s">
        <v>70</v>
      </c>
      <c r="M106" s="125">
        <v>150</v>
      </c>
      <c r="N106" s="125"/>
    </row>
    <row r="107" spans="2:14" x14ac:dyDescent="0.4">
      <c r="B107" s="8" t="s">
        <v>60</v>
      </c>
      <c r="C107" s="8">
        <v>100</v>
      </c>
      <c r="D107" s="40"/>
      <c r="I107" s="12" t="s">
        <v>21</v>
      </c>
      <c r="J107" s="12">
        <v>36</v>
      </c>
      <c r="K107" s="12">
        <f t="shared" si="45"/>
        <v>1964</v>
      </c>
      <c r="L107" s="12" t="s">
        <v>21</v>
      </c>
      <c r="M107" s="125">
        <v>2000</v>
      </c>
      <c r="N107" s="125"/>
    </row>
    <row r="108" spans="2:14" x14ac:dyDescent="0.4">
      <c r="B108" s="4" t="s">
        <v>29</v>
      </c>
      <c r="C108" s="12">
        <v>200</v>
      </c>
      <c r="D108" s="40"/>
      <c r="I108" s="12" t="s">
        <v>71</v>
      </c>
      <c r="J108" s="12">
        <v>20</v>
      </c>
      <c r="K108" s="12">
        <f t="shared" si="45"/>
        <v>530</v>
      </c>
      <c r="L108" s="12" t="s">
        <v>71</v>
      </c>
      <c r="M108" s="125">
        <v>550</v>
      </c>
      <c r="N108" s="125"/>
    </row>
    <row r="109" spans="2:14" x14ac:dyDescent="0.4">
      <c r="B109" s="8" t="s">
        <v>31</v>
      </c>
      <c r="C109" s="8">
        <v>280</v>
      </c>
      <c r="D109" s="40"/>
      <c r="I109" s="12" t="s">
        <v>72</v>
      </c>
      <c r="J109" s="12">
        <v>10</v>
      </c>
      <c r="K109" s="12">
        <f t="shared" si="45"/>
        <v>360</v>
      </c>
      <c r="L109" s="12" t="s">
        <v>72</v>
      </c>
      <c r="M109" s="125">
        <v>370</v>
      </c>
      <c r="N109" s="125"/>
    </row>
    <row r="110" spans="2:14" x14ac:dyDescent="0.4">
      <c r="B110" s="4" t="s">
        <v>61</v>
      </c>
      <c r="C110" s="12">
        <v>0</v>
      </c>
      <c r="D110" s="40"/>
      <c r="I110" s="12" t="s">
        <v>73</v>
      </c>
      <c r="J110" s="12">
        <v>10</v>
      </c>
      <c r="K110" s="12">
        <f t="shared" si="45"/>
        <v>290</v>
      </c>
      <c r="L110" s="12" t="s">
        <v>73</v>
      </c>
      <c r="M110" s="125">
        <v>300</v>
      </c>
      <c r="N110" s="125"/>
    </row>
    <row r="111" spans="2:14" x14ac:dyDescent="0.4">
      <c r="D111" s="40"/>
    </row>
  </sheetData>
  <mergeCells count="63">
    <mergeCell ref="M110:N110"/>
    <mergeCell ref="M99:N99"/>
    <mergeCell ref="M100:N100"/>
    <mergeCell ref="M101:N101"/>
    <mergeCell ref="M102:N102"/>
    <mergeCell ref="M103:N103"/>
    <mergeCell ref="M104:N104"/>
    <mergeCell ref="M105:N105"/>
    <mergeCell ref="M106:N106"/>
    <mergeCell ref="M107:N107"/>
    <mergeCell ref="M108:N108"/>
    <mergeCell ref="M109:N109"/>
    <mergeCell ref="B98:C98"/>
    <mergeCell ref="F12:H12"/>
    <mergeCell ref="I12:K12"/>
    <mergeCell ref="M12:N12"/>
    <mergeCell ref="O12:P12"/>
    <mergeCell ref="F13:H13"/>
    <mergeCell ref="I13:K13"/>
    <mergeCell ref="M13:N13"/>
    <mergeCell ref="O13:P13"/>
    <mergeCell ref="C15:D15"/>
    <mergeCell ref="C29:D29"/>
    <mergeCell ref="C43:D43"/>
    <mergeCell ref="C57:D57"/>
    <mergeCell ref="C71:D71"/>
    <mergeCell ref="F10:H10"/>
    <mergeCell ref="I10:K10"/>
    <mergeCell ref="M10:N10"/>
    <mergeCell ref="O10:P10"/>
    <mergeCell ref="F11:H11"/>
    <mergeCell ref="I11:K11"/>
    <mergeCell ref="M11:N11"/>
    <mergeCell ref="O11:P11"/>
    <mergeCell ref="F8:H8"/>
    <mergeCell ref="I8:K8"/>
    <mergeCell ref="M8:N8"/>
    <mergeCell ref="O8:P8"/>
    <mergeCell ref="F9:H9"/>
    <mergeCell ref="I9:K9"/>
    <mergeCell ref="M9:N9"/>
    <mergeCell ref="O9:P9"/>
    <mergeCell ref="F6:H6"/>
    <mergeCell ref="I6:K6"/>
    <mergeCell ref="M6:N6"/>
    <mergeCell ref="O6:P6"/>
    <mergeCell ref="F7:H7"/>
    <mergeCell ref="I7:K7"/>
    <mergeCell ref="M7:N7"/>
    <mergeCell ref="O7:P7"/>
    <mergeCell ref="O5:P5"/>
    <mergeCell ref="B1:B3"/>
    <mergeCell ref="F1:H1"/>
    <mergeCell ref="I1:K1"/>
    <mergeCell ref="F2:H2"/>
    <mergeCell ref="I2:K2"/>
    <mergeCell ref="F3:H3"/>
    <mergeCell ref="I3:K3"/>
    <mergeCell ref="F4:H4"/>
    <mergeCell ref="I4:K4"/>
    <mergeCell ref="F5:H5"/>
    <mergeCell ref="I5:K5"/>
    <mergeCell ref="M5:N5"/>
  </mergeCells>
  <phoneticPr fontId="4"/>
  <conditionalFormatting sqref="D86:D96">
    <cfRule type="cellIs" dxfId="63" priority="2" operator="greaterThan">
      <formula>0</formula>
    </cfRule>
  </conditionalFormatting>
  <conditionalFormatting sqref="R17:R22 R27 R31:R36 R41 R45:R50 R55 R59:R64 R69 R73:R78 R83">
    <cfRule type="cellIs" dxfId="62" priority="1" operator="lessThan">
      <formula>0</formula>
    </cfRule>
  </conditionalFormatting>
  <pageMargins left="0" right="0" top="0" bottom="0" header="0.31496062992125984" footer="0.31496062992125984"/>
  <pageSetup paperSize="9" scale="39" fitToHeight="0" orientation="landscape"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501B7-A9E3-4848-BBC4-3754AEDF8A90}">
  <sheetPr codeName="Sheet2"/>
  <dimension ref="A1:D33"/>
  <sheetViews>
    <sheetView topLeftCell="A22" workbookViewId="0">
      <selection activeCell="D35" sqref="D35"/>
    </sheetView>
  </sheetViews>
  <sheetFormatPr defaultRowHeight="18.75" x14ac:dyDescent="0.4"/>
  <cols>
    <col min="1" max="1" width="15.875" customWidth="1"/>
    <col min="2" max="4" width="20.75" customWidth="1"/>
  </cols>
  <sheetData>
    <row r="1" spans="1:4" x14ac:dyDescent="0.4">
      <c r="A1" s="60" t="s">
        <v>74</v>
      </c>
      <c r="B1" s="60"/>
      <c r="C1" s="60"/>
      <c r="D1" s="61" t="s">
        <v>75</v>
      </c>
    </row>
    <row r="2" spans="1:4" x14ac:dyDescent="0.4">
      <c r="A2" s="62" t="s">
        <v>76</v>
      </c>
      <c r="B2" s="62" t="s">
        <v>77</v>
      </c>
      <c r="C2" s="62" t="s">
        <v>78</v>
      </c>
      <c r="D2" s="62" t="s">
        <v>79</v>
      </c>
    </row>
    <row r="3" spans="1:4" ht="22.5" customHeight="1" x14ac:dyDescent="0.4">
      <c r="A3" s="63">
        <v>44774</v>
      </c>
      <c r="B3" s="11"/>
      <c r="C3" s="11"/>
      <c r="D3" s="11"/>
    </row>
    <row r="4" spans="1:4" ht="22.5" customHeight="1" x14ac:dyDescent="0.4">
      <c r="A4" s="63">
        <f>A3+1</f>
        <v>44775</v>
      </c>
      <c r="B4" s="11"/>
      <c r="C4" s="11"/>
      <c r="D4" s="11"/>
    </row>
    <row r="5" spans="1:4" ht="22.5" customHeight="1" x14ac:dyDescent="0.4">
      <c r="A5" s="63">
        <f t="shared" ref="A5:A33" si="0">A4+1</f>
        <v>44776</v>
      </c>
      <c r="B5" s="11"/>
      <c r="C5" s="11"/>
      <c r="D5" s="11"/>
    </row>
    <row r="6" spans="1:4" ht="22.5" customHeight="1" x14ac:dyDescent="0.4">
      <c r="A6" s="63">
        <f t="shared" si="0"/>
        <v>44777</v>
      </c>
      <c r="B6" s="11"/>
      <c r="C6" s="11"/>
      <c r="D6" s="11"/>
    </row>
    <row r="7" spans="1:4" ht="22.5" customHeight="1" x14ac:dyDescent="0.4">
      <c r="A7" s="63">
        <f t="shared" si="0"/>
        <v>44778</v>
      </c>
      <c r="B7" s="11"/>
      <c r="C7" s="11"/>
      <c r="D7" s="11"/>
    </row>
    <row r="8" spans="1:4" ht="22.5" customHeight="1" x14ac:dyDescent="0.4">
      <c r="A8" s="64">
        <f t="shared" si="0"/>
        <v>44779</v>
      </c>
      <c r="B8" s="65"/>
      <c r="C8" s="65"/>
      <c r="D8" s="65"/>
    </row>
    <row r="9" spans="1:4" ht="22.5" customHeight="1" x14ac:dyDescent="0.4">
      <c r="A9" s="64">
        <f t="shared" si="0"/>
        <v>44780</v>
      </c>
      <c r="B9" s="65"/>
      <c r="C9" s="65"/>
      <c r="D9" s="65"/>
    </row>
    <row r="10" spans="1:4" ht="22.5" customHeight="1" x14ac:dyDescent="0.4">
      <c r="A10" s="63">
        <f t="shared" si="0"/>
        <v>44781</v>
      </c>
      <c r="B10" s="11"/>
      <c r="C10" s="11"/>
      <c r="D10" s="11"/>
    </row>
    <row r="11" spans="1:4" ht="22.5" customHeight="1" x14ac:dyDescent="0.4">
      <c r="A11" s="63">
        <f t="shared" si="0"/>
        <v>44782</v>
      </c>
      <c r="B11" s="11"/>
      <c r="C11" s="11"/>
      <c r="D11" s="11"/>
    </row>
    <row r="12" spans="1:4" ht="22.5" customHeight="1" x14ac:dyDescent="0.4">
      <c r="A12" s="63">
        <f t="shared" si="0"/>
        <v>44783</v>
      </c>
      <c r="B12" s="11"/>
      <c r="C12" s="11"/>
      <c r="D12" s="11"/>
    </row>
    <row r="13" spans="1:4" ht="22.5" customHeight="1" x14ac:dyDescent="0.4">
      <c r="A13" s="63">
        <f t="shared" si="0"/>
        <v>44784</v>
      </c>
      <c r="B13" s="11"/>
      <c r="C13" s="11"/>
      <c r="D13" s="11"/>
    </row>
    <row r="14" spans="1:4" ht="22.5" customHeight="1" x14ac:dyDescent="0.4">
      <c r="A14" s="63">
        <f t="shared" si="0"/>
        <v>44785</v>
      </c>
      <c r="B14" s="11"/>
      <c r="C14" s="11"/>
      <c r="D14" s="11"/>
    </row>
    <row r="15" spans="1:4" ht="22.5" customHeight="1" x14ac:dyDescent="0.4">
      <c r="A15" s="64">
        <f t="shared" si="0"/>
        <v>44786</v>
      </c>
      <c r="B15" s="65"/>
      <c r="C15" s="65"/>
      <c r="D15" s="65"/>
    </row>
    <row r="16" spans="1:4" ht="22.5" customHeight="1" x14ac:dyDescent="0.4">
      <c r="A16" s="64">
        <f t="shared" si="0"/>
        <v>44787</v>
      </c>
      <c r="B16" s="65"/>
      <c r="C16" s="65"/>
      <c r="D16" s="65"/>
    </row>
    <row r="17" spans="1:4" ht="22.5" customHeight="1" x14ac:dyDescent="0.4">
      <c r="A17" s="63">
        <f t="shared" si="0"/>
        <v>44788</v>
      </c>
      <c r="B17" s="11"/>
      <c r="C17" s="11"/>
      <c r="D17" s="11"/>
    </row>
    <row r="18" spans="1:4" ht="22.5" customHeight="1" x14ac:dyDescent="0.4">
      <c r="A18" s="63">
        <f t="shared" si="0"/>
        <v>44789</v>
      </c>
      <c r="B18" s="11">
        <v>1616</v>
      </c>
      <c r="C18" s="11">
        <v>697</v>
      </c>
      <c r="D18" s="11">
        <v>1083</v>
      </c>
    </row>
    <row r="19" spans="1:4" ht="22.5" customHeight="1" x14ac:dyDescent="0.4">
      <c r="A19" s="63">
        <f t="shared" si="0"/>
        <v>44790</v>
      </c>
      <c r="B19" s="11"/>
      <c r="C19" s="11"/>
      <c r="D19" s="11">
        <v>1158</v>
      </c>
    </row>
    <row r="20" spans="1:4" ht="22.5" customHeight="1" x14ac:dyDescent="0.4">
      <c r="A20" s="63">
        <f t="shared" si="0"/>
        <v>44791</v>
      </c>
      <c r="B20" s="11"/>
      <c r="C20" s="11"/>
      <c r="D20" s="11"/>
    </row>
    <row r="21" spans="1:4" ht="22.5" customHeight="1" x14ac:dyDescent="0.4">
      <c r="A21" s="63">
        <f t="shared" si="0"/>
        <v>44792</v>
      </c>
      <c r="B21" s="11">
        <v>1230</v>
      </c>
      <c r="C21" s="11">
        <v>807</v>
      </c>
      <c r="D21" s="11">
        <v>1196</v>
      </c>
    </row>
    <row r="22" spans="1:4" ht="22.5" customHeight="1" x14ac:dyDescent="0.4">
      <c r="A22" s="64">
        <f t="shared" si="0"/>
        <v>44793</v>
      </c>
      <c r="B22" s="65"/>
      <c r="C22" s="65"/>
      <c r="D22" s="65"/>
    </row>
    <row r="23" spans="1:4" ht="22.5" customHeight="1" x14ac:dyDescent="0.4">
      <c r="A23" s="64">
        <f t="shared" si="0"/>
        <v>44794</v>
      </c>
      <c r="B23" s="65"/>
      <c r="C23" s="65"/>
      <c r="D23" s="65"/>
    </row>
    <row r="24" spans="1:4" ht="22.5" customHeight="1" x14ac:dyDescent="0.4">
      <c r="A24" s="63">
        <f t="shared" si="0"/>
        <v>44795</v>
      </c>
      <c r="B24" s="11"/>
      <c r="C24" s="11"/>
      <c r="D24" s="11"/>
    </row>
    <row r="25" spans="1:4" ht="22.5" customHeight="1" x14ac:dyDescent="0.4">
      <c r="A25" s="63">
        <f t="shared" si="0"/>
        <v>44796</v>
      </c>
      <c r="B25" s="11"/>
      <c r="C25" s="11"/>
      <c r="D25" s="11"/>
    </row>
    <row r="26" spans="1:4" ht="22.5" customHeight="1" x14ac:dyDescent="0.4">
      <c r="A26" s="63">
        <f t="shared" si="0"/>
        <v>44797</v>
      </c>
      <c r="B26" s="11">
        <v>900</v>
      </c>
      <c r="C26" s="11">
        <v>756</v>
      </c>
      <c r="D26" s="11">
        <v>1026</v>
      </c>
    </row>
    <row r="27" spans="1:4" ht="22.5" customHeight="1" x14ac:dyDescent="0.4">
      <c r="A27" s="63">
        <f t="shared" si="0"/>
        <v>44798</v>
      </c>
      <c r="B27" s="11"/>
      <c r="C27" s="11"/>
      <c r="D27" s="11"/>
    </row>
    <row r="28" spans="1:4" ht="22.5" customHeight="1" x14ac:dyDescent="0.4">
      <c r="A28" s="63">
        <f t="shared" si="0"/>
        <v>44799</v>
      </c>
      <c r="B28" s="11">
        <v>898</v>
      </c>
      <c r="C28" s="11">
        <v>703</v>
      </c>
      <c r="D28" s="11">
        <v>1040</v>
      </c>
    </row>
    <row r="29" spans="1:4" ht="22.5" customHeight="1" x14ac:dyDescent="0.4">
      <c r="A29" s="64">
        <f t="shared" si="0"/>
        <v>44800</v>
      </c>
      <c r="B29" s="65"/>
      <c r="C29" s="65"/>
      <c r="D29" s="65"/>
    </row>
    <row r="30" spans="1:4" ht="22.5" customHeight="1" x14ac:dyDescent="0.4">
      <c r="A30" s="64">
        <f t="shared" si="0"/>
        <v>44801</v>
      </c>
      <c r="B30" s="65"/>
      <c r="C30" s="65"/>
      <c r="D30" s="65"/>
    </row>
    <row r="31" spans="1:4" ht="22.5" customHeight="1" x14ac:dyDescent="0.4">
      <c r="A31" s="63">
        <f t="shared" si="0"/>
        <v>44802</v>
      </c>
      <c r="B31" s="11"/>
      <c r="C31" s="11"/>
      <c r="D31" s="11"/>
    </row>
    <row r="32" spans="1:4" ht="22.5" customHeight="1" x14ac:dyDescent="0.4">
      <c r="A32" s="63">
        <f t="shared" si="0"/>
        <v>44803</v>
      </c>
      <c r="B32" s="11">
        <v>810</v>
      </c>
      <c r="C32" s="11">
        <v>594</v>
      </c>
      <c r="D32" s="11">
        <v>1026</v>
      </c>
    </row>
    <row r="33" spans="1:4" ht="22.5" customHeight="1" x14ac:dyDescent="0.4">
      <c r="A33" s="63">
        <f t="shared" si="0"/>
        <v>44804</v>
      </c>
      <c r="B33" s="11">
        <v>990</v>
      </c>
      <c r="C33" s="11">
        <v>520</v>
      </c>
      <c r="D33" s="11">
        <v>1026</v>
      </c>
    </row>
  </sheetData>
  <phoneticPr fontId="4"/>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2B7EF-8950-4C52-8A0F-D5DE355F6DF4}">
  <sheetPr codeName="Sheet3">
    <pageSetUpPr fitToPage="1"/>
  </sheetPr>
  <dimension ref="B1:AE111"/>
  <sheetViews>
    <sheetView topLeftCell="A60" zoomScale="70" zoomScaleNormal="70" workbookViewId="0">
      <selection activeCell="K78" sqref="K78"/>
    </sheetView>
  </sheetViews>
  <sheetFormatPr defaultRowHeight="18.75" x14ac:dyDescent="0.4"/>
  <cols>
    <col min="1" max="1" width="4.5" customWidth="1"/>
    <col min="2" max="2" width="21.75" customWidth="1"/>
    <col min="3" max="4" width="10.625" customWidth="1"/>
    <col min="5" max="16" width="13.625" customWidth="1"/>
    <col min="17" max="18" width="22.25" customWidth="1"/>
    <col min="19" max="19" width="29.125" customWidth="1"/>
    <col min="20" max="20" width="22.625" customWidth="1"/>
    <col min="21" max="21" width="10.625" customWidth="1"/>
    <col min="22" max="22" width="16.375" customWidth="1"/>
    <col min="24" max="25" width="11.25" customWidth="1"/>
    <col min="27" max="27" width="17.375" customWidth="1"/>
  </cols>
  <sheetData>
    <row r="1" spans="2:29" ht="20.25" customHeight="1" thickBot="1" x14ac:dyDescent="0.45">
      <c r="B1" s="114" t="s">
        <v>80</v>
      </c>
      <c r="C1" s="1"/>
      <c r="D1" s="2"/>
      <c r="E1" s="3"/>
      <c r="F1" s="115" t="s">
        <v>2</v>
      </c>
      <c r="G1" s="116"/>
      <c r="H1" s="117"/>
      <c r="I1" s="115" t="s">
        <v>81</v>
      </c>
      <c r="J1" s="116"/>
      <c r="K1" s="117"/>
      <c r="L1" s="126" t="s">
        <v>82</v>
      </c>
      <c r="M1" s="127"/>
      <c r="N1" s="127"/>
      <c r="O1" s="127"/>
    </row>
    <row r="2" spans="2:29" ht="20.25" customHeight="1" x14ac:dyDescent="0.4">
      <c r="B2" s="114"/>
      <c r="C2" s="1"/>
      <c r="D2" s="2"/>
      <c r="E2" s="4" t="s">
        <v>4</v>
      </c>
      <c r="F2" s="115" t="s">
        <v>6</v>
      </c>
      <c r="G2" s="116"/>
      <c r="H2" s="117"/>
      <c r="I2" s="115" t="s">
        <v>83</v>
      </c>
      <c r="J2" s="116"/>
      <c r="K2" s="117"/>
      <c r="S2" s="5" t="s">
        <v>7</v>
      </c>
    </row>
    <row r="3" spans="2:29" ht="20.25" customHeight="1" thickBot="1" x14ac:dyDescent="0.45">
      <c r="B3" s="114"/>
      <c r="C3" s="6" t="s">
        <v>8</v>
      </c>
      <c r="D3" s="7">
        <v>1000</v>
      </c>
      <c r="E3" s="8" t="s">
        <v>9</v>
      </c>
      <c r="F3" s="118" t="s">
        <v>84</v>
      </c>
      <c r="G3" s="119"/>
      <c r="H3" s="120"/>
      <c r="I3" s="118" t="s">
        <v>85</v>
      </c>
      <c r="J3" s="119"/>
      <c r="K3" s="120"/>
      <c r="S3" s="9" t="s">
        <v>12</v>
      </c>
    </row>
    <row r="4" spans="2:29" ht="20.25" customHeight="1" x14ac:dyDescent="0.4">
      <c r="C4" s="10"/>
      <c r="D4" s="7">
        <v>700</v>
      </c>
      <c r="E4" s="4" t="s">
        <v>13</v>
      </c>
      <c r="F4" s="115" t="s">
        <v>86</v>
      </c>
      <c r="G4" s="116"/>
      <c r="H4" s="117"/>
      <c r="I4" s="115" t="s">
        <v>87</v>
      </c>
      <c r="J4" s="116"/>
      <c r="K4" s="117"/>
    </row>
    <row r="5" spans="2:29" ht="20.25" customHeight="1" x14ac:dyDescent="0.4">
      <c r="C5" s="10"/>
      <c r="D5" s="7">
        <v>1000</v>
      </c>
      <c r="E5" s="8" t="s">
        <v>16</v>
      </c>
      <c r="F5" s="118" t="s">
        <v>88</v>
      </c>
      <c r="G5" s="119"/>
      <c r="H5" s="120"/>
      <c r="I5" s="118" t="s">
        <v>89</v>
      </c>
      <c r="J5" s="119"/>
      <c r="K5" s="120"/>
      <c r="L5" s="11"/>
      <c r="M5" s="112" t="s">
        <v>20</v>
      </c>
      <c r="N5" s="113"/>
      <c r="O5" s="112" t="s">
        <v>90</v>
      </c>
      <c r="P5" s="113"/>
    </row>
    <row r="6" spans="2:29" ht="20.25" customHeight="1" x14ac:dyDescent="0.4">
      <c r="E6" s="4" t="s">
        <v>21</v>
      </c>
      <c r="F6" s="115">
        <v>2000</v>
      </c>
      <c r="G6" s="116"/>
      <c r="H6" s="117"/>
      <c r="I6" s="115">
        <v>1800</v>
      </c>
      <c r="J6" s="116"/>
      <c r="K6" s="117"/>
      <c r="L6" s="12" t="s">
        <v>22</v>
      </c>
      <c r="M6" s="112"/>
      <c r="N6" s="113"/>
      <c r="O6" s="112"/>
      <c r="P6" s="113"/>
      <c r="S6" t="s">
        <v>23</v>
      </c>
    </row>
    <row r="7" spans="2:29" ht="20.25" customHeight="1" x14ac:dyDescent="0.4">
      <c r="E7" s="13" t="s">
        <v>7</v>
      </c>
      <c r="F7" s="118">
        <v>1300</v>
      </c>
      <c r="G7" s="119"/>
      <c r="H7" s="120"/>
      <c r="I7" s="118">
        <v>1500</v>
      </c>
      <c r="J7" s="119"/>
      <c r="K7" s="120"/>
      <c r="L7" s="12" t="s">
        <v>24</v>
      </c>
      <c r="M7" s="112"/>
      <c r="N7" s="113"/>
      <c r="O7" s="112"/>
      <c r="P7" s="113"/>
      <c r="S7" t="s">
        <v>25</v>
      </c>
    </row>
    <row r="8" spans="2:29" ht="20.25" customHeight="1" x14ac:dyDescent="0.4">
      <c r="E8" s="4" t="s">
        <v>26</v>
      </c>
      <c r="F8" s="115">
        <v>420</v>
      </c>
      <c r="G8" s="116"/>
      <c r="H8" s="117"/>
      <c r="I8" s="115">
        <v>420</v>
      </c>
      <c r="J8" s="116"/>
      <c r="K8" s="117"/>
      <c r="L8" s="12" t="s">
        <v>27</v>
      </c>
      <c r="M8" s="112"/>
      <c r="N8" s="113"/>
      <c r="O8" s="112"/>
      <c r="P8" s="113"/>
      <c r="S8" t="s">
        <v>28</v>
      </c>
    </row>
    <row r="9" spans="2:29" ht="20.25" customHeight="1" x14ac:dyDescent="0.4">
      <c r="E9" s="8" t="s">
        <v>29</v>
      </c>
      <c r="F9" s="118">
        <v>1200</v>
      </c>
      <c r="G9" s="119"/>
      <c r="H9" s="120"/>
      <c r="I9" s="118">
        <v>1130</v>
      </c>
      <c r="J9" s="119"/>
      <c r="K9" s="120"/>
      <c r="L9" s="12" t="s">
        <v>30</v>
      </c>
      <c r="M9" s="112"/>
      <c r="N9" s="113"/>
      <c r="O9" s="112"/>
      <c r="P9" s="113"/>
    </row>
    <row r="10" spans="2:29" ht="20.25" customHeight="1" x14ac:dyDescent="0.4">
      <c r="E10" s="4" t="s">
        <v>31</v>
      </c>
      <c r="F10" s="115">
        <v>290</v>
      </c>
      <c r="G10" s="116"/>
      <c r="H10" s="117"/>
      <c r="I10" s="115">
        <v>390</v>
      </c>
      <c r="J10" s="116"/>
      <c r="K10" s="117"/>
      <c r="L10" s="12" t="s">
        <v>32</v>
      </c>
      <c r="M10" s="112"/>
      <c r="N10" s="113"/>
      <c r="O10" s="112"/>
      <c r="P10" s="113"/>
      <c r="S10" t="s">
        <v>33</v>
      </c>
    </row>
    <row r="11" spans="2:29" ht="20.25" customHeight="1" x14ac:dyDescent="0.4">
      <c r="E11" s="8"/>
      <c r="F11" s="118"/>
      <c r="G11" s="119"/>
      <c r="H11" s="120"/>
      <c r="I11" s="118"/>
      <c r="J11" s="119"/>
      <c r="K11" s="120"/>
      <c r="L11" s="12" t="s">
        <v>34</v>
      </c>
      <c r="M11" s="112"/>
      <c r="N11" s="113"/>
      <c r="O11" s="112"/>
      <c r="P11" s="113"/>
      <c r="S11" t="s">
        <v>35</v>
      </c>
    </row>
    <row r="12" spans="2:29" ht="20.25" customHeight="1" x14ac:dyDescent="0.4">
      <c r="E12" s="4"/>
      <c r="F12" s="115"/>
      <c r="G12" s="116"/>
      <c r="H12" s="117"/>
      <c r="I12" s="115"/>
      <c r="J12" s="116"/>
      <c r="K12" s="117"/>
      <c r="L12" s="12" t="s">
        <v>36</v>
      </c>
      <c r="M12" s="112"/>
      <c r="N12" s="113"/>
      <c r="O12" s="112"/>
      <c r="P12" s="113"/>
    </row>
    <row r="13" spans="2:29" ht="20.25" customHeight="1" x14ac:dyDescent="0.4">
      <c r="E13" s="8"/>
      <c r="F13" s="118"/>
      <c r="G13" s="119"/>
      <c r="H13" s="120"/>
      <c r="I13" s="118"/>
      <c r="J13" s="119"/>
      <c r="K13" s="120"/>
      <c r="L13" s="12" t="s">
        <v>37</v>
      </c>
      <c r="M13" s="112"/>
      <c r="N13" s="113"/>
      <c r="O13" s="112"/>
      <c r="P13" s="113"/>
      <c r="W13" s="14" t="s">
        <v>91</v>
      </c>
    </row>
    <row r="14" spans="2:29" ht="22.5" customHeight="1" thickBot="1" x14ac:dyDescent="0.45">
      <c r="W14" s="128" t="s">
        <v>92</v>
      </c>
      <c r="X14" s="128"/>
      <c r="Y14" s="128"/>
      <c r="Z14" s="129" t="s">
        <v>93</v>
      </c>
      <c r="AA14" s="128" t="s">
        <v>94</v>
      </c>
      <c r="AB14" s="128"/>
      <c r="AC14" s="128"/>
    </row>
    <row r="15" spans="2:29" ht="27" customHeight="1" x14ac:dyDescent="0.4">
      <c r="C15" s="121"/>
      <c r="D15" s="122"/>
      <c r="E15" s="15">
        <v>44802</v>
      </c>
      <c r="F15" s="16" t="s">
        <v>38</v>
      </c>
      <c r="G15" s="15">
        <v>44803</v>
      </c>
      <c r="H15" s="16" t="s">
        <v>38</v>
      </c>
      <c r="I15" s="15">
        <v>44804</v>
      </c>
      <c r="J15" s="16" t="s">
        <v>38</v>
      </c>
      <c r="K15" s="15">
        <v>44805</v>
      </c>
      <c r="L15" s="16" t="s">
        <v>38</v>
      </c>
      <c r="M15" s="15">
        <v>44806</v>
      </c>
      <c r="N15" s="16" t="s">
        <v>38</v>
      </c>
      <c r="O15" s="15">
        <v>44807</v>
      </c>
      <c r="P15" s="16" t="s">
        <v>38</v>
      </c>
      <c r="Q15" s="17" t="s">
        <v>39</v>
      </c>
      <c r="R15" s="17" t="s">
        <v>40</v>
      </c>
      <c r="T15" s="18" t="s">
        <v>41</v>
      </c>
      <c r="U15" s="19"/>
      <c r="W15" s="130" t="s">
        <v>95</v>
      </c>
      <c r="X15" s="130"/>
      <c r="Y15" s="130"/>
      <c r="Z15" s="129"/>
      <c r="AA15" s="130" t="s">
        <v>96</v>
      </c>
      <c r="AB15" s="130"/>
      <c r="AC15" s="130"/>
    </row>
    <row r="16" spans="2:29" ht="27" customHeight="1" x14ac:dyDescent="0.4">
      <c r="B16" s="20"/>
      <c r="C16" s="21" t="s">
        <v>42</v>
      </c>
      <c r="D16" s="21" t="s">
        <v>43</v>
      </c>
      <c r="E16" s="4" t="s">
        <v>44</v>
      </c>
      <c r="F16" s="4"/>
      <c r="G16" s="4" t="s">
        <v>97</v>
      </c>
      <c r="H16" s="4"/>
      <c r="I16" s="4" t="s">
        <v>46</v>
      </c>
      <c r="J16" s="4"/>
      <c r="K16" s="4" t="s">
        <v>47</v>
      </c>
      <c r="L16" s="4"/>
      <c r="M16" s="4" t="s">
        <v>48</v>
      </c>
      <c r="N16" s="4"/>
      <c r="O16" s="4" t="s">
        <v>49</v>
      </c>
      <c r="P16" s="4"/>
      <c r="Q16" s="22"/>
      <c r="R16" s="23"/>
      <c r="T16" s="24" t="s">
        <v>50</v>
      </c>
      <c r="U16" s="25">
        <v>353</v>
      </c>
      <c r="W16" s="130"/>
      <c r="X16" s="130"/>
      <c r="Y16" s="130"/>
      <c r="Z16" s="129"/>
      <c r="AA16" s="130"/>
      <c r="AB16" s="130"/>
      <c r="AC16" s="130"/>
    </row>
    <row r="17" spans="2:31" ht="27" customHeight="1" x14ac:dyDescent="0.4">
      <c r="B17" s="8" t="s">
        <v>51</v>
      </c>
      <c r="C17" s="26">
        <v>480</v>
      </c>
      <c r="D17" s="8">
        <f t="shared" ref="D17:D26" si="0">C17/5</f>
        <v>96</v>
      </c>
      <c r="E17" s="8"/>
      <c r="F17" s="8">
        <f t="shared" ref="F17:F27" si="1">E17</f>
        <v>0</v>
      </c>
      <c r="G17" s="8"/>
      <c r="H17" s="8">
        <f t="shared" ref="H17:H27" si="2">F17+G17</f>
        <v>0</v>
      </c>
      <c r="I17" s="8"/>
      <c r="J17" s="8">
        <f t="shared" ref="J17:J27" si="3">H17+I17</f>
        <v>0</v>
      </c>
      <c r="K17" s="8"/>
      <c r="L17" s="8">
        <f t="shared" ref="L17:L27" si="4">J17+K17</f>
        <v>0</v>
      </c>
      <c r="M17" s="8"/>
      <c r="N17" s="8">
        <f t="shared" ref="N17:N27" si="5">L17+M17</f>
        <v>0</v>
      </c>
      <c r="O17" s="8"/>
      <c r="P17" s="8"/>
      <c r="Q17" s="27">
        <f t="shared" ref="Q17:Q27" si="6">E17+G17+I17+K17+M17+O17</f>
        <v>0</v>
      </c>
      <c r="R17" s="28">
        <f t="shared" ref="R17:R27" si="7">Q17-C17</f>
        <v>-480</v>
      </c>
      <c r="T17" s="24" t="s">
        <v>52</v>
      </c>
      <c r="U17" s="25">
        <v>588</v>
      </c>
      <c r="W17" s="29"/>
      <c r="X17" s="29" t="s">
        <v>98</v>
      </c>
      <c r="Y17" s="29" t="s">
        <v>99</v>
      </c>
      <c r="Z17" s="129"/>
      <c r="AA17" s="29" t="s">
        <v>100</v>
      </c>
      <c r="AB17" s="29" t="s">
        <v>101</v>
      </c>
      <c r="AC17" s="29" t="s">
        <v>102</v>
      </c>
    </row>
    <row r="18" spans="2:31" ht="27" customHeight="1" x14ac:dyDescent="0.4">
      <c r="B18" s="12" t="s">
        <v>53</v>
      </c>
      <c r="C18" s="21">
        <v>100</v>
      </c>
      <c r="D18" s="4">
        <f t="shared" si="0"/>
        <v>20</v>
      </c>
      <c r="E18" s="4"/>
      <c r="F18" s="4">
        <f t="shared" si="1"/>
        <v>0</v>
      </c>
      <c r="G18" s="4"/>
      <c r="H18" s="4">
        <f t="shared" si="2"/>
        <v>0</v>
      </c>
      <c r="I18" s="4"/>
      <c r="J18" s="4">
        <f t="shared" si="3"/>
        <v>0</v>
      </c>
      <c r="K18" s="4"/>
      <c r="L18" s="4">
        <f t="shared" si="4"/>
        <v>0</v>
      </c>
      <c r="M18" s="4"/>
      <c r="N18" s="4">
        <f t="shared" si="5"/>
        <v>0</v>
      </c>
      <c r="O18" s="4"/>
      <c r="P18" s="4"/>
      <c r="Q18" s="30">
        <f t="shared" si="6"/>
        <v>0</v>
      </c>
      <c r="R18" s="28">
        <f t="shared" si="7"/>
        <v>-100</v>
      </c>
      <c r="T18" s="24"/>
      <c r="U18" s="31" t="s">
        <v>54</v>
      </c>
      <c r="W18" s="29" t="s">
        <v>103</v>
      </c>
      <c r="X18" s="29">
        <v>38.6</v>
      </c>
      <c r="Y18" s="29">
        <v>0.28741623231571106</v>
      </c>
      <c r="Z18" s="129"/>
      <c r="AA18" s="32">
        <v>71.854058078927764</v>
      </c>
      <c r="AB18" s="29">
        <v>718540.58078927768</v>
      </c>
      <c r="AC18" s="33">
        <v>182.37070578408063</v>
      </c>
      <c r="AD18" s="34">
        <v>220</v>
      </c>
    </row>
    <row r="19" spans="2:31" ht="27" customHeight="1" x14ac:dyDescent="0.4">
      <c r="B19" s="8" t="s">
        <v>55</v>
      </c>
      <c r="C19" s="26">
        <v>60</v>
      </c>
      <c r="D19" s="8">
        <f t="shared" si="0"/>
        <v>12</v>
      </c>
      <c r="E19" s="8"/>
      <c r="F19" s="8">
        <f t="shared" si="1"/>
        <v>0</v>
      </c>
      <c r="G19" s="8"/>
      <c r="H19" s="8">
        <f t="shared" si="2"/>
        <v>0</v>
      </c>
      <c r="I19" s="8"/>
      <c r="J19" s="8">
        <f t="shared" si="3"/>
        <v>0</v>
      </c>
      <c r="K19" s="8"/>
      <c r="L19" s="8">
        <f t="shared" si="4"/>
        <v>0</v>
      </c>
      <c r="M19" s="8"/>
      <c r="N19" s="8">
        <f t="shared" si="5"/>
        <v>0</v>
      </c>
      <c r="O19" s="8"/>
      <c r="P19" s="8"/>
      <c r="Q19" s="27">
        <f t="shared" si="6"/>
        <v>0</v>
      </c>
      <c r="R19" s="28">
        <f t="shared" si="7"/>
        <v>-60</v>
      </c>
      <c r="T19" s="24"/>
      <c r="U19" s="25"/>
      <c r="W19" s="29" t="s">
        <v>104</v>
      </c>
      <c r="X19" s="29">
        <v>74.2</v>
      </c>
      <c r="Y19" s="29">
        <v>0.55249441548771405</v>
      </c>
      <c r="Z19" s="129"/>
      <c r="AA19" s="32">
        <v>138.12360387192851</v>
      </c>
      <c r="AB19" s="29">
        <v>1381236.038719285</v>
      </c>
      <c r="AC19" s="33">
        <v>213.153709678902</v>
      </c>
      <c r="AD19" s="34">
        <v>260</v>
      </c>
    </row>
    <row r="20" spans="2:31" ht="27" customHeight="1" x14ac:dyDescent="0.4">
      <c r="B20" s="4" t="s">
        <v>9</v>
      </c>
      <c r="C20" s="4">
        <v>600</v>
      </c>
      <c r="D20" s="4">
        <f t="shared" si="0"/>
        <v>120</v>
      </c>
      <c r="E20" s="4">
        <v>82</v>
      </c>
      <c r="F20" s="4">
        <f t="shared" si="1"/>
        <v>82</v>
      </c>
      <c r="G20" s="4">
        <v>23</v>
      </c>
      <c r="H20" s="4">
        <f t="shared" si="2"/>
        <v>105</v>
      </c>
      <c r="I20" s="4">
        <v>221</v>
      </c>
      <c r="J20" s="4">
        <f t="shared" si="3"/>
        <v>326</v>
      </c>
      <c r="K20" s="4">
        <v>274</v>
      </c>
      <c r="L20" s="4">
        <f t="shared" si="4"/>
        <v>600</v>
      </c>
      <c r="M20" s="4"/>
      <c r="N20" s="4">
        <f t="shared" si="5"/>
        <v>600</v>
      </c>
      <c r="O20" s="4"/>
      <c r="P20" s="4"/>
      <c r="Q20" s="30">
        <f t="shared" si="6"/>
        <v>600</v>
      </c>
      <c r="R20" s="28">
        <f t="shared" si="7"/>
        <v>0</v>
      </c>
      <c r="T20" s="24" t="s">
        <v>105</v>
      </c>
      <c r="U20" s="31" t="s">
        <v>106</v>
      </c>
      <c r="W20" s="29" t="s">
        <v>107</v>
      </c>
      <c r="X20" s="29">
        <v>20.5</v>
      </c>
      <c r="Y20" s="29">
        <v>0.15264333581533879</v>
      </c>
      <c r="Z20" s="129"/>
      <c r="AA20" s="32">
        <v>38.160833953834697</v>
      </c>
      <c r="AB20" s="29">
        <v>381608.33953834698</v>
      </c>
      <c r="AC20" s="33">
        <v>39.26011723645545</v>
      </c>
    </row>
    <row r="21" spans="2:31" ht="27" customHeight="1" x14ac:dyDescent="0.4">
      <c r="B21" s="8" t="s">
        <v>13</v>
      </c>
      <c r="C21" s="8">
        <v>210</v>
      </c>
      <c r="D21" s="8">
        <f t="shared" si="0"/>
        <v>42</v>
      </c>
      <c r="E21" s="8"/>
      <c r="F21" s="8">
        <f t="shared" si="1"/>
        <v>0</v>
      </c>
      <c r="G21" s="8"/>
      <c r="H21" s="8">
        <f t="shared" si="2"/>
        <v>0</v>
      </c>
      <c r="I21" s="8">
        <v>12</v>
      </c>
      <c r="J21" s="8">
        <f t="shared" si="3"/>
        <v>12</v>
      </c>
      <c r="K21" s="8">
        <v>104</v>
      </c>
      <c r="L21" s="8">
        <f t="shared" si="4"/>
        <v>116</v>
      </c>
      <c r="M21" s="8">
        <v>94</v>
      </c>
      <c r="N21" s="8">
        <f t="shared" si="5"/>
        <v>210</v>
      </c>
      <c r="O21" s="8"/>
      <c r="P21" s="8"/>
      <c r="Q21" s="27">
        <f t="shared" si="6"/>
        <v>210</v>
      </c>
      <c r="R21" s="28">
        <f t="shared" si="7"/>
        <v>0</v>
      </c>
      <c r="T21" s="24" t="s">
        <v>108</v>
      </c>
      <c r="U21" s="31" t="s">
        <v>109</v>
      </c>
      <c r="W21" s="35"/>
      <c r="X21" s="35"/>
      <c r="Y21" s="35"/>
      <c r="Z21" s="35"/>
      <c r="AA21" s="35"/>
      <c r="AB21" s="35"/>
      <c r="AC21" s="35"/>
      <c r="AD21" s="35"/>
      <c r="AE21" s="35"/>
    </row>
    <row r="22" spans="2:31" ht="27" customHeight="1" thickBot="1" x14ac:dyDescent="0.45">
      <c r="B22" s="4" t="s">
        <v>16</v>
      </c>
      <c r="C22" s="12">
        <v>170</v>
      </c>
      <c r="D22" s="4">
        <f t="shared" si="0"/>
        <v>34</v>
      </c>
      <c r="E22" s="4"/>
      <c r="F22" s="4">
        <f t="shared" si="1"/>
        <v>0</v>
      </c>
      <c r="G22" s="4"/>
      <c r="H22" s="4">
        <f t="shared" si="2"/>
        <v>0</v>
      </c>
      <c r="I22" s="4"/>
      <c r="J22" s="4">
        <f t="shared" si="3"/>
        <v>0</v>
      </c>
      <c r="K22" s="4"/>
      <c r="L22" s="4">
        <f t="shared" si="4"/>
        <v>0</v>
      </c>
      <c r="M22" s="4"/>
      <c r="N22" s="4">
        <f t="shared" si="5"/>
        <v>0</v>
      </c>
      <c r="O22" s="4"/>
      <c r="P22" s="4"/>
      <c r="Q22" s="30">
        <f t="shared" si="6"/>
        <v>0</v>
      </c>
      <c r="R22" s="28">
        <f t="shared" si="7"/>
        <v>-170</v>
      </c>
      <c r="T22" s="36"/>
      <c r="U22" s="37" t="s">
        <v>110</v>
      </c>
    </row>
    <row r="23" spans="2:31" ht="27" customHeight="1" x14ac:dyDescent="0.4">
      <c r="B23" s="8" t="s">
        <v>26</v>
      </c>
      <c r="C23" s="8">
        <v>90</v>
      </c>
      <c r="D23" s="8">
        <f t="shared" si="0"/>
        <v>18</v>
      </c>
      <c r="E23" s="8"/>
      <c r="F23" s="8">
        <f t="shared" si="1"/>
        <v>0</v>
      </c>
      <c r="G23" s="8"/>
      <c r="H23" s="8">
        <f t="shared" si="2"/>
        <v>0</v>
      </c>
      <c r="I23" s="8"/>
      <c r="J23" s="8">
        <f t="shared" si="3"/>
        <v>0</v>
      </c>
      <c r="K23" s="8"/>
      <c r="L23" s="8">
        <f t="shared" si="4"/>
        <v>0</v>
      </c>
      <c r="M23" s="8"/>
      <c r="N23" s="8">
        <f t="shared" si="5"/>
        <v>0</v>
      </c>
      <c r="O23" s="8"/>
      <c r="P23" s="8"/>
      <c r="Q23" s="27">
        <f t="shared" si="6"/>
        <v>0</v>
      </c>
      <c r="R23" s="27">
        <f t="shared" si="7"/>
        <v>-90</v>
      </c>
    </row>
    <row r="24" spans="2:31" ht="27" customHeight="1" thickBot="1" x14ac:dyDescent="0.45">
      <c r="B24" s="4" t="s">
        <v>29</v>
      </c>
      <c r="C24" s="12">
        <v>320</v>
      </c>
      <c r="D24" s="4">
        <f t="shared" si="0"/>
        <v>64</v>
      </c>
      <c r="E24" s="4">
        <v>16</v>
      </c>
      <c r="F24" s="4">
        <f t="shared" si="1"/>
        <v>16</v>
      </c>
      <c r="G24" s="4">
        <v>10</v>
      </c>
      <c r="H24" s="4">
        <f t="shared" si="2"/>
        <v>26</v>
      </c>
      <c r="I24" s="4">
        <v>10</v>
      </c>
      <c r="J24" s="4">
        <f t="shared" si="3"/>
        <v>36</v>
      </c>
      <c r="K24" s="4">
        <v>10</v>
      </c>
      <c r="L24" s="4">
        <f t="shared" si="4"/>
        <v>46</v>
      </c>
      <c r="M24" s="4"/>
      <c r="N24" s="4">
        <f t="shared" si="5"/>
        <v>46</v>
      </c>
      <c r="O24" s="4"/>
      <c r="P24" s="4"/>
      <c r="Q24" s="30">
        <f t="shared" si="6"/>
        <v>46</v>
      </c>
      <c r="R24" s="27">
        <f t="shared" si="7"/>
        <v>-274</v>
      </c>
    </row>
    <row r="25" spans="2:31" ht="27" customHeight="1" x14ac:dyDescent="0.4">
      <c r="B25" s="8" t="s">
        <v>31</v>
      </c>
      <c r="C25" s="8">
        <v>120</v>
      </c>
      <c r="D25" s="8">
        <f t="shared" si="0"/>
        <v>24</v>
      </c>
      <c r="E25" s="8">
        <v>10</v>
      </c>
      <c r="F25" s="8">
        <f t="shared" si="1"/>
        <v>10</v>
      </c>
      <c r="G25" s="8">
        <v>10</v>
      </c>
      <c r="H25" s="8">
        <f t="shared" si="2"/>
        <v>20</v>
      </c>
      <c r="I25" s="8">
        <v>10</v>
      </c>
      <c r="J25" s="8">
        <f t="shared" si="3"/>
        <v>30</v>
      </c>
      <c r="K25" s="8"/>
      <c r="L25" s="8">
        <f t="shared" si="4"/>
        <v>30</v>
      </c>
      <c r="M25" s="8"/>
      <c r="N25" s="8">
        <f t="shared" si="5"/>
        <v>30</v>
      </c>
      <c r="O25" s="8"/>
      <c r="P25" s="8"/>
      <c r="Q25" s="27">
        <f t="shared" si="6"/>
        <v>30</v>
      </c>
      <c r="R25" s="27">
        <f t="shared" si="7"/>
        <v>-90</v>
      </c>
      <c r="T25" s="38" t="s">
        <v>111</v>
      </c>
      <c r="U25" s="19"/>
    </row>
    <row r="26" spans="2:31" ht="27" customHeight="1" x14ac:dyDescent="0.4">
      <c r="B26" s="4"/>
      <c r="C26" s="12"/>
      <c r="D26" s="4">
        <f t="shared" si="0"/>
        <v>0</v>
      </c>
      <c r="E26" s="4"/>
      <c r="F26" s="4">
        <f t="shared" si="1"/>
        <v>0</v>
      </c>
      <c r="G26" s="4"/>
      <c r="H26" s="4">
        <f t="shared" si="2"/>
        <v>0</v>
      </c>
      <c r="I26" s="4"/>
      <c r="J26" s="4">
        <f t="shared" si="3"/>
        <v>0</v>
      </c>
      <c r="K26" s="4"/>
      <c r="L26" s="4">
        <f t="shared" si="4"/>
        <v>0</v>
      </c>
      <c r="M26" s="4"/>
      <c r="N26" s="4">
        <f t="shared" si="5"/>
        <v>0</v>
      </c>
      <c r="O26" s="4"/>
      <c r="P26" s="4"/>
      <c r="Q26" s="30">
        <f t="shared" si="6"/>
        <v>0</v>
      </c>
      <c r="R26" s="27">
        <f t="shared" si="7"/>
        <v>0</v>
      </c>
      <c r="T26" s="24" t="s">
        <v>105</v>
      </c>
      <c r="U26" s="31" t="s">
        <v>112</v>
      </c>
    </row>
    <row r="27" spans="2:31" ht="27" customHeight="1" thickBot="1" x14ac:dyDescent="0.45">
      <c r="B27" s="8"/>
      <c r="C27" s="8"/>
      <c r="D27" s="26"/>
      <c r="E27" s="8"/>
      <c r="F27" s="8">
        <f t="shared" si="1"/>
        <v>0</v>
      </c>
      <c r="G27" s="8"/>
      <c r="H27" s="8">
        <f t="shared" si="2"/>
        <v>0</v>
      </c>
      <c r="I27" s="8"/>
      <c r="J27" s="8">
        <f t="shared" si="3"/>
        <v>0</v>
      </c>
      <c r="K27" s="8"/>
      <c r="L27" s="8">
        <f t="shared" si="4"/>
        <v>0</v>
      </c>
      <c r="M27" s="8"/>
      <c r="N27" s="8">
        <f t="shared" si="5"/>
        <v>0</v>
      </c>
      <c r="O27" s="8"/>
      <c r="P27" s="8"/>
      <c r="Q27" s="39">
        <f t="shared" si="6"/>
        <v>0</v>
      </c>
      <c r="R27" s="28">
        <f t="shared" si="7"/>
        <v>0</v>
      </c>
      <c r="T27" s="24" t="s">
        <v>108</v>
      </c>
      <c r="U27" s="31" t="s">
        <v>113</v>
      </c>
    </row>
    <row r="28" spans="2:31" ht="22.5" customHeight="1" thickBot="1" x14ac:dyDescent="0.45">
      <c r="B28" s="40"/>
      <c r="C28" s="40"/>
      <c r="D28" s="40"/>
      <c r="E28" s="40"/>
      <c r="F28" s="40"/>
      <c r="G28" s="40"/>
      <c r="H28" s="40"/>
      <c r="I28" s="40"/>
      <c r="J28" s="40"/>
      <c r="K28" s="40"/>
      <c r="L28" s="40"/>
      <c r="M28" s="40"/>
      <c r="N28" s="40"/>
      <c r="O28" s="40"/>
      <c r="P28" s="40"/>
      <c r="T28" s="24"/>
      <c r="U28" s="31" t="s">
        <v>114</v>
      </c>
    </row>
    <row r="29" spans="2:31" ht="27" customHeight="1" thickBot="1" x14ac:dyDescent="0.45">
      <c r="C29" s="121" t="s">
        <v>56</v>
      </c>
      <c r="D29" s="122"/>
      <c r="E29" s="15">
        <f>O15+2</f>
        <v>44809</v>
      </c>
      <c r="F29" s="16" t="s">
        <v>38</v>
      </c>
      <c r="G29" s="15">
        <f>E29+1</f>
        <v>44810</v>
      </c>
      <c r="H29" s="16" t="s">
        <v>38</v>
      </c>
      <c r="I29" s="15">
        <f>G29+1</f>
        <v>44811</v>
      </c>
      <c r="J29" s="16" t="s">
        <v>38</v>
      </c>
      <c r="K29" s="15">
        <f>I29+1</f>
        <v>44812</v>
      </c>
      <c r="L29" s="16" t="s">
        <v>38</v>
      </c>
      <c r="M29" s="15">
        <f>K29+1</f>
        <v>44813</v>
      </c>
      <c r="N29" s="16" t="s">
        <v>38</v>
      </c>
      <c r="O29" s="15">
        <f>M29+1</f>
        <v>44814</v>
      </c>
      <c r="P29" s="16" t="s">
        <v>38</v>
      </c>
      <c r="Q29" s="17" t="s">
        <v>39</v>
      </c>
      <c r="R29" s="17" t="s">
        <v>40</v>
      </c>
      <c r="T29" s="36"/>
      <c r="U29" s="41"/>
    </row>
    <row r="30" spans="2:31" ht="27" customHeight="1" x14ac:dyDescent="0.4">
      <c r="B30" s="20"/>
      <c r="C30" s="21"/>
      <c r="D30" s="21"/>
      <c r="E30" s="4" t="s">
        <v>44</v>
      </c>
      <c r="F30" s="4"/>
      <c r="G30" s="4" t="s">
        <v>45</v>
      </c>
      <c r="H30" s="4"/>
      <c r="I30" s="4" t="s">
        <v>46</v>
      </c>
      <c r="J30" s="4"/>
      <c r="K30" s="4" t="s">
        <v>47</v>
      </c>
      <c r="L30" s="4"/>
      <c r="M30" s="4" t="s">
        <v>48</v>
      </c>
      <c r="N30" s="4"/>
      <c r="O30" s="4" t="s">
        <v>49</v>
      </c>
      <c r="P30" s="4"/>
      <c r="Q30" s="22"/>
      <c r="R30" s="23"/>
    </row>
    <row r="31" spans="2:31" ht="27" customHeight="1" thickBot="1" x14ac:dyDescent="0.45">
      <c r="B31" s="8" t="s">
        <v>51</v>
      </c>
      <c r="C31" s="26">
        <v>350</v>
      </c>
      <c r="D31" s="8">
        <f t="shared" ref="D31:D41" si="8">C31/5</f>
        <v>70</v>
      </c>
      <c r="E31" s="8"/>
      <c r="F31" s="8">
        <f t="shared" ref="F31:F41" si="9">E31</f>
        <v>0</v>
      </c>
      <c r="G31" s="8"/>
      <c r="H31" s="8">
        <f t="shared" ref="H31:H41" si="10">F31+G31</f>
        <v>0</v>
      </c>
      <c r="I31" s="8"/>
      <c r="J31" s="8">
        <f t="shared" ref="J31:J41" si="11">H31+I31</f>
        <v>0</v>
      </c>
      <c r="K31" s="8"/>
      <c r="L31" s="8">
        <f t="shared" ref="L31:L41" si="12">J31+K31</f>
        <v>0</v>
      </c>
      <c r="M31" s="8"/>
      <c r="N31" s="8">
        <f t="shared" ref="N31:N41" si="13">L31+M31</f>
        <v>0</v>
      </c>
      <c r="O31" s="8"/>
      <c r="P31" s="8"/>
      <c r="Q31" s="27">
        <f t="shared" ref="Q31:Q41" si="14">E31+G31+I31+K31+M31+O31</f>
        <v>0</v>
      </c>
      <c r="R31" s="28">
        <f t="shared" ref="R31:R41" si="15">Q31-C31</f>
        <v>-350</v>
      </c>
    </row>
    <row r="32" spans="2:31" ht="27" customHeight="1" x14ac:dyDescent="0.4">
      <c r="B32" s="12" t="s">
        <v>53</v>
      </c>
      <c r="C32" s="21">
        <v>100</v>
      </c>
      <c r="D32" s="4">
        <f t="shared" si="8"/>
        <v>20</v>
      </c>
      <c r="E32" s="4"/>
      <c r="F32" s="4">
        <f t="shared" si="9"/>
        <v>0</v>
      </c>
      <c r="G32" s="4"/>
      <c r="H32" s="4">
        <f t="shared" si="10"/>
        <v>0</v>
      </c>
      <c r="I32" s="4"/>
      <c r="J32" s="4">
        <f t="shared" si="11"/>
        <v>0</v>
      </c>
      <c r="K32" s="4"/>
      <c r="L32" s="4">
        <f t="shared" si="12"/>
        <v>0</v>
      </c>
      <c r="M32" s="4"/>
      <c r="N32" s="4">
        <f t="shared" si="13"/>
        <v>0</v>
      </c>
      <c r="O32" s="4"/>
      <c r="P32" s="4"/>
      <c r="Q32" s="30">
        <f t="shared" si="14"/>
        <v>0</v>
      </c>
      <c r="R32" s="28">
        <f t="shared" si="15"/>
        <v>-100</v>
      </c>
      <c r="T32" s="38" t="s">
        <v>115</v>
      </c>
      <c r="U32" s="19"/>
    </row>
    <row r="33" spans="2:21" ht="27" customHeight="1" x14ac:dyDescent="0.4">
      <c r="B33" s="8" t="s">
        <v>55</v>
      </c>
      <c r="C33" s="26">
        <v>50</v>
      </c>
      <c r="D33" s="8">
        <f t="shared" si="8"/>
        <v>10</v>
      </c>
      <c r="E33" s="8"/>
      <c r="F33" s="8">
        <f t="shared" si="9"/>
        <v>0</v>
      </c>
      <c r="G33" s="8"/>
      <c r="H33" s="8">
        <f t="shared" si="10"/>
        <v>0</v>
      </c>
      <c r="I33" s="8"/>
      <c r="J33" s="8">
        <f t="shared" si="11"/>
        <v>0</v>
      </c>
      <c r="K33" s="8"/>
      <c r="L33" s="8">
        <f t="shared" si="12"/>
        <v>0</v>
      </c>
      <c r="M33" s="8"/>
      <c r="N33" s="8">
        <f t="shared" si="13"/>
        <v>0</v>
      </c>
      <c r="O33" s="8"/>
      <c r="P33" s="8"/>
      <c r="Q33" s="27">
        <f t="shared" si="14"/>
        <v>0</v>
      </c>
      <c r="R33" s="28">
        <f t="shared" si="15"/>
        <v>-50</v>
      </c>
      <c r="T33" s="24" t="s">
        <v>105</v>
      </c>
      <c r="U33" s="31" t="s">
        <v>116</v>
      </c>
    </row>
    <row r="34" spans="2:21" ht="27" customHeight="1" x14ac:dyDescent="0.4">
      <c r="B34" s="4" t="s">
        <v>9</v>
      </c>
      <c r="C34" s="4">
        <v>260</v>
      </c>
      <c r="D34" s="4">
        <f t="shared" si="8"/>
        <v>52</v>
      </c>
      <c r="E34" s="4">
        <v>241</v>
      </c>
      <c r="F34" s="4">
        <f t="shared" si="9"/>
        <v>241</v>
      </c>
      <c r="G34" s="4">
        <v>20</v>
      </c>
      <c r="H34" s="4">
        <f t="shared" si="10"/>
        <v>261</v>
      </c>
      <c r="I34" s="4"/>
      <c r="J34" s="4">
        <f t="shared" si="11"/>
        <v>261</v>
      </c>
      <c r="K34" s="4"/>
      <c r="L34" s="4">
        <f t="shared" si="12"/>
        <v>261</v>
      </c>
      <c r="M34" s="4"/>
      <c r="N34" s="4">
        <f t="shared" si="13"/>
        <v>261</v>
      </c>
      <c r="O34" s="4"/>
      <c r="P34" s="4"/>
      <c r="Q34" s="30">
        <f t="shared" si="14"/>
        <v>261</v>
      </c>
      <c r="R34" s="28">
        <f t="shared" si="15"/>
        <v>1</v>
      </c>
      <c r="T34" s="24" t="s">
        <v>108</v>
      </c>
      <c r="U34" s="31" t="s">
        <v>117</v>
      </c>
    </row>
    <row r="35" spans="2:21" ht="27" customHeight="1" x14ac:dyDescent="0.4">
      <c r="B35" s="8" t="s">
        <v>13</v>
      </c>
      <c r="C35" s="8">
        <v>0</v>
      </c>
      <c r="D35" s="8">
        <f t="shared" si="8"/>
        <v>0</v>
      </c>
      <c r="E35" s="8"/>
      <c r="F35" s="8">
        <f t="shared" si="9"/>
        <v>0</v>
      </c>
      <c r="G35" s="8"/>
      <c r="H35" s="8">
        <f t="shared" si="10"/>
        <v>0</v>
      </c>
      <c r="I35" s="8"/>
      <c r="J35" s="8">
        <f t="shared" si="11"/>
        <v>0</v>
      </c>
      <c r="K35" s="8"/>
      <c r="L35" s="8">
        <f t="shared" si="12"/>
        <v>0</v>
      </c>
      <c r="M35" s="8"/>
      <c r="N35" s="8">
        <f t="shared" si="13"/>
        <v>0</v>
      </c>
      <c r="O35" s="8"/>
      <c r="P35" s="8"/>
      <c r="Q35" s="27">
        <f t="shared" si="14"/>
        <v>0</v>
      </c>
      <c r="R35" s="28">
        <f t="shared" si="15"/>
        <v>0</v>
      </c>
      <c r="T35" s="24"/>
      <c r="U35" s="31" t="s">
        <v>118</v>
      </c>
    </row>
    <row r="36" spans="2:21" ht="27" customHeight="1" thickBot="1" x14ac:dyDescent="0.45">
      <c r="B36" s="4" t="s">
        <v>16</v>
      </c>
      <c r="C36" s="12">
        <v>264</v>
      </c>
      <c r="D36" s="4">
        <f t="shared" si="8"/>
        <v>52.8</v>
      </c>
      <c r="E36" s="4"/>
      <c r="F36" s="4">
        <f t="shared" si="9"/>
        <v>0</v>
      </c>
      <c r="G36" s="4">
        <v>10</v>
      </c>
      <c r="H36" s="4">
        <f t="shared" si="10"/>
        <v>10</v>
      </c>
      <c r="I36" s="4">
        <v>46</v>
      </c>
      <c r="J36" s="4">
        <f t="shared" si="11"/>
        <v>56</v>
      </c>
      <c r="K36" s="4">
        <v>80</v>
      </c>
      <c r="L36" s="4">
        <f t="shared" si="12"/>
        <v>136</v>
      </c>
      <c r="M36" s="4"/>
      <c r="N36" s="4">
        <f t="shared" si="13"/>
        <v>136</v>
      </c>
      <c r="O36" s="4"/>
      <c r="P36" s="4"/>
      <c r="Q36" s="30">
        <f t="shared" si="14"/>
        <v>136</v>
      </c>
      <c r="R36" s="28">
        <f t="shared" si="15"/>
        <v>-128</v>
      </c>
      <c r="T36" s="36"/>
      <c r="U36" s="41"/>
    </row>
    <row r="37" spans="2:21" ht="27" customHeight="1" x14ac:dyDescent="0.4">
      <c r="B37" s="8" t="s">
        <v>26</v>
      </c>
      <c r="C37" s="8">
        <v>120</v>
      </c>
      <c r="D37" s="8">
        <f t="shared" si="8"/>
        <v>24</v>
      </c>
      <c r="E37" s="8"/>
      <c r="F37" s="8">
        <f t="shared" si="9"/>
        <v>0</v>
      </c>
      <c r="G37" s="8">
        <v>25</v>
      </c>
      <c r="H37" s="8">
        <f t="shared" si="10"/>
        <v>25</v>
      </c>
      <c r="I37" s="8">
        <v>20</v>
      </c>
      <c r="J37" s="8">
        <f t="shared" si="11"/>
        <v>45</v>
      </c>
      <c r="K37" s="8"/>
      <c r="L37" s="8">
        <f t="shared" si="12"/>
        <v>45</v>
      </c>
      <c r="M37" s="8"/>
      <c r="N37" s="8">
        <f t="shared" si="13"/>
        <v>45</v>
      </c>
      <c r="O37" s="8"/>
      <c r="P37" s="8"/>
      <c r="Q37" s="27">
        <f t="shared" si="14"/>
        <v>45</v>
      </c>
      <c r="R37" s="27">
        <f t="shared" si="15"/>
        <v>-75</v>
      </c>
    </row>
    <row r="38" spans="2:21" ht="27" customHeight="1" x14ac:dyDescent="0.4">
      <c r="B38" s="4" t="s">
        <v>29</v>
      </c>
      <c r="C38" s="12">
        <v>300</v>
      </c>
      <c r="D38" s="4">
        <f t="shared" si="8"/>
        <v>60</v>
      </c>
      <c r="E38" s="4">
        <v>20</v>
      </c>
      <c r="F38" s="4">
        <f t="shared" si="9"/>
        <v>20</v>
      </c>
      <c r="G38" s="4">
        <v>15</v>
      </c>
      <c r="H38" s="4">
        <f t="shared" si="10"/>
        <v>35</v>
      </c>
      <c r="I38" s="4">
        <v>10</v>
      </c>
      <c r="J38" s="4">
        <f t="shared" si="11"/>
        <v>45</v>
      </c>
      <c r="K38" s="4"/>
      <c r="L38" s="4">
        <f t="shared" si="12"/>
        <v>45</v>
      </c>
      <c r="M38" s="4"/>
      <c r="N38" s="4">
        <f t="shared" si="13"/>
        <v>45</v>
      </c>
      <c r="O38" s="4"/>
      <c r="P38" s="4"/>
      <c r="Q38" s="30">
        <f t="shared" si="14"/>
        <v>45</v>
      </c>
      <c r="R38" s="27">
        <f t="shared" si="15"/>
        <v>-255</v>
      </c>
    </row>
    <row r="39" spans="2:21" ht="27" customHeight="1" x14ac:dyDescent="0.4">
      <c r="B39" s="8" t="s">
        <v>31</v>
      </c>
      <c r="C39" s="8">
        <v>70</v>
      </c>
      <c r="D39" s="8">
        <f t="shared" si="8"/>
        <v>14</v>
      </c>
      <c r="E39" s="8">
        <v>10</v>
      </c>
      <c r="F39" s="8">
        <f t="shared" si="9"/>
        <v>10</v>
      </c>
      <c r="G39" s="8">
        <v>10</v>
      </c>
      <c r="H39" s="8">
        <f t="shared" si="10"/>
        <v>20</v>
      </c>
      <c r="I39" s="8">
        <v>10</v>
      </c>
      <c r="J39" s="8">
        <f t="shared" si="11"/>
        <v>30</v>
      </c>
      <c r="K39" s="8"/>
      <c r="L39" s="8">
        <f t="shared" si="12"/>
        <v>30</v>
      </c>
      <c r="M39" s="8"/>
      <c r="N39" s="8">
        <f t="shared" si="13"/>
        <v>30</v>
      </c>
      <c r="O39" s="8"/>
      <c r="P39" s="8"/>
      <c r="Q39" s="27">
        <f t="shared" si="14"/>
        <v>30</v>
      </c>
      <c r="R39" s="27">
        <f t="shared" si="15"/>
        <v>-40</v>
      </c>
    </row>
    <row r="40" spans="2:21" ht="27" customHeight="1" x14ac:dyDescent="0.4">
      <c r="B40" s="4"/>
      <c r="C40" s="12"/>
      <c r="D40" s="4">
        <f t="shared" si="8"/>
        <v>0</v>
      </c>
      <c r="E40" s="4"/>
      <c r="F40" s="4">
        <f t="shared" si="9"/>
        <v>0</v>
      </c>
      <c r="G40" s="4"/>
      <c r="H40" s="4">
        <f t="shared" si="10"/>
        <v>0</v>
      </c>
      <c r="I40" s="4"/>
      <c r="J40" s="4">
        <f t="shared" si="11"/>
        <v>0</v>
      </c>
      <c r="K40" s="4"/>
      <c r="L40" s="4">
        <f t="shared" si="12"/>
        <v>0</v>
      </c>
      <c r="M40" s="4"/>
      <c r="N40" s="4">
        <f t="shared" si="13"/>
        <v>0</v>
      </c>
      <c r="O40" s="4"/>
      <c r="P40" s="4"/>
      <c r="Q40" s="30">
        <f t="shared" si="14"/>
        <v>0</v>
      </c>
      <c r="R40" s="27">
        <f t="shared" si="15"/>
        <v>0</v>
      </c>
    </row>
    <row r="41" spans="2:21" ht="27" customHeight="1" thickBot="1" x14ac:dyDescent="0.45">
      <c r="B41" s="8"/>
      <c r="C41" s="8"/>
      <c r="D41" s="8">
        <f t="shared" si="8"/>
        <v>0</v>
      </c>
      <c r="E41" s="8"/>
      <c r="F41" s="8">
        <f t="shared" si="9"/>
        <v>0</v>
      </c>
      <c r="G41" s="8"/>
      <c r="H41" s="8">
        <f t="shared" si="10"/>
        <v>0</v>
      </c>
      <c r="I41" s="8"/>
      <c r="J41" s="8">
        <f t="shared" si="11"/>
        <v>0</v>
      </c>
      <c r="K41" s="8"/>
      <c r="L41" s="8">
        <f t="shared" si="12"/>
        <v>0</v>
      </c>
      <c r="M41" s="8"/>
      <c r="N41" s="8">
        <f t="shared" si="13"/>
        <v>0</v>
      </c>
      <c r="O41" s="8"/>
      <c r="P41" s="8"/>
      <c r="Q41" s="39">
        <f t="shared" si="14"/>
        <v>0</v>
      </c>
      <c r="R41" s="28">
        <f t="shared" si="15"/>
        <v>0</v>
      </c>
    </row>
    <row r="42" spans="2:21" ht="92.25" customHeight="1" thickBot="1" x14ac:dyDescent="0.45">
      <c r="B42" s="42"/>
      <c r="C42" s="42"/>
      <c r="D42" s="42"/>
      <c r="E42" s="42"/>
      <c r="F42" s="42"/>
      <c r="G42" s="42"/>
      <c r="H42" s="42"/>
      <c r="I42" s="42"/>
      <c r="J42" s="42"/>
      <c r="K42" s="42"/>
      <c r="L42" s="42"/>
      <c r="M42" s="42"/>
      <c r="N42" s="42"/>
      <c r="O42" s="42"/>
      <c r="P42" s="42"/>
    </row>
    <row r="43" spans="2:21" ht="18" customHeight="1" x14ac:dyDescent="0.4">
      <c r="B43" s="43"/>
      <c r="C43" s="123" t="s">
        <v>56</v>
      </c>
      <c r="D43" s="124"/>
      <c r="E43" s="44">
        <f>O29+2</f>
        <v>44816</v>
      </c>
      <c r="F43" s="45" t="s">
        <v>38</v>
      </c>
      <c r="G43" s="44">
        <f>E43+1</f>
        <v>44817</v>
      </c>
      <c r="H43" s="45" t="s">
        <v>38</v>
      </c>
      <c r="I43" s="44">
        <f>G43+1</f>
        <v>44818</v>
      </c>
      <c r="J43" s="45" t="s">
        <v>38</v>
      </c>
      <c r="K43" s="44">
        <f>I43+1</f>
        <v>44819</v>
      </c>
      <c r="L43" s="45" t="s">
        <v>38</v>
      </c>
      <c r="M43" s="44">
        <f>K43+1</f>
        <v>44820</v>
      </c>
      <c r="N43" s="45" t="s">
        <v>38</v>
      </c>
      <c r="O43" s="44">
        <f>M43+1</f>
        <v>44821</v>
      </c>
      <c r="P43" s="45" t="s">
        <v>38</v>
      </c>
      <c r="Q43" s="17" t="s">
        <v>39</v>
      </c>
      <c r="R43" s="17" t="s">
        <v>40</v>
      </c>
    </row>
    <row r="44" spans="2:21" ht="27" customHeight="1" x14ac:dyDescent="0.4">
      <c r="B44" s="20"/>
      <c r="C44" s="21"/>
      <c r="D44" s="21"/>
      <c r="E44" s="4" t="s">
        <v>44</v>
      </c>
      <c r="F44" s="4"/>
      <c r="G44" s="4" t="s">
        <v>45</v>
      </c>
      <c r="H44" s="4"/>
      <c r="I44" s="4" t="s">
        <v>46</v>
      </c>
      <c r="J44" s="4"/>
      <c r="K44" s="4" t="s">
        <v>47</v>
      </c>
      <c r="L44" s="4"/>
      <c r="M44" s="4" t="s">
        <v>48</v>
      </c>
      <c r="N44" s="4"/>
      <c r="O44" s="4" t="s">
        <v>49</v>
      </c>
      <c r="P44" s="4"/>
      <c r="Q44" s="22"/>
      <c r="R44" s="23"/>
    </row>
    <row r="45" spans="2:21" ht="27" customHeight="1" x14ac:dyDescent="0.4">
      <c r="B45" s="8" t="s">
        <v>51</v>
      </c>
      <c r="C45" s="26">
        <v>350</v>
      </c>
      <c r="D45" s="8">
        <f t="shared" ref="D45:D55" si="16">C45/5</f>
        <v>70</v>
      </c>
      <c r="E45" s="8"/>
      <c r="F45" s="8">
        <f t="shared" ref="F45:F55" si="17">E45</f>
        <v>0</v>
      </c>
      <c r="G45" s="8"/>
      <c r="H45" s="8">
        <f t="shared" ref="H45:H55" si="18">F45+G45</f>
        <v>0</v>
      </c>
      <c r="I45" s="8"/>
      <c r="J45" s="8">
        <f t="shared" ref="J45:J55" si="19">H45+I45</f>
        <v>0</v>
      </c>
      <c r="K45" s="8"/>
      <c r="L45" s="8">
        <f t="shared" ref="L45:L55" si="20">J45+K45</f>
        <v>0</v>
      </c>
      <c r="M45" s="8"/>
      <c r="N45" s="8">
        <f t="shared" ref="N45:N55" si="21">L45+M45</f>
        <v>0</v>
      </c>
      <c r="O45" s="8"/>
      <c r="P45" s="8"/>
      <c r="Q45" s="27">
        <f t="shared" ref="Q45:Q55" si="22">E45+G45+I45+K45+M45+O45</f>
        <v>0</v>
      </c>
      <c r="R45" s="28">
        <f t="shared" ref="R45:R55" si="23">Q45-C45</f>
        <v>-350</v>
      </c>
    </row>
    <row r="46" spans="2:21" ht="27" customHeight="1" x14ac:dyDescent="0.4">
      <c r="B46" s="12" t="s">
        <v>53</v>
      </c>
      <c r="C46" s="21">
        <v>100</v>
      </c>
      <c r="D46" s="4">
        <f t="shared" si="16"/>
        <v>20</v>
      </c>
      <c r="E46" s="4"/>
      <c r="F46" s="4">
        <f t="shared" si="17"/>
        <v>0</v>
      </c>
      <c r="G46" s="4"/>
      <c r="H46" s="4">
        <f t="shared" si="18"/>
        <v>0</v>
      </c>
      <c r="I46" s="4"/>
      <c r="J46" s="4">
        <f t="shared" si="19"/>
        <v>0</v>
      </c>
      <c r="K46" s="4"/>
      <c r="L46" s="4">
        <f t="shared" si="20"/>
        <v>0</v>
      </c>
      <c r="M46" s="4"/>
      <c r="N46" s="4">
        <f t="shared" si="21"/>
        <v>0</v>
      </c>
      <c r="O46" s="4"/>
      <c r="P46" s="4"/>
      <c r="Q46" s="30">
        <f t="shared" si="22"/>
        <v>0</v>
      </c>
      <c r="R46" s="28">
        <f t="shared" si="23"/>
        <v>-100</v>
      </c>
    </row>
    <row r="47" spans="2:21" ht="27" customHeight="1" x14ac:dyDescent="0.4">
      <c r="B47" s="8" t="s">
        <v>55</v>
      </c>
      <c r="C47" s="26">
        <v>50</v>
      </c>
      <c r="D47" s="8">
        <f t="shared" si="16"/>
        <v>10</v>
      </c>
      <c r="E47" s="8"/>
      <c r="F47" s="8">
        <f t="shared" si="17"/>
        <v>0</v>
      </c>
      <c r="G47" s="8"/>
      <c r="H47" s="8">
        <f t="shared" si="18"/>
        <v>0</v>
      </c>
      <c r="I47" s="8"/>
      <c r="J47" s="8">
        <f t="shared" si="19"/>
        <v>0</v>
      </c>
      <c r="K47" s="8"/>
      <c r="L47" s="8">
        <f t="shared" si="20"/>
        <v>0</v>
      </c>
      <c r="M47" s="8"/>
      <c r="N47" s="8">
        <f t="shared" si="21"/>
        <v>0</v>
      </c>
      <c r="O47" s="8"/>
      <c r="P47" s="8"/>
      <c r="Q47" s="27">
        <f t="shared" si="22"/>
        <v>0</v>
      </c>
      <c r="R47" s="28">
        <f t="shared" si="23"/>
        <v>-50</v>
      </c>
    </row>
    <row r="48" spans="2:21" ht="27" customHeight="1" x14ac:dyDescent="0.4">
      <c r="B48" s="4" t="s">
        <v>9</v>
      </c>
      <c r="C48" s="4">
        <v>290</v>
      </c>
      <c r="D48" s="4">
        <f t="shared" si="16"/>
        <v>58</v>
      </c>
      <c r="E48" s="4">
        <v>290</v>
      </c>
      <c r="F48" s="4">
        <f t="shared" si="17"/>
        <v>290</v>
      </c>
      <c r="G48" s="4"/>
      <c r="H48" s="4">
        <f t="shared" si="18"/>
        <v>290</v>
      </c>
      <c r="I48" s="4"/>
      <c r="J48" s="4">
        <f t="shared" si="19"/>
        <v>290</v>
      </c>
      <c r="K48" s="4"/>
      <c r="L48" s="4">
        <f t="shared" si="20"/>
        <v>290</v>
      </c>
      <c r="M48" s="4"/>
      <c r="N48" s="4">
        <f t="shared" si="21"/>
        <v>290</v>
      </c>
      <c r="O48" s="4"/>
      <c r="P48" s="4"/>
      <c r="Q48" s="30">
        <f t="shared" si="22"/>
        <v>290</v>
      </c>
      <c r="R48" s="28">
        <f t="shared" si="23"/>
        <v>0</v>
      </c>
    </row>
    <row r="49" spans="2:18" ht="27" customHeight="1" x14ac:dyDescent="0.4">
      <c r="B49" s="8" t="s">
        <v>13</v>
      </c>
      <c r="C49" s="8">
        <v>120</v>
      </c>
      <c r="D49" s="8">
        <f t="shared" si="16"/>
        <v>24</v>
      </c>
      <c r="E49" s="8">
        <v>120</v>
      </c>
      <c r="F49" s="8">
        <f t="shared" si="17"/>
        <v>120</v>
      </c>
      <c r="G49" s="8"/>
      <c r="H49" s="8">
        <f t="shared" si="18"/>
        <v>120</v>
      </c>
      <c r="I49" s="8"/>
      <c r="J49" s="8">
        <f t="shared" si="19"/>
        <v>120</v>
      </c>
      <c r="K49" s="8"/>
      <c r="L49" s="8">
        <f t="shared" si="20"/>
        <v>120</v>
      </c>
      <c r="M49" s="8"/>
      <c r="N49" s="8">
        <f t="shared" si="21"/>
        <v>120</v>
      </c>
      <c r="O49" s="8"/>
      <c r="P49" s="8"/>
      <c r="Q49" s="27">
        <f t="shared" si="22"/>
        <v>120</v>
      </c>
      <c r="R49" s="28">
        <f t="shared" si="23"/>
        <v>0</v>
      </c>
    </row>
    <row r="50" spans="2:18" ht="27" customHeight="1" x14ac:dyDescent="0.4">
      <c r="B50" s="4" t="s">
        <v>16</v>
      </c>
      <c r="C50" s="12">
        <v>210</v>
      </c>
      <c r="D50" s="4">
        <f t="shared" si="16"/>
        <v>42</v>
      </c>
      <c r="E50" s="4"/>
      <c r="F50" s="4">
        <f t="shared" si="17"/>
        <v>0</v>
      </c>
      <c r="G50" s="4">
        <v>210</v>
      </c>
      <c r="H50" s="4">
        <f t="shared" si="18"/>
        <v>210</v>
      </c>
      <c r="I50" s="4"/>
      <c r="J50" s="4">
        <f t="shared" si="19"/>
        <v>210</v>
      </c>
      <c r="K50" s="4"/>
      <c r="L50" s="4">
        <f t="shared" si="20"/>
        <v>210</v>
      </c>
      <c r="M50" s="4"/>
      <c r="N50" s="4">
        <f t="shared" si="21"/>
        <v>210</v>
      </c>
      <c r="O50" s="4"/>
      <c r="P50" s="4"/>
      <c r="Q50" s="30">
        <f t="shared" si="22"/>
        <v>210</v>
      </c>
      <c r="R50" s="28">
        <f t="shared" si="23"/>
        <v>0</v>
      </c>
    </row>
    <row r="51" spans="2:18" ht="27" customHeight="1" x14ac:dyDescent="0.4">
      <c r="B51" s="8" t="s">
        <v>26</v>
      </c>
      <c r="C51" s="8">
        <v>100</v>
      </c>
      <c r="D51" s="8">
        <f t="shared" si="16"/>
        <v>20</v>
      </c>
      <c r="E51" s="8">
        <v>20</v>
      </c>
      <c r="F51" s="8">
        <f t="shared" si="17"/>
        <v>20</v>
      </c>
      <c r="G51" s="8"/>
      <c r="H51" s="8">
        <f t="shared" si="18"/>
        <v>20</v>
      </c>
      <c r="I51" s="8">
        <v>10</v>
      </c>
      <c r="J51" s="8">
        <f t="shared" si="19"/>
        <v>30</v>
      </c>
      <c r="K51" s="8"/>
      <c r="L51" s="8">
        <f t="shared" si="20"/>
        <v>30</v>
      </c>
      <c r="M51" s="8"/>
      <c r="N51" s="8">
        <f t="shared" si="21"/>
        <v>30</v>
      </c>
      <c r="O51" s="8"/>
      <c r="P51" s="8"/>
      <c r="Q51" s="27">
        <f t="shared" si="22"/>
        <v>30</v>
      </c>
      <c r="R51" s="27">
        <f t="shared" si="23"/>
        <v>-70</v>
      </c>
    </row>
    <row r="52" spans="2:18" ht="27" customHeight="1" x14ac:dyDescent="0.4">
      <c r="B52" s="4" t="s">
        <v>29</v>
      </c>
      <c r="C52" s="12">
        <v>300</v>
      </c>
      <c r="D52" s="4">
        <f t="shared" si="16"/>
        <v>60</v>
      </c>
      <c r="E52" s="4">
        <v>20</v>
      </c>
      <c r="F52" s="4">
        <f t="shared" si="17"/>
        <v>20</v>
      </c>
      <c r="G52" s="4"/>
      <c r="H52" s="4">
        <f t="shared" si="18"/>
        <v>20</v>
      </c>
      <c r="I52" s="4"/>
      <c r="J52" s="4">
        <f t="shared" si="19"/>
        <v>20</v>
      </c>
      <c r="K52" s="4"/>
      <c r="L52" s="4">
        <f t="shared" si="20"/>
        <v>20</v>
      </c>
      <c r="M52" s="4"/>
      <c r="N52" s="4">
        <f t="shared" si="21"/>
        <v>20</v>
      </c>
      <c r="O52" s="4"/>
      <c r="P52" s="4"/>
      <c r="Q52" s="30">
        <f t="shared" si="22"/>
        <v>20</v>
      </c>
      <c r="R52" s="27">
        <f t="shared" si="23"/>
        <v>-280</v>
      </c>
    </row>
    <row r="53" spans="2:18" ht="27" customHeight="1" x14ac:dyDescent="0.4">
      <c r="B53" s="8" t="s">
        <v>31</v>
      </c>
      <c r="C53" s="8">
        <v>70</v>
      </c>
      <c r="D53" s="8">
        <f t="shared" si="16"/>
        <v>14</v>
      </c>
      <c r="E53" s="8">
        <v>7</v>
      </c>
      <c r="F53" s="8">
        <f t="shared" si="17"/>
        <v>7</v>
      </c>
      <c r="G53" s="8"/>
      <c r="H53" s="8">
        <f t="shared" si="18"/>
        <v>7</v>
      </c>
      <c r="I53" s="8"/>
      <c r="J53" s="8">
        <f t="shared" si="19"/>
        <v>7</v>
      </c>
      <c r="K53" s="8"/>
      <c r="L53" s="8">
        <f t="shared" si="20"/>
        <v>7</v>
      </c>
      <c r="M53" s="8">
        <v>10</v>
      </c>
      <c r="N53" s="8">
        <f t="shared" si="21"/>
        <v>17</v>
      </c>
      <c r="O53" s="8"/>
      <c r="P53" s="8"/>
      <c r="Q53" s="27">
        <f t="shared" si="22"/>
        <v>17</v>
      </c>
      <c r="R53" s="27">
        <f t="shared" si="23"/>
        <v>-53</v>
      </c>
    </row>
    <row r="54" spans="2:18" ht="27" customHeight="1" x14ac:dyDescent="0.4">
      <c r="B54" s="4"/>
      <c r="C54" s="12"/>
      <c r="D54" s="4">
        <f t="shared" si="16"/>
        <v>0</v>
      </c>
      <c r="E54" s="4"/>
      <c r="F54" s="4">
        <f t="shared" si="17"/>
        <v>0</v>
      </c>
      <c r="G54" s="4"/>
      <c r="H54" s="4">
        <f t="shared" si="18"/>
        <v>0</v>
      </c>
      <c r="I54" s="4"/>
      <c r="J54" s="4">
        <f t="shared" si="19"/>
        <v>0</v>
      </c>
      <c r="K54" s="4"/>
      <c r="L54" s="4">
        <f t="shared" si="20"/>
        <v>0</v>
      </c>
      <c r="M54" s="4"/>
      <c r="N54" s="4">
        <f t="shared" si="21"/>
        <v>0</v>
      </c>
      <c r="O54" s="4"/>
      <c r="P54" s="4"/>
      <c r="Q54" s="30">
        <f t="shared" si="22"/>
        <v>0</v>
      </c>
      <c r="R54" s="27">
        <f t="shared" si="23"/>
        <v>0</v>
      </c>
    </row>
    <row r="55" spans="2:18" ht="27" customHeight="1" thickBot="1" x14ac:dyDescent="0.45">
      <c r="B55" s="8"/>
      <c r="C55" s="8"/>
      <c r="D55" s="8">
        <f t="shared" si="16"/>
        <v>0</v>
      </c>
      <c r="E55" s="8"/>
      <c r="F55" s="8">
        <f t="shared" si="17"/>
        <v>0</v>
      </c>
      <c r="G55" s="8"/>
      <c r="H55" s="8">
        <f t="shared" si="18"/>
        <v>0</v>
      </c>
      <c r="I55" s="8"/>
      <c r="J55" s="8">
        <f t="shared" si="19"/>
        <v>0</v>
      </c>
      <c r="K55" s="8"/>
      <c r="L55" s="8">
        <f t="shared" si="20"/>
        <v>0</v>
      </c>
      <c r="M55" s="8"/>
      <c r="N55" s="8">
        <f t="shared" si="21"/>
        <v>0</v>
      </c>
      <c r="O55" s="8"/>
      <c r="P55" s="8"/>
      <c r="Q55" s="39">
        <f t="shared" si="22"/>
        <v>0</v>
      </c>
      <c r="R55" s="28">
        <f t="shared" si="23"/>
        <v>0</v>
      </c>
    </row>
    <row r="56" spans="2:18" ht="22.5" customHeight="1" thickBot="1" x14ac:dyDescent="0.45">
      <c r="B56" s="43"/>
      <c r="C56" s="43"/>
      <c r="D56" s="43"/>
      <c r="E56" s="43"/>
      <c r="F56" s="43"/>
      <c r="G56" s="43"/>
      <c r="H56" s="43"/>
      <c r="I56" s="43"/>
      <c r="J56" s="43"/>
      <c r="K56" s="43"/>
      <c r="L56" s="43"/>
      <c r="M56" s="43"/>
      <c r="N56" s="43"/>
      <c r="O56" s="43"/>
      <c r="P56" s="43"/>
    </row>
    <row r="57" spans="2:18" ht="27" customHeight="1" x14ac:dyDescent="0.4">
      <c r="B57" s="43"/>
      <c r="C57" s="123" t="s">
        <v>56</v>
      </c>
      <c r="D57" s="124"/>
      <c r="E57" s="44">
        <f>O43+2</f>
        <v>44823</v>
      </c>
      <c r="F57" s="45" t="s">
        <v>38</v>
      </c>
      <c r="G57" s="44">
        <f>E57+1</f>
        <v>44824</v>
      </c>
      <c r="H57" s="45" t="s">
        <v>38</v>
      </c>
      <c r="I57" s="44">
        <f>G57+1</f>
        <v>44825</v>
      </c>
      <c r="J57" s="45" t="s">
        <v>38</v>
      </c>
      <c r="K57" s="44">
        <f>I57+1</f>
        <v>44826</v>
      </c>
      <c r="L57" s="45" t="s">
        <v>38</v>
      </c>
      <c r="M57" s="44">
        <f>K57+1</f>
        <v>44827</v>
      </c>
      <c r="N57" s="45" t="s">
        <v>38</v>
      </c>
      <c r="O57" s="44">
        <f>M57+1</f>
        <v>44828</v>
      </c>
      <c r="P57" s="45" t="s">
        <v>38</v>
      </c>
      <c r="Q57" s="17" t="s">
        <v>39</v>
      </c>
      <c r="R57" s="17" t="s">
        <v>40</v>
      </c>
    </row>
    <row r="58" spans="2:18" ht="27" customHeight="1" x14ac:dyDescent="0.4">
      <c r="B58" s="20"/>
      <c r="C58" s="21"/>
      <c r="D58" s="21"/>
      <c r="E58" s="4" t="s">
        <v>44</v>
      </c>
      <c r="F58" s="4"/>
      <c r="G58" s="4" t="s">
        <v>45</v>
      </c>
      <c r="H58" s="4"/>
      <c r="I58" s="4" t="s">
        <v>46</v>
      </c>
      <c r="J58" s="4"/>
      <c r="K58" s="4" t="s">
        <v>47</v>
      </c>
      <c r="L58" s="4"/>
      <c r="M58" s="4" t="s">
        <v>48</v>
      </c>
      <c r="N58" s="4"/>
      <c r="O58" s="4" t="s">
        <v>49</v>
      </c>
      <c r="P58" s="4"/>
      <c r="Q58" s="22"/>
      <c r="R58" s="23"/>
    </row>
    <row r="59" spans="2:18" ht="27" customHeight="1" x14ac:dyDescent="0.4">
      <c r="B59" s="8" t="s">
        <v>51</v>
      </c>
      <c r="C59" s="26">
        <v>350</v>
      </c>
      <c r="D59" s="8">
        <f t="shared" ref="D59:D69" si="24">C59/5</f>
        <v>70</v>
      </c>
      <c r="E59" s="8"/>
      <c r="F59" s="8">
        <f t="shared" ref="F59:F69" si="25">E59</f>
        <v>0</v>
      </c>
      <c r="G59" s="8"/>
      <c r="H59" s="8">
        <f t="shared" ref="H59:H69" si="26">F59+G59</f>
        <v>0</v>
      </c>
      <c r="I59" s="8"/>
      <c r="J59" s="8">
        <f t="shared" ref="J59:J69" si="27">H59+I59</f>
        <v>0</v>
      </c>
      <c r="K59" s="8"/>
      <c r="L59" s="8">
        <f t="shared" ref="L59:L69" si="28">J59+K59</f>
        <v>0</v>
      </c>
      <c r="M59" s="8"/>
      <c r="N59" s="8">
        <f t="shared" ref="N59:N69" si="29">L59+M59</f>
        <v>0</v>
      </c>
      <c r="O59" s="8"/>
      <c r="P59" s="8"/>
      <c r="Q59" s="27">
        <f t="shared" ref="Q59:Q69" si="30">E59+G59+I59+K59+M59+O59</f>
        <v>0</v>
      </c>
      <c r="R59" s="28">
        <f t="shared" ref="R59:R69" si="31">Q59-C59</f>
        <v>-350</v>
      </c>
    </row>
    <row r="60" spans="2:18" ht="27" customHeight="1" x14ac:dyDescent="0.4">
      <c r="B60" s="12" t="s">
        <v>53</v>
      </c>
      <c r="C60" s="21">
        <v>100</v>
      </c>
      <c r="D60" s="4">
        <f t="shared" si="24"/>
        <v>20</v>
      </c>
      <c r="E60" s="4"/>
      <c r="F60" s="4">
        <f t="shared" si="25"/>
        <v>0</v>
      </c>
      <c r="G60" s="4"/>
      <c r="H60" s="4">
        <f t="shared" si="26"/>
        <v>0</v>
      </c>
      <c r="I60" s="4"/>
      <c r="J60" s="4">
        <f t="shared" si="27"/>
        <v>0</v>
      </c>
      <c r="K60" s="4"/>
      <c r="L60" s="4">
        <f t="shared" si="28"/>
        <v>0</v>
      </c>
      <c r="M60" s="4"/>
      <c r="N60" s="4">
        <f t="shared" si="29"/>
        <v>0</v>
      </c>
      <c r="O60" s="4"/>
      <c r="P60" s="4"/>
      <c r="Q60" s="30">
        <f t="shared" si="30"/>
        <v>0</v>
      </c>
      <c r="R60" s="28">
        <f t="shared" si="31"/>
        <v>-100</v>
      </c>
    </row>
    <row r="61" spans="2:18" ht="27" customHeight="1" x14ac:dyDescent="0.4">
      <c r="B61" s="8" t="s">
        <v>55</v>
      </c>
      <c r="C61" s="26">
        <v>50</v>
      </c>
      <c r="D61" s="8">
        <f t="shared" si="24"/>
        <v>10</v>
      </c>
      <c r="E61" s="8"/>
      <c r="F61" s="8">
        <f t="shared" si="25"/>
        <v>0</v>
      </c>
      <c r="G61" s="8"/>
      <c r="H61" s="8">
        <f t="shared" si="26"/>
        <v>0</v>
      </c>
      <c r="I61" s="8"/>
      <c r="J61" s="8">
        <f t="shared" si="27"/>
        <v>0</v>
      </c>
      <c r="K61" s="8"/>
      <c r="L61" s="8">
        <f t="shared" si="28"/>
        <v>0</v>
      </c>
      <c r="M61" s="8"/>
      <c r="N61" s="8">
        <f t="shared" si="29"/>
        <v>0</v>
      </c>
      <c r="O61" s="8"/>
      <c r="P61" s="8"/>
      <c r="Q61" s="27">
        <f t="shared" si="30"/>
        <v>0</v>
      </c>
      <c r="R61" s="28">
        <f t="shared" si="31"/>
        <v>-50</v>
      </c>
    </row>
    <row r="62" spans="2:18" ht="27" customHeight="1" x14ac:dyDescent="0.4">
      <c r="B62" s="4" t="s">
        <v>9</v>
      </c>
      <c r="C62" s="4">
        <v>600</v>
      </c>
      <c r="D62" s="4">
        <f t="shared" si="24"/>
        <v>120</v>
      </c>
      <c r="E62" s="4">
        <v>33</v>
      </c>
      <c r="F62" s="4">
        <f t="shared" si="25"/>
        <v>33</v>
      </c>
      <c r="G62" s="4">
        <v>433</v>
      </c>
      <c r="H62" s="4">
        <f t="shared" si="26"/>
        <v>466</v>
      </c>
      <c r="I62" s="4">
        <v>139</v>
      </c>
      <c r="J62" s="4">
        <f t="shared" si="27"/>
        <v>605</v>
      </c>
      <c r="K62" s="4"/>
      <c r="L62" s="4">
        <f t="shared" si="28"/>
        <v>605</v>
      </c>
      <c r="M62" s="4"/>
      <c r="N62" s="4">
        <f t="shared" si="29"/>
        <v>605</v>
      </c>
      <c r="O62" s="4"/>
      <c r="P62" s="4"/>
      <c r="Q62" s="30">
        <f t="shared" si="30"/>
        <v>605</v>
      </c>
      <c r="R62" s="28">
        <f t="shared" si="31"/>
        <v>5</v>
      </c>
    </row>
    <row r="63" spans="2:18" ht="27" customHeight="1" x14ac:dyDescent="0.4">
      <c r="B63" s="8" t="s">
        <v>13</v>
      </c>
      <c r="C63" s="8">
        <v>200</v>
      </c>
      <c r="D63" s="8">
        <f t="shared" si="24"/>
        <v>40</v>
      </c>
      <c r="E63" s="8"/>
      <c r="F63" s="8">
        <f t="shared" si="25"/>
        <v>0</v>
      </c>
      <c r="G63" s="8"/>
      <c r="H63" s="8">
        <f t="shared" si="26"/>
        <v>0</v>
      </c>
      <c r="I63" s="8"/>
      <c r="J63" s="8">
        <f t="shared" si="27"/>
        <v>0</v>
      </c>
      <c r="K63" s="8">
        <v>200</v>
      </c>
      <c r="L63" s="8">
        <f t="shared" si="28"/>
        <v>200</v>
      </c>
      <c r="M63" s="8"/>
      <c r="N63" s="8">
        <f t="shared" si="29"/>
        <v>200</v>
      </c>
      <c r="O63" s="8"/>
      <c r="P63" s="8"/>
      <c r="Q63" s="27">
        <f t="shared" si="30"/>
        <v>200</v>
      </c>
      <c r="R63" s="28">
        <f t="shared" si="31"/>
        <v>0</v>
      </c>
    </row>
    <row r="64" spans="2:18" ht="27" customHeight="1" x14ac:dyDescent="0.4">
      <c r="B64" s="4" t="s">
        <v>16</v>
      </c>
      <c r="C64" s="12">
        <v>210</v>
      </c>
      <c r="D64" s="4">
        <f t="shared" si="24"/>
        <v>42</v>
      </c>
      <c r="E64" s="4"/>
      <c r="F64" s="4">
        <f t="shared" si="25"/>
        <v>0</v>
      </c>
      <c r="G64" s="4">
        <v>79</v>
      </c>
      <c r="H64" s="4">
        <f t="shared" si="26"/>
        <v>79</v>
      </c>
      <c r="I64" s="4">
        <v>94</v>
      </c>
      <c r="J64" s="4">
        <f t="shared" si="27"/>
        <v>173</v>
      </c>
      <c r="K64" s="4">
        <v>37</v>
      </c>
      <c r="L64" s="4">
        <f t="shared" si="28"/>
        <v>210</v>
      </c>
      <c r="M64" s="4"/>
      <c r="N64" s="4">
        <f t="shared" si="29"/>
        <v>210</v>
      </c>
      <c r="O64" s="4"/>
      <c r="P64" s="4"/>
      <c r="Q64" s="30">
        <f t="shared" si="30"/>
        <v>210</v>
      </c>
      <c r="R64" s="28">
        <f t="shared" si="31"/>
        <v>0</v>
      </c>
    </row>
    <row r="65" spans="2:22" ht="27" customHeight="1" x14ac:dyDescent="0.4">
      <c r="B65" s="8" t="s">
        <v>26</v>
      </c>
      <c r="C65" s="8">
        <v>100</v>
      </c>
      <c r="D65" s="8">
        <f t="shared" si="24"/>
        <v>20</v>
      </c>
      <c r="E65" s="8"/>
      <c r="F65" s="8">
        <f t="shared" si="25"/>
        <v>0</v>
      </c>
      <c r="G65" s="8"/>
      <c r="H65" s="8">
        <f t="shared" si="26"/>
        <v>0</v>
      </c>
      <c r="I65" s="8"/>
      <c r="J65" s="8">
        <f t="shared" si="27"/>
        <v>0</v>
      </c>
      <c r="K65" s="8"/>
      <c r="L65" s="8">
        <f t="shared" si="28"/>
        <v>0</v>
      </c>
      <c r="M65" s="8"/>
      <c r="N65" s="8">
        <f t="shared" si="29"/>
        <v>0</v>
      </c>
      <c r="O65" s="8"/>
      <c r="P65" s="8"/>
      <c r="Q65" s="27">
        <f t="shared" si="30"/>
        <v>0</v>
      </c>
      <c r="R65" s="27">
        <f t="shared" si="31"/>
        <v>-100</v>
      </c>
    </row>
    <row r="66" spans="2:22" ht="27" customHeight="1" x14ac:dyDescent="0.4">
      <c r="B66" s="4" t="s">
        <v>29</v>
      </c>
      <c r="C66" s="12">
        <v>300</v>
      </c>
      <c r="D66" s="4">
        <f t="shared" si="24"/>
        <v>60</v>
      </c>
      <c r="E66" s="4">
        <v>10</v>
      </c>
      <c r="F66" s="4">
        <f t="shared" si="25"/>
        <v>10</v>
      </c>
      <c r="G66" s="4">
        <v>20</v>
      </c>
      <c r="H66" s="4">
        <f t="shared" si="26"/>
        <v>30</v>
      </c>
      <c r="I66" s="4">
        <v>10</v>
      </c>
      <c r="J66" s="4">
        <f t="shared" si="27"/>
        <v>40</v>
      </c>
      <c r="K66" s="4"/>
      <c r="L66" s="4">
        <f t="shared" si="28"/>
        <v>40</v>
      </c>
      <c r="M66" s="4"/>
      <c r="N66" s="4">
        <f t="shared" si="29"/>
        <v>40</v>
      </c>
      <c r="O66" s="4"/>
      <c r="P66" s="4"/>
      <c r="Q66" s="30">
        <f t="shared" si="30"/>
        <v>40</v>
      </c>
      <c r="R66" s="27">
        <f t="shared" si="31"/>
        <v>-260</v>
      </c>
    </row>
    <row r="67" spans="2:22" ht="27" customHeight="1" x14ac:dyDescent="0.4">
      <c r="B67" s="8" t="s">
        <v>31</v>
      </c>
      <c r="C67" s="8">
        <v>70</v>
      </c>
      <c r="D67" s="8">
        <f t="shared" si="24"/>
        <v>14</v>
      </c>
      <c r="E67" s="8"/>
      <c r="F67" s="8">
        <f t="shared" si="25"/>
        <v>0</v>
      </c>
      <c r="G67" s="8"/>
      <c r="H67" s="8">
        <f t="shared" si="26"/>
        <v>0</v>
      </c>
      <c r="I67" s="8"/>
      <c r="J67" s="8">
        <f t="shared" si="27"/>
        <v>0</v>
      </c>
      <c r="K67" s="8"/>
      <c r="L67" s="8">
        <f t="shared" si="28"/>
        <v>0</v>
      </c>
      <c r="M67" s="8">
        <v>13</v>
      </c>
      <c r="N67" s="8">
        <f t="shared" si="29"/>
        <v>13</v>
      </c>
      <c r="O67" s="8"/>
      <c r="P67" s="8"/>
      <c r="Q67" s="27">
        <f t="shared" si="30"/>
        <v>13</v>
      </c>
      <c r="R67" s="27">
        <f t="shared" si="31"/>
        <v>-57</v>
      </c>
    </row>
    <row r="68" spans="2:22" ht="27" customHeight="1" x14ac:dyDescent="0.4">
      <c r="B68" s="4"/>
      <c r="C68" s="12"/>
      <c r="D68" s="4">
        <f t="shared" si="24"/>
        <v>0</v>
      </c>
      <c r="E68" s="4"/>
      <c r="F68" s="4">
        <f t="shared" si="25"/>
        <v>0</v>
      </c>
      <c r="G68" s="4"/>
      <c r="H68" s="4">
        <f t="shared" si="26"/>
        <v>0</v>
      </c>
      <c r="I68" s="4"/>
      <c r="J68" s="4">
        <f t="shared" si="27"/>
        <v>0</v>
      </c>
      <c r="K68" s="4"/>
      <c r="L68" s="4">
        <f t="shared" si="28"/>
        <v>0</v>
      </c>
      <c r="M68" s="4"/>
      <c r="N68" s="4">
        <f t="shared" si="29"/>
        <v>0</v>
      </c>
      <c r="O68" s="4"/>
      <c r="P68" s="4"/>
      <c r="Q68" s="30">
        <f t="shared" si="30"/>
        <v>0</v>
      </c>
      <c r="R68" s="27">
        <f t="shared" si="31"/>
        <v>0</v>
      </c>
    </row>
    <row r="69" spans="2:22" ht="27" customHeight="1" thickBot="1" x14ac:dyDescent="0.45">
      <c r="B69" s="8"/>
      <c r="C69" s="8"/>
      <c r="D69" s="8">
        <f t="shared" si="24"/>
        <v>0</v>
      </c>
      <c r="E69" s="8"/>
      <c r="F69" s="8">
        <f t="shared" si="25"/>
        <v>0</v>
      </c>
      <c r="G69" s="8"/>
      <c r="H69" s="8">
        <f t="shared" si="26"/>
        <v>0</v>
      </c>
      <c r="I69" s="8"/>
      <c r="J69" s="8">
        <f t="shared" si="27"/>
        <v>0</v>
      </c>
      <c r="K69" s="8"/>
      <c r="L69" s="8">
        <f t="shared" si="28"/>
        <v>0</v>
      </c>
      <c r="M69" s="8"/>
      <c r="N69" s="8">
        <f t="shared" si="29"/>
        <v>0</v>
      </c>
      <c r="O69" s="8"/>
      <c r="P69" s="8"/>
      <c r="Q69" s="39">
        <f t="shared" si="30"/>
        <v>0</v>
      </c>
      <c r="R69" s="28">
        <f t="shared" si="31"/>
        <v>0</v>
      </c>
    </row>
    <row r="70" spans="2:22" ht="22.5" customHeight="1" thickBot="1" x14ac:dyDescent="0.45">
      <c r="B70" s="42"/>
      <c r="C70" s="42"/>
      <c r="D70" s="42"/>
      <c r="E70" s="42"/>
      <c r="F70" s="42"/>
      <c r="G70" s="42"/>
      <c r="H70" s="42"/>
      <c r="I70" s="42"/>
      <c r="J70" s="42"/>
      <c r="K70" s="42"/>
      <c r="L70" s="42"/>
      <c r="M70" s="42"/>
      <c r="N70" s="42"/>
      <c r="O70" s="42"/>
      <c r="P70" s="42"/>
    </row>
    <row r="71" spans="2:22" ht="27" customHeight="1" x14ac:dyDescent="0.4">
      <c r="B71" s="43"/>
      <c r="C71" s="123" t="s">
        <v>56</v>
      </c>
      <c r="D71" s="124"/>
      <c r="E71" s="44">
        <f>O57+2</f>
        <v>44830</v>
      </c>
      <c r="F71" s="45" t="s">
        <v>38</v>
      </c>
      <c r="G71" s="44">
        <f>E71+1</f>
        <v>44831</v>
      </c>
      <c r="H71" s="45" t="s">
        <v>38</v>
      </c>
      <c r="I71" s="44">
        <f>G71+1</f>
        <v>44832</v>
      </c>
      <c r="J71" s="45" t="s">
        <v>38</v>
      </c>
      <c r="K71" s="44">
        <f>I71+1</f>
        <v>44833</v>
      </c>
      <c r="L71" s="45" t="s">
        <v>38</v>
      </c>
      <c r="M71" s="44">
        <f>K71+1</f>
        <v>44834</v>
      </c>
      <c r="N71" s="45" t="s">
        <v>38</v>
      </c>
      <c r="O71" s="44">
        <f>M71+1</f>
        <v>44835</v>
      </c>
      <c r="P71" s="45" t="s">
        <v>38</v>
      </c>
      <c r="Q71" s="17" t="s">
        <v>39</v>
      </c>
      <c r="R71" s="17" t="s">
        <v>40</v>
      </c>
      <c r="S71" s="46"/>
      <c r="T71" s="12" t="s">
        <v>57</v>
      </c>
      <c r="U71" s="47" t="s">
        <v>58</v>
      </c>
      <c r="V71" s="47" t="s">
        <v>40</v>
      </c>
    </row>
    <row r="72" spans="2:22" ht="27" customHeight="1" x14ac:dyDescent="0.4">
      <c r="B72" s="20"/>
      <c r="C72" s="21"/>
      <c r="D72" s="21"/>
      <c r="E72" s="4" t="s">
        <v>44</v>
      </c>
      <c r="F72" s="4"/>
      <c r="G72" s="4" t="s">
        <v>45</v>
      </c>
      <c r="H72" s="4"/>
      <c r="I72" s="4" t="s">
        <v>46</v>
      </c>
      <c r="J72" s="4"/>
      <c r="K72" s="4" t="s">
        <v>47</v>
      </c>
      <c r="L72" s="4"/>
      <c r="M72" s="4" t="s">
        <v>48</v>
      </c>
      <c r="N72" s="4"/>
      <c r="O72" s="4" t="s">
        <v>49</v>
      </c>
      <c r="P72" s="4"/>
      <c r="Q72" s="22"/>
      <c r="R72" s="23"/>
      <c r="S72" s="48"/>
      <c r="T72" s="12"/>
      <c r="U72" s="49"/>
      <c r="V72" s="49"/>
    </row>
    <row r="73" spans="2:22" ht="27" customHeight="1" x14ac:dyDescent="0.4">
      <c r="B73" s="8" t="s">
        <v>51</v>
      </c>
      <c r="C73" s="26">
        <v>350</v>
      </c>
      <c r="D73" s="8">
        <f t="shared" ref="D73:D82" si="32">C73/5</f>
        <v>70</v>
      </c>
      <c r="E73" s="8"/>
      <c r="F73" s="8">
        <f t="shared" ref="F73:F83" si="33">E73</f>
        <v>0</v>
      </c>
      <c r="G73" s="8"/>
      <c r="H73" s="8">
        <f t="shared" ref="H73:H83" si="34">F73+G73</f>
        <v>0</v>
      </c>
      <c r="I73" s="8"/>
      <c r="J73" s="8">
        <f t="shared" ref="J73:J83" si="35">H73+I73</f>
        <v>0</v>
      </c>
      <c r="K73" s="8"/>
      <c r="L73" s="8">
        <f t="shared" ref="L73:L83" si="36">J73+K73</f>
        <v>0</v>
      </c>
      <c r="M73" s="8"/>
      <c r="N73" s="8">
        <f t="shared" ref="N73:N83" si="37">L73+M73</f>
        <v>0</v>
      </c>
      <c r="O73" s="8"/>
      <c r="P73" s="8"/>
      <c r="Q73" s="27">
        <f t="shared" ref="Q73:Q83" si="38">E73+G73+I73+K73+M73+O73</f>
        <v>0</v>
      </c>
      <c r="R73" s="28">
        <f t="shared" ref="R73:R83" si="39">Q73-C73</f>
        <v>-350</v>
      </c>
      <c r="S73" s="48"/>
      <c r="T73" s="12"/>
      <c r="U73" s="49"/>
      <c r="V73" s="49"/>
    </row>
    <row r="74" spans="2:22" ht="27" customHeight="1" x14ac:dyDescent="0.4">
      <c r="B74" s="12" t="s">
        <v>53</v>
      </c>
      <c r="C74" s="21">
        <v>100</v>
      </c>
      <c r="D74" s="4">
        <f t="shared" si="32"/>
        <v>20</v>
      </c>
      <c r="E74" s="4"/>
      <c r="F74" s="4">
        <f t="shared" si="33"/>
        <v>0</v>
      </c>
      <c r="G74" s="4"/>
      <c r="H74" s="4">
        <f t="shared" si="34"/>
        <v>0</v>
      </c>
      <c r="I74" s="4"/>
      <c r="J74" s="4">
        <f t="shared" si="35"/>
        <v>0</v>
      </c>
      <c r="K74" s="4"/>
      <c r="L74" s="4">
        <f t="shared" si="36"/>
        <v>0</v>
      </c>
      <c r="M74" s="4"/>
      <c r="N74" s="4">
        <f t="shared" si="37"/>
        <v>0</v>
      </c>
      <c r="O74" s="4"/>
      <c r="P74" s="4"/>
      <c r="Q74" s="30">
        <f t="shared" si="38"/>
        <v>0</v>
      </c>
      <c r="R74" s="28">
        <f t="shared" si="39"/>
        <v>-100</v>
      </c>
      <c r="S74" s="48"/>
      <c r="T74" s="12"/>
      <c r="U74" s="49"/>
      <c r="V74" s="49"/>
    </row>
    <row r="75" spans="2:22" ht="27" customHeight="1" x14ac:dyDescent="0.4">
      <c r="B75" s="8" t="s">
        <v>55</v>
      </c>
      <c r="C75" s="26">
        <v>50</v>
      </c>
      <c r="D75" s="8">
        <f t="shared" si="32"/>
        <v>10</v>
      </c>
      <c r="E75" s="8"/>
      <c r="F75" s="8">
        <f t="shared" si="33"/>
        <v>0</v>
      </c>
      <c r="G75" s="8"/>
      <c r="H75" s="8">
        <f t="shared" si="34"/>
        <v>0</v>
      </c>
      <c r="I75" s="8"/>
      <c r="J75" s="8">
        <f t="shared" si="35"/>
        <v>0</v>
      </c>
      <c r="K75" s="8"/>
      <c r="L75" s="8">
        <f t="shared" si="36"/>
        <v>0</v>
      </c>
      <c r="M75" s="8"/>
      <c r="N75" s="8">
        <f t="shared" si="37"/>
        <v>0</v>
      </c>
      <c r="O75" s="8"/>
      <c r="P75" s="8"/>
      <c r="Q75" s="27">
        <f t="shared" si="38"/>
        <v>0</v>
      </c>
      <c r="R75" s="28">
        <f t="shared" si="39"/>
        <v>-50</v>
      </c>
      <c r="S75" s="48"/>
      <c r="T75" s="12"/>
      <c r="U75" s="49"/>
      <c r="V75" s="49"/>
    </row>
    <row r="76" spans="2:22" ht="27" customHeight="1" x14ac:dyDescent="0.4">
      <c r="B76" s="4" t="s">
        <v>9</v>
      </c>
      <c r="C76" s="4">
        <v>400</v>
      </c>
      <c r="D76" s="4">
        <f t="shared" si="32"/>
        <v>80</v>
      </c>
      <c r="E76" s="4">
        <v>400</v>
      </c>
      <c r="F76" s="4">
        <f t="shared" si="33"/>
        <v>400</v>
      </c>
      <c r="G76" s="4"/>
      <c r="H76" s="4">
        <f t="shared" si="34"/>
        <v>400</v>
      </c>
      <c r="I76" s="4"/>
      <c r="J76" s="4">
        <f t="shared" si="35"/>
        <v>400</v>
      </c>
      <c r="K76" s="4"/>
      <c r="L76" s="4">
        <f t="shared" si="36"/>
        <v>400</v>
      </c>
      <c r="M76" s="4"/>
      <c r="N76" s="4">
        <f t="shared" si="37"/>
        <v>400</v>
      </c>
      <c r="O76" s="4"/>
      <c r="P76" s="4"/>
      <c r="Q76" s="30">
        <f t="shared" si="38"/>
        <v>400</v>
      </c>
      <c r="R76" s="28">
        <f t="shared" si="39"/>
        <v>0</v>
      </c>
      <c r="S76" s="50" t="s">
        <v>59</v>
      </c>
      <c r="T76" s="12"/>
      <c r="U76" s="51">
        <f t="shared" ref="U76:U83" si="40">Q76+Q34+Q48+Q62+P76</f>
        <v>1556</v>
      </c>
      <c r="V76" s="52">
        <f t="shared" ref="V76:V83" si="41">U76-C20-C34-C48-C62-C76</f>
        <v>-594</v>
      </c>
    </row>
    <row r="77" spans="2:22" ht="27" customHeight="1" x14ac:dyDescent="0.4">
      <c r="B77" s="8" t="s">
        <v>13</v>
      </c>
      <c r="C77" s="8">
        <v>150</v>
      </c>
      <c r="D77" s="8">
        <f t="shared" si="32"/>
        <v>30</v>
      </c>
      <c r="E77" s="8">
        <v>25</v>
      </c>
      <c r="F77" s="8">
        <f t="shared" si="33"/>
        <v>25</v>
      </c>
      <c r="G77" s="8"/>
      <c r="H77" s="8">
        <f t="shared" si="34"/>
        <v>25</v>
      </c>
      <c r="I77" s="8"/>
      <c r="J77" s="8">
        <f t="shared" si="35"/>
        <v>25</v>
      </c>
      <c r="K77" s="8">
        <v>125</v>
      </c>
      <c r="L77" s="8">
        <f t="shared" si="36"/>
        <v>150</v>
      </c>
      <c r="M77" s="8"/>
      <c r="N77" s="8">
        <f t="shared" si="37"/>
        <v>150</v>
      </c>
      <c r="O77" s="8"/>
      <c r="P77" s="8"/>
      <c r="Q77" s="27">
        <f t="shared" si="38"/>
        <v>150</v>
      </c>
      <c r="R77" s="28">
        <f t="shared" si="39"/>
        <v>0</v>
      </c>
      <c r="S77" s="53" t="s">
        <v>13</v>
      </c>
      <c r="T77" s="8"/>
      <c r="U77" s="51">
        <f t="shared" si="40"/>
        <v>470</v>
      </c>
      <c r="V77" s="52">
        <f t="shared" si="41"/>
        <v>-210</v>
      </c>
    </row>
    <row r="78" spans="2:22" ht="27" customHeight="1" x14ac:dyDescent="0.4">
      <c r="B78" s="4" t="s">
        <v>16</v>
      </c>
      <c r="C78" s="12">
        <v>270</v>
      </c>
      <c r="D78" s="4">
        <f t="shared" si="32"/>
        <v>54</v>
      </c>
      <c r="E78" s="4">
        <v>10</v>
      </c>
      <c r="F78" s="4">
        <f t="shared" si="33"/>
        <v>10</v>
      </c>
      <c r="G78" s="4">
        <v>119</v>
      </c>
      <c r="H78" s="4">
        <f t="shared" si="34"/>
        <v>129</v>
      </c>
      <c r="I78" s="4">
        <v>141</v>
      </c>
      <c r="J78" s="4">
        <f t="shared" si="35"/>
        <v>270</v>
      </c>
      <c r="K78" s="4"/>
      <c r="L78" s="4">
        <f t="shared" si="36"/>
        <v>270</v>
      </c>
      <c r="M78" s="4"/>
      <c r="N78" s="4">
        <f t="shared" si="37"/>
        <v>270</v>
      </c>
      <c r="O78" s="4"/>
      <c r="P78" s="4"/>
      <c r="Q78" s="30">
        <f t="shared" si="38"/>
        <v>270</v>
      </c>
      <c r="R78" s="28">
        <f t="shared" si="39"/>
        <v>0</v>
      </c>
      <c r="S78" s="50" t="s">
        <v>16</v>
      </c>
      <c r="T78" s="12"/>
      <c r="U78" s="51">
        <f t="shared" si="40"/>
        <v>826</v>
      </c>
      <c r="V78" s="52">
        <f t="shared" si="41"/>
        <v>-298</v>
      </c>
    </row>
    <row r="79" spans="2:22" ht="27" customHeight="1" x14ac:dyDescent="0.4">
      <c r="B79" s="8" t="s">
        <v>26</v>
      </c>
      <c r="C79" s="8">
        <v>100</v>
      </c>
      <c r="D79" s="8">
        <f t="shared" si="32"/>
        <v>20</v>
      </c>
      <c r="E79" s="8"/>
      <c r="F79" s="8">
        <f t="shared" si="33"/>
        <v>0</v>
      </c>
      <c r="G79" s="8"/>
      <c r="H79" s="8">
        <f t="shared" si="34"/>
        <v>0</v>
      </c>
      <c r="I79" s="8"/>
      <c r="J79" s="8">
        <f t="shared" si="35"/>
        <v>0</v>
      </c>
      <c r="K79" s="8"/>
      <c r="L79" s="8">
        <f t="shared" si="36"/>
        <v>0</v>
      </c>
      <c r="M79" s="8"/>
      <c r="N79" s="8">
        <f t="shared" si="37"/>
        <v>0</v>
      </c>
      <c r="O79" s="8"/>
      <c r="P79" s="8"/>
      <c r="Q79" s="27">
        <f t="shared" si="38"/>
        <v>0</v>
      </c>
      <c r="R79" s="27">
        <f t="shared" si="39"/>
        <v>-100</v>
      </c>
      <c r="S79" s="53" t="s">
        <v>21</v>
      </c>
      <c r="T79" s="8"/>
      <c r="U79" s="51">
        <f t="shared" si="40"/>
        <v>75</v>
      </c>
      <c r="V79" s="51">
        <f t="shared" si="41"/>
        <v>-435</v>
      </c>
    </row>
    <row r="80" spans="2:22" ht="27" customHeight="1" x14ac:dyDescent="0.4">
      <c r="B80" s="4" t="s">
        <v>29</v>
      </c>
      <c r="C80" s="12">
        <v>300</v>
      </c>
      <c r="D80" s="4">
        <f t="shared" si="32"/>
        <v>60</v>
      </c>
      <c r="E80" s="4"/>
      <c r="F80" s="4">
        <f t="shared" si="33"/>
        <v>0</v>
      </c>
      <c r="G80" s="4"/>
      <c r="H80" s="4">
        <f t="shared" si="34"/>
        <v>0</v>
      </c>
      <c r="I80" s="4"/>
      <c r="J80" s="4">
        <f t="shared" si="35"/>
        <v>0</v>
      </c>
      <c r="K80" s="4"/>
      <c r="L80" s="4">
        <f t="shared" si="36"/>
        <v>0</v>
      </c>
      <c r="M80" s="4"/>
      <c r="N80" s="4">
        <f t="shared" si="37"/>
        <v>0</v>
      </c>
      <c r="O80" s="4"/>
      <c r="P80" s="4"/>
      <c r="Q80" s="30">
        <f t="shared" si="38"/>
        <v>0</v>
      </c>
      <c r="R80" s="27">
        <f t="shared" si="39"/>
        <v>-300</v>
      </c>
      <c r="S80" s="53" t="s">
        <v>60</v>
      </c>
      <c r="T80" s="8"/>
      <c r="U80" s="51">
        <f t="shared" si="40"/>
        <v>105</v>
      </c>
      <c r="V80" s="51">
        <f t="shared" si="41"/>
        <v>-1415</v>
      </c>
    </row>
    <row r="81" spans="2:22" ht="27" customHeight="1" x14ac:dyDescent="0.4">
      <c r="B81" s="8" t="s">
        <v>31</v>
      </c>
      <c r="C81" s="8">
        <v>70</v>
      </c>
      <c r="D81" s="8">
        <f t="shared" si="32"/>
        <v>14</v>
      </c>
      <c r="E81" s="8">
        <v>20</v>
      </c>
      <c r="F81" s="8">
        <f t="shared" si="33"/>
        <v>20</v>
      </c>
      <c r="G81" s="8"/>
      <c r="H81" s="8">
        <f t="shared" si="34"/>
        <v>20</v>
      </c>
      <c r="I81" s="8"/>
      <c r="J81" s="8">
        <f t="shared" si="35"/>
        <v>20</v>
      </c>
      <c r="K81" s="8"/>
      <c r="L81" s="8">
        <f t="shared" si="36"/>
        <v>20</v>
      </c>
      <c r="M81" s="8"/>
      <c r="N81" s="8">
        <f t="shared" si="37"/>
        <v>20</v>
      </c>
      <c r="O81" s="8"/>
      <c r="P81" s="8"/>
      <c r="Q81" s="27">
        <f t="shared" si="38"/>
        <v>20</v>
      </c>
      <c r="R81" s="27">
        <f t="shared" si="39"/>
        <v>-50</v>
      </c>
      <c r="S81" s="54" t="s">
        <v>29</v>
      </c>
      <c r="T81" s="12"/>
      <c r="U81" s="51">
        <f t="shared" si="40"/>
        <v>80</v>
      </c>
      <c r="V81" s="51">
        <f t="shared" si="41"/>
        <v>-320</v>
      </c>
    </row>
    <row r="82" spans="2:22" ht="27" customHeight="1" x14ac:dyDescent="0.4">
      <c r="B82" s="4"/>
      <c r="C82" s="12"/>
      <c r="D82" s="4">
        <f t="shared" si="32"/>
        <v>0</v>
      </c>
      <c r="E82" s="4"/>
      <c r="F82" s="4">
        <f t="shared" si="33"/>
        <v>0</v>
      </c>
      <c r="G82" s="4"/>
      <c r="H82" s="4">
        <f t="shared" si="34"/>
        <v>0</v>
      </c>
      <c r="I82" s="4"/>
      <c r="J82" s="4">
        <f t="shared" si="35"/>
        <v>0</v>
      </c>
      <c r="K82" s="4"/>
      <c r="L82" s="4">
        <f t="shared" si="36"/>
        <v>0</v>
      </c>
      <c r="M82" s="4"/>
      <c r="N82" s="4">
        <f t="shared" si="37"/>
        <v>0</v>
      </c>
      <c r="O82" s="4"/>
      <c r="P82" s="4"/>
      <c r="Q82" s="30">
        <f t="shared" si="38"/>
        <v>0</v>
      </c>
      <c r="R82" s="27">
        <f t="shared" si="39"/>
        <v>0</v>
      </c>
      <c r="S82" s="53" t="s">
        <v>31</v>
      </c>
      <c r="T82" s="8"/>
      <c r="U82" s="51">
        <f t="shared" si="40"/>
        <v>0</v>
      </c>
      <c r="V82" s="51">
        <f t="shared" si="41"/>
        <v>0</v>
      </c>
    </row>
    <row r="83" spans="2:22" ht="27" customHeight="1" thickBot="1" x14ac:dyDescent="0.45">
      <c r="B83" s="8"/>
      <c r="C83" s="8"/>
      <c r="D83" s="26"/>
      <c r="E83" s="8"/>
      <c r="F83" s="8">
        <f t="shared" si="33"/>
        <v>0</v>
      </c>
      <c r="G83" s="8"/>
      <c r="H83" s="8">
        <f t="shared" si="34"/>
        <v>0</v>
      </c>
      <c r="I83" s="8"/>
      <c r="J83" s="8">
        <f t="shared" si="35"/>
        <v>0</v>
      </c>
      <c r="K83" s="8"/>
      <c r="L83" s="8">
        <f t="shared" si="36"/>
        <v>0</v>
      </c>
      <c r="M83" s="8"/>
      <c r="N83" s="8">
        <f t="shared" si="37"/>
        <v>0</v>
      </c>
      <c r="O83" s="8"/>
      <c r="P83" s="8"/>
      <c r="Q83" s="39">
        <f t="shared" si="38"/>
        <v>0</v>
      </c>
      <c r="R83" s="28">
        <f t="shared" si="39"/>
        <v>0</v>
      </c>
      <c r="S83" s="50" t="s">
        <v>61</v>
      </c>
      <c r="T83" s="12"/>
      <c r="U83" s="51">
        <f t="shared" si="40"/>
        <v>0</v>
      </c>
      <c r="V83" s="52">
        <f t="shared" si="41"/>
        <v>0</v>
      </c>
    </row>
    <row r="84" spans="2:22" x14ac:dyDescent="0.4">
      <c r="E84" s="40"/>
      <c r="F84" s="40"/>
      <c r="G84" s="40"/>
      <c r="H84" s="40"/>
      <c r="I84" s="40"/>
      <c r="J84" s="40"/>
      <c r="K84" s="40"/>
      <c r="L84" s="40"/>
      <c r="M84" s="40"/>
      <c r="N84" s="40"/>
      <c r="O84" s="40"/>
      <c r="P84" s="40"/>
    </row>
    <row r="85" spans="2:22" ht="13.5" customHeight="1" x14ac:dyDescent="0.4">
      <c r="B85" s="12" t="s">
        <v>62</v>
      </c>
      <c r="C85" s="12"/>
      <c r="D85" s="55" t="s">
        <v>63</v>
      </c>
    </row>
    <row r="86" spans="2:22" ht="13.5" customHeight="1" x14ac:dyDescent="0.4">
      <c r="B86" s="8" t="s">
        <v>51</v>
      </c>
      <c r="C86" s="8"/>
      <c r="D86" s="8">
        <f t="shared" ref="D86:D91" si="42">C99-C86</f>
        <v>3000</v>
      </c>
      <c r="E86" s="56">
        <f>D86/4</f>
        <v>750</v>
      </c>
    </row>
    <row r="87" spans="2:22" ht="13.5" customHeight="1" x14ac:dyDescent="0.4">
      <c r="B87" s="12" t="s">
        <v>53</v>
      </c>
      <c r="C87" s="12"/>
      <c r="D87" s="8">
        <f t="shared" si="42"/>
        <v>600</v>
      </c>
      <c r="E87" s="56">
        <f t="shared" ref="E87:E96" si="43">D87/4</f>
        <v>150</v>
      </c>
    </row>
    <row r="88" spans="2:22" ht="13.5" customHeight="1" x14ac:dyDescent="0.4">
      <c r="B88" s="8" t="s">
        <v>55</v>
      </c>
      <c r="C88" s="8"/>
      <c r="D88" s="8">
        <f t="shared" si="42"/>
        <v>160</v>
      </c>
      <c r="E88" s="56">
        <f t="shared" si="43"/>
        <v>40</v>
      </c>
    </row>
    <row r="89" spans="2:22" ht="13.5" customHeight="1" x14ac:dyDescent="0.4">
      <c r="B89" s="12" t="s">
        <v>9</v>
      </c>
      <c r="C89" s="12"/>
      <c r="D89" s="8">
        <f t="shared" si="42"/>
        <v>850</v>
      </c>
      <c r="E89" s="56">
        <f t="shared" si="43"/>
        <v>212.5</v>
      </c>
    </row>
    <row r="90" spans="2:22" ht="13.5" customHeight="1" x14ac:dyDescent="0.4">
      <c r="B90" s="8" t="s">
        <v>13</v>
      </c>
      <c r="C90" s="8"/>
      <c r="D90" s="8">
        <f t="shared" si="42"/>
        <v>300</v>
      </c>
      <c r="E90" s="56">
        <f t="shared" si="43"/>
        <v>75</v>
      </c>
    </row>
    <row r="91" spans="2:22" ht="13.5" customHeight="1" x14ac:dyDescent="0.4">
      <c r="B91" s="12" t="s">
        <v>16</v>
      </c>
      <c r="C91" s="12"/>
      <c r="D91" s="8">
        <f t="shared" si="42"/>
        <v>450</v>
      </c>
      <c r="E91" s="56">
        <f t="shared" si="43"/>
        <v>112.5</v>
      </c>
    </row>
    <row r="92" spans="2:22" ht="13.5" customHeight="1" x14ac:dyDescent="0.4">
      <c r="B92" s="8" t="s">
        <v>21</v>
      </c>
      <c r="C92" s="12"/>
      <c r="D92" s="8">
        <f>C106-C92</f>
        <v>750</v>
      </c>
      <c r="E92" s="56">
        <f t="shared" si="43"/>
        <v>187.5</v>
      </c>
    </row>
    <row r="93" spans="2:22" ht="13.5" customHeight="1" x14ac:dyDescent="0.4">
      <c r="B93" s="12" t="s">
        <v>26</v>
      </c>
      <c r="C93" s="8"/>
      <c r="D93" s="8">
        <f>C107-C93</f>
        <v>100</v>
      </c>
      <c r="E93" s="56">
        <f t="shared" si="43"/>
        <v>25</v>
      </c>
    </row>
    <row r="94" spans="2:22" ht="13.5" customHeight="1" x14ac:dyDescent="0.4">
      <c r="B94" s="8" t="s">
        <v>60</v>
      </c>
      <c r="C94" s="12"/>
      <c r="D94" s="8">
        <f>C108-C94</f>
        <v>200</v>
      </c>
      <c r="E94" s="56">
        <f t="shared" si="43"/>
        <v>50</v>
      </c>
    </row>
    <row r="95" spans="2:22" ht="13.5" customHeight="1" x14ac:dyDescent="0.4">
      <c r="B95" s="4" t="s">
        <v>29</v>
      </c>
      <c r="C95" s="8"/>
      <c r="D95" s="8">
        <f>C109-C95</f>
        <v>280</v>
      </c>
      <c r="E95" s="56">
        <f t="shared" si="43"/>
        <v>70</v>
      </c>
    </row>
    <row r="96" spans="2:22" x14ac:dyDescent="0.4">
      <c r="B96" s="8" t="s">
        <v>31</v>
      </c>
      <c r="C96" s="12"/>
      <c r="D96" s="8">
        <f>C110-C96</f>
        <v>0</v>
      </c>
      <c r="E96" s="56">
        <f t="shared" si="43"/>
        <v>0</v>
      </c>
    </row>
    <row r="97" spans="2:14" x14ac:dyDescent="0.4">
      <c r="B97" s="12"/>
    </row>
    <row r="98" spans="2:14" x14ac:dyDescent="0.4">
      <c r="B98" s="112" t="s">
        <v>64</v>
      </c>
      <c r="C98" s="113"/>
      <c r="D98" s="40"/>
    </row>
    <row r="99" spans="2:14" x14ac:dyDescent="0.4">
      <c r="B99" s="8" t="s">
        <v>51</v>
      </c>
      <c r="C99" s="8">
        <v>3000</v>
      </c>
      <c r="D99" s="40"/>
      <c r="I99" s="57" t="s">
        <v>65</v>
      </c>
      <c r="J99" s="58" t="s">
        <v>66</v>
      </c>
      <c r="K99" s="55" t="s">
        <v>63</v>
      </c>
      <c r="L99" s="11"/>
      <c r="M99" s="125" t="s">
        <v>67</v>
      </c>
      <c r="N99" s="125"/>
    </row>
    <row r="100" spans="2:14" x14ac:dyDescent="0.4">
      <c r="B100" s="12" t="s">
        <v>53</v>
      </c>
      <c r="C100" s="12">
        <v>600</v>
      </c>
      <c r="D100" s="40"/>
      <c r="I100" s="4" t="s">
        <v>68</v>
      </c>
      <c r="J100" s="59">
        <v>337</v>
      </c>
      <c r="K100" s="12">
        <f>M100-J100</f>
        <v>1163</v>
      </c>
      <c r="L100" s="4" t="s">
        <v>68</v>
      </c>
      <c r="M100" s="125">
        <v>1500</v>
      </c>
      <c r="N100" s="125"/>
    </row>
    <row r="101" spans="2:14" x14ac:dyDescent="0.4">
      <c r="B101" s="8" t="s">
        <v>55</v>
      </c>
      <c r="C101" s="8">
        <v>160</v>
      </c>
      <c r="D101" s="40"/>
      <c r="I101" s="12" t="s">
        <v>53</v>
      </c>
      <c r="J101" s="59">
        <v>63</v>
      </c>
      <c r="K101" s="12">
        <f>M101-J101</f>
        <v>-23</v>
      </c>
      <c r="L101" s="12" t="s">
        <v>53</v>
      </c>
      <c r="M101" s="125">
        <v>40</v>
      </c>
      <c r="N101" s="125"/>
    </row>
    <row r="102" spans="2:14" x14ac:dyDescent="0.4">
      <c r="B102" s="12" t="s">
        <v>59</v>
      </c>
      <c r="C102" s="12">
        <v>850</v>
      </c>
      <c r="D102" s="40"/>
      <c r="I102" s="4" t="s">
        <v>55</v>
      </c>
      <c r="J102" s="59">
        <v>46</v>
      </c>
      <c r="K102" s="12">
        <f t="shared" ref="K102" si="44">M102-J102</f>
        <v>54</v>
      </c>
      <c r="L102" s="4" t="s">
        <v>55</v>
      </c>
      <c r="M102" s="125">
        <v>100</v>
      </c>
      <c r="N102" s="125"/>
    </row>
    <row r="103" spans="2:14" x14ac:dyDescent="0.4">
      <c r="B103" s="8" t="s">
        <v>13</v>
      </c>
      <c r="C103" s="8">
        <v>300</v>
      </c>
      <c r="D103" s="40"/>
      <c r="I103" s="12" t="s">
        <v>59</v>
      </c>
      <c r="J103" s="12">
        <v>177</v>
      </c>
      <c r="K103" s="12">
        <f>M103-J103</f>
        <v>373</v>
      </c>
      <c r="L103" s="12" t="s">
        <v>59</v>
      </c>
      <c r="M103" s="125">
        <v>550</v>
      </c>
      <c r="N103" s="125"/>
    </row>
    <row r="104" spans="2:14" x14ac:dyDescent="0.4">
      <c r="B104" s="12" t="s">
        <v>16</v>
      </c>
      <c r="C104" s="12">
        <v>450</v>
      </c>
      <c r="D104" s="40"/>
      <c r="I104" s="12" t="s">
        <v>13</v>
      </c>
      <c r="J104" s="12">
        <v>140</v>
      </c>
      <c r="K104" s="12">
        <f t="shared" ref="K104:K110" si="45">M104-J104</f>
        <v>280</v>
      </c>
      <c r="L104" s="12" t="s">
        <v>13</v>
      </c>
      <c r="M104" s="125">
        <v>420</v>
      </c>
      <c r="N104" s="125"/>
    </row>
    <row r="105" spans="2:14" x14ac:dyDescent="0.4">
      <c r="B105" s="8" t="s">
        <v>21</v>
      </c>
      <c r="C105" s="8">
        <v>3760</v>
      </c>
      <c r="D105" s="40"/>
      <c r="I105" s="12" t="s">
        <v>16</v>
      </c>
      <c r="J105" s="12">
        <v>306</v>
      </c>
      <c r="K105" s="12">
        <f t="shared" si="45"/>
        <v>244</v>
      </c>
      <c r="L105" s="12" t="s">
        <v>16</v>
      </c>
      <c r="M105" s="125">
        <v>550</v>
      </c>
      <c r="N105" s="125"/>
    </row>
    <row r="106" spans="2:14" x14ac:dyDescent="0.4">
      <c r="B106" s="12" t="s">
        <v>26</v>
      </c>
      <c r="C106" s="12">
        <v>750</v>
      </c>
      <c r="D106" s="40"/>
      <c r="I106" s="12" t="s">
        <v>69</v>
      </c>
      <c r="J106" s="12">
        <v>99</v>
      </c>
      <c r="K106" s="12">
        <f t="shared" si="45"/>
        <v>51</v>
      </c>
      <c r="L106" s="12" t="s">
        <v>70</v>
      </c>
      <c r="M106" s="125">
        <v>150</v>
      </c>
      <c r="N106" s="125"/>
    </row>
    <row r="107" spans="2:14" x14ac:dyDescent="0.4">
      <c r="B107" s="8" t="s">
        <v>60</v>
      </c>
      <c r="C107" s="8">
        <v>100</v>
      </c>
      <c r="D107" s="40"/>
      <c r="I107" s="12" t="s">
        <v>21</v>
      </c>
      <c r="J107" s="12">
        <v>36</v>
      </c>
      <c r="K107" s="12">
        <f t="shared" si="45"/>
        <v>1964</v>
      </c>
      <c r="L107" s="12" t="s">
        <v>21</v>
      </c>
      <c r="M107" s="125">
        <v>2000</v>
      </c>
      <c r="N107" s="125"/>
    </row>
    <row r="108" spans="2:14" x14ac:dyDescent="0.4">
      <c r="B108" s="4" t="s">
        <v>29</v>
      </c>
      <c r="C108" s="12">
        <v>200</v>
      </c>
      <c r="D108" s="40"/>
      <c r="I108" s="12" t="s">
        <v>71</v>
      </c>
      <c r="J108" s="12">
        <v>20</v>
      </c>
      <c r="K108" s="12">
        <f t="shared" si="45"/>
        <v>530</v>
      </c>
      <c r="L108" s="12" t="s">
        <v>71</v>
      </c>
      <c r="M108" s="125">
        <v>550</v>
      </c>
      <c r="N108" s="125"/>
    </row>
    <row r="109" spans="2:14" x14ac:dyDescent="0.4">
      <c r="B109" s="8" t="s">
        <v>31</v>
      </c>
      <c r="C109" s="8">
        <v>280</v>
      </c>
      <c r="D109" s="40"/>
      <c r="I109" s="12" t="s">
        <v>72</v>
      </c>
      <c r="J109" s="12">
        <v>10</v>
      </c>
      <c r="K109" s="12">
        <f t="shared" si="45"/>
        <v>360</v>
      </c>
      <c r="L109" s="12" t="s">
        <v>72</v>
      </c>
      <c r="M109" s="125">
        <v>370</v>
      </c>
      <c r="N109" s="125"/>
    </row>
    <row r="110" spans="2:14" x14ac:dyDescent="0.4">
      <c r="B110" s="4" t="s">
        <v>61</v>
      </c>
      <c r="C110" s="12">
        <v>0</v>
      </c>
      <c r="D110" s="40"/>
      <c r="I110" s="12" t="s">
        <v>73</v>
      </c>
      <c r="J110" s="12">
        <v>10</v>
      </c>
      <c r="K110" s="12">
        <f t="shared" si="45"/>
        <v>290</v>
      </c>
      <c r="L110" s="12" t="s">
        <v>73</v>
      </c>
      <c r="M110" s="125">
        <v>300</v>
      </c>
      <c r="N110" s="125"/>
    </row>
    <row r="111" spans="2:14" x14ac:dyDescent="0.4">
      <c r="D111" s="40"/>
    </row>
  </sheetData>
  <mergeCells count="69">
    <mergeCell ref="M106:N106"/>
    <mergeCell ref="M107:N107"/>
    <mergeCell ref="M108:N108"/>
    <mergeCell ref="M109:N109"/>
    <mergeCell ref="M110:N110"/>
    <mergeCell ref="M105:N105"/>
    <mergeCell ref="C29:D29"/>
    <mergeCell ref="C43:D43"/>
    <mergeCell ref="C57:D57"/>
    <mergeCell ref="C71:D71"/>
    <mergeCell ref="B98:C98"/>
    <mergeCell ref="M99:N99"/>
    <mergeCell ref="M100:N100"/>
    <mergeCell ref="M101:N101"/>
    <mergeCell ref="M102:N102"/>
    <mergeCell ref="M103:N103"/>
    <mergeCell ref="M104:N104"/>
    <mergeCell ref="W14:Y14"/>
    <mergeCell ref="Z14:Z20"/>
    <mergeCell ref="AA14:AC14"/>
    <mergeCell ref="C15:D15"/>
    <mergeCell ref="W15:Y16"/>
    <mergeCell ref="AA15:AC16"/>
    <mergeCell ref="F12:H12"/>
    <mergeCell ref="I12:K12"/>
    <mergeCell ref="M12:N12"/>
    <mergeCell ref="O12:P12"/>
    <mergeCell ref="F13:H13"/>
    <mergeCell ref="I13:K13"/>
    <mergeCell ref="M13:N13"/>
    <mergeCell ref="O13:P13"/>
    <mergeCell ref="F10:H10"/>
    <mergeCell ref="I10:K10"/>
    <mergeCell ref="M10:N10"/>
    <mergeCell ref="O10:P10"/>
    <mergeCell ref="F11:H11"/>
    <mergeCell ref="I11:K11"/>
    <mergeCell ref="M11:N11"/>
    <mergeCell ref="O11:P11"/>
    <mergeCell ref="F8:H8"/>
    <mergeCell ref="I8:K8"/>
    <mergeCell ref="M8:N8"/>
    <mergeCell ref="O8:P8"/>
    <mergeCell ref="F9:H9"/>
    <mergeCell ref="I9:K9"/>
    <mergeCell ref="M9:N9"/>
    <mergeCell ref="O9:P9"/>
    <mergeCell ref="F6:H6"/>
    <mergeCell ref="I6:K6"/>
    <mergeCell ref="M6:N6"/>
    <mergeCell ref="O6:P6"/>
    <mergeCell ref="F7:H7"/>
    <mergeCell ref="I7:K7"/>
    <mergeCell ref="M7:N7"/>
    <mergeCell ref="O7:P7"/>
    <mergeCell ref="O5:P5"/>
    <mergeCell ref="B1:B3"/>
    <mergeCell ref="F1:H1"/>
    <mergeCell ref="I1:K1"/>
    <mergeCell ref="L1:O1"/>
    <mergeCell ref="F2:H2"/>
    <mergeCell ref="I2:K2"/>
    <mergeCell ref="F3:H3"/>
    <mergeCell ref="I3:K3"/>
    <mergeCell ref="F4:H4"/>
    <mergeCell ref="I4:K4"/>
    <mergeCell ref="F5:H5"/>
    <mergeCell ref="I5:K5"/>
    <mergeCell ref="M5:N5"/>
  </mergeCells>
  <phoneticPr fontId="4"/>
  <conditionalFormatting sqref="D86:D96">
    <cfRule type="cellIs" dxfId="61" priority="3" operator="greaterThan">
      <formula>0</formula>
    </cfRule>
  </conditionalFormatting>
  <conditionalFormatting sqref="R17:R22 R27 R31:R36 R41 R45:R50 R55 R59:R64 R69 R73:R78 R83">
    <cfRule type="cellIs" dxfId="60" priority="1" operator="lessThan">
      <formula>0</formula>
    </cfRule>
  </conditionalFormatting>
  <pageMargins left="0" right="0" top="0" bottom="0" header="0.31496062992125984" footer="0.31496062992125984"/>
  <pageSetup paperSize="9" scale="32" fitToHeight="0" orientation="landscape"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D087-5DD6-4538-ABEB-F432E7EE6C33}">
  <sheetPr codeName="Sheet4"/>
  <dimension ref="A1:D34"/>
  <sheetViews>
    <sheetView topLeftCell="A17" workbookViewId="0">
      <selection activeCell="D32" sqref="D32"/>
    </sheetView>
  </sheetViews>
  <sheetFormatPr defaultRowHeight="18.75" x14ac:dyDescent="0.4"/>
  <cols>
    <col min="1" max="1" width="15.875" customWidth="1"/>
    <col min="2" max="4" width="20.75" customWidth="1"/>
  </cols>
  <sheetData>
    <row r="1" spans="1:4" x14ac:dyDescent="0.4">
      <c r="A1" s="60" t="s">
        <v>74</v>
      </c>
      <c r="B1" s="60"/>
      <c r="C1" s="60"/>
      <c r="D1" s="61" t="s">
        <v>75</v>
      </c>
    </row>
    <row r="2" spans="1:4" x14ac:dyDescent="0.4">
      <c r="A2" s="62" t="s">
        <v>76</v>
      </c>
      <c r="B2" s="62" t="s">
        <v>77</v>
      </c>
      <c r="C2" s="62" t="s">
        <v>78</v>
      </c>
      <c r="D2" s="62" t="s">
        <v>79</v>
      </c>
    </row>
    <row r="3" spans="1:4" ht="22.5" customHeight="1" x14ac:dyDescent="0.4">
      <c r="A3" s="85">
        <v>44805</v>
      </c>
      <c r="B3" s="3"/>
      <c r="C3" s="3"/>
      <c r="D3" s="3"/>
    </row>
    <row r="4" spans="1:4" ht="22.5" customHeight="1" x14ac:dyDescent="0.4">
      <c r="A4" s="85">
        <f>A3+1</f>
        <v>44806</v>
      </c>
      <c r="B4" s="3">
        <v>1260</v>
      </c>
      <c r="C4" s="3">
        <v>832</v>
      </c>
      <c r="D4" s="3">
        <v>936</v>
      </c>
    </row>
    <row r="5" spans="1:4" ht="22.5" customHeight="1" x14ac:dyDescent="0.4">
      <c r="A5" s="86">
        <f t="shared" ref="A5:A32" si="0">A4+1</f>
        <v>44807</v>
      </c>
      <c r="B5" s="87"/>
      <c r="C5" s="87"/>
      <c r="D5" s="87"/>
    </row>
    <row r="6" spans="1:4" ht="22.5" customHeight="1" x14ac:dyDescent="0.4">
      <c r="A6" s="86">
        <f t="shared" si="0"/>
        <v>44808</v>
      </c>
      <c r="B6" s="87"/>
      <c r="C6" s="87"/>
      <c r="D6" s="87"/>
    </row>
    <row r="7" spans="1:4" ht="22.5" customHeight="1" x14ac:dyDescent="0.4">
      <c r="A7" s="85">
        <f t="shared" si="0"/>
        <v>44809</v>
      </c>
      <c r="B7" s="3">
        <v>1260</v>
      </c>
      <c r="C7" s="3">
        <v>832</v>
      </c>
      <c r="D7" s="3">
        <v>936</v>
      </c>
    </row>
    <row r="8" spans="1:4" ht="22.5" customHeight="1" x14ac:dyDescent="0.4">
      <c r="A8" s="85">
        <f t="shared" si="0"/>
        <v>44810</v>
      </c>
      <c r="B8" s="3">
        <v>1260</v>
      </c>
      <c r="C8" s="3">
        <v>780</v>
      </c>
      <c r="D8" s="3">
        <v>884</v>
      </c>
    </row>
    <row r="9" spans="1:4" ht="22.5" customHeight="1" x14ac:dyDescent="0.4">
      <c r="A9" s="85">
        <f t="shared" si="0"/>
        <v>44811</v>
      </c>
      <c r="B9" s="3">
        <v>1260</v>
      </c>
      <c r="C9" s="3">
        <v>780</v>
      </c>
      <c r="D9" s="3">
        <v>988</v>
      </c>
    </row>
    <row r="10" spans="1:4" ht="22.5" customHeight="1" x14ac:dyDescent="0.4">
      <c r="A10" s="85">
        <f t="shared" si="0"/>
        <v>44812</v>
      </c>
      <c r="B10" s="3">
        <v>1170</v>
      </c>
      <c r="C10" s="3">
        <v>780</v>
      </c>
      <c r="D10" s="3">
        <v>1040</v>
      </c>
    </row>
    <row r="11" spans="1:4" ht="22.5" customHeight="1" x14ac:dyDescent="0.4">
      <c r="A11" s="85">
        <f t="shared" si="0"/>
        <v>44813</v>
      </c>
      <c r="B11" s="3">
        <v>990</v>
      </c>
      <c r="C11" s="3">
        <v>728</v>
      </c>
      <c r="D11" s="3">
        <v>936</v>
      </c>
    </row>
    <row r="12" spans="1:4" ht="22.5" customHeight="1" x14ac:dyDescent="0.4">
      <c r="A12" s="86">
        <f t="shared" si="0"/>
        <v>44814</v>
      </c>
      <c r="B12" s="87"/>
      <c r="C12" s="87"/>
      <c r="D12" s="87"/>
    </row>
    <row r="13" spans="1:4" ht="22.5" customHeight="1" x14ac:dyDescent="0.4">
      <c r="A13" s="86">
        <f t="shared" si="0"/>
        <v>44815</v>
      </c>
      <c r="B13" s="87"/>
      <c r="C13" s="87"/>
      <c r="D13" s="87"/>
    </row>
    <row r="14" spans="1:4" ht="22.5" customHeight="1" x14ac:dyDescent="0.4">
      <c r="A14" s="85">
        <f t="shared" si="0"/>
        <v>44816</v>
      </c>
      <c r="B14" s="3"/>
      <c r="C14" s="3"/>
      <c r="D14" s="3"/>
    </row>
    <row r="15" spans="1:4" ht="22.5" customHeight="1" x14ac:dyDescent="0.4">
      <c r="A15" s="85">
        <f t="shared" si="0"/>
        <v>44817</v>
      </c>
      <c r="B15" s="3"/>
      <c r="C15" s="3"/>
      <c r="D15" s="3"/>
    </row>
    <row r="16" spans="1:4" ht="22.5" customHeight="1" x14ac:dyDescent="0.4">
      <c r="A16" s="85">
        <f t="shared" si="0"/>
        <v>44818</v>
      </c>
      <c r="B16" s="3"/>
      <c r="C16" s="3"/>
      <c r="D16" s="3"/>
    </row>
    <row r="17" spans="1:4" ht="22.5" customHeight="1" x14ac:dyDescent="0.4">
      <c r="A17" s="85">
        <f t="shared" si="0"/>
        <v>44819</v>
      </c>
      <c r="B17" s="3">
        <v>810</v>
      </c>
      <c r="C17" s="3">
        <v>676</v>
      </c>
      <c r="D17" s="3">
        <v>988</v>
      </c>
    </row>
    <row r="18" spans="1:4" ht="22.5" customHeight="1" x14ac:dyDescent="0.4">
      <c r="A18" s="85">
        <f t="shared" si="0"/>
        <v>44820</v>
      </c>
      <c r="B18" s="3">
        <v>810</v>
      </c>
      <c r="C18" s="3">
        <v>676</v>
      </c>
      <c r="D18" s="3">
        <v>988</v>
      </c>
    </row>
    <row r="19" spans="1:4" ht="22.5" customHeight="1" x14ac:dyDescent="0.4">
      <c r="A19" s="86">
        <f t="shared" si="0"/>
        <v>44821</v>
      </c>
      <c r="B19" s="87"/>
      <c r="C19" s="87"/>
      <c r="D19" s="87"/>
    </row>
    <row r="20" spans="1:4" ht="22.5" customHeight="1" x14ac:dyDescent="0.4">
      <c r="A20" s="86">
        <f t="shared" si="0"/>
        <v>44822</v>
      </c>
      <c r="B20" s="87"/>
      <c r="C20" s="87"/>
      <c r="D20" s="87"/>
    </row>
    <row r="21" spans="1:4" ht="22.5" customHeight="1" x14ac:dyDescent="0.4">
      <c r="A21" s="85">
        <f t="shared" si="0"/>
        <v>44823</v>
      </c>
      <c r="B21" s="3">
        <v>720</v>
      </c>
      <c r="C21" s="3">
        <v>624</v>
      </c>
      <c r="D21" s="3">
        <v>884</v>
      </c>
    </row>
    <row r="22" spans="1:4" ht="22.5" customHeight="1" x14ac:dyDescent="0.4">
      <c r="A22" s="85">
        <f t="shared" si="0"/>
        <v>44824</v>
      </c>
      <c r="B22" s="3">
        <v>900</v>
      </c>
      <c r="C22" s="3">
        <v>676</v>
      </c>
      <c r="D22" s="3">
        <v>988</v>
      </c>
    </row>
    <row r="23" spans="1:4" ht="22.5" customHeight="1" x14ac:dyDescent="0.4">
      <c r="A23" s="85">
        <f t="shared" si="0"/>
        <v>44825</v>
      </c>
      <c r="B23" s="3">
        <v>1170</v>
      </c>
      <c r="C23" s="3">
        <v>728</v>
      </c>
      <c r="D23" s="3">
        <v>1040</v>
      </c>
    </row>
    <row r="24" spans="1:4" ht="22.5" customHeight="1" x14ac:dyDescent="0.4">
      <c r="A24" s="85">
        <f t="shared" si="0"/>
        <v>44826</v>
      </c>
      <c r="B24" s="3">
        <v>1170</v>
      </c>
      <c r="C24" s="3">
        <v>876</v>
      </c>
      <c r="D24" s="3">
        <v>1092</v>
      </c>
    </row>
    <row r="25" spans="1:4" ht="22.5" customHeight="1" x14ac:dyDescent="0.4">
      <c r="A25" s="85">
        <f t="shared" si="0"/>
        <v>44827</v>
      </c>
      <c r="B25" s="3">
        <v>1080</v>
      </c>
      <c r="C25" s="3">
        <v>832</v>
      </c>
      <c r="D25" s="3">
        <v>936</v>
      </c>
    </row>
    <row r="26" spans="1:4" ht="22.5" customHeight="1" x14ac:dyDescent="0.4">
      <c r="A26" s="86">
        <f t="shared" si="0"/>
        <v>44828</v>
      </c>
      <c r="B26" s="87"/>
      <c r="C26" s="87"/>
      <c r="D26" s="87"/>
    </row>
    <row r="27" spans="1:4" ht="22.5" customHeight="1" x14ac:dyDescent="0.4">
      <c r="A27" s="86">
        <f t="shared" si="0"/>
        <v>44829</v>
      </c>
      <c r="B27" s="87"/>
      <c r="C27" s="87"/>
      <c r="D27" s="87"/>
    </row>
    <row r="28" spans="1:4" ht="22.5" customHeight="1" x14ac:dyDescent="0.4">
      <c r="A28" s="85">
        <f t="shared" si="0"/>
        <v>44830</v>
      </c>
      <c r="B28" s="3">
        <v>1350</v>
      </c>
      <c r="C28" s="3">
        <v>884</v>
      </c>
      <c r="D28" s="3">
        <v>988</v>
      </c>
    </row>
    <row r="29" spans="1:4" ht="22.5" customHeight="1" x14ac:dyDescent="0.4">
      <c r="A29" s="85">
        <f t="shared" si="0"/>
        <v>44831</v>
      </c>
      <c r="B29" s="3">
        <v>1260</v>
      </c>
      <c r="C29" s="3">
        <v>832</v>
      </c>
      <c r="D29" s="3">
        <v>1040</v>
      </c>
    </row>
    <row r="30" spans="1:4" ht="22.5" customHeight="1" x14ac:dyDescent="0.4">
      <c r="A30" s="85">
        <f t="shared" si="0"/>
        <v>44832</v>
      </c>
      <c r="B30" s="3">
        <v>1170</v>
      </c>
      <c r="C30" s="3">
        <v>780</v>
      </c>
      <c r="D30" s="3">
        <v>1144</v>
      </c>
    </row>
    <row r="31" spans="1:4" ht="22.5" customHeight="1" x14ac:dyDescent="0.4">
      <c r="A31" s="85">
        <f t="shared" si="0"/>
        <v>44833</v>
      </c>
      <c r="B31" s="3">
        <v>1170</v>
      </c>
      <c r="C31" s="3">
        <v>906</v>
      </c>
      <c r="D31" s="3">
        <v>1144</v>
      </c>
    </row>
    <row r="32" spans="1:4" ht="22.5" customHeight="1" x14ac:dyDescent="0.4">
      <c r="A32" s="85">
        <f t="shared" si="0"/>
        <v>44834</v>
      </c>
      <c r="B32" s="3">
        <v>1080</v>
      </c>
      <c r="C32" s="3">
        <v>854</v>
      </c>
      <c r="D32" s="3">
        <v>1092</v>
      </c>
    </row>
    <row r="33" spans="1:4" x14ac:dyDescent="0.4">
      <c r="A33" s="131" t="s">
        <v>119</v>
      </c>
      <c r="B33" s="132"/>
      <c r="C33" s="132"/>
      <c r="D33" s="132"/>
    </row>
    <row r="34" spans="1:4" x14ac:dyDescent="0.4">
      <c r="A34" s="133"/>
      <c r="B34" s="133"/>
      <c r="C34" s="133"/>
      <c r="D34" s="133"/>
    </row>
  </sheetData>
  <mergeCells count="1">
    <mergeCell ref="A33:D34"/>
  </mergeCells>
  <phoneticPr fontId="4"/>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9A0F0-7569-41C7-82DC-FBBCC86A0AF4}">
  <sheetPr codeName="Sheet5"/>
  <dimension ref="B1:R57"/>
  <sheetViews>
    <sheetView topLeftCell="A36" zoomScale="85" zoomScaleNormal="85" workbookViewId="0">
      <selection activeCell="G25" sqref="G25"/>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6384" width="8.75" style="66"/>
  </cols>
  <sheetData>
    <row r="1" spans="2:9" ht="19.5" thickBot="1" x14ac:dyDescent="0.45"/>
    <row r="2" spans="2:9" ht="19.5" x14ac:dyDescent="0.4">
      <c r="B2" s="134" t="s">
        <v>120</v>
      </c>
      <c r="C2" s="135"/>
      <c r="D2" s="138" t="s">
        <v>121</v>
      </c>
      <c r="E2" s="138"/>
      <c r="F2" s="138"/>
      <c r="G2" s="138"/>
      <c r="H2" s="138"/>
      <c r="I2" s="139"/>
    </row>
    <row r="3" spans="2:9" x14ac:dyDescent="0.4">
      <c r="B3" s="136"/>
      <c r="C3" s="137"/>
      <c r="D3" s="67" t="s">
        <v>122</v>
      </c>
      <c r="E3" s="140" t="s">
        <v>123</v>
      </c>
      <c r="F3" s="140"/>
      <c r="G3" s="140" t="s">
        <v>124</v>
      </c>
      <c r="H3" s="140"/>
      <c r="I3" s="68" t="s">
        <v>125</v>
      </c>
    </row>
    <row r="4" spans="2:9" x14ac:dyDescent="0.4">
      <c r="B4" s="141" t="s">
        <v>126</v>
      </c>
      <c r="C4" s="69"/>
      <c r="D4" s="70" t="s">
        <v>127</v>
      </c>
      <c r="E4" s="70" t="s">
        <v>103</v>
      </c>
      <c r="F4" s="70" t="s">
        <v>128</v>
      </c>
      <c r="G4" s="70" t="s">
        <v>129</v>
      </c>
      <c r="H4" s="70" t="s">
        <v>128</v>
      </c>
      <c r="I4" s="71"/>
    </row>
    <row r="5" spans="2:9" x14ac:dyDescent="0.4">
      <c r="B5" s="141"/>
      <c r="C5" s="143" t="s">
        <v>130</v>
      </c>
      <c r="D5" s="143">
        <v>218</v>
      </c>
      <c r="E5" s="143">
        <v>92</v>
      </c>
      <c r="F5" s="143">
        <v>41</v>
      </c>
      <c r="G5" s="143">
        <v>56</v>
      </c>
      <c r="H5" s="143">
        <f>F5</f>
        <v>41</v>
      </c>
      <c r="I5" s="144">
        <v>254</v>
      </c>
    </row>
    <row r="6" spans="2:9" x14ac:dyDescent="0.4">
      <c r="B6" s="141"/>
      <c r="C6" s="143"/>
      <c r="D6" s="143"/>
      <c r="E6" s="143"/>
      <c r="F6" s="143"/>
      <c r="G6" s="143"/>
      <c r="H6" s="143"/>
      <c r="I6" s="145"/>
    </row>
    <row r="7" spans="2:9" x14ac:dyDescent="0.4">
      <c r="B7" s="141"/>
      <c r="C7" s="143"/>
      <c r="D7" s="143"/>
      <c r="E7" s="143">
        <f>E5+F5</f>
        <v>133</v>
      </c>
      <c r="F7" s="143"/>
      <c r="G7" s="143">
        <f>G5+H5</f>
        <v>97</v>
      </c>
      <c r="H7" s="143"/>
      <c r="I7" s="146"/>
    </row>
    <row r="8" spans="2:9" x14ac:dyDescent="0.4">
      <c r="B8" s="141"/>
      <c r="C8" s="143" t="s">
        <v>131</v>
      </c>
      <c r="D8" s="143">
        <v>143</v>
      </c>
      <c r="E8" s="143">
        <v>70</v>
      </c>
      <c r="F8" s="143">
        <v>19</v>
      </c>
      <c r="G8" s="143">
        <v>127</v>
      </c>
      <c r="H8" s="143">
        <f>F8</f>
        <v>19</v>
      </c>
      <c r="I8" s="144">
        <v>322</v>
      </c>
    </row>
    <row r="9" spans="2:9" x14ac:dyDescent="0.4">
      <c r="B9" s="141"/>
      <c r="C9" s="143"/>
      <c r="D9" s="143"/>
      <c r="E9" s="143"/>
      <c r="F9" s="143"/>
      <c r="G9" s="143"/>
      <c r="H9" s="143"/>
      <c r="I9" s="145"/>
    </row>
    <row r="10" spans="2:9" x14ac:dyDescent="0.4">
      <c r="B10" s="141"/>
      <c r="C10" s="143"/>
      <c r="D10" s="143"/>
      <c r="E10" s="143">
        <f>E8+F8</f>
        <v>89</v>
      </c>
      <c r="F10" s="143"/>
      <c r="G10" s="143">
        <f>G8+H8</f>
        <v>146</v>
      </c>
      <c r="H10" s="143"/>
      <c r="I10" s="146"/>
    </row>
    <row r="11" spans="2:9" ht="19.5" thickBot="1" x14ac:dyDescent="0.45">
      <c r="B11" s="142"/>
      <c r="C11" s="72" t="s">
        <v>132</v>
      </c>
      <c r="D11" s="73">
        <f t="shared" ref="D11:I11" si="0">D8/D5</f>
        <v>0.65596330275229353</v>
      </c>
      <c r="E11" s="73">
        <f t="shared" si="0"/>
        <v>0.76086956521739135</v>
      </c>
      <c r="F11" s="73">
        <f t="shared" si="0"/>
        <v>0.46341463414634149</v>
      </c>
      <c r="G11" s="73">
        <f t="shared" si="0"/>
        <v>2.2678571428571428</v>
      </c>
      <c r="H11" s="73">
        <f t="shared" si="0"/>
        <v>0.46341463414634149</v>
      </c>
      <c r="I11" s="74">
        <f t="shared" si="0"/>
        <v>1.2677165354330708</v>
      </c>
    </row>
    <row r="12" spans="2:9" ht="19.5" x14ac:dyDescent="0.4">
      <c r="B12" s="134" t="s">
        <v>133</v>
      </c>
      <c r="C12" s="135"/>
      <c r="D12" s="138" t="s">
        <v>121</v>
      </c>
      <c r="E12" s="138"/>
      <c r="F12" s="138"/>
      <c r="G12" s="138"/>
      <c r="H12" s="138"/>
      <c r="I12" s="139"/>
    </row>
    <row r="13" spans="2:9" x14ac:dyDescent="0.4">
      <c r="B13" s="136"/>
      <c r="C13" s="137"/>
      <c r="D13" s="67" t="s">
        <v>122</v>
      </c>
      <c r="E13" s="140" t="s">
        <v>123</v>
      </c>
      <c r="F13" s="140"/>
      <c r="G13" s="140" t="s">
        <v>124</v>
      </c>
      <c r="H13" s="140"/>
      <c r="I13" s="68" t="s">
        <v>125</v>
      </c>
    </row>
    <row r="14" spans="2:9" x14ac:dyDescent="0.4">
      <c r="B14" s="141" t="s">
        <v>126</v>
      </c>
      <c r="C14" s="69"/>
      <c r="D14" s="70" t="s">
        <v>127</v>
      </c>
      <c r="E14" s="70" t="s">
        <v>134</v>
      </c>
      <c r="F14" s="70" t="s">
        <v>135</v>
      </c>
      <c r="G14" s="70" t="s">
        <v>136</v>
      </c>
      <c r="H14" s="70" t="s">
        <v>135</v>
      </c>
      <c r="I14" s="71"/>
    </row>
    <row r="15" spans="2:9" x14ac:dyDescent="0.4">
      <c r="B15" s="141"/>
      <c r="C15" s="143" t="s">
        <v>137</v>
      </c>
      <c r="D15" s="143">
        <v>246</v>
      </c>
      <c r="E15" s="143">
        <v>89</v>
      </c>
      <c r="F15" s="143">
        <v>33</v>
      </c>
      <c r="G15" s="143">
        <v>126</v>
      </c>
      <c r="H15" s="143">
        <f>F15</f>
        <v>33</v>
      </c>
      <c r="I15" s="144">
        <v>665</v>
      </c>
    </row>
    <row r="16" spans="2:9" x14ac:dyDescent="0.4">
      <c r="B16" s="141"/>
      <c r="C16" s="143"/>
      <c r="D16" s="143"/>
      <c r="E16" s="143"/>
      <c r="F16" s="143"/>
      <c r="G16" s="143"/>
      <c r="H16" s="143"/>
      <c r="I16" s="145"/>
    </row>
    <row r="17" spans="2:18" x14ac:dyDescent="0.4">
      <c r="B17" s="141"/>
      <c r="C17" s="143"/>
      <c r="D17" s="143"/>
      <c r="E17" s="143">
        <f>E15+F15</f>
        <v>122</v>
      </c>
      <c r="F17" s="143"/>
      <c r="G17" s="143">
        <f>G15+H15</f>
        <v>159</v>
      </c>
      <c r="H17" s="143"/>
      <c r="I17" s="146"/>
    </row>
    <row r="18" spans="2:18" x14ac:dyDescent="0.4">
      <c r="B18" s="141"/>
      <c r="C18" s="143" t="s">
        <v>138</v>
      </c>
      <c r="D18" s="143">
        <v>320</v>
      </c>
      <c r="E18" s="150">
        <f>E15*E11</f>
        <v>67.717391304347828</v>
      </c>
      <c r="F18" s="150">
        <f>F15*F11</f>
        <v>15.292682926829269</v>
      </c>
      <c r="G18" s="150">
        <f>G15*G11</f>
        <v>285.75</v>
      </c>
      <c r="H18" s="150">
        <f>H15*H11</f>
        <v>15.292682926829269</v>
      </c>
      <c r="I18" s="147">
        <f>I15*I11</f>
        <v>843.03149606299212</v>
      </c>
    </row>
    <row r="19" spans="2:18" x14ac:dyDescent="0.4">
      <c r="B19" s="141"/>
      <c r="C19" s="143"/>
      <c r="D19" s="143"/>
      <c r="E19" s="150"/>
      <c r="F19" s="150"/>
      <c r="G19" s="150"/>
      <c r="H19" s="150"/>
      <c r="I19" s="148"/>
    </row>
    <row r="20" spans="2:18" x14ac:dyDescent="0.4">
      <c r="B20" s="141"/>
      <c r="C20" s="143"/>
      <c r="D20" s="143"/>
      <c r="E20" s="150">
        <f>E18+F18</f>
        <v>83.0100742311771</v>
      </c>
      <c r="F20" s="150"/>
      <c r="G20" s="150">
        <f>G18+H18</f>
        <v>301.04268292682929</v>
      </c>
      <c r="H20" s="150"/>
      <c r="I20" s="149"/>
    </row>
    <row r="21" spans="2:18" ht="19.5" thickBot="1" x14ac:dyDescent="0.45">
      <c r="B21" s="153"/>
      <c r="C21" s="75" t="s">
        <v>132</v>
      </c>
      <c r="D21" s="76">
        <f t="shared" ref="D21:I21" si="1">D18/D15</f>
        <v>1.3008130081300813</v>
      </c>
      <c r="E21" s="76">
        <f t="shared" si="1"/>
        <v>0.76086956521739135</v>
      </c>
      <c r="F21" s="76">
        <f t="shared" si="1"/>
        <v>0.46341463414634149</v>
      </c>
      <c r="G21" s="76">
        <f t="shared" si="1"/>
        <v>2.2678571428571428</v>
      </c>
      <c r="H21" s="76">
        <f t="shared" si="1"/>
        <v>0.46341463414634149</v>
      </c>
      <c r="I21" s="76">
        <f t="shared" si="1"/>
        <v>1.2677165354330708</v>
      </c>
    </row>
    <row r="22" spans="2:18" x14ac:dyDescent="0.4">
      <c r="B22" s="77"/>
      <c r="C22" s="77"/>
      <c r="D22" s="151" t="s">
        <v>139</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20.25" thickBot="1" x14ac:dyDescent="0.45">
      <c r="B30" s="134" t="s">
        <v>140</v>
      </c>
      <c r="C30" s="135"/>
      <c r="D30" s="138" t="s">
        <v>121</v>
      </c>
      <c r="E30" s="138"/>
      <c r="F30" s="138"/>
      <c r="G30" s="138"/>
      <c r="H30" s="138"/>
      <c r="I30" s="139"/>
    </row>
    <row r="31" spans="2:18" ht="18" customHeight="1" x14ac:dyDescent="0.4">
      <c r="B31" s="136"/>
      <c r="C31" s="137"/>
      <c r="D31" s="67" t="s">
        <v>122</v>
      </c>
      <c r="E31" s="140" t="s">
        <v>123</v>
      </c>
      <c r="F31" s="140"/>
      <c r="G31" s="140" t="s">
        <v>124</v>
      </c>
      <c r="H31" s="140"/>
      <c r="I31" s="68" t="s">
        <v>125</v>
      </c>
      <c r="K31" s="157" t="s">
        <v>141</v>
      </c>
      <c r="L31" s="158"/>
      <c r="M31" s="158"/>
      <c r="N31" s="158"/>
      <c r="O31" s="158"/>
      <c r="P31" s="158"/>
      <c r="Q31" s="158"/>
      <c r="R31" s="159"/>
    </row>
    <row r="32" spans="2:18" ht="18" customHeight="1" x14ac:dyDescent="0.4">
      <c r="B32" s="141" t="s">
        <v>126</v>
      </c>
      <c r="C32" s="69"/>
      <c r="D32" s="70" t="s">
        <v>127</v>
      </c>
      <c r="E32" s="70" t="s">
        <v>103</v>
      </c>
      <c r="F32" s="70" t="s">
        <v>128</v>
      </c>
      <c r="G32" s="70" t="s">
        <v>129</v>
      </c>
      <c r="H32" s="70" t="s">
        <v>128</v>
      </c>
      <c r="I32" s="71"/>
      <c r="K32" s="160"/>
      <c r="L32" s="161"/>
      <c r="M32" s="161"/>
      <c r="N32" s="161"/>
      <c r="O32" s="161"/>
      <c r="P32" s="161"/>
      <c r="Q32" s="161"/>
      <c r="R32" s="162"/>
    </row>
    <row r="33" spans="2:18" x14ac:dyDescent="0.4">
      <c r="B33" s="141"/>
      <c r="C33" s="154" t="s">
        <v>142</v>
      </c>
      <c r="D33" s="143">
        <v>417</v>
      </c>
      <c r="E33" s="143">
        <v>52</v>
      </c>
      <c r="F33" s="143">
        <v>30</v>
      </c>
      <c r="G33" s="143">
        <v>101</v>
      </c>
      <c r="H33" s="143">
        <f>F33</f>
        <v>30</v>
      </c>
      <c r="I33" s="144">
        <v>592</v>
      </c>
      <c r="K33" s="160"/>
      <c r="L33" s="161"/>
      <c r="M33" s="161"/>
      <c r="N33" s="161"/>
      <c r="O33" s="161"/>
      <c r="P33" s="161"/>
      <c r="Q33" s="161"/>
      <c r="R33" s="162"/>
    </row>
    <row r="34" spans="2:18" ht="19.5" thickBot="1" x14ac:dyDescent="0.45">
      <c r="B34" s="141"/>
      <c r="C34" s="155"/>
      <c r="D34" s="143"/>
      <c r="E34" s="143"/>
      <c r="F34" s="143"/>
      <c r="G34" s="143"/>
      <c r="H34" s="143"/>
      <c r="I34" s="145"/>
      <c r="K34" s="163"/>
      <c r="L34" s="164"/>
      <c r="M34" s="164"/>
      <c r="N34" s="164"/>
      <c r="O34" s="164"/>
      <c r="P34" s="164"/>
      <c r="Q34" s="164"/>
      <c r="R34" s="165"/>
    </row>
    <row r="35" spans="2:18" ht="19.5" thickBot="1" x14ac:dyDescent="0.45">
      <c r="B35" s="141"/>
      <c r="C35" s="156"/>
      <c r="D35" s="70"/>
      <c r="E35" s="143">
        <f>E33+F33</f>
        <v>82</v>
      </c>
      <c r="F35" s="143"/>
      <c r="G35" s="143">
        <f>G33+H33</f>
        <v>131</v>
      </c>
      <c r="H35" s="143"/>
      <c r="I35" s="146"/>
    </row>
    <row r="36" spans="2:18" ht="18" customHeight="1" x14ac:dyDescent="0.4">
      <c r="B36" s="141"/>
      <c r="C36" s="154" t="s">
        <v>143</v>
      </c>
      <c r="D36" s="143">
        <v>381</v>
      </c>
      <c r="E36" s="143">
        <v>93</v>
      </c>
      <c r="F36" s="143">
        <v>33</v>
      </c>
      <c r="G36" s="143">
        <v>116</v>
      </c>
      <c r="H36" s="143">
        <f>F36</f>
        <v>33</v>
      </c>
      <c r="I36" s="144">
        <v>706</v>
      </c>
      <c r="K36" s="166" t="s">
        <v>144</v>
      </c>
      <c r="L36" s="167"/>
      <c r="M36" s="167"/>
      <c r="N36" s="167"/>
      <c r="O36" s="167"/>
      <c r="P36" s="167"/>
      <c r="Q36" s="167"/>
      <c r="R36" s="168"/>
    </row>
    <row r="37" spans="2:18" x14ac:dyDescent="0.4">
      <c r="B37" s="141"/>
      <c r="C37" s="155"/>
      <c r="D37" s="143"/>
      <c r="E37" s="143"/>
      <c r="F37" s="143"/>
      <c r="G37" s="143"/>
      <c r="H37" s="143"/>
      <c r="I37" s="145"/>
      <c r="K37" s="169"/>
      <c r="L37" s="170"/>
      <c r="M37" s="170"/>
      <c r="N37" s="170"/>
      <c r="O37" s="170"/>
      <c r="P37" s="170"/>
      <c r="Q37" s="170"/>
      <c r="R37" s="171"/>
    </row>
    <row r="38" spans="2:18" x14ac:dyDescent="0.4">
      <c r="B38" s="141"/>
      <c r="C38" s="156"/>
      <c r="D38" s="70"/>
      <c r="E38" s="143">
        <f>E36+F36</f>
        <v>126</v>
      </c>
      <c r="F38" s="143"/>
      <c r="G38" s="143">
        <f>G36+H36</f>
        <v>149</v>
      </c>
      <c r="H38" s="143"/>
      <c r="I38" s="146"/>
      <c r="K38" s="169"/>
      <c r="L38" s="170"/>
      <c r="M38" s="170"/>
      <c r="N38" s="170"/>
      <c r="O38" s="170"/>
      <c r="P38" s="170"/>
      <c r="Q38" s="170"/>
      <c r="R38" s="171"/>
    </row>
    <row r="39" spans="2:18" x14ac:dyDescent="0.4">
      <c r="B39" s="141"/>
      <c r="C39" s="154" t="s">
        <v>131</v>
      </c>
      <c r="D39" s="150">
        <f>D8</f>
        <v>143</v>
      </c>
      <c r="E39" s="143">
        <f>E8</f>
        <v>70</v>
      </c>
      <c r="F39" s="143">
        <f>F8</f>
        <v>19</v>
      </c>
      <c r="G39" s="143">
        <f>G8</f>
        <v>127</v>
      </c>
      <c r="H39" s="143">
        <f>H8</f>
        <v>19</v>
      </c>
      <c r="I39" s="144">
        <v>322</v>
      </c>
      <c r="K39" s="169"/>
      <c r="L39" s="170"/>
      <c r="M39" s="170"/>
      <c r="N39" s="170"/>
      <c r="O39" s="170"/>
      <c r="P39" s="170"/>
      <c r="Q39" s="170"/>
      <c r="R39" s="171"/>
    </row>
    <row r="40" spans="2:18" x14ac:dyDescent="0.4">
      <c r="B40" s="141"/>
      <c r="C40" s="155"/>
      <c r="D40" s="150"/>
      <c r="E40" s="143"/>
      <c r="F40" s="143"/>
      <c r="G40" s="143"/>
      <c r="H40" s="143"/>
      <c r="I40" s="145"/>
      <c r="K40" s="169"/>
      <c r="L40" s="170"/>
      <c r="M40" s="170"/>
      <c r="N40" s="170"/>
      <c r="O40" s="170"/>
      <c r="P40" s="170"/>
      <c r="Q40" s="170"/>
      <c r="R40" s="171"/>
    </row>
    <row r="41" spans="2:18" ht="19.5" thickBot="1" x14ac:dyDescent="0.45">
      <c r="B41" s="153"/>
      <c r="C41" s="175"/>
      <c r="D41" s="80"/>
      <c r="E41" s="177">
        <f>E39+F39</f>
        <v>89</v>
      </c>
      <c r="F41" s="177"/>
      <c r="G41" s="177">
        <f>G39+H39</f>
        <v>146</v>
      </c>
      <c r="H41" s="177"/>
      <c r="I41" s="176"/>
      <c r="K41" s="172"/>
      <c r="L41" s="173"/>
      <c r="M41" s="173"/>
      <c r="N41" s="173"/>
      <c r="O41" s="173"/>
      <c r="P41" s="173"/>
      <c r="Q41" s="173"/>
      <c r="R41" s="174"/>
    </row>
    <row r="42" spans="2:18" x14ac:dyDescent="0.4">
      <c r="D42" s="178" t="s">
        <v>145</v>
      </c>
    </row>
    <row r="43" spans="2:18" x14ac:dyDescent="0.4">
      <c r="D43" s="178"/>
    </row>
    <row r="44" spans="2:18" ht="19.5" thickBot="1" x14ac:dyDescent="0.45">
      <c r="D44" s="83"/>
    </row>
    <row r="45" spans="2:18" x14ac:dyDescent="0.4">
      <c r="C45" s="84" t="s">
        <v>146</v>
      </c>
      <c r="D45" s="179" t="s">
        <v>142</v>
      </c>
      <c r="E45" s="182" t="s">
        <v>147</v>
      </c>
      <c r="F45" s="182"/>
      <c r="G45" s="182" t="s">
        <v>148</v>
      </c>
      <c r="H45" s="183"/>
    </row>
    <row r="46" spans="2:18" x14ac:dyDescent="0.4">
      <c r="D46" s="180"/>
      <c r="E46" s="70" t="s">
        <v>103</v>
      </c>
      <c r="F46" s="70" t="s">
        <v>128</v>
      </c>
      <c r="G46" s="70" t="s">
        <v>129</v>
      </c>
      <c r="H46" s="71" t="s">
        <v>128</v>
      </c>
    </row>
    <row r="47" spans="2:18" x14ac:dyDescent="0.4">
      <c r="D47" s="180"/>
      <c r="E47" s="143">
        <v>24</v>
      </c>
      <c r="F47" s="143">
        <v>5</v>
      </c>
      <c r="G47" s="143">
        <v>35</v>
      </c>
      <c r="H47" s="184">
        <v>5</v>
      </c>
    </row>
    <row r="48" spans="2:18" x14ac:dyDescent="0.4">
      <c r="D48" s="180"/>
      <c r="E48" s="143"/>
      <c r="F48" s="143"/>
      <c r="G48" s="143"/>
      <c r="H48" s="184"/>
    </row>
    <row r="49" spans="4:8" ht="19.5" thickBot="1" x14ac:dyDescent="0.45">
      <c r="D49" s="181"/>
      <c r="E49" s="177">
        <f>E47+F47</f>
        <v>29</v>
      </c>
      <c r="F49" s="177"/>
      <c r="G49" s="177">
        <f>G47+H47</f>
        <v>40</v>
      </c>
      <c r="H49" s="185"/>
    </row>
    <row r="50" spans="4:8" x14ac:dyDescent="0.4">
      <c r="D50" s="179" t="s">
        <v>149</v>
      </c>
      <c r="E50" s="70" t="s">
        <v>103</v>
      </c>
      <c r="F50" s="70" t="s">
        <v>128</v>
      </c>
      <c r="G50" s="70" t="s">
        <v>129</v>
      </c>
      <c r="H50" s="71" t="s">
        <v>128</v>
      </c>
    </row>
    <row r="51" spans="4:8" x14ac:dyDescent="0.4">
      <c r="D51" s="180"/>
      <c r="E51" s="143">
        <v>37</v>
      </c>
      <c r="F51" s="143">
        <v>7</v>
      </c>
      <c r="G51" s="143">
        <v>43</v>
      </c>
      <c r="H51" s="184">
        <v>7</v>
      </c>
    </row>
    <row r="52" spans="4:8" x14ac:dyDescent="0.4">
      <c r="D52" s="180"/>
      <c r="E52" s="143"/>
      <c r="F52" s="143"/>
      <c r="G52" s="143"/>
      <c r="H52" s="184"/>
    </row>
    <row r="53" spans="4:8" ht="19.5" thickBot="1" x14ac:dyDescent="0.45">
      <c r="D53" s="181"/>
      <c r="E53" s="177">
        <f>E51+F51</f>
        <v>44</v>
      </c>
      <c r="F53" s="177"/>
      <c r="G53" s="177">
        <f>G51+H51</f>
        <v>50</v>
      </c>
      <c r="H53" s="185"/>
    </row>
    <row r="54" spans="4:8" x14ac:dyDescent="0.4">
      <c r="D54" s="180" t="s">
        <v>150</v>
      </c>
      <c r="E54" s="70" t="s">
        <v>103</v>
      </c>
      <c r="F54" s="70" t="s">
        <v>128</v>
      </c>
      <c r="G54" s="70" t="s">
        <v>129</v>
      </c>
      <c r="H54" s="71" t="s">
        <v>128</v>
      </c>
    </row>
    <row r="55" spans="4:8" x14ac:dyDescent="0.4">
      <c r="D55" s="180"/>
      <c r="E55" s="143">
        <v>13</v>
      </c>
      <c r="F55" s="143">
        <v>2</v>
      </c>
      <c r="G55" s="143">
        <v>46</v>
      </c>
      <c r="H55" s="184">
        <v>2</v>
      </c>
    </row>
    <row r="56" spans="4:8" x14ac:dyDescent="0.4">
      <c r="D56" s="180"/>
      <c r="E56" s="143"/>
      <c r="F56" s="143"/>
      <c r="G56" s="143"/>
      <c r="H56" s="184"/>
    </row>
    <row r="57" spans="4:8" ht="19.5" thickBot="1" x14ac:dyDescent="0.45">
      <c r="D57" s="181"/>
      <c r="E57" s="177">
        <f>E55+F55</f>
        <v>15</v>
      </c>
      <c r="F57" s="177"/>
      <c r="G57" s="177">
        <f>G55+H55</f>
        <v>48</v>
      </c>
      <c r="H57" s="185"/>
    </row>
  </sheetData>
  <mergeCells count="105">
    <mergeCell ref="D54:D57"/>
    <mergeCell ref="E55:E56"/>
    <mergeCell ref="F55:F56"/>
    <mergeCell ref="G55:G56"/>
    <mergeCell ref="H55:H56"/>
    <mergeCell ref="E57:F57"/>
    <mergeCell ref="G57:H57"/>
    <mergeCell ref="H47:H48"/>
    <mergeCell ref="E49:F49"/>
    <mergeCell ref="G49:H49"/>
    <mergeCell ref="D50:D53"/>
    <mergeCell ref="E51:E52"/>
    <mergeCell ref="F51:F52"/>
    <mergeCell ref="G51:G52"/>
    <mergeCell ref="H51:H52"/>
    <mergeCell ref="E53:F53"/>
    <mergeCell ref="G53:H53"/>
    <mergeCell ref="F39:F40"/>
    <mergeCell ref="G39:G40"/>
    <mergeCell ref="H39:H40"/>
    <mergeCell ref="I39:I41"/>
    <mergeCell ref="E41:F41"/>
    <mergeCell ref="G41:H41"/>
    <mergeCell ref="D42:D43"/>
    <mergeCell ref="D45:D49"/>
    <mergeCell ref="E45:F45"/>
    <mergeCell ref="G45:H45"/>
    <mergeCell ref="E47:E48"/>
    <mergeCell ref="F47:F48"/>
    <mergeCell ref="G47:G48"/>
    <mergeCell ref="G35:H35"/>
    <mergeCell ref="C36:C38"/>
    <mergeCell ref="D36:D37"/>
    <mergeCell ref="E36:E37"/>
    <mergeCell ref="F36:F37"/>
    <mergeCell ref="G36:G37"/>
    <mergeCell ref="H36:H37"/>
    <mergeCell ref="K31:R34"/>
    <mergeCell ref="B32:B41"/>
    <mergeCell ref="C33:C35"/>
    <mergeCell ref="D33:D34"/>
    <mergeCell ref="E33:E34"/>
    <mergeCell ref="F33:F34"/>
    <mergeCell ref="G33:G34"/>
    <mergeCell ref="H33:H34"/>
    <mergeCell ref="I33:I35"/>
    <mergeCell ref="E35:F35"/>
    <mergeCell ref="I36:I38"/>
    <mergeCell ref="K36:R41"/>
    <mergeCell ref="E38:F38"/>
    <mergeCell ref="G38:H38"/>
    <mergeCell ref="C39:C41"/>
    <mergeCell ref="D39:D40"/>
    <mergeCell ref="E39:E40"/>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2043F-5212-425D-9C4F-9E3E2A71218F}">
  <sheetPr codeName="Sheet6"/>
  <dimension ref="B1:R64"/>
  <sheetViews>
    <sheetView topLeftCell="A42" zoomScale="85" zoomScaleNormal="85" workbookViewId="0">
      <selection activeCell="F42" sqref="F42:F43"/>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6384" width="8.75" style="66"/>
  </cols>
  <sheetData>
    <row r="1" spans="2:9" ht="19.5" thickBot="1" x14ac:dyDescent="0.45"/>
    <row r="2" spans="2:9" ht="19.5" x14ac:dyDescent="0.4">
      <c r="B2" s="134" t="s">
        <v>120</v>
      </c>
      <c r="C2" s="135"/>
      <c r="D2" s="138" t="s">
        <v>121</v>
      </c>
      <c r="E2" s="138"/>
      <c r="F2" s="138"/>
      <c r="G2" s="138"/>
      <c r="H2" s="138"/>
      <c r="I2" s="139"/>
    </row>
    <row r="3" spans="2:9" x14ac:dyDescent="0.4">
      <c r="B3" s="136"/>
      <c r="C3" s="137"/>
      <c r="D3" s="67" t="s">
        <v>122</v>
      </c>
      <c r="E3" s="140" t="s">
        <v>123</v>
      </c>
      <c r="F3" s="140"/>
      <c r="G3" s="140" t="s">
        <v>124</v>
      </c>
      <c r="H3" s="140"/>
      <c r="I3" s="68" t="s">
        <v>125</v>
      </c>
    </row>
    <row r="4" spans="2:9" x14ac:dyDescent="0.4">
      <c r="B4" s="141" t="s">
        <v>126</v>
      </c>
      <c r="C4" s="69"/>
      <c r="D4" s="70" t="s">
        <v>127</v>
      </c>
      <c r="E4" s="70" t="s">
        <v>103</v>
      </c>
      <c r="F4" s="70" t="s">
        <v>128</v>
      </c>
      <c r="G4" s="70" t="s">
        <v>129</v>
      </c>
      <c r="H4" s="70" t="s">
        <v>128</v>
      </c>
      <c r="I4" s="71"/>
    </row>
    <row r="5" spans="2:9" x14ac:dyDescent="0.4">
      <c r="B5" s="141"/>
      <c r="C5" s="143" t="s">
        <v>131</v>
      </c>
      <c r="D5" s="143">
        <v>143</v>
      </c>
      <c r="E5" s="143">
        <v>70</v>
      </c>
      <c r="F5" s="143">
        <v>19</v>
      </c>
      <c r="G5" s="143">
        <v>127</v>
      </c>
      <c r="H5" s="143">
        <v>19</v>
      </c>
      <c r="I5" s="144">
        <v>322</v>
      </c>
    </row>
    <row r="6" spans="2:9" x14ac:dyDescent="0.4">
      <c r="B6" s="141"/>
      <c r="C6" s="143"/>
      <c r="D6" s="143"/>
      <c r="E6" s="143"/>
      <c r="F6" s="143"/>
      <c r="G6" s="143"/>
      <c r="H6" s="143"/>
      <c r="I6" s="145"/>
    </row>
    <row r="7" spans="2:9" x14ac:dyDescent="0.4">
      <c r="B7" s="141"/>
      <c r="C7" s="143"/>
      <c r="D7" s="143"/>
      <c r="E7" s="143">
        <f>E5+F5</f>
        <v>89</v>
      </c>
      <c r="F7" s="143"/>
      <c r="G7" s="143">
        <f>G5+H5</f>
        <v>146</v>
      </c>
      <c r="H7" s="143"/>
      <c r="I7" s="146"/>
    </row>
    <row r="8" spans="2:9" x14ac:dyDescent="0.4">
      <c r="B8" s="141"/>
      <c r="C8" s="143" t="s">
        <v>151</v>
      </c>
      <c r="D8" s="143">
        <v>287</v>
      </c>
      <c r="E8" s="143">
        <v>110</v>
      </c>
      <c r="F8" s="143">
        <v>32</v>
      </c>
      <c r="G8" s="143">
        <v>102</v>
      </c>
      <c r="H8" s="143">
        <v>32</v>
      </c>
      <c r="I8" s="144">
        <v>531</v>
      </c>
    </row>
    <row r="9" spans="2:9" x14ac:dyDescent="0.4">
      <c r="B9" s="141"/>
      <c r="C9" s="143"/>
      <c r="D9" s="143"/>
      <c r="E9" s="143"/>
      <c r="F9" s="143"/>
      <c r="G9" s="143"/>
      <c r="H9" s="143"/>
      <c r="I9" s="145"/>
    </row>
    <row r="10" spans="2:9" x14ac:dyDescent="0.4">
      <c r="B10" s="141"/>
      <c r="C10" s="143"/>
      <c r="D10" s="143"/>
      <c r="E10" s="143">
        <f>E8+F8</f>
        <v>142</v>
      </c>
      <c r="F10" s="143"/>
      <c r="G10" s="143">
        <f>G8+H8</f>
        <v>134</v>
      </c>
      <c r="H10" s="143"/>
      <c r="I10" s="146"/>
    </row>
    <row r="11" spans="2:9" ht="19.5" thickBot="1" x14ac:dyDescent="0.45">
      <c r="B11" s="142"/>
      <c r="C11" s="72" t="s">
        <v>132</v>
      </c>
      <c r="D11" s="73">
        <f t="shared" ref="D11:I11" si="0">D8/D5</f>
        <v>2.0069930069930071</v>
      </c>
      <c r="E11" s="73">
        <f t="shared" si="0"/>
        <v>1.5714285714285714</v>
      </c>
      <c r="F11" s="73">
        <f t="shared" si="0"/>
        <v>1.6842105263157894</v>
      </c>
      <c r="G11" s="73">
        <f t="shared" si="0"/>
        <v>0.80314960629921262</v>
      </c>
      <c r="H11" s="73">
        <f t="shared" si="0"/>
        <v>1.6842105263157894</v>
      </c>
      <c r="I11" s="74">
        <f t="shared" si="0"/>
        <v>1.6490683229813665</v>
      </c>
    </row>
    <row r="12" spans="2:9" ht="19.5" x14ac:dyDescent="0.4">
      <c r="B12" s="134" t="s">
        <v>133</v>
      </c>
      <c r="C12" s="135"/>
      <c r="D12" s="138" t="s">
        <v>121</v>
      </c>
      <c r="E12" s="138"/>
      <c r="F12" s="138"/>
      <c r="G12" s="138"/>
      <c r="H12" s="138"/>
      <c r="I12" s="139"/>
    </row>
    <row r="13" spans="2:9" x14ac:dyDescent="0.4">
      <c r="B13" s="136"/>
      <c r="C13" s="137"/>
      <c r="D13" s="67" t="s">
        <v>122</v>
      </c>
      <c r="E13" s="140" t="s">
        <v>123</v>
      </c>
      <c r="F13" s="140"/>
      <c r="G13" s="140" t="s">
        <v>124</v>
      </c>
      <c r="H13" s="140"/>
      <c r="I13" s="68" t="s">
        <v>125</v>
      </c>
    </row>
    <row r="14" spans="2:9" x14ac:dyDescent="0.4">
      <c r="B14" s="141" t="s">
        <v>126</v>
      </c>
      <c r="C14" s="69"/>
      <c r="D14" s="70" t="s">
        <v>127</v>
      </c>
      <c r="E14" s="70" t="s">
        <v>134</v>
      </c>
      <c r="F14" s="70" t="s">
        <v>135</v>
      </c>
      <c r="G14" s="70" t="s">
        <v>136</v>
      </c>
      <c r="H14" s="70" t="s">
        <v>135</v>
      </c>
      <c r="I14" s="71"/>
    </row>
    <row r="15" spans="2:9" x14ac:dyDescent="0.4">
      <c r="B15" s="141"/>
      <c r="C15" s="143" t="s">
        <v>152</v>
      </c>
      <c r="D15" s="143"/>
      <c r="E15" s="143"/>
      <c r="F15" s="143"/>
      <c r="G15" s="143"/>
      <c r="H15" s="143"/>
      <c r="I15" s="144"/>
    </row>
    <row r="16" spans="2:9" x14ac:dyDescent="0.4">
      <c r="B16" s="141"/>
      <c r="C16" s="143"/>
      <c r="D16" s="143"/>
      <c r="E16" s="143"/>
      <c r="F16" s="143"/>
      <c r="G16" s="143"/>
      <c r="H16" s="143"/>
      <c r="I16" s="145"/>
    </row>
    <row r="17" spans="2:18" x14ac:dyDescent="0.4">
      <c r="B17" s="141"/>
      <c r="C17" s="143"/>
      <c r="D17" s="143"/>
      <c r="E17" s="143">
        <f>E15+F15</f>
        <v>0</v>
      </c>
      <c r="F17" s="143"/>
      <c r="G17" s="143">
        <f>G15+H15</f>
        <v>0</v>
      </c>
      <c r="H17" s="143"/>
      <c r="I17" s="146"/>
    </row>
    <row r="18" spans="2:18" x14ac:dyDescent="0.4">
      <c r="B18" s="141"/>
      <c r="C18" s="143" t="s">
        <v>153</v>
      </c>
      <c r="D18" s="143"/>
      <c r="E18" s="150">
        <f>E15*E11</f>
        <v>0</v>
      </c>
      <c r="F18" s="150">
        <f>F15*F11</f>
        <v>0</v>
      </c>
      <c r="G18" s="150">
        <f>G15*G11</f>
        <v>0</v>
      </c>
      <c r="H18" s="150">
        <f>H15*H11</f>
        <v>0</v>
      </c>
      <c r="I18" s="147">
        <f>I15*I11</f>
        <v>0</v>
      </c>
    </row>
    <row r="19" spans="2:18" x14ac:dyDescent="0.4">
      <c r="B19" s="141"/>
      <c r="C19" s="143"/>
      <c r="D19" s="143"/>
      <c r="E19" s="150"/>
      <c r="F19" s="150"/>
      <c r="G19" s="150"/>
      <c r="H19" s="150"/>
      <c r="I19" s="148"/>
    </row>
    <row r="20" spans="2:18" x14ac:dyDescent="0.4">
      <c r="B20" s="141"/>
      <c r="C20" s="143"/>
      <c r="D20" s="143"/>
      <c r="E20" s="150">
        <f>E18+F18</f>
        <v>0</v>
      </c>
      <c r="F20" s="150"/>
      <c r="G20" s="150">
        <f>G18+H18</f>
        <v>0</v>
      </c>
      <c r="H20" s="150"/>
      <c r="I20" s="149"/>
    </row>
    <row r="21" spans="2:18" ht="19.5" thickBot="1" x14ac:dyDescent="0.45">
      <c r="B21" s="153"/>
      <c r="C21" s="75" t="s">
        <v>132</v>
      </c>
      <c r="D21" s="76" t="e">
        <f t="shared" ref="D21:I21" si="1">D18/D15</f>
        <v>#DIV/0!</v>
      </c>
      <c r="E21" s="76" t="e">
        <f t="shared" si="1"/>
        <v>#DIV/0!</v>
      </c>
      <c r="F21" s="76" t="e">
        <f t="shared" si="1"/>
        <v>#DIV/0!</v>
      </c>
      <c r="G21" s="76" t="e">
        <f t="shared" si="1"/>
        <v>#DIV/0!</v>
      </c>
      <c r="H21" s="76" t="e">
        <f t="shared" si="1"/>
        <v>#DIV/0!</v>
      </c>
      <c r="I21" s="76" t="e">
        <f t="shared" si="1"/>
        <v>#DIV/0!</v>
      </c>
    </row>
    <row r="22" spans="2:18" x14ac:dyDescent="0.4">
      <c r="B22" s="77"/>
      <c r="C22" s="77"/>
      <c r="D22" s="151" t="s">
        <v>139</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20.25" thickBot="1" x14ac:dyDescent="0.45">
      <c r="B30" s="134" t="s">
        <v>140</v>
      </c>
      <c r="C30" s="135"/>
      <c r="D30" s="138" t="s">
        <v>121</v>
      </c>
      <c r="E30" s="138"/>
      <c r="F30" s="138"/>
      <c r="G30" s="138"/>
      <c r="H30" s="138"/>
      <c r="I30" s="139"/>
    </row>
    <row r="31" spans="2:18" ht="18" customHeight="1" thickBot="1" x14ac:dyDescent="0.45">
      <c r="B31" s="190"/>
      <c r="C31" s="137"/>
      <c r="D31" s="67" t="s">
        <v>122</v>
      </c>
      <c r="E31" s="140" t="s">
        <v>123</v>
      </c>
      <c r="F31" s="140"/>
      <c r="G31" s="140" t="s">
        <v>124</v>
      </c>
      <c r="H31" s="140"/>
      <c r="I31" s="68" t="s">
        <v>125</v>
      </c>
      <c r="K31" s="157" t="s">
        <v>141</v>
      </c>
      <c r="L31" s="158"/>
      <c r="M31" s="158"/>
      <c r="N31" s="158"/>
      <c r="O31" s="158"/>
      <c r="P31" s="158"/>
      <c r="Q31" s="158"/>
      <c r="R31" s="159"/>
    </row>
    <row r="32" spans="2:18" x14ac:dyDescent="0.4">
      <c r="B32" s="191" t="s">
        <v>126</v>
      </c>
      <c r="C32" s="89"/>
      <c r="D32" s="70" t="s">
        <v>127</v>
      </c>
      <c r="E32" s="70" t="s">
        <v>103</v>
      </c>
      <c r="F32" s="70" t="s">
        <v>128</v>
      </c>
      <c r="G32" s="70" t="s">
        <v>129</v>
      </c>
      <c r="H32" s="70" t="s">
        <v>128</v>
      </c>
      <c r="I32" s="71"/>
      <c r="K32" s="160"/>
      <c r="L32" s="161"/>
      <c r="M32" s="161"/>
      <c r="N32" s="161"/>
      <c r="O32" s="161"/>
      <c r="P32" s="161"/>
      <c r="Q32" s="161"/>
      <c r="R32" s="162"/>
    </row>
    <row r="33" spans="2:18" x14ac:dyDescent="0.4">
      <c r="B33" s="192"/>
      <c r="C33" s="186" t="s">
        <v>142</v>
      </c>
      <c r="D33" s="143">
        <v>417</v>
      </c>
      <c r="E33" s="143">
        <v>52</v>
      </c>
      <c r="F33" s="143">
        <v>30</v>
      </c>
      <c r="G33" s="143">
        <v>101</v>
      </c>
      <c r="H33" s="143">
        <f>F33</f>
        <v>30</v>
      </c>
      <c r="I33" s="144">
        <v>592</v>
      </c>
      <c r="K33" s="160"/>
      <c r="L33" s="161"/>
      <c r="M33" s="161"/>
      <c r="N33" s="161"/>
      <c r="O33" s="161"/>
      <c r="P33" s="161"/>
      <c r="Q33" s="161"/>
      <c r="R33" s="162"/>
    </row>
    <row r="34" spans="2:18" ht="19.5" thickBot="1" x14ac:dyDescent="0.45">
      <c r="B34" s="192"/>
      <c r="C34" s="187"/>
      <c r="D34" s="143"/>
      <c r="E34" s="143"/>
      <c r="F34" s="143"/>
      <c r="G34" s="143"/>
      <c r="H34" s="143"/>
      <c r="I34" s="145"/>
      <c r="K34" s="163"/>
      <c r="L34" s="164"/>
      <c r="M34" s="164"/>
      <c r="N34" s="164"/>
      <c r="O34" s="164"/>
      <c r="P34" s="164"/>
      <c r="Q34" s="164"/>
      <c r="R34" s="165"/>
    </row>
    <row r="35" spans="2:18" ht="19.5" thickBot="1" x14ac:dyDescent="0.45">
      <c r="B35" s="192"/>
      <c r="C35" s="188"/>
      <c r="D35" s="70"/>
      <c r="E35" s="143">
        <f>E33+F33</f>
        <v>82</v>
      </c>
      <c r="F35" s="143"/>
      <c r="G35" s="143">
        <f>G33+H33</f>
        <v>131</v>
      </c>
      <c r="H35" s="143"/>
      <c r="I35" s="146"/>
    </row>
    <row r="36" spans="2:18" x14ac:dyDescent="0.4">
      <c r="B36" s="192"/>
      <c r="C36" s="186" t="s">
        <v>143</v>
      </c>
      <c r="D36" s="143">
        <v>381</v>
      </c>
      <c r="E36" s="143">
        <v>93</v>
      </c>
      <c r="F36" s="143">
        <v>33</v>
      </c>
      <c r="G36" s="143">
        <v>116</v>
      </c>
      <c r="H36" s="143">
        <f>F36</f>
        <v>33</v>
      </c>
      <c r="I36" s="144">
        <v>706</v>
      </c>
      <c r="K36" s="166" t="s">
        <v>144</v>
      </c>
      <c r="L36" s="167"/>
      <c r="M36" s="167"/>
      <c r="N36" s="167"/>
      <c r="O36" s="167"/>
      <c r="P36" s="167"/>
      <c r="Q36" s="167"/>
      <c r="R36" s="168"/>
    </row>
    <row r="37" spans="2:18" x14ac:dyDescent="0.4">
      <c r="B37" s="192"/>
      <c r="C37" s="187"/>
      <c r="D37" s="143"/>
      <c r="E37" s="143"/>
      <c r="F37" s="143"/>
      <c r="G37" s="143"/>
      <c r="H37" s="143"/>
      <c r="I37" s="145"/>
      <c r="K37" s="169"/>
      <c r="L37" s="170"/>
      <c r="M37" s="170"/>
      <c r="N37" s="170"/>
      <c r="O37" s="170"/>
      <c r="P37" s="170"/>
      <c r="Q37" s="170"/>
      <c r="R37" s="171"/>
    </row>
    <row r="38" spans="2:18" x14ac:dyDescent="0.4">
      <c r="B38" s="192"/>
      <c r="C38" s="188"/>
      <c r="D38" s="70"/>
      <c r="E38" s="143">
        <f>E36+F36</f>
        <v>126</v>
      </c>
      <c r="F38" s="143"/>
      <c r="G38" s="143">
        <f>G36+H36</f>
        <v>149</v>
      </c>
      <c r="H38" s="143"/>
      <c r="I38" s="146"/>
      <c r="K38" s="169"/>
      <c r="L38" s="170"/>
      <c r="M38" s="170"/>
      <c r="N38" s="170"/>
      <c r="O38" s="170"/>
      <c r="P38" s="170"/>
      <c r="Q38" s="170"/>
      <c r="R38" s="171"/>
    </row>
    <row r="39" spans="2:18" x14ac:dyDescent="0.4">
      <c r="B39" s="192"/>
      <c r="C39" s="186" t="s">
        <v>131</v>
      </c>
      <c r="D39" s="150">
        <v>143</v>
      </c>
      <c r="E39" s="143">
        <v>70</v>
      </c>
      <c r="F39" s="143">
        <v>19</v>
      </c>
      <c r="G39" s="143">
        <v>127</v>
      </c>
      <c r="H39" s="143">
        <v>19</v>
      </c>
      <c r="I39" s="144">
        <v>322</v>
      </c>
      <c r="K39" s="169"/>
      <c r="L39" s="170"/>
      <c r="M39" s="170"/>
      <c r="N39" s="170"/>
      <c r="O39" s="170"/>
      <c r="P39" s="170"/>
      <c r="Q39" s="170"/>
      <c r="R39" s="171"/>
    </row>
    <row r="40" spans="2:18" x14ac:dyDescent="0.4">
      <c r="B40" s="192"/>
      <c r="C40" s="187"/>
      <c r="D40" s="150"/>
      <c r="E40" s="143"/>
      <c r="F40" s="143"/>
      <c r="G40" s="143"/>
      <c r="H40" s="143"/>
      <c r="I40" s="145"/>
      <c r="K40" s="169"/>
      <c r="L40" s="170"/>
      <c r="M40" s="170"/>
      <c r="N40" s="170"/>
      <c r="O40" s="170"/>
      <c r="P40" s="170"/>
      <c r="Q40" s="170"/>
      <c r="R40" s="171"/>
    </row>
    <row r="41" spans="2:18" ht="19.5" thickBot="1" x14ac:dyDescent="0.45">
      <c r="B41" s="192"/>
      <c r="C41" s="189"/>
      <c r="D41" s="80"/>
      <c r="E41" s="177">
        <f>E39+F39</f>
        <v>89</v>
      </c>
      <c r="F41" s="177"/>
      <c r="G41" s="177">
        <f>G39+H39</f>
        <v>146</v>
      </c>
      <c r="H41" s="177"/>
      <c r="I41" s="176"/>
      <c r="K41" s="172"/>
      <c r="L41" s="173"/>
      <c r="M41" s="173"/>
      <c r="N41" s="173"/>
      <c r="O41" s="173"/>
      <c r="P41" s="173"/>
      <c r="Q41" s="173"/>
      <c r="R41" s="174"/>
    </row>
    <row r="42" spans="2:18" x14ac:dyDescent="0.4">
      <c r="B42" s="192"/>
      <c r="C42" s="186" t="s">
        <v>138</v>
      </c>
      <c r="D42" s="197">
        <v>287</v>
      </c>
      <c r="E42" s="199">
        <v>110</v>
      </c>
      <c r="F42" s="200">
        <v>32</v>
      </c>
      <c r="G42" s="200">
        <v>102</v>
      </c>
      <c r="H42" s="200">
        <v>32</v>
      </c>
      <c r="I42" s="194"/>
      <c r="K42" s="88"/>
      <c r="L42" s="88"/>
      <c r="M42" s="88"/>
      <c r="N42" s="88"/>
      <c r="O42" s="88"/>
      <c r="P42" s="88"/>
      <c r="Q42" s="88"/>
      <c r="R42" s="88"/>
    </row>
    <row r="43" spans="2:18" x14ac:dyDescent="0.4">
      <c r="B43" s="192"/>
      <c r="C43" s="187"/>
      <c r="D43" s="198"/>
      <c r="E43" s="156"/>
      <c r="F43" s="156"/>
      <c r="G43" s="156"/>
      <c r="H43" s="156"/>
      <c r="I43" s="145"/>
      <c r="K43" s="88"/>
      <c r="L43" s="88"/>
      <c r="M43" s="88"/>
      <c r="N43" s="88"/>
      <c r="O43" s="88"/>
      <c r="P43" s="88"/>
      <c r="Q43" s="88"/>
      <c r="R43" s="88"/>
    </row>
    <row r="44" spans="2:18" ht="19.5" thickBot="1" x14ac:dyDescent="0.45">
      <c r="B44" s="193"/>
      <c r="C44" s="189"/>
      <c r="D44" s="80"/>
      <c r="E44" s="195">
        <f>E42+F42</f>
        <v>142</v>
      </c>
      <c r="F44" s="196"/>
      <c r="G44" s="195">
        <f>G42+H42</f>
        <v>134</v>
      </c>
      <c r="H44" s="196"/>
      <c r="I44" s="176"/>
      <c r="K44" s="88"/>
      <c r="L44" s="88"/>
      <c r="M44" s="88"/>
      <c r="N44" s="88"/>
      <c r="O44" s="88"/>
      <c r="P44" s="88"/>
      <c r="Q44" s="88"/>
      <c r="R44" s="88"/>
    </row>
    <row r="45" spans="2:18" x14ac:dyDescent="0.4">
      <c r="D45" s="178" t="s">
        <v>145</v>
      </c>
    </row>
    <row r="46" spans="2:18" x14ac:dyDescent="0.4">
      <c r="D46" s="178"/>
    </row>
    <row r="47" spans="2:18" ht="19.5" thickBot="1" x14ac:dyDescent="0.45">
      <c r="D47" s="83"/>
    </row>
    <row r="48" spans="2:18" x14ac:dyDescent="0.4">
      <c r="C48" s="84" t="s">
        <v>146</v>
      </c>
      <c r="D48" s="179" t="s">
        <v>142</v>
      </c>
      <c r="E48" s="182" t="s">
        <v>147</v>
      </c>
      <c r="F48" s="182"/>
      <c r="G48" s="182" t="s">
        <v>148</v>
      </c>
      <c r="H48" s="183"/>
    </row>
    <row r="49" spans="4:8" x14ac:dyDescent="0.4">
      <c r="D49" s="180"/>
      <c r="E49" s="70" t="s">
        <v>103</v>
      </c>
      <c r="F49" s="70" t="s">
        <v>128</v>
      </c>
      <c r="G49" s="70" t="s">
        <v>129</v>
      </c>
      <c r="H49" s="71" t="s">
        <v>128</v>
      </c>
    </row>
    <row r="50" spans="4:8" x14ac:dyDescent="0.4">
      <c r="D50" s="180"/>
      <c r="E50" s="143">
        <v>24</v>
      </c>
      <c r="F50" s="143">
        <v>5</v>
      </c>
      <c r="G50" s="143">
        <v>35</v>
      </c>
      <c r="H50" s="184">
        <v>5</v>
      </c>
    </row>
    <row r="51" spans="4:8" x14ac:dyDescent="0.4">
      <c r="D51" s="180"/>
      <c r="E51" s="143"/>
      <c r="F51" s="143"/>
      <c r="G51" s="143"/>
      <c r="H51" s="184"/>
    </row>
    <row r="52" spans="4:8" ht="19.5" thickBot="1" x14ac:dyDescent="0.45">
      <c r="D52" s="181"/>
      <c r="E52" s="177">
        <f>E50+F50</f>
        <v>29</v>
      </c>
      <c r="F52" s="177"/>
      <c r="G52" s="177">
        <f>G50+H50</f>
        <v>40</v>
      </c>
      <c r="H52" s="185"/>
    </row>
    <row r="53" spans="4:8" x14ac:dyDescent="0.4">
      <c r="D53" s="179" t="s">
        <v>149</v>
      </c>
      <c r="E53" s="70" t="s">
        <v>103</v>
      </c>
      <c r="F53" s="70" t="s">
        <v>128</v>
      </c>
      <c r="G53" s="70" t="s">
        <v>129</v>
      </c>
      <c r="H53" s="71" t="s">
        <v>128</v>
      </c>
    </row>
    <row r="54" spans="4:8" x14ac:dyDescent="0.4">
      <c r="D54" s="180"/>
      <c r="E54" s="143">
        <v>37</v>
      </c>
      <c r="F54" s="143">
        <v>7</v>
      </c>
      <c r="G54" s="143">
        <v>43</v>
      </c>
      <c r="H54" s="184">
        <v>7</v>
      </c>
    </row>
    <row r="55" spans="4:8" x14ac:dyDescent="0.4">
      <c r="D55" s="180"/>
      <c r="E55" s="143"/>
      <c r="F55" s="143"/>
      <c r="G55" s="143"/>
      <c r="H55" s="184"/>
    </row>
    <row r="56" spans="4:8" ht="19.5" thickBot="1" x14ac:dyDescent="0.45">
      <c r="D56" s="181"/>
      <c r="E56" s="177">
        <f>E54+F54</f>
        <v>44</v>
      </c>
      <c r="F56" s="177"/>
      <c r="G56" s="177">
        <f>G54+H54</f>
        <v>50</v>
      </c>
      <c r="H56" s="185"/>
    </row>
    <row r="57" spans="4:8" x14ac:dyDescent="0.4">
      <c r="D57" s="180" t="s">
        <v>150</v>
      </c>
      <c r="E57" s="70" t="s">
        <v>103</v>
      </c>
      <c r="F57" s="70" t="s">
        <v>128</v>
      </c>
      <c r="G57" s="70" t="s">
        <v>129</v>
      </c>
      <c r="H57" s="71" t="s">
        <v>128</v>
      </c>
    </row>
    <row r="58" spans="4:8" x14ac:dyDescent="0.4">
      <c r="D58" s="180"/>
      <c r="E58" s="143">
        <v>13</v>
      </c>
      <c r="F58" s="143">
        <v>2</v>
      </c>
      <c r="G58" s="143">
        <v>46</v>
      </c>
      <c r="H58" s="184">
        <v>2</v>
      </c>
    </row>
    <row r="59" spans="4:8" x14ac:dyDescent="0.4">
      <c r="D59" s="180"/>
      <c r="E59" s="143"/>
      <c r="F59" s="143"/>
      <c r="G59" s="143"/>
      <c r="H59" s="184"/>
    </row>
    <row r="60" spans="4:8" ht="19.5" thickBot="1" x14ac:dyDescent="0.45">
      <c r="D60" s="181"/>
      <c r="E60" s="177">
        <f>E58+F58</f>
        <v>15</v>
      </c>
      <c r="F60" s="177"/>
      <c r="G60" s="177">
        <f>G58+H58</f>
        <v>48</v>
      </c>
      <c r="H60" s="185"/>
    </row>
    <row r="61" spans="4:8" x14ac:dyDescent="0.4">
      <c r="D61" s="180" t="s">
        <v>138</v>
      </c>
      <c r="E61" s="70" t="s">
        <v>134</v>
      </c>
      <c r="F61" s="70" t="s">
        <v>135</v>
      </c>
      <c r="G61" s="70" t="s">
        <v>136</v>
      </c>
      <c r="H61" s="71" t="s">
        <v>135</v>
      </c>
    </row>
    <row r="62" spans="4:8" x14ac:dyDescent="0.4">
      <c r="D62" s="180"/>
      <c r="E62" s="154"/>
      <c r="F62" s="154"/>
      <c r="G62" s="154"/>
      <c r="H62" s="144"/>
    </row>
    <row r="63" spans="4:8" x14ac:dyDescent="0.4">
      <c r="D63" s="180"/>
      <c r="E63" s="156"/>
      <c r="F63" s="156"/>
      <c r="G63" s="156"/>
      <c r="H63" s="146"/>
    </row>
    <row r="64" spans="4:8" ht="19.5" thickBot="1" x14ac:dyDescent="0.45">
      <c r="D64" s="181"/>
      <c r="E64" s="195">
        <f>E62+F62</f>
        <v>0</v>
      </c>
      <c r="F64" s="196"/>
      <c r="G64" s="195">
        <f>G62+H62</f>
        <v>0</v>
      </c>
      <c r="H64" s="201"/>
    </row>
  </sheetData>
  <mergeCells count="121">
    <mergeCell ref="D45:D46"/>
    <mergeCell ref="D48:D52"/>
    <mergeCell ref="E48:F48"/>
    <mergeCell ref="G48:H48"/>
    <mergeCell ref="E50:E51"/>
    <mergeCell ref="F50:F51"/>
    <mergeCell ref="G50:G51"/>
    <mergeCell ref="D61:D64"/>
    <mergeCell ref="E62:E63"/>
    <mergeCell ref="F62:F63"/>
    <mergeCell ref="G62:G63"/>
    <mergeCell ref="H62:H63"/>
    <mergeCell ref="E64:F64"/>
    <mergeCell ref="G64:H64"/>
    <mergeCell ref="D57:D60"/>
    <mergeCell ref="E58:E59"/>
    <mergeCell ref="F58:F59"/>
    <mergeCell ref="G58:G59"/>
    <mergeCell ref="B2:C3"/>
    <mergeCell ref="D2:I2"/>
    <mergeCell ref="E3:F3"/>
    <mergeCell ref="G3:H3"/>
    <mergeCell ref="B4:B11"/>
    <mergeCell ref="C5:C7"/>
    <mergeCell ref="D5:D7"/>
    <mergeCell ref="E5:E6"/>
    <mergeCell ref="F5:F6"/>
    <mergeCell ref="G5:G6"/>
    <mergeCell ref="I8:I10"/>
    <mergeCell ref="E10:F10"/>
    <mergeCell ref="G10:H10"/>
    <mergeCell ref="C8:C10"/>
    <mergeCell ref="D8:D10"/>
    <mergeCell ref="E8:E9"/>
    <mergeCell ref="F8:F9"/>
    <mergeCell ref="G8:G9"/>
    <mergeCell ref="H5:H6"/>
    <mergeCell ref="I5:I7"/>
    <mergeCell ref="E7:F7"/>
    <mergeCell ref="G7:H7"/>
    <mergeCell ref="H8:H9"/>
    <mergeCell ref="B12:C13"/>
    <mergeCell ref="D12:I12"/>
    <mergeCell ref="E13:F13"/>
    <mergeCell ref="G13:H13"/>
    <mergeCell ref="B14:B21"/>
    <mergeCell ref="C15:C17"/>
    <mergeCell ref="D15:D17"/>
    <mergeCell ref="E15:E16"/>
    <mergeCell ref="F15:F16"/>
    <mergeCell ref="G15:G16"/>
    <mergeCell ref="H15:H16"/>
    <mergeCell ref="I15:I17"/>
    <mergeCell ref="E17:F17"/>
    <mergeCell ref="G17:H17"/>
    <mergeCell ref="C18:C20"/>
    <mergeCell ref="D18:D20"/>
    <mergeCell ref="E18:E19"/>
    <mergeCell ref="F18:F19"/>
    <mergeCell ref="G18:G19"/>
    <mergeCell ref="H18:H19"/>
    <mergeCell ref="I18:I20"/>
    <mergeCell ref="E20:F20"/>
    <mergeCell ref="G20:H20"/>
    <mergeCell ref="G33:G34"/>
    <mergeCell ref="H33:H34"/>
    <mergeCell ref="I33:I35"/>
    <mergeCell ref="E35:F35"/>
    <mergeCell ref="D22:D23"/>
    <mergeCell ref="B30:C31"/>
    <mergeCell ref="D30:I30"/>
    <mergeCell ref="E31:F31"/>
    <mergeCell ref="G31:H31"/>
    <mergeCell ref="B32:B44"/>
    <mergeCell ref="I36:I38"/>
    <mergeCell ref="G35:H35"/>
    <mergeCell ref="I42:I44"/>
    <mergeCell ref="E44:F44"/>
    <mergeCell ref="G44:H44"/>
    <mergeCell ref="E33:E34"/>
    <mergeCell ref="F33:F34"/>
    <mergeCell ref="C42:C44"/>
    <mergeCell ref="D42:D43"/>
    <mergeCell ref="E42:E43"/>
    <mergeCell ref="F42:F43"/>
    <mergeCell ref="G42:G43"/>
    <mergeCell ref="H42:H43"/>
    <mergeCell ref="H39:H40"/>
    <mergeCell ref="I39:I41"/>
    <mergeCell ref="E41:F41"/>
    <mergeCell ref="G41:H41"/>
    <mergeCell ref="C36:C38"/>
    <mergeCell ref="D36:D37"/>
    <mergeCell ref="E36:E37"/>
    <mergeCell ref="F36:F37"/>
    <mergeCell ref="G36:G37"/>
    <mergeCell ref="H36:H37"/>
    <mergeCell ref="K31:R34"/>
    <mergeCell ref="C33:C35"/>
    <mergeCell ref="D33:D34"/>
    <mergeCell ref="H58:H59"/>
    <mergeCell ref="E60:F60"/>
    <mergeCell ref="G60:H60"/>
    <mergeCell ref="H50:H51"/>
    <mergeCell ref="E52:F52"/>
    <mergeCell ref="G52:H52"/>
    <mergeCell ref="D53:D56"/>
    <mergeCell ref="E54:E55"/>
    <mergeCell ref="F54:F55"/>
    <mergeCell ref="G54:G55"/>
    <mergeCell ref="H54:H55"/>
    <mergeCell ref="E56:F56"/>
    <mergeCell ref="G56:H56"/>
    <mergeCell ref="K36:R41"/>
    <mergeCell ref="E38:F38"/>
    <mergeCell ref="G38:H38"/>
    <mergeCell ref="C39:C41"/>
    <mergeCell ref="D39:D40"/>
    <mergeCell ref="E39:E40"/>
    <mergeCell ref="F39:F40"/>
    <mergeCell ref="G39:G40"/>
  </mergeCells>
  <phoneticPr fontId="4"/>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F187A-8EE8-40D2-967B-5CCA7499E002}">
  <sheetPr codeName="Sheet7"/>
  <dimension ref="B1:R71"/>
  <sheetViews>
    <sheetView topLeftCell="A27" zoomScale="85" zoomScaleNormal="85" workbookViewId="0">
      <selection activeCell="C61" sqref="C61"/>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6384" width="8.75" style="66"/>
  </cols>
  <sheetData>
    <row r="1" spans="2:9" ht="19.5" thickBot="1" x14ac:dyDescent="0.45"/>
    <row r="2" spans="2:9" ht="19.5" x14ac:dyDescent="0.4">
      <c r="B2" s="134" t="s">
        <v>120</v>
      </c>
      <c r="C2" s="135"/>
      <c r="D2" s="138" t="s">
        <v>121</v>
      </c>
      <c r="E2" s="138"/>
      <c r="F2" s="138"/>
      <c r="G2" s="138"/>
      <c r="H2" s="138"/>
      <c r="I2" s="139"/>
    </row>
    <row r="3" spans="2:9" x14ac:dyDescent="0.4">
      <c r="B3" s="136"/>
      <c r="C3" s="137"/>
      <c r="D3" s="67" t="s">
        <v>122</v>
      </c>
      <c r="E3" s="140" t="s">
        <v>123</v>
      </c>
      <c r="F3" s="140"/>
      <c r="G3" s="140" t="s">
        <v>124</v>
      </c>
      <c r="H3" s="140"/>
      <c r="I3" s="68" t="s">
        <v>125</v>
      </c>
    </row>
    <row r="4" spans="2:9" x14ac:dyDescent="0.4">
      <c r="B4" s="141" t="s">
        <v>126</v>
      </c>
      <c r="C4" s="69"/>
      <c r="D4" s="70" t="s">
        <v>127</v>
      </c>
      <c r="E4" s="70" t="s">
        <v>103</v>
      </c>
      <c r="F4" s="70" t="s">
        <v>128</v>
      </c>
      <c r="G4" s="70" t="s">
        <v>129</v>
      </c>
      <c r="H4" s="70" t="s">
        <v>128</v>
      </c>
      <c r="I4" s="71"/>
    </row>
    <row r="5" spans="2:9" x14ac:dyDescent="0.4">
      <c r="B5" s="141"/>
      <c r="C5" s="143" t="s">
        <v>131</v>
      </c>
      <c r="D5" s="143">
        <v>143</v>
      </c>
      <c r="E5" s="143">
        <v>70</v>
      </c>
      <c r="F5" s="143">
        <v>19</v>
      </c>
      <c r="G5" s="143">
        <v>127</v>
      </c>
      <c r="H5" s="143">
        <v>19</v>
      </c>
      <c r="I5" s="144">
        <v>322</v>
      </c>
    </row>
    <row r="6" spans="2:9" x14ac:dyDescent="0.4">
      <c r="B6" s="141"/>
      <c r="C6" s="143"/>
      <c r="D6" s="143"/>
      <c r="E6" s="143"/>
      <c r="F6" s="143"/>
      <c r="G6" s="143"/>
      <c r="H6" s="143"/>
      <c r="I6" s="145"/>
    </row>
    <row r="7" spans="2:9" x14ac:dyDescent="0.4">
      <c r="B7" s="141"/>
      <c r="C7" s="143"/>
      <c r="D7" s="143"/>
      <c r="E7" s="143">
        <f>E5+F5</f>
        <v>89</v>
      </c>
      <c r="F7" s="143"/>
      <c r="G7" s="143">
        <f>G5+H5</f>
        <v>146</v>
      </c>
      <c r="H7" s="143"/>
      <c r="I7" s="146"/>
    </row>
    <row r="8" spans="2:9" x14ac:dyDescent="0.4">
      <c r="B8" s="141"/>
      <c r="C8" s="143" t="s">
        <v>151</v>
      </c>
      <c r="D8" s="143">
        <v>287</v>
      </c>
      <c r="E8" s="143">
        <v>110</v>
      </c>
      <c r="F8" s="143">
        <v>32</v>
      </c>
      <c r="G8" s="143">
        <v>102</v>
      </c>
      <c r="H8" s="143">
        <v>32</v>
      </c>
      <c r="I8" s="144">
        <v>531</v>
      </c>
    </row>
    <row r="9" spans="2:9" x14ac:dyDescent="0.4">
      <c r="B9" s="141"/>
      <c r="C9" s="143"/>
      <c r="D9" s="143"/>
      <c r="E9" s="143"/>
      <c r="F9" s="143"/>
      <c r="G9" s="143"/>
      <c r="H9" s="143"/>
      <c r="I9" s="145"/>
    </row>
    <row r="10" spans="2:9" x14ac:dyDescent="0.4">
      <c r="B10" s="141"/>
      <c r="C10" s="143"/>
      <c r="D10" s="143"/>
      <c r="E10" s="143">
        <f>E8+F8</f>
        <v>142</v>
      </c>
      <c r="F10" s="143"/>
      <c r="G10" s="143">
        <f>G8+H8</f>
        <v>134</v>
      </c>
      <c r="H10" s="143"/>
      <c r="I10" s="146"/>
    </row>
    <row r="11" spans="2:9" ht="19.5" thickBot="1" x14ac:dyDescent="0.45">
      <c r="B11" s="142"/>
      <c r="C11" s="72" t="s">
        <v>132</v>
      </c>
      <c r="D11" s="73">
        <f t="shared" ref="D11:I11" si="0">D8/D5</f>
        <v>2.0069930069930071</v>
      </c>
      <c r="E11" s="73">
        <f t="shared" si="0"/>
        <v>1.5714285714285714</v>
      </c>
      <c r="F11" s="73">
        <f t="shared" si="0"/>
        <v>1.6842105263157894</v>
      </c>
      <c r="G11" s="73">
        <f t="shared" si="0"/>
        <v>0.80314960629921262</v>
      </c>
      <c r="H11" s="73">
        <f t="shared" si="0"/>
        <v>1.6842105263157894</v>
      </c>
      <c r="I11" s="74">
        <f t="shared" si="0"/>
        <v>1.6490683229813665</v>
      </c>
    </row>
    <row r="12" spans="2:9" ht="19.5" x14ac:dyDescent="0.4">
      <c r="B12" s="134" t="s">
        <v>133</v>
      </c>
      <c r="C12" s="135"/>
      <c r="D12" s="138" t="s">
        <v>121</v>
      </c>
      <c r="E12" s="138"/>
      <c r="F12" s="138"/>
      <c r="G12" s="138"/>
      <c r="H12" s="138"/>
      <c r="I12" s="139"/>
    </row>
    <row r="13" spans="2:9" x14ac:dyDescent="0.4">
      <c r="B13" s="136"/>
      <c r="C13" s="137"/>
      <c r="D13" s="67" t="s">
        <v>122</v>
      </c>
      <c r="E13" s="140" t="s">
        <v>123</v>
      </c>
      <c r="F13" s="140"/>
      <c r="G13" s="140" t="s">
        <v>124</v>
      </c>
      <c r="H13" s="140"/>
      <c r="I13" s="68" t="s">
        <v>125</v>
      </c>
    </row>
    <row r="14" spans="2:9" x14ac:dyDescent="0.4">
      <c r="B14" s="141" t="s">
        <v>126</v>
      </c>
      <c r="C14" s="69"/>
      <c r="D14" s="70" t="s">
        <v>127</v>
      </c>
      <c r="E14" s="70" t="s">
        <v>134</v>
      </c>
      <c r="F14" s="70" t="s">
        <v>135</v>
      </c>
      <c r="G14" s="70" t="s">
        <v>136</v>
      </c>
      <c r="H14" s="70" t="s">
        <v>135</v>
      </c>
      <c r="I14" s="71"/>
    </row>
    <row r="15" spans="2:9" x14ac:dyDescent="0.4">
      <c r="B15" s="141"/>
      <c r="C15" s="143" t="s">
        <v>152</v>
      </c>
      <c r="D15" s="143"/>
      <c r="E15" s="143"/>
      <c r="F15" s="143"/>
      <c r="G15" s="143"/>
      <c r="H15" s="143"/>
      <c r="I15" s="144"/>
    </row>
    <row r="16" spans="2:9" x14ac:dyDescent="0.4">
      <c r="B16" s="141"/>
      <c r="C16" s="143"/>
      <c r="D16" s="143"/>
      <c r="E16" s="143"/>
      <c r="F16" s="143"/>
      <c r="G16" s="143"/>
      <c r="H16" s="143"/>
      <c r="I16" s="145"/>
    </row>
    <row r="17" spans="2:18" x14ac:dyDescent="0.4">
      <c r="B17" s="141"/>
      <c r="C17" s="143"/>
      <c r="D17" s="143"/>
      <c r="E17" s="143">
        <f>E15+F15</f>
        <v>0</v>
      </c>
      <c r="F17" s="143"/>
      <c r="G17" s="143">
        <f>G15+H15</f>
        <v>0</v>
      </c>
      <c r="H17" s="143"/>
      <c r="I17" s="146"/>
    </row>
    <row r="18" spans="2:18" x14ac:dyDescent="0.4">
      <c r="B18" s="141"/>
      <c r="C18" s="143" t="s">
        <v>153</v>
      </c>
      <c r="D18" s="143"/>
      <c r="E18" s="150">
        <f>E15*E11</f>
        <v>0</v>
      </c>
      <c r="F18" s="150">
        <f>F15*F11</f>
        <v>0</v>
      </c>
      <c r="G18" s="150">
        <f>G15*G11</f>
        <v>0</v>
      </c>
      <c r="H18" s="150">
        <f>H15*H11</f>
        <v>0</v>
      </c>
      <c r="I18" s="147">
        <f>I15*I11</f>
        <v>0</v>
      </c>
    </row>
    <row r="19" spans="2:18" x14ac:dyDescent="0.4">
      <c r="B19" s="141"/>
      <c r="C19" s="143"/>
      <c r="D19" s="143"/>
      <c r="E19" s="150"/>
      <c r="F19" s="150"/>
      <c r="G19" s="150"/>
      <c r="H19" s="150"/>
      <c r="I19" s="148"/>
    </row>
    <row r="20" spans="2:18" x14ac:dyDescent="0.4">
      <c r="B20" s="141"/>
      <c r="C20" s="143"/>
      <c r="D20" s="143"/>
      <c r="E20" s="150">
        <f>E18+F18</f>
        <v>0</v>
      </c>
      <c r="F20" s="150"/>
      <c r="G20" s="150">
        <f>G18+H18</f>
        <v>0</v>
      </c>
      <c r="H20" s="150"/>
      <c r="I20" s="149"/>
    </row>
    <row r="21" spans="2:18" ht="19.5" thickBot="1" x14ac:dyDescent="0.45">
      <c r="B21" s="153"/>
      <c r="C21" s="75" t="s">
        <v>132</v>
      </c>
      <c r="D21" s="76" t="e">
        <f t="shared" ref="D21:I21" si="1">D18/D15</f>
        <v>#DIV/0!</v>
      </c>
      <c r="E21" s="76" t="e">
        <f t="shared" si="1"/>
        <v>#DIV/0!</v>
      </c>
      <c r="F21" s="76" t="e">
        <f t="shared" si="1"/>
        <v>#DIV/0!</v>
      </c>
      <c r="G21" s="76" t="e">
        <f t="shared" si="1"/>
        <v>#DIV/0!</v>
      </c>
      <c r="H21" s="76" t="e">
        <f t="shared" si="1"/>
        <v>#DIV/0!</v>
      </c>
      <c r="I21" s="76" t="e">
        <f t="shared" si="1"/>
        <v>#DIV/0!</v>
      </c>
    </row>
    <row r="22" spans="2:18" x14ac:dyDescent="0.4">
      <c r="B22" s="77"/>
      <c r="C22" s="77"/>
      <c r="D22" s="151" t="s">
        <v>139</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20.25" thickBot="1" x14ac:dyDescent="0.45">
      <c r="B30" s="134" t="s">
        <v>140</v>
      </c>
      <c r="C30" s="135"/>
      <c r="D30" s="138" t="s">
        <v>121</v>
      </c>
      <c r="E30" s="138"/>
      <c r="F30" s="138"/>
      <c r="G30" s="138"/>
      <c r="H30" s="138"/>
      <c r="I30" s="139"/>
    </row>
    <row r="31" spans="2:18" ht="18" customHeight="1" thickBot="1" x14ac:dyDescent="0.45">
      <c r="B31" s="190"/>
      <c r="C31" s="137"/>
      <c r="D31" s="67" t="s">
        <v>122</v>
      </c>
      <c r="E31" s="140" t="s">
        <v>123</v>
      </c>
      <c r="F31" s="140"/>
      <c r="G31" s="140" t="s">
        <v>124</v>
      </c>
      <c r="H31" s="140"/>
      <c r="I31" s="68" t="s">
        <v>125</v>
      </c>
      <c r="K31" s="157" t="s">
        <v>141</v>
      </c>
      <c r="L31" s="158"/>
      <c r="M31" s="158"/>
      <c r="N31" s="158"/>
      <c r="O31" s="158"/>
      <c r="P31" s="158"/>
      <c r="Q31" s="158"/>
      <c r="R31" s="159"/>
    </row>
    <row r="32" spans="2:18" x14ac:dyDescent="0.4">
      <c r="B32" s="191" t="s">
        <v>126</v>
      </c>
      <c r="C32" s="89"/>
      <c r="D32" s="70" t="s">
        <v>127</v>
      </c>
      <c r="E32" s="70" t="s">
        <v>103</v>
      </c>
      <c r="F32" s="70" t="s">
        <v>128</v>
      </c>
      <c r="G32" s="70" t="s">
        <v>129</v>
      </c>
      <c r="H32" s="70" t="s">
        <v>128</v>
      </c>
      <c r="I32" s="71"/>
      <c r="K32" s="160"/>
      <c r="L32" s="161"/>
      <c r="M32" s="161"/>
      <c r="N32" s="161"/>
      <c r="O32" s="161"/>
      <c r="P32" s="161"/>
      <c r="Q32" s="161"/>
      <c r="R32" s="162"/>
    </row>
    <row r="33" spans="2:18" x14ac:dyDescent="0.4">
      <c r="B33" s="192"/>
      <c r="C33" s="186" t="s">
        <v>142</v>
      </c>
      <c r="D33" s="154">
        <v>417</v>
      </c>
      <c r="E33" s="143">
        <v>52</v>
      </c>
      <c r="F33" s="143">
        <v>30</v>
      </c>
      <c r="G33" s="143">
        <v>101</v>
      </c>
      <c r="H33" s="143">
        <f>F33</f>
        <v>30</v>
      </c>
      <c r="I33" s="144">
        <v>592</v>
      </c>
      <c r="K33" s="160"/>
      <c r="L33" s="161"/>
      <c r="M33" s="161"/>
      <c r="N33" s="161"/>
      <c r="O33" s="161"/>
      <c r="P33" s="161"/>
      <c r="Q33" s="161"/>
      <c r="R33" s="162"/>
    </row>
    <row r="34" spans="2:18" ht="19.5" thickBot="1" x14ac:dyDescent="0.45">
      <c r="B34" s="192"/>
      <c r="C34" s="187"/>
      <c r="D34" s="155"/>
      <c r="E34" s="143"/>
      <c r="F34" s="143"/>
      <c r="G34" s="143"/>
      <c r="H34" s="143"/>
      <c r="I34" s="145"/>
      <c r="K34" s="163"/>
      <c r="L34" s="164"/>
      <c r="M34" s="164"/>
      <c r="N34" s="164"/>
      <c r="O34" s="164"/>
      <c r="P34" s="164"/>
      <c r="Q34" s="164"/>
      <c r="R34" s="165"/>
    </row>
    <row r="35" spans="2:18" ht="19.5" thickBot="1" x14ac:dyDescent="0.45">
      <c r="B35" s="192"/>
      <c r="C35" s="188"/>
      <c r="D35" s="156"/>
      <c r="E35" s="143">
        <f>E33+F33</f>
        <v>82</v>
      </c>
      <c r="F35" s="143"/>
      <c r="G35" s="143">
        <f>G33+H33</f>
        <v>131</v>
      </c>
      <c r="H35" s="143"/>
      <c r="I35" s="146"/>
    </row>
    <row r="36" spans="2:18" x14ac:dyDescent="0.4">
      <c r="B36" s="192"/>
      <c r="C36" s="186" t="s">
        <v>143</v>
      </c>
      <c r="D36" s="154">
        <v>381</v>
      </c>
      <c r="E36" s="143">
        <v>93</v>
      </c>
      <c r="F36" s="143">
        <v>33</v>
      </c>
      <c r="G36" s="143">
        <v>116</v>
      </c>
      <c r="H36" s="143">
        <f>F36</f>
        <v>33</v>
      </c>
      <c r="I36" s="144">
        <v>706</v>
      </c>
      <c r="K36" s="166" t="s">
        <v>144</v>
      </c>
      <c r="L36" s="167"/>
      <c r="M36" s="167"/>
      <c r="N36" s="167"/>
      <c r="O36" s="167"/>
      <c r="P36" s="167"/>
      <c r="Q36" s="167"/>
      <c r="R36" s="168"/>
    </row>
    <row r="37" spans="2:18" x14ac:dyDescent="0.4">
      <c r="B37" s="192"/>
      <c r="C37" s="187"/>
      <c r="D37" s="155"/>
      <c r="E37" s="143"/>
      <c r="F37" s="143"/>
      <c r="G37" s="143"/>
      <c r="H37" s="143"/>
      <c r="I37" s="145"/>
      <c r="K37" s="169"/>
      <c r="L37" s="170"/>
      <c r="M37" s="170"/>
      <c r="N37" s="170"/>
      <c r="O37" s="170"/>
      <c r="P37" s="170"/>
      <c r="Q37" s="170"/>
      <c r="R37" s="171"/>
    </row>
    <row r="38" spans="2:18" x14ac:dyDescent="0.4">
      <c r="B38" s="192"/>
      <c r="C38" s="188"/>
      <c r="D38" s="156"/>
      <c r="E38" s="143">
        <f>E36+F36</f>
        <v>126</v>
      </c>
      <c r="F38" s="143"/>
      <c r="G38" s="143">
        <f>G36+H36</f>
        <v>149</v>
      </c>
      <c r="H38" s="143"/>
      <c r="I38" s="146"/>
      <c r="K38" s="169"/>
      <c r="L38" s="170"/>
      <c r="M38" s="170"/>
      <c r="N38" s="170"/>
      <c r="O38" s="170"/>
      <c r="P38" s="170"/>
      <c r="Q38" s="170"/>
      <c r="R38" s="171"/>
    </row>
    <row r="39" spans="2:18" x14ac:dyDescent="0.4">
      <c r="B39" s="192"/>
      <c r="C39" s="186" t="s">
        <v>131</v>
      </c>
      <c r="D39" s="206">
        <v>143</v>
      </c>
      <c r="E39" s="143">
        <v>70</v>
      </c>
      <c r="F39" s="143">
        <v>19</v>
      </c>
      <c r="G39" s="143">
        <v>127</v>
      </c>
      <c r="H39" s="143">
        <v>19</v>
      </c>
      <c r="I39" s="144">
        <v>322</v>
      </c>
      <c r="K39" s="169"/>
      <c r="L39" s="170"/>
      <c r="M39" s="170"/>
      <c r="N39" s="170"/>
      <c r="O39" s="170"/>
      <c r="P39" s="170"/>
      <c r="Q39" s="170"/>
      <c r="R39" s="171"/>
    </row>
    <row r="40" spans="2:18" x14ac:dyDescent="0.4">
      <c r="B40" s="192"/>
      <c r="C40" s="187"/>
      <c r="D40" s="204"/>
      <c r="E40" s="143"/>
      <c r="F40" s="143"/>
      <c r="G40" s="143"/>
      <c r="H40" s="143"/>
      <c r="I40" s="145"/>
      <c r="K40" s="169"/>
      <c r="L40" s="170"/>
      <c r="M40" s="170"/>
      <c r="N40" s="170"/>
      <c r="O40" s="170"/>
      <c r="P40" s="170"/>
      <c r="Q40" s="170"/>
      <c r="R40" s="171"/>
    </row>
    <row r="41" spans="2:18" ht="19.5" thickBot="1" x14ac:dyDescent="0.45">
      <c r="B41" s="192"/>
      <c r="C41" s="189"/>
      <c r="D41" s="205"/>
      <c r="E41" s="177">
        <f>E39+F39</f>
        <v>89</v>
      </c>
      <c r="F41" s="177"/>
      <c r="G41" s="177">
        <f>G39+H39</f>
        <v>146</v>
      </c>
      <c r="H41" s="177"/>
      <c r="I41" s="176"/>
      <c r="K41" s="172"/>
      <c r="L41" s="173"/>
      <c r="M41" s="173"/>
      <c r="N41" s="173"/>
      <c r="O41" s="173"/>
      <c r="P41" s="173"/>
      <c r="Q41" s="173"/>
      <c r="R41" s="174"/>
    </row>
    <row r="42" spans="2:18" x14ac:dyDescent="0.4">
      <c r="B42" s="192"/>
      <c r="C42" s="186" t="s">
        <v>138</v>
      </c>
      <c r="D42" s="197">
        <v>287</v>
      </c>
      <c r="E42" s="199">
        <v>110</v>
      </c>
      <c r="F42" s="200">
        <v>32</v>
      </c>
      <c r="G42" s="200">
        <v>102</v>
      </c>
      <c r="H42" s="200">
        <v>32</v>
      </c>
      <c r="I42" s="194"/>
      <c r="K42" s="88"/>
      <c r="L42" s="88"/>
      <c r="M42" s="88"/>
      <c r="N42" s="88"/>
      <c r="O42" s="88"/>
      <c r="P42" s="88"/>
      <c r="Q42" s="88"/>
      <c r="R42" s="88"/>
    </row>
    <row r="43" spans="2:18" x14ac:dyDescent="0.4">
      <c r="B43" s="192"/>
      <c r="C43" s="187"/>
      <c r="D43" s="204"/>
      <c r="E43" s="156"/>
      <c r="F43" s="156"/>
      <c r="G43" s="156"/>
      <c r="H43" s="156"/>
      <c r="I43" s="145"/>
      <c r="K43" s="88"/>
      <c r="L43" s="88"/>
      <c r="M43" s="88"/>
      <c r="N43" s="88"/>
      <c r="O43" s="88"/>
      <c r="P43" s="88"/>
      <c r="Q43" s="88"/>
      <c r="R43" s="88"/>
    </row>
    <row r="44" spans="2:18" ht="19.5" thickBot="1" x14ac:dyDescent="0.45">
      <c r="B44" s="192"/>
      <c r="C44" s="189"/>
      <c r="D44" s="205"/>
      <c r="E44" s="195">
        <f>E42+F42</f>
        <v>142</v>
      </c>
      <c r="F44" s="196"/>
      <c r="G44" s="195">
        <f>G42+H42</f>
        <v>134</v>
      </c>
      <c r="H44" s="196"/>
      <c r="I44" s="176"/>
      <c r="K44" s="88"/>
      <c r="L44" s="88"/>
      <c r="M44" s="88"/>
      <c r="N44" s="88"/>
      <c r="O44" s="88"/>
      <c r="P44" s="88"/>
      <c r="Q44" s="88"/>
      <c r="R44" s="88"/>
    </row>
    <row r="45" spans="2:18" x14ac:dyDescent="0.4">
      <c r="B45" s="192"/>
      <c r="C45" s="186" t="s">
        <v>153</v>
      </c>
      <c r="D45" s="197">
        <v>444</v>
      </c>
      <c r="E45" s="202">
        <v>38</v>
      </c>
      <c r="F45" s="202">
        <v>33</v>
      </c>
      <c r="G45" s="202">
        <v>137</v>
      </c>
      <c r="H45" s="202">
        <v>33</v>
      </c>
      <c r="I45" s="194">
        <v>935</v>
      </c>
      <c r="K45" s="88"/>
      <c r="L45" s="88"/>
      <c r="M45" s="88"/>
      <c r="N45" s="88"/>
      <c r="O45" s="88"/>
      <c r="P45" s="88"/>
      <c r="Q45" s="88"/>
      <c r="R45" s="88"/>
    </row>
    <row r="46" spans="2:18" x14ac:dyDescent="0.4">
      <c r="B46" s="192"/>
      <c r="C46" s="187"/>
      <c r="D46" s="204"/>
      <c r="E46" s="203"/>
      <c r="F46" s="203"/>
      <c r="G46" s="203"/>
      <c r="H46" s="203"/>
      <c r="I46" s="145"/>
      <c r="K46" s="88"/>
      <c r="L46" s="88"/>
      <c r="M46" s="88"/>
      <c r="N46" s="88"/>
      <c r="O46" s="88"/>
      <c r="P46" s="88"/>
      <c r="Q46" s="88"/>
      <c r="R46" s="88"/>
    </row>
    <row r="47" spans="2:18" ht="19.5" thickBot="1" x14ac:dyDescent="0.45">
      <c r="B47" s="193"/>
      <c r="C47" s="189"/>
      <c r="D47" s="205"/>
      <c r="E47" s="207">
        <f>E45+F45</f>
        <v>71</v>
      </c>
      <c r="F47" s="208"/>
      <c r="G47" s="207">
        <f>G45+H45</f>
        <v>170</v>
      </c>
      <c r="H47" s="208"/>
      <c r="I47" s="176"/>
      <c r="J47" s="66">
        <v>41</v>
      </c>
      <c r="K47" s="88"/>
      <c r="L47" s="88"/>
      <c r="M47" s="88"/>
      <c r="N47" s="88"/>
      <c r="O47" s="88"/>
      <c r="P47" s="88"/>
      <c r="Q47" s="88"/>
      <c r="R47" s="88"/>
    </row>
    <row r="48" spans="2:18" x14ac:dyDescent="0.4">
      <c r="D48" s="178" t="s">
        <v>145</v>
      </c>
    </row>
    <row r="49" spans="3:8" x14ac:dyDescent="0.4">
      <c r="D49" s="178"/>
    </row>
    <row r="50" spans="3:8" ht="19.5" thickBot="1" x14ac:dyDescent="0.45">
      <c r="D50" s="83"/>
    </row>
    <row r="51" spans="3:8" x14ac:dyDescent="0.4">
      <c r="C51" s="84" t="s">
        <v>146</v>
      </c>
      <c r="D51" s="179" t="s">
        <v>142</v>
      </c>
      <c r="E51" s="182" t="s">
        <v>147</v>
      </c>
      <c r="F51" s="182"/>
      <c r="G51" s="182" t="s">
        <v>148</v>
      </c>
      <c r="H51" s="183"/>
    </row>
    <row r="52" spans="3:8" x14ac:dyDescent="0.4">
      <c r="D52" s="180"/>
      <c r="E52" s="70" t="s">
        <v>103</v>
      </c>
      <c r="F52" s="70" t="s">
        <v>128</v>
      </c>
      <c r="G52" s="70" t="s">
        <v>129</v>
      </c>
      <c r="H52" s="71" t="s">
        <v>128</v>
      </c>
    </row>
    <row r="53" spans="3:8" x14ac:dyDescent="0.4">
      <c r="D53" s="180"/>
      <c r="E53" s="143">
        <v>24</v>
      </c>
      <c r="F53" s="143">
        <v>5</v>
      </c>
      <c r="G53" s="143">
        <v>35</v>
      </c>
      <c r="H53" s="184">
        <v>5</v>
      </c>
    </row>
    <row r="54" spans="3:8" x14ac:dyDescent="0.4">
      <c r="D54" s="180"/>
      <c r="E54" s="143"/>
      <c r="F54" s="143"/>
      <c r="G54" s="143"/>
      <c r="H54" s="184"/>
    </row>
    <row r="55" spans="3:8" ht="19.5" thickBot="1" x14ac:dyDescent="0.45">
      <c r="D55" s="181"/>
      <c r="E55" s="177">
        <f>E53+F53</f>
        <v>29</v>
      </c>
      <c r="F55" s="177"/>
      <c r="G55" s="177">
        <f>G53+H53</f>
        <v>40</v>
      </c>
      <c r="H55" s="185"/>
    </row>
    <row r="56" spans="3:8" x14ac:dyDescent="0.4">
      <c r="D56" s="179" t="s">
        <v>149</v>
      </c>
      <c r="E56" s="70" t="s">
        <v>103</v>
      </c>
      <c r="F56" s="70" t="s">
        <v>128</v>
      </c>
      <c r="G56" s="70" t="s">
        <v>129</v>
      </c>
      <c r="H56" s="71" t="s">
        <v>128</v>
      </c>
    </row>
    <row r="57" spans="3:8" x14ac:dyDescent="0.4">
      <c r="D57" s="180"/>
      <c r="E57" s="143">
        <v>37</v>
      </c>
      <c r="F57" s="143">
        <v>7</v>
      </c>
      <c r="G57" s="143">
        <v>43</v>
      </c>
      <c r="H57" s="184">
        <v>7</v>
      </c>
    </row>
    <row r="58" spans="3:8" x14ac:dyDescent="0.4">
      <c r="D58" s="180"/>
      <c r="E58" s="143"/>
      <c r="F58" s="143"/>
      <c r="G58" s="143"/>
      <c r="H58" s="184"/>
    </row>
    <row r="59" spans="3:8" ht="19.5" thickBot="1" x14ac:dyDescent="0.45">
      <c r="D59" s="181"/>
      <c r="E59" s="177">
        <f>E57+F57</f>
        <v>44</v>
      </c>
      <c r="F59" s="177"/>
      <c r="G59" s="177">
        <f>G57+H57</f>
        <v>50</v>
      </c>
      <c r="H59" s="185"/>
    </row>
    <row r="60" spans="3:8" x14ac:dyDescent="0.4">
      <c r="D60" s="180" t="s">
        <v>150</v>
      </c>
      <c r="E60" s="70" t="s">
        <v>103</v>
      </c>
      <c r="F60" s="70" t="s">
        <v>128</v>
      </c>
      <c r="G60" s="70" t="s">
        <v>129</v>
      </c>
      <c r="H60" s="71" t="s">
        <v>128</v>
      </c>
    </row>
    <row r="61" spans="3:8" x14ac:dyDescent="0.4">
      <c r="D61" s="180"/>
      <c r="E61" s="143">
        <v>13</v>
      </c>
      <c r="F61" s="143">
        <v>2</v>
      </c>
      <c r="G61" s="143">
        <v>46</v>
      </c>
      <c r="H61" s="184">
        <v>2</v>
      </c>
    </row>
    <row r="62" spans="3:8" x14ac:dyDescent="0.4">
      <c r="D62" s="180"/>
      <c r="E62" s="143"/>
      <c r="F62" s="143"/>
      <c r="G62" s="143"/>
      <c r="H62" s="184"/>
    </row>
    <row r="63" spans="3:8" ht="19.5" thickBot="1" x14ac:dyDescent="0.45">
      <c r="D63" s="181"/>
      <c r="E63" s="177">
        <f>E61+F61</f>
        <v>15</v>
      </c>
      <c r="F63" s="177"/>
      <c r="G63" s="177">
        <f>G61+H61</f>
        <v>48</v>
      </c>
      <c r="H63" s="185"/>
    </row>
    <row r="64" spans="3:8" x14ac:dyDescent="0.4">
      <c r="D64" s="180" t="s">
        <v>138</v>
      </c>
      <c r="E64" s="70" t="s">
        <v>103</v>
      </c>
      <c r="F64" s="70" t="s">
        <v>128</v>
      </c>
      <c r="G64" s="70" t="s">
        <v>129</v>
      </c>
      <c r="H64" s="71" t="s">
        <v>128</v>
      </c>
    </row>
    <row r="65" spans="4:8" x14ac:dyDescent="0.4">
      <c r="D65" s="180"/>
      <c r="E65" s="154"/>
      <c r="F65" s="154"/>
      <c r="G65" s="154"/>
      <c r="H65" s="144"/>
    </row>
    <row r="66" spans="4:8" x14ac:dyDescent="0.4">
      <c r="D66" s="180"/>
      <c r="E66" s="156"/>
      <c r="F66" s="156"/>
      <c r="G66" s="156"/>
      <c r="H66" s="146"/>
    </row>
    <row r="67" spans="4:8" ht="19.5" thickBot="1" x14ac:dyDescent="0.45">
      <c r="D67" s="181"/>
      <c r="E67" s="195">
        <f>E65+F65</f>
        <v>0</v>
      </c>
      <c r="F67" s="196"/>
      <c r="G67" s="195">
        <f>G65+H65</f>
        <v>0</v>
      </c>
      <c r="H67" s="201"/>
    </row>
    <row r="68" spans="4:8" x14ac:dyDescent="0.4">
      <c r="D68" s="180" t="s">
        <v>153</v>
      </c>
      <c r="E68" s="70" t="s">
        <v>103</v>
      </c>
      <c r="F68" s="70" t="s">
        <v>128</v>
      </c>
      <c r="G68" s="70" t="s">
        <v>129</v>
      </c>
      <c r="H68" s="71" t="s">
        <v>128</v>
      </c>
    </row>
    <row r="69" spans="4:8" x14ac:dyDescent="0.4">
      <c r="D69" s="180"/>
      <c r="E69" s="154"/>
      <c r="F69" s="154"/>
      <c r="G69" s="154"/>
      <c r="H69" s="144"/>
    </row>
    <row r="70" spans="4:8" x14ac:dyDescent="0.4">
      <c r="D70" s="180"/>
      <c r="E70" s="156"/>
      <c r="F70" s="156"/>
      <c r="G70" s="156"/>
      <c r="H70" s="146"/>
    </row>
    <row r="71" spans="4:8" ht="19.5" thickBot="1" x14ac:dyDescent="0.45">
      <c r="D71" s="181"/>
      <c r="E71" s="195">
        <f>E69+F69</f>
        <v>0</v>
      </c>
      <c r="F71" s="196"/>
      <c r="G71" s="195">
        <f>G69+H69</f>
        <v>0</v>
      </c>
      <c r="H71" s="201"/>
    </row>
  </sheetData>
  <mergeCells count="137">
    <mergeCell ref="G71:H71"/>
    <mergeCell ref="D33:D35"/>
    <mergeCell ref="D42:D44"/>
    <mergeCell ref="D39:D41"/>
    <mergeCell ref="D36:D38"/>
    <mergeCell ref="D45:D47"/>
    <mergeCell ref="I45:I47"/>
    <mergeCell ref="E47:F47"/>
    <mergeCell ref="G47:H47"/>
    <mergeCell ref="E63:F63"/>
    <mergeCell ref="G63:H63"/>
    <mergeCell ref="E55:F55"/>
    <mergeCell ref="G55:H55"/>
    <mergeCell ref="D56:D59"/>
    <mergeCell ref="E57:E58"/>
    <mergeCell ref="F57:F58"/>
    <mergeCell ref="G57:G58"/>
    <mergeCell ref="H57:H58"/>
    <mergeCell ref="E59:F59"/>
    <mergeCell ref="G59:H59"/>
    <mergeCell ref="E44:F44"/>
    <mergeCell ref="G44:H44"/>
    <mergeCell ref="D48:D49"/>
    <mergeCell ref="D51:D55"/>
    <mergeCell ref="B32:B47"/>
    <mergeCell ref="D68:D71"/>
    <mergeCell ref="E69:E70"/>
    <mergeCell ref="F69:F70"/>
    <mergeCell ref="G69:G70"/>
    <mergeCell ref="H69:H70"/>
    <mergeCell ref="E71:F71"/>
    <mergeCell ref="C45:C47"/>
    <mergeCell ref="E45:E46"/>
    <mergeCell ref="F45:F46"/>
    <mergeCell ref="G45:G46"/>
    <mergeCell ref="H45:H46"/>
    <mergeCell ref="D64:D67"/>
    <mergeCell ref="E65:E66"/>
    <mergeCell ref="F65:F66"/>
    <mergeCell ref="G65:G66"/>
    <mergeCell ref="H65:H66"/>
    <mergeCell ref="E67:F67"/>
    <mergeCell ref="G67:H67"/>
    <mergeCell ref="D60:D63"/>
    <mergeCell ref="E61:E62"/>
    <mergeCell ref="F61:F62"/>
    <mergeCell ref="G61:G62"/>
    <mergeCell ref="H61:H62"/>
    <mergeCell ref="E51:F51"/>
    <mergeCell ref="G51:H51"/>
    <mergeCell ref="E53:E54"/>
    <mergeCell ref="F53:F54"/>
    <mergeCell ref="G53:G54"/>
    <mergeCell ref="H53:H54"/>
    <mergeCell ref="I39:I41"/>
    <mergeCell ref="E41:F41"/>
    <mergeCell ref="G41:H41"/>
    <mergeCell ref="C42:C44"/>
    <mergeCell ref="E42:E43"/>
    <mergeCell ref="F42:F43"/>
    <mergeCell ref="G42:G43"/>
    <mergeCell ref="H42:H43"/>
    <mergeCell ref="I42:I44"/>
    <mergeCell ref="I36:I38"/>
    <mergeCell ref="K36:R41"/>
    <mergeCell ref="E38:F38"/>
    <mergeCell ref="G38:H38"/>
    <mergeCell ref="C39:C41"/>
    <mergeCell ref="E39:E40"/>
    <mergeCell ref="F39:F40"/>
    <mergeCell ref="G39:G40"/>
    <mergeCell ref="H39:H40"/>
    <mergeCell ref="G35:H35"/>
    <mergeCell ref="C36:C38"/>
    <mergeCell ref="E36:E37"/>
    <mergeCell ref="F36:F37"/>
    <mergeCell ref="G36:G37"/>
    <mergeCell ref="H36:H37"/>
    <mergeCell ref="K31:R34"/>
    <mergeCell ref="C33:C35"/>
    <mergeCell ref="E33:E34"/>
    <mergeCell ref="F33:F34"/>
    <mergeCell ref="G33:G34"/>
    <mergeCell ref="H33:H34"/>
    <mergeCell ref="I33:I35"/>
    <mergeCell ref="E35:F35"/>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BCA27-E68E-4096-AB01-94695F22AE00}">
  <sheetPr codeName="Sheet8"/>
  <dimension ref="B1:R78"/>
  <sheetViews>
    <sheetView topLeftCell="A12" zoomScale="85" zoomScaleNormal="85" workbookViewId="0">
      <selection activeCell="D53" sqref="D53"/>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6384" width="8.75" style="66"/>
  </cols>
  <sheetData>
    <row r="1" spans="2:9" ht="19.5" thickBot="1" x14ac:dyDescent="0.45"/>
    <row r="2" spans="2:9" ht="19.5" x14ac:dyDescent="0.4">
      <c r="B2" s="134" t="s">
        <v>120</v>
      </c>
      <c r="C2" s="135"/>
      <c r="D2" s="138" t="s">
        <v>121</v>
      </c>
      <c r="E2" s="138"/>
      <c r="F2" s="138"/>
      <c r="G2" s="138"/>
      <c r="H2" s="138"/>
      <c r="I2" s="139"/>
    </row>
    <row r="3" spans="2:9" x14ac:dyDescent="0.4">
      <c r="B3" s="136"/>
      <c r="C3" s="137"/>
      <c r="D3" s="67" t="s">
        <v>122</v>
      </c>
      <c r="E3" s="140" t="s">
        <v>123</v>
      </c>
      <c r="F3" s="140"/>
      <c r="G3" s="140" t="s">
        <v>124</v>
      </c>
      <c r="H3" s="140"/>
      <c r="I3" s="68" t="s">
        <v>125</v>
      </c>
    </row>
    <row r="4" spans="2:9" x14ac:dyDescent="0.4">
      <c r="B4" s="141" t="s">
        <v>126</v>
      </c>
      <c r="C4" s="69"/>
      <c r="D4" s="70" t="s">
        <v>127</v>
      </c>
      <c r="E4" s="70" t="s">
        <v>103</v>
      </c>
      <c r="F4" s="70" t="s">
        <v>128</v>
      </c>
      <c r="G4" s="70" t="s">
        <v>129</v>
      </c>
      <c r="H4" s="70" t="s">
        <v>128</v>
      </c>
      <c r="I4" s="71"/>
    </row>
    <row r="5" spans="2:9" x14ac:dyDescent="0.4">
      <c r="B5" s="141"/>
      <c r="C5" s="143" t="s">
        <v>131</v>
      </c>
      <c r="D5" s="143">
        <v>143</v>
      </c>
      <c r="E5" s="143">
        <v>70</v>
      </c>
      <c r="F5" s="143">
        <v>19</v>
      </c>
      <c r="G5" s="143">
        <v>127</v>
      </c>
      <c r="H5" s="143">
        <v>19</v>
      </c>
      <c r="I5" s="144">
        <v>322</v>
      </c>
    </row>
    <row r="6" spans="2:9" x14ac:dyDescent="0.4">
      <c r="B6" s="141"/>
      <c r="C6" s="143"/>
      <c r="D6" s="143"/>
      <c r="E6" s="143"/>
      <c r="F6" s="143"/>
      <c r="G6" s="143"/>
      <c r="H6" s="143"/>
      <c r="I6" s="145"/>
    </row>
    <row r="7" spans="2:9" x14ac:dyDescent="0.4">
      <c r="B7" s="141"/>
      <c r="C7" s="143"/>
      <c r="D7" s="143"/>
      <c r="E7" s="143">
        <f>E5+F5</f>
        <v>89</v>
      </c>
      <c r="F7" s="143"/>
      <c r="G7" s="143">
        <f>G5+H5</f>
        <v>146</v>
      </c>
      <c r="H7" s="143"/>
      <c r="I7" s="146"/>
    </row>
    <row r="8" spans="2:9" x14ac:dyDescent="0.4">
      <c r="B8" s="141"/>
      <c r="C8" s="143" t="s">
        <v>151</v>
      </c>
      <c r="D8" s="143">
        <v>287</v>
      </c>
      <c r="E8" s="143">
        <v>110</v>
      </c>
      <c r="F8" s="143">
        <v>32</v>
      </c>
      <c r="G8" s="143">
        <v>102</v>
      </c>
      <c r="H8" s="143">
        <v>32</v>
      </c>
      <c r="I8" s="144">
        <v>531</v>
      </c>
    </row>
    <row r="9" spans="2:9" x14ac:dyDescent="0.4">
      <c r="B9" s="141"/>
      <c r="C9" s="143"/>
      <c r="D9" s="143"/>
      <c r="E9" s="143"/>
      <c r="F9" s="143"/>
      <c r="G9" s="143"/>
      <c r="H9" s="143"/>
      <c r="I9" s="145"/>
    </row>
    <row r="10" spans="2:9" x14ac:dyDescent="0.4">
      <c r="B10" s="141"/>
      <c r="C10" s="143"/>
      <c r="D10" s="143"/>
      <c r="E10" s="143">
        <f>E8+F8</f>
        <v>142</v>
      </c>
      <c r="F10" s="143"/>
      <c r="G10" s="143">
        <f>G8+H8</f>
        <v>134</v>
      </c>
      <c r="H10" s="143"/>
      <c r="I10" s="146"/>
    </row>
    <row r="11" spans="2:9" ht="19.5" thickBot="1" x14ac:dyDescent="0.45">
      <c r="B11" s="142"/>
      <c r="C11" s="72" t="s">
        <v>132</v>
      </c>
      <c r="D11" s="73">
        <f t="shared" ref="D11:I11" si="0">D8/D5</f>
        <v>2.0069930069930071</v>
      </c>
      <c r="E11" s="73">
        <f t="shared" si="0"/>
        <v>1.5714285714285714</v>
      </c>
      <c r="F11" s="73">
        <f t="shared" si="0"/>
        <v>1.6842105263157894</v>
      </c>
      <c r="G11" s="73">
        <f t="shared" si="0"/>
        <v>0.80314960629921262</v>
      </c>
      <c r="H11" s="73">
        <f t="shared" si="0"/>
        <v>1.6842105263157894</v>
      </c>
      <c r="I11" s="74">
        <f t="shared" si="0"/>
        <v>1.6490683229813665</v>
      </c>
    </row>
    <row r="12" spans="2:9" ht="19.5" x14ac:dyDescent="0.4">
      <c r="B12" s="134" t="s">
        <v>133</v>
      </c>
      <c r="C12" s="135"/>
      <c r="D12" s="138" t="s">
        <v>121</v>
      </c>
      <c r="E12" s="138"/>
      <c r="F12" s="138"/>
      <c r="G12" s="138"/>
      <c r="H12" s="138"/>
      <c r="I12" s="139"/>
    </row>
    <row r="13" spans="2:9" x14ac:dyDescent="0.4">
      <c r="B13" s="136"/>
      <c r="C13" s="137"/>
      <c r="D13" s="67" t="s">
        <v>122</v>
      </c>
      <c r="E13" s="140" t="s">
        <v>123</v>
      </c>
      <c r="F13" s="140"/>
      <c r="G13" s="140" t="s">
        <v>124</v>
      </c>
      <c r="H13" s="140"/>
      <c r="I13" s="68" t="s">
        <v>125</v>
      </c>
    </row>
    <row r="14" spans="2:9" x14ac:dyDescent="0.4">
      <c r="B14" s="141" t="s">
        <v>126</v>
      </c>
      <c r="C14" s="69"/>
      <c r="D14" s="70" t="s">
        <v>127</v>
      </c>
      <c r="E14" s="70" t="s">
        <v>134</v>
      </c>
      <c r="F14" s="70" t="s">
        <v>135</v>
      </c>
      <c r="G14" s="70" t="s">
        <v>136</v>
      </c>
      <c r="H14" s="70" t="s">
        <v>135</v>
      </c>
      <c r="I14" s="71"/>
    </row>
    <row r="15" spans="2:9" x14ac:dyDescent="0.4">
      <c r="B15" s="141"/>
      <c r="C15" s="143" t="s">
        <v>152</v>
      </c>
      <c r="D15" s="143"/>
      <c r="E15" s="143"/>
      <c r="F15" s="143"/>
      <c r="G15" s="143"/>
      <c r="H15" s="143"/>
      <c r="I15" s="144"/>
    </row>
    <row r="16" spans="2:9" x14ac:dyDescent="0.4">
      <c r="B16" s="141"/>
      <c r="C16" s="143"/>
      <c r="D16" s="143"/>
      <c r="E16" s="143"/>
      <c r="F16" s="143"/>
      <c r="G16" s="143"/>
      <c r="H16" s="143"/>
      <c r="I16" s="145"/>
    </row>
    <row r="17" spans="2:18" x14ac:dyDescent="0.4">
      <c r="B17" s="141"/>
      <c r="C17" s="143"/>
      <c r="D17" s="143"/>
      <c r="E17" s="143">
        <f>E15+F15</f>
        <v>0</v>
      </c>
      <c r="F17" s="143"/>
      <c r="G17" s="143">
        <f>G15+H15</f>
        <v>0</v>
      </c>
      <c r="H17" s="143"/>
      <c r="I17" s="146"/>
    </row>
    <row r="18" spans="2:18" x14ac:dyDescent="0.4">
      <c r="B18" s="141"/>
      <c r="C18" s="143" t="s">
        <v>153</v>
      </c>
      <c r="D18" s="143"/>
      <c r="E18" s="150">
        <f>E15*E11</f>
        <v>0</v>
      </c>
      <c r="F18" s="150">
        <f>F15*F11</f>
        <v>0</v>
      </c>
      <c r="G18" s="150">
        <f>G15*G11</f>
        <v>0</v>
      </c>
      <c r="H18" s="150">
        <f>H15*H11</f>
        <v>0</v>
      </c>
      <c r="I18" s="147">
        <f>I15*I11</f>
        <v>0</v>
      </c>
    </row>
    <row r="19" spans="2:18" x14ac:dyDescent="0.4">
      <c r="B19" s="141"/>
      <c r="C19" s="143"/>
      <c r="D19" s="143"/>
      <c r="E19" s="150"/>
      <c r="F19" s="150"/>
      <c r="G19" s="150"/>
      <c r="H19" s="150"/>
      <c r="I19" s="148"/>
    </row>
    <row r="20" spans="2:18" x14ac:dyDescent="0.4">
      <c r="B20" s="141"/>
      <c r="C20" s="143"/>
      <c r="D20" s="143"/>
      <c r="E20" s="150">
        <f>E18+F18</f>
        <v>0</v>
      </c>
      <c r="F20" s="150"/>
      <c r="G20" s="150">
        <f>G18+H18</f>
        <v>0</v>
      </c>
      <c r="H20" s="150"/>
      <c r="I20" s="149"/>
    </row>
    <row r="21" spans="2:18" ht="19.5" thickBot="1" x14ac:dyDescent="0.45">
      <c r="B21" s="153"/>
      <c r="C21" s="75" t="s">
        <v>132</v>
      </c>
      <c r="D21" s="76" t="e">
        <f t="shared" ref="D21:I21" si="1">D18/D15</f>
        <v>#DIV/0!</v>
      </c>
      <c r="E21" s="76" t="e">
        <f t="shared" si="1"/>
        <v>#DIV/0!</v>
      </c>
      <c r="F21" s="76" t="e">
        <f t="shared" si="1"/>
        <v>#DIV/0!</v>
      </c>
      <c r="G21" s="76" t="e">
        <f t="shared" si="1"/>
        <v>#DIV/0!</v>
      </c>
      <c r="H21" s="76" t="e">
        <f t="shared" si="1"/>
        <v>#DIV/0!</v>
      </c>
      <c r="I21" s="76" t="e">
        <f t="shared" si="1"/>
        <v>#DIV/0!</v>
      </c>
    </row>
    <row r="22" spans="2:18" x14ac:dyDescent="0.4">
      <c r="B22" s="77"/>
      <c r="C22" s="77"/>
      <c r="D22" s="151" t="s">
        <v>139</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20.25" thickBot="1" x14ac:dyDescent="0.45">
      <c r="B30" s="134" t="s">
        <v>140</v>
      </c>
      <c r="C30" s="135"/>
      <c r="D30" s="138" t="s">
        <v>121</v>
      </c>
      <c r="E30" s="138"/>
      <c r="F30" s="138"/>
      <c r="G30" s="138"/>
      <c r="H30" s="138"/>
      <c r="I30" s="139"/>
    </row>
    <row r="31" spans="2:18" ht="18" customHeight="1" thickBot="1" x14ac:dyDescent="0.45">
      <c r="B31" s="190"/>
      <c r="C31" s="137"/>
      <c r="D31" s="67" t="s">
        <v>122</v>
      </c>
      <c r="E31" s="140" t="s">
        <v>123</v>
      </c>
      <c r="F31" s="140"/>
      <c r="G31" s="140" t="s">
        <v>124</v>
      </c>
      <c r="H31" s="140"/>
      <c r="I31" s="68" t="s">
        <v>125</v>
      </c>
      <c r="K31" s="157" t="s">
        <v>141</v>
      </c>
      <c r="L31" s="158"/>
      <c r="M31" s="158"/>
      <c r="N31" s="158"/>
      <c r="O31" s="158"/>
      <c r="P31" s="158"/>
      <c r="Q31" s="158"/>
      <c r="R31" s="159"/>
    </row>
    <row r="32" spans="2:18" x14ac:dyDescent="0.4">
      <c r="B32" s="209" t="s">
        <v>126</v>
      </c>
      <c r="C32" s="89"/>
      <c r="D32" s="70" t="s">
        <v>127</v>
      </c>
      <c r="E32" s="70" t="s">
        <v>103</v>
      </c>
      <c r="F32" s="70" t="s">
        <v>128</v>
      </c>
      <c r="G32" s="70" t="s">
        <v>129</v>
      </c>
      <c r="H32" s="70" t="s">
        <v>128</v>
      </c>
      <c r="I32" s="71"/>
      <c r="K32" s="160"/>
      <c r="L32" s="161"/>
      <c r="M32" s="161"/>
      <c r="N32" s="161"/>
      <c r="O32" s="161"/>
      <c r="P32" s="161"/>
      <c r="Q32" s="161"/>
      <c r="R32" s="162"/>
    </row>
    <row r="33" spans="2:18" x14ac:dyDescent="0.4">
      <c r="B33" s="210"/>
      <c r="C33" s="186" t="s">
        <v>142</v>
      </c>
      <c r="D33" s="154">
        <v>417</v>
      </c>
      <c r="E33" s="143">
        <v>52</v>
      </c>
      <c r="F33" s="143">
        <v>30</v>
      </c>
      <c r="G33" s="143">
        <v>101</v>
      </c>
      <c r="H33" s="143">
        <f>F33</f>
        <v>30</v>
      </c>
      <c r="I33" s="144">
        <v>592</v>
      </c>
      <c r="K33" s="160"/>
      <c r="L33" s="161"/>
      <c r="M33" s="161"/>
      <c r="N33" s="161"/>
      <c r="O33" s="161"/>
      <c r="P33" s="161"/>
      <c r="Q33" s="161"/>
      <c r="R33" s="162"/>
    </row>
    <row r="34" spans="2:18" ht="19.5" thickBot="1" x14ac:dyDescent="0.45">
      <c r="B34" s="210"/>
      <c r="C34" s="187"/>
      <c r="D34" s="155"/>
      <c r="E34" s="143"/>
      <c r="F34" s="143"/>
      <c r="G34" s="143"/>
      <c r="H34" s="143"/>
      <c r="I34" s="145"/>
      <c r="K34" s="163"/>
      <c r="L34" s="164"/>
      <c r="M34" s="164"/>
      <c r="N34" s="164"/>
      <c r="O34" s="164"/>
      <c r="P34" s="164"/>
      <c r="Q34" s="164"/>
      <c r="R34" s="165"/>
    </row>
    <row r="35" spans="2:18" ht="19.5" thickBot="1" x14ac:dyDescent="0.45">
      <c r="B35" s="210"/>
      <c r="C35" s="188"/>
      <c r="D35" s="156"/>
      <c r="E35" s="143">
        <f>E33+F33</f>
        <v>82</v>
      </c>
      <c r="F35" s="143"/>
      <c r="G35" s="143">
        <f>G33+H33</f>
        <v>131</v>
      </c>
      <c r="H35" s="143"/>
      <c r="I35" s="146"/>
    </row>
    <row r="36" spans="2:18" x14ac:dyDescent="0.4">
      <c r="B36" s="210"/>
      <c r="C36" s="186" t="s">
        <v>143</v>
      </c>
      <c r="D36" s="154">
        <v>381</v>
      </c>
      <c r="E36" s="143">
        <v>93</v>
      </c>
      <c r="F36" s="143">
        <v>33</v>
      </c>
      <c r="G36" s="143">
        <v>116</v>
      </c>
      <c r="H36" s="143">
        <f>F36</f>
        <v>33</v>
      </c>
      <c r="I36" s="144">
        <v>706</v>
      </c>
      <c r="K36" s="166" t="s">
        <v>144</v>
      </c>
      <c r="L36" s="167"/>
      <c r="M36" s="167"/>
      <c r="N36" s="167"/>
      <c r="O36" s="167"/>
      <c r="P36" s="167"/>
      <c r="Q36" s="167"/>
      <c r="R36" s="168"/>
    </row>
    <row r="37" spans="2:18" x14ac:dyDescent="0.4">
      <c r="B37" s="210"/>
      <c r="C37" s="187"/>
      <c r="D37" s="155"/>
      <c r="E37" s="143"/>
      <c r="F37" s="143"/>
      <c r="G37" s="143"/>
      <c r="H37" s="143"/>
      <c r="I37" s="145"/>
      <c r="K37" s="169"/>
      <c r="L37" s="170"/>
      <c r="M37" s="170"/>
      <c r="N37" s="170"/>
      <c r="O37" s="170"/>
      <c r="P37" s="170"/>
      <c r="Q37" s="170"/>
      <c r="R37" s="171"/>
    </row>
    <row r="38" spans="2:18" x14ac:dyDescent="0.4">
      <c r="B38" s="210"/>
      <c r="C38" s="188"/>
      <c r="D38" s="156"/>
      <c r="E38" s="143">
        <f>E36+F36</f>
        <v>126</v>
      </c>
      <c r="F38" s="143"/>
      <c r="G38" s="143">
        <f>G36+H36</f>
        <v>149</v>
      </c>
      <c r="H38" s="143"/>
      <c r="I38" s="146"/>
      <c r="K38" s="169"/>
      <c r="L38" s="170"/>
      <c r="M38" s="170"/>
      <c r="N38" s="170"/>
      <c r="O38" s="170"/>
      <c r="P38" s="170"/>
      <c r="Q38" s="170"/>
      <c r="R38" s="171"/>
    </row>
    <row r="39" spans="2:18" x14ac:dyDescent="0.4">
      <c r="B39" s="210"/>
      <c r="C39" s="186" t="s">
        <v>131</v>
      </c>
      <c r="D39" s="206">
        <v>143</v>
      </c>
      <c r="E39" s="143">
        <v>70</v>
      </c>
      <c r="F39" s="143">
        <v>19</v>
      </c>
      <c r="G39" s="143">
        <v>127</v>
      </c>
      <c r="H39" s="143">
        <v>19</v>
      </c>
      <c r="I39" s="144">
        <v>322</v>
      </c>
      <c r="K39" s="169"/>
      <c r="L39" s="170"/>
      <c r="M39" s="170"/>
      <c r="N39" s="170"/>
      <c r="O39" s="170"/>
      <c r="P39" s="170"/>
      <c r="Q39" s="170"/>
      <c r="R39" s="171"/>
    </row>
    <row r="40" spans="2:18" x14ac:dyDescent="0.4">
      <c r="B40" s="210"/>
      <c r="C40" s="187"/>
      <c r="D40" s="204"/>
      <c r="E40" s="143"/>
      <c r="F40" s="143"/>
      <c r="G40" s="143"/>
      <c r="H40" s="143"/>
      <c r="I40" s="145"/>
      <c r="K40" s="169"/>
      <c r="L40" s="170"/>
      <c r="M40" s="170"/>
      <c r="N40" s="170"/>
      <c r="O40" s="170"/>
      <c r="P40" s="170"/>
      <c r="Q40" s="170"/>
      <c r="R40" s="171"/>
    </row>
    <row r="41" spans="2:18" ht="19.5" thickBot="1" x14ac:dyDescent="0.45">
      <c r="B41" s="210"/>
      <c r="C41" s="189"/>
      <c r="D41" s="205"/>
      <c r="E41" s="177">
        <f>E39+F39</f>
        <v>89</v>
      </c>
      <c r="F41" s="177"/>
      <c r="G41" s="177">
        <f>G39+H39</f>
        <v>146</v>
      </c>
      <c r="H41" s="177"/>
      <c r="I41" s="176"/>
      <c r="K41" s="172"/>
      <c r="L41" s="173"/>
      <c r="M41" s="173"/>
      <c r="N41" s="173"/>
      <c r="O41" s="173"/>
      <c r="P41" s="173"/>
      <c r="Q41" s="173"/>
      <c r="R41" s="174"/>
    </row>
    <row r="42" spans="2:18" x14ac:dyDescent="0.4">
      <c r="B42" s="210"/>
      <c r="C42" s="186" t="s">
        <v>138</v>
      </c>
      <c r="D42" s="197">
        <v>287</v>
      </c>
      <c r="E42" s="199">
        <v>110</v>
      </c>
      <c r="F42" s="200">
        <v>32</v>
      </c>
      <c r="G42" s="200">
        <v>102</v>
      </c>
      <c r="H42" s="200">
        <v>32</v>
      </c>
      <c r="I42" s="194"/>
      <c r="K42" s="88"/>
      <c r="L42" s="88"/>
      <c r="M42" s="88"/>
      <c r="N42" s="88"/>
      <c r="O42" s="88"/>
      <c r="P42" s="88"/>
      <c r="Q42" s="88"/>
      <c r="R42" s="88"/>
    </row>
    <row r="43" spans="2:18" x14ac:dyDescent="0.4">
      <c r="B43" s="210"/>
      <c r="C43" s="187"/>
      <c r="D43" s="204"/>
      <c r="E43" s="156"/>
      <c r="F43" s="156"/>
      <c r="G43" s="156"/>
      <c r="H43" s="156"/>
      <c r="I43" s="145"/>
      <c r="K43" s="88"/>
      <c r="L43" s="88"/>
      <c r="M43" s="88"/>
      <c r="N43" s="88"/>
      <c r="O43" s="88"/>
      <c r="P43" s="88"/>
      <c r="Q43" s="88"/>
      <c r="R43" s="88"/>
    </row>
    <row r="44" spans="2:18" ht="19.5" thickBot="1" x14ac:dyDescent="0.45">
      <c r="B44" s="210"/>
      <c r="C44" s="189"/>
      <c r="D44" s="205"/>
      <c r="E44" s="195">
        <f>E42+F42</f>
        <v>142</v>
      </c>
      <c r="F44" s="196"/>
      <c r="G44" s="195">
        <f>G42+H42</f>
        <v>134</v>
      </c>
      <c r="H44" s="196"/>
      <c r="I44" s="176"/>
      <c r="K44" s="88"/>
      <c r="L44" s="88"/>
      <c r="M44" s="88"/>
      <c r="N44" s="88"/>
      <c r="O44" s="88"/>
      <c r="P44" s="88"/>
      <c r="Q44" s="88"/>
      <c r="R44" s="88"/>
    </row>
    <row r="45" spans="2:18" x14ac:dyDescent="0.4">
      <c r="B45" s="210"/>
      <c r="C45" s="186" t="s">
        <v>153</v>
      </c>
      <c r="D45" s="197">
        <v>444</v>
      </c>
      <c r="E45" s="202">
        <v>38</v>
      </c>
      <c r="F45" s="202">
        <v>33</v>
      </c>
      <c r="G45" s="202">
        <v>137</v>
      </c>
      <c r="H45" s="202">
        <v>33</v>
      </c>
      <c r="I45" s="194">
        <v>935</v>
      </c>
      <c r="K45" s="88"/>
      <c r="L45" s="88"/>
      <c r="M45" s="88"/>
      <c r="N45" s="88"/>
      <c r="O45" s="88"/>
      <c r="P45" s="88"/>
      <c r="Q45" s="88"/>
      <c r="R45" s="88"/>
    </row>
    <row r="46" spans="2:18" x14ac:dyDescent="0.4">
      <c r="B46" s="210"/>
      <c r="C46" s="187"/>
      <c r="D46" s="204"/>
      <c r="E46" s="203"/>
      <c r="F46" s="203"/>
      <c r="G46" s="203"/>
      <c r="H46" s="203"/>
      <c r="I46" s="145"/>
      <c r="K46" s="88"/>
      <c r="L46" s="88"/>
      <c r="M46" s="88"/>
      <c r="N46" s="88"/>
      <c r="O46" s="88"/>
      <c r="P46" s="88"/>
      <c r="Q46" s="88"/>
      <c r="R46" s="88"/>
    </row>
    <row r="47" spans="2:18" ht="19.5" thickBot="1" x14ac:dyDescent="0.45">
      <c r="B47" s="210"/>
      <c r="C47" s="189"/>
      <c r="D47" s="205"/>
      <c r="E47" s="207">
        <f>E45+F45</f>
        <v>71</v>
      </c>
      <c r="F47" s="208"/>
      <c r="G47" s="207">
        <f>G45+H45</f>
        <v>170</v>
      </c>
      <c r="H47" s="208"/>
      <c r="I47" s="176"/>
      <c r="J47" s="66">
        <v>41</v>
      </c>
      <c r="K47" s="88"/>
      <c r="L47" s="88"/>
      <c r="M47" s="88"/>
      <c r="N47" s="88"/>
      <c r="O47" s="88"/>
      <c r="P47" s="88"/>
      <c r="Q47" s="88"/>
      <c r="R47" s="88"/>
    </row>
    <row r="48" spans="2:18" x14ac:dyDescent="0.4">
      <c r="B48" s="210"/>
      <c r="C48" s="186" t="s">
        <v>154</v>
      </c>
      <c r="D48" s="197">
        <v>316</v>
      </c>
      <c r="E48" s="202">
        <v>104</v>
      </c>
      <c r="F48" s="202">
        <v>42</v>
      </c>
      <c r="G48" s="202">
        <v>148</v>
      </c>
      <c r="H48" s="202">
        <v>42</v>
      </c>
      <c r="I48" s="194">
        <v>640</v>
      </c>
      <c r="K48" s="88"/>
      <c r="L48" s="88"/>
      <c r="M48" s="88"/>
      <c r="N48" s="88"/>
      <c r="O48" s="88"/>
      <c r="P48" s="88"/>
      <c r="Q48" s="88"/>
      <c r="R48" s="88"/>
    </row>
    <row r="49" spans="2:18" x14ac:dyDescent="0.4">
      <c r="B49" s="210"/>
      <c r="C49" s="187"/>
      <c r="D49" s="204"/>
      <c r="E49" s="203"/>
      <c r="F49" s="203"/>
      <c r="G49" s="203"/>
      <c r="H49" s="203"/>
      <c r="I49" s="145"/>
      <c r="K49" s="88"/>
      <c r="L49" s="88"/>
      <c r="M49" s="88"/>
      <c r="N49" s="88"/>
      <c r="O49" s="88"/>
      <c r="P49" s="88"/>
      <c r="Q49" s="88"/>
      <c r="R49" s="88"/>
    </row>
    <row r="50" spans="2:18" ht="19.5" thickBot="1" x14ac:dyDescent="0.45">
      <c r="B50" s="210"/>
      <c r="C50" s="189"/>
      <c r="D50" s="205"/>
      <c r="E50" s="207">
        <f>E48+F48</f>
        <v>146</v>
      </c>
      <c r="F50" s="208"/>
      <c r="G50" s="207">
        <f>G48+H48</f>
        <v>190</v>
      </c>
      <c r="H50" s="208"/>
      <c r="I50" s="176"/>
      <c r="K50" s="88"/>
      <c r="L50" s="88"/>
      <c r="M50" s="88"/>
      <c r="N50" s="88"/>
      <c r="O50" s="88"/>
      <c r="P50" s="88"/>
      <c r="Q50" s="88"/>
      <c r="R50" s="88"/>
    </row>
    <row r="51" spans="2:18" x14ac:dyDescent="0.4">
      <c r="D51" s="178" t="s">
        <v>145</v>
      </c>
    </row>
    <row r="52" spans="2:18" x14ac:dyDescent="0.4">
      <c r="D52" s="178"/>
    </row>
    <row r="53" spans="2:18" ht="19.5" thickBot="1" x14ac:dyDescent="0.45">
      <c r="D53" s="83"/>
    </row>
    <row r="54" spans="2:18" x14ac:dyDescent="0.4">
      <c r="C54" s="84" t="s">
        <v>146</v>
      </c>
      <c r="D54" s="179" t="s">
        <v>142</v>
      </c>
      <c r="E54" s="182" t="s">
        <v>147</v>
      </c>
      <c r="F54" s="182"/>
      <c r="G54" s="182" t="s">
        <v>148</v>
      </c>
      <c r="H54" s="183"/>
    </row>
    <row r="55" spans="2:18" x14ac:dyDescent="0.4">
      <c r="D55" s="180"/>
      <c r="E55" s="70" t="s">
        <v>103</v>
      </c>
      <c r="F55" s="70" t="s">
        <v>128</v>
      </c>
      <c r="G55" s="70" t="s">
        <v>129</v>
      </c>
      <c r="H55" s="71" t="s">
        <v>128</v>
      </c>
    </row>
    <row r="56" spans="2:18" x14ac:dyDescent="0.4">
      <c r="D56" s="180"/>
      <c r="E56" s="143">
        <v>24</v>
      </c>
      <c r="F56" s="143">
        <v>5</v>
      </c>
      <c r="G56" s="143">
        <v>35</v>
      </c>
      <c r="H56" s="184">
        <v>5</v>
      </c>
    </row>
    <row r="57" spans="2:18" x14ac:dyDescent="0.4">
      <c r="D57" s="180"/>
      <c r="E57" s="143"/>
      <c r="F57" s="143"/>
      <c r="G57" s="143"/>
      <c r="H57" s="184"/>
    </row>
    <row r="58" spans="2:18" ht="19.5" thickBot="1" x14ac:dyDescent="0.45">
      <c r="D58" s="181"/>
      <c r="E58" s="177">
        <f>E56+F56</f>
        <v>29</v>
      </c>
      <c r="F58" s="177"/>
      <c r="G58" s="177">
        <f>G56+H56</f>
        <v>40</v>
      </c>
      <c r="H58" s="185"/>
    </row>
    <row r="59" spans="2:18" x14ac:dyDescent="0.4">
      <c r="D59" s="179" t="s">
        <v>149</v>
      </c>
      <c r="E59" s="70" t="s">
        <v>103</v>
      </c>
      <c r="F59" s="70" t="s">
        <v>128</v>
      </c>
      <c r="G59" s="70" t="s">
        <v>129</v>
      </c>
      <c r="H59" s="71" t="s">
        <v>128</v>
      </c>
    </row>
    <row r="60" spans="2:18" x14ac:dyDescent="0.4">
      <c r="D60" s="180"/>
      <c r="E60" s="143">
        <v>37</v>
      </c>
      <c r="F60" s="143">
        <v>7</v>
      </c>
      <c r="G60" s="143">
        <v>43</v>
      </c>
      <c r="H60" s="184">
        <v>7</v>
      </c>
    </row>
    <row r="61" spans="2:18" x14ac:dyDescent="0.4">
      <c r="D61" s="180"/>
      <c r="E61" s="143"/>
      <c r="F61" s="143"/>
      <c r="G61" s="143"/>
      <c r="H61" s="184"/>
    </row>
    <row r="62" spans="2:18" ht="19.5" thickBot="1" x14ac:dyDescent="0.45">
      <c r="D62" s="181"/>
      <c r="E62" s="177">
        <f>E60+F60</f>
        <v>44</v>
      </c>
      <c r="F62" s="177"/>
      <c r="G62" s="177">
        <f>G60+H60</f>
        <v>50</v>
      </c>
      <c r="H62" s="185"/>
    </row>
    <row r="63" spans="2:18" x14ac:dyDescent="0.4">
      <c r="D63" s="180" t="s">
        <v>150</v>
      </c>
      <c r="E63" s="70" t="s">
        <v>103</v>
      </c>
      <c r="F63" s="70" t="s">
        <v>128</v>
      </c>
      <c r="G63" s="70" t="s">
        <v>129</v>
      </c>
      <c r="H63" s="71" t="s">
        <v>128</v>
      </c>
    </row>
    <row r="64" spans="2:18" x14ac:dyDescent="0.4">
      <c r="D64" s="180"/>
      <c r="E64" s="143">
        <v>13</v>
      </c>
      <c r="F64" s="143">
        <v>2</v>
      </c>
      <c r="G64" s="143">
        <v>46</v>
      </c>
      <c r="H64" s="184">
        <v>2</v>
      </c>
    </row>
    <row r="65" spans="4:8" x14ac:dyDescent="0.4">
      <c r="D65" s="180"/>
      <c r="E65" s="143"/>
      <c r="F65" s="143"/>
      <c r="G65" s="143"/>
      <c r="H65" s="184"/>
    </row>
    <row r="66" spans="4:8" ht="19.5" thickBot="1" x14ac:dyDescent="0.45">
      <c r="D66" s="181"/>
      <c r="E66" s="177">
        <f>E64+F64</f>
        <v>15</v>
      </c>
      <c r="F66" s="177"/>
      <c r="G66" s="177">
        <f>G64+H64</f>
        <v>48</v>
      </c>
      <c r="H66" s="185"/>
    </row>
    <row r="67" spans="4:8" x14ac:dyDescent="0.4">
      <c r="D67" s="180" t="s">
        <v>138</v>
      </c>
      <c r="E67" s="70" t="s">
        <v>103</v>
      </c>
      <c r="F67" s="70" t="s">
        <v>128</v>
      </c>
      <c r="G67" s="70" t="s">
        <v>129</v>
      </c>
      <c r="H67" s="71" t="s">
        <v>128</v>
      </c>
    </row>
    <row r="68" spans="4:8" x14ac:dyDescent="0.4">
      <c r="D68" s="180"/>
      <c r="E68" s="154"/>
      <c r="F68" s="154"/>
      <c r="G68" s="154"/>
      <c r="H68" s="144"/>
    </row>
    <row r="69" spans="4:8" x14ac:dyDescent="0.4">
      <c r="D69" s="180"/>
      <c r="E69" s="156"/>
      <c r="F69" s="156"/>
      <c r="G69" s="156"/>
      <c r="H69" s="146"/>
    </row>
    <row r="70" spans="4:8" ht="19.5" thickBot="1" x14ac:dyDescent="0.45">
      <c r="D70" s="181"/>
      <c r="E70" s="195">
        <f>E68+F68</f>
        <v>0</v>
      </c>
      <c r="F70" s="196"/>
      <c r="G70" s="195">
        <f>G68+H68</f>
        <v>0</v>
      </c>
      <c r="H70" s="201"/>
    </row>
    <row r="71" spans="4:8" x14ac:dyDescent="0.4">
      <c r="D71" s="180" t="s">
        <v>153</v>
      </c>
      <c r="E71" s="70" t="s">
        <v>103</v>
      </c>
      <c r="F71" s="70" t="s">
        <v>128</v>
      </c>
      <c r="G71" s="70" t="s">
        <v>129</v>
      </c>
      <c r="H71" s="71" t="s">
        <v>128</v>
      </c>
    </row>
    <row r="72" spans="4:8" x14ac:dyDescent="0.4">
      <c r="D72" s="180"/>
      <c r="E72" s="154"/>
      <c r="F72" s="154"/>
      <c r="G72" s="154"/>
      <c r="H72" s="144"/>
    </row>
    <row r="73" spans="4:8" x14ac:dyDescent="0.4">
      <c r="D73" s="180"/>
      <c r="E73" s="156"/>
      <c r="F73" s="156"/>
      <c r="G73" s="156"/>
      <c r="H73" s="146"/>
    </row>
    <row r="74" spans="4:8" ht="19.5" thickBot="1" x14ac:dyDescent="0.45">
      <c r="D74" s="181"/>
      <c r="E74" s="195">
        <f>E72+F72</f>
        <v>0</v>
      </c>
      <c r="F74" s="196"/>
      <c r="G74" s="195">
        <f>G72+H72</f>
        <v>0</v>
      </c>
      <c r="H74" s="201"/>
    </row>
    <row r="75" spans="4:8" x14ac:dyDescent="0.4">
      <c r="D75" s="180" t="s">
        <v>154</v>
      </c>
      <c r="E75" s="70" t="s">
        <v>103</v>
      </c>
      <c r="F75" s="70" t="s">
        <v>128</v>
      </c>
      <c r="G75" s="70" t="s">
        <v>129</v>
      </c>
      <c r="H75" s="71" t="s">
        <v>128</v>
      </c>
    </row>
    <row r="76" spans="4:8" x14ac:dyDescent="0.4">
      <c r="D76" s="180"/>
      <c r="E76" s="154"/>
      <c r="F76" s="154"/>
      <c r="G76" s="154"/>
      <c r="H76" s="144"/>
    </row>
    <row r="77" spans="4:8" x14ac:dyDescent="0.4">
      <c r="D77" s="180"/>
      <c r="E77" s="156"/>
      <c r="F77" s="156"/>
      <c r="G77" s="156"/>
      <c r="H77" s="146"/>
    </row>
    <row r="78" spans="4:8" ht="19.5" thickBot="1" x14ac:dyDescent="0.45">
      <c r="D78" s="181"/>
      <c r="E78" s="195">
        <f>E76+F76</f>
        <v>0</v>
      </c>
      <c r="F78" s="196"/>
      <c r="G78" s="195">
        <f>G76+H76</f>
        <v>0</v>
      </c>
      <c r="H78" s="201"/>
    </row>
  </sheetData>
  <mergeCells count="153">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H15:H16"/>
    <mergeCell ref="I15:I17"/>
    <mergeCell ref="E17:F17"/>
    <mergeCell ref="G17:H17"/>
    <mergeCell ref="C18:C20"/>
    <mergeCell ref="D18:D20"/>
    <mergeCell ref="E18:E19"/>
    <mergeCell ref="F18:F19"/>
    <mergeCell ref="G18:G19"/>
    <mergeCell ref="H18:H19"/>
    <mergeCell ref="C15:C17"/>
    <mergeCell ref="D15:D17"/>
    <mergeCell ref="E15:E16"/>
    <mergeCell ref="F15:F16"/>
    <mergeCell ref="G15:G16"/>
    <mergeCell ref="I36:I38"/>
    <mergeCell ref="K36:R41"/>
    <mergeCell ref="E38:F38"/>
    <mergeCell ref="G38:H38"/>
    <mergeCell ref="C39:C41"/>
    <mergeCell ref="D39:D41"/>
    <mergeCell ref="E39:E40"/>
    <mergeCell ref="F39:F40"/>
    <mergeCell ref="I18:I20"/>
    <mergeCell ref="E20:F20"/>
    <mergeCell ref="G20:H20"/>
    <mergeCell ref="D22:D23"/>
    <mergeCell ref="B30:C31"/>
    <mergeCell ref="D30:I30"/>
    <mergeCell ref="E31:F31"/>
    <mergeCell ref="G31:H31"/>
    <mergeCell ref="B14:B21"/>
    <mergeCell ref="K31:R34"/>
    <mergeCell ref="C33:C35"/>
    <mergeCell ref="D33:D35"/>
    <mergeCell ref="E33:E34"/>
    <mergeCell ref="F33:F34"/>
    <mergeCell ref="G33:G34"/>
    <mergeCell ref="H33:H34"/>
    <mergeCell ref="I33:I35"/>
    <mergeCell ref="E35:F35"/>
    <mergeCell ref="C45:C47"/>
    <mergeCell ref="D45:D47"/>
    <mergeCell ref="E45:E46"/>
    <mergeCell ref="F45:F46"/>
    <mergeCell ref="G45:G46"/>
    <mergeCell ref="H45:H46"/>
    <mergeCell ref="G35:H35"/>
    <mergeCell ref="C36:C38"/>
    <mergeCell ref="D36:D38"/>
    <mergeCell ref="E36:E37"/>
    <mergeCell ref="F36:F37"/>
    <mergeCell ref="G36:G37"/>
    <mergeCell ref="H36:H37"/>
    <mergeCell ref="I39:I41"/>
    <mergeCell ref="E41:F41"/>
    <mergeCell ref="G41:H41"/>
    <mergeCell ref="C42:C44"/>
    <mergeCell ref="D42:D44"/>
    <mergeCell ref="E42:E43"/>
    <mergeCell ref="F42:F43"/>
    <mergeCell ref="G42:G43"/>
    <mergeCell ref="H42:H43"/>
    <mergeCell ref="I42:I44"/>
    <mergeCell ref="G39:G40"/>
    <mergeCell ref="H39:H40"/>
    <mergeCell ref="E44:F44"/>
    <mergeCell ref="G44:H44"/>
    <mergeCell ref="I45:I47"/>
    <mergeCell ref="E47:F47"/>
    <mergeCell ref="G47:H47"/>
    <mergeCell ref="D51:D52"/>
    <mergeCell ref="D54:D58"/>
    <mergeCell ref="E54:F54"/>
    <mergeCell ref="G54:H54"/>
    <mergeCell ref="E56:E57"/>
    <mergeCell ref="F56:F57"/>
    <mergeCell ref="G56:G57"/>
    <mergeCell ref="H56:H57"/>
    <mergeCell ref="E58:F58"/>
    <mergeCell ref="G58:H58"/>
    <mergeCell ref="D59:D62"/>
    <mergeCell ref="E60:E61"/>
    <mergeCell ref="F60:F61"/>
    <mergeCell ref="G60:G61"/>
    <mergeCell ref="H60:H61"/>
    <mergeCell ref="E62:F62"/>
    <mergeCell ref="G62:H62"/>
    <mergeCell ref="D67:D70"/>
    <mergeCell ref="E68:E69"/>
    <mergeCell ref="F68:F69"/>
    <mergeCell ref="G68:G69"/>
    <mergeCell ref="H68:H69"/>
    <mergeCell ref="E70:F70"/>
    <mergeCell ref="G70:H70"/>
    <mergeCell ref="D63:D66"/>
    <mergeCell ref="E64:E65"/>
    <mergeCell ref="F64:F65"/>
    <mergeCell ref="G64:G65"/>
    <mergeCell ref="H64:H65"/>
    <mergeCell ref="E66:F66"/>
    <mergeCell ref="G66:H66"/>
    <mergeCell ref="G78:H78"/>
    <mergeCell ref="I48:I50"/>
    <mergeCell ref="E50:F50"/>
    <mergeCell ref="G50:H50"/>
    <mergeCell ref="B32:B50"/>
    <mergeCell ref="D75:D78"/>
    <mergeCell ref="E76:E77"/>
    <mergeCell ref="F76:F77"/>
    <mergeCell ref="G76:G77"/>
    <mergeCell ref="H76:H77"/>
    <mergeCell ref="E78:F78"/>
    <mergeCell ref="C48:C50"/>
    <mergeCell ref="D48:D50"/>
    <mergeCell ref="E48:E49"/>
    <mergeCell ref="F48:F49"/>
    <mergeCell ref="G48:G49"/>
    <mergeCell ref="H48:H49"/>
    <mergeCell ref="D71:D74"/>
    <mergeCell ref="E72:E73"/>
    <mergeCell ref="F72:F73"/>
    <mergeCell ref="G72:G73"/>
    <mergeCell ref="H72:H73"/>
    <mergeCell ref="E74:F74"/>
    <mergeCell ref="G74:H74"/>
  </mergeCells>
  <phoneticPr fontId="4"/>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AA263-31A5-4470-809D-B7A2F9CFF250}">
  <sheetPr codeName="Sheet9">
    <pageSetUpPr fitToPage="1"/>
  </sheetPr>
  <dimension ref="A3:M54"/>
  <sheetViews>
    <sheetView topLeftCell="A37" workbookViewId="0">
      <selection activeCell="P4" sqref="P4"/>
    </sheetView>
  </sheetViews>
  <sheetFormatPr defaultRowHeight="18.75" x14ac:dyDescent="0.4"/>
  <cols>
    <col min="8" max="8" width="9" customWidth="1"/>
    <col min="10" max="11" width="2" customWidth="1"/>
    <col min="12" max="12" width="3.25" customWidth="1"/>
  </cols>
  <sheetData>
    <row r="3" spans="1:13" ht="19.5" x14ac:dyDescent="0.4">
      <c r="A3" s="95" t="s">
        <v>155</v>
      </c>
    </row>
    <row r="4" spans="1:13" x14ac:dyDescent="0.4">
      <c r="B4" s="212"/>
      <c r="C4" s="212"/>
      <c r="D4" s="212"/>
      <c r="E4" s="211"/>
      <c r="F4" s="211"/>
      <c r="G4" s="211"/>
      <c r="H4" s="211"/>
      <c r="I4" s="211"/>
    </row>
    <row r="5" spans="1:13" x14ac:dyDescent="0.4">
      <c r="A5" s="219" t="s">
        <v>156</v>
      </c>
      <c r="B5" s="212"/>
      <c r="C5" s="212"/>
      <c r="D5" s="212"/>
      <c r="E5" s="211"/>
      <c r="F5" s="211"/>
      <c r="G5" s="211"/>
      <c r="H5" s="211"/>
      <c r="I5" s="211"/>
    </row>
    <row r="6" spans="1:13" x14ac:dyDescent="0.4">
      <c r="A6" s="220"/>
      <c r="B6" s="212"/>
      <c r="C6" s="212"/>
      <c r="D6" s="212"/>
      <c r="E6" s="211"/>
      <c r="F6" s="211"/>
      <c r="G6" s="211"/>
      <c r="H6" s="211"/>
      <c r="I6" s="211"/>
    </row>
    <row r="7" spans="1:13" x14ac:dyDescent="0.4">
      <c r="A7" s="220"/>
      <c r="B7" s="212"/>
      <c r="C7" s="212"/>
      <c r="D7" s="212"/>
      <c r="E7" s="211"/>
      <c r="F7" s="211"/>
      <c r="G7" s="211"/>
      <c r="H7" s="211"/>
      <c r="I7" s="211"/>
      <c r="M7" s="211"/>
    </row>
    <row r="8" spans="1:13" x14ac:dyDescent="0.4">
      <c r="A8" s="220"/>
      <c r="B8" s="212"/>
      <c r="C8" s="212"/>
      <c r="D8" s="212"/>
      <c r="E8" s="211"/>
      <c r="F8" s="211"/>
      <c r="G8" s="211"/>
      <c r="H8" s="211"/>
      <c r="I8" s="211"/>
      <c r="M8" s="211"/>
    </row>
    <row r="9" spans="1:13" ht="19.5" thickBot="1" x14ac:dyDescent="0.45">
      <c r="B9" s="213"/>
      <c r="C9" s="213"/>
      <c r="D9" s="213"/>
      <c r="E9" s="214"/>
      <c r="F9" s="214"/>
      <c r="G9" s="214"/>
      <c r="H9" s="214"/>
      <c r="I9" s="214"/>
      <c r="M9" s="211"/>
    </row>
    <row r="10" spans="1:13" ht="8.25" customHeight="1" thickBot="1" x14ac:dyDescent="0.45">
      <c r="B10" s="223" t="s">
        <v>157</v>
      </c>
      <c r="C10" s="224"/>
      <c r="D10" s="224"/>
      <c r="E10" s="224"/>
      <c r="F10" s="224"/>
      <c r="G10" s="224"/>
      <c r="H10" s="224"/>
      <c r="I10" s="225"/>
      <c r="M10" s="211"/>
    </row>
    <row r="11" spans="1:13" x14ac:dyDescent="0.4">
      <c r="A11" s="219" t="s">
        <v>158</v>
      </c>
      <c r="B11" s="215"/>
      <c r="C11" s="215"/>
      <c r="D11" s="215"/>
      <c r="E11" s="216"/>
      <c r="F11" s="216"/>
      <c r="G11" s="216"/>
      <c r="H11" s="216"/>
      <c r="I11" s="216"/>
      <c r="M11" s="211"/>
    </row>
    <row r="12" spans="1:13" x14ac:dyDescent="0.4">
      <c r="A12" s="220"/>
      <c r="B12" s="212"/>
      <c r="C12" s="212"/>
      <c r="D12" s="212"/>
      <c r="E12" s="211"/>
      <c r="F12" s="211"/>
      <c r="G12" s="211"/>
      <c r="H12" s="211"/>
      <c r="I12" s="211"/>
      <c r="M12" s="211"/>
    </row>
    <row r="13" spans="1:13" x14ac:dyDescent="0.4">
      <c r="A13" s="220"/>
      <c r="B13" s="212"/>
      <c r="C13" s="212"/>
      <c r="D13" s="212"/>
      <c r="E13" s="211"/>
      <c r="F13" s="211"/>
      <c r="G13" s="211"/>
      <c r="H13" s="211"/>
      <c r="I13" s="211"/>
      <c r="M13" s="211"/>
    </row>
    <row r="14" spans="1:13" ht="9" customHeight="1" x14ac:dyDescent="0.4"/>
    <row r="17" spans="1:13" ht="18.75" customHeight="1" x14ac:dyDescent="0.4">
      <c r="B17" s="221" t="s">
        <v>159</v>
      </c>
      <c r="C17" s="222"/>
      <c r="D17" s="222"/>
      <c r="E17" s="96"/>
      <c r="F17" s="226" t="s">
        <v>160</v>
      </c>
      <c r="G17" s="226"/>
      <c r="H17" s="226"/>
      <c r="I17" s="226"/>
      <c r="J17" s="226"/>
      <c r="K17" s="94"/>
      <c r="L17" s="93"/>
      <c r="M17" s="93"/>
    </row>
    <row r="18" spans="1:13" x14ac:dyDescent="0.4">
      <c r="B18" s="222"/>
      <c r="C18" s="222"/>
      <c r="D18" s="222"/>
      <c r="F18" s="226"/>
      <c r="G18" s="226"/>
      <c r="H18" s="226"/>
      <c r="I18" s="226"/>
      <c r="J18" s="226"/>
      <c r="K18" s="94"/>
    </row>
    <row r="29" spans="1:13" x14ac:dyDescent="0.4">
      <c r="G29" s="218"/>
      <c r="H29" s="218"/>
    </row>
    <row r="30" spans="1:13" ht="19.5" x14ac:dyDescent="0.4">
      <c r="A30" s="95" t="s">
        <v>161</v>
      </c>
    </row>
    <row r="31" spans="1:13" ht="20.25" thickBot="1" x14ac:dyDescent="0.45">
      <c r="A31" s="95"/>
    </row>
    <row r="32" spans="1:13" ht="20.25" thickBot="1" x14ac:dyDescent="0.45">
      <c r="A32" s="95"/>
      <c r="B32" s="227" t="s">
        <v>162</v>
      </c>
      <c r="C32" s="228"/>
      <c r="D32" s="228"/>
      <c r="E32" s="228"/>
      <c r="F32" s="228"/>
      <c r="G32" s="229"/>
      <c r="H32" s="229"/>
      <c r="I32" s="229"/>
      <c r="J32" s="230"/>
    </row>
    <row r="33" spans="2:10" x14ac:dyDescent="0.4">
      <c r="B33" s="231" t="s">
        <v>163</v>
      </c>
      <c r="C33" s="232"/>
      <c r="D33" s="232"/>
      <c r="E33" s="232"/>
      <c r="F33" s="233"/>
      <c r="H33" s="240"/>
      <c r="I33" s="241"/>
      <c r="J33" s="243" t="s">
        <v>164</v>
      </c>
    </row>
    <row r="34" spans="2:10" x14ac:dyDescent="0.4">
      <c r="B34" s="234"/>
      <c r="C34" s="235"/>
      <c r="D34" s="235"/>
      <c r="E34" s="235"/>
      <c r="F34" s="236"/>
      <c r="H34" s="217"/>
      <c r="I34" s="242"/>
      <c r="J34" s="243"/>
    </row>
    <row r="35" spans="2:10" x14ac:dyDescent="0.4">
      <c r="B35" s="234"/>
      <c r="C35" s="235"/>
      <c r="D35" s="235"/>
      <c r="E35" s="235"/>
      <c r="F35" s="236"/>
      <c r="H35" s="217"/>
      <c r="I35" s="242"/>
      <c r="J35" s="243"/>
    </row>
    <row r="36" spans="2:10" x14ac:dyDescent="0.4">
      <c r="B36" s="234"/>
      <c r="C36" s="235"/>
      <c r="D36" s="235"/>
      <c r="E36" s="235"/>
      <c r="F36" s="236"/>
      <c r="H36" s="217"/>
      <c r="I36" s="242"/>
      <c r="J36" s="243"/>
    </row>
    <row r="37" spans="2:10" x14ac:dyDescent="0.4">
      <c r="B37" s="234"/>
      <c r="C37" s="235"/>
      <c r="D37" s="235"/>
      <c r="E37" s="235"/>
      <c r="F37" s="236"/>
      <c r="H37" s="217"/>
      <c r="I37" s="242"/>
      <c r="J37" s="243"/>
    </row>
    <row r="38" spans="2:10" x14ac:dyDescent="0.4">
      <c r="B38" s="234"/>
      <c r="C38" s="235"/>
      <c r="D38" s="235"/>
      <c r="E38" s="235"/>
      <c r="F38" s="236"/>
      <c r="H38" s="246"/>
      <c r="I38" s="247"/>
      <c r="J38" s="243"/>
    </row>
    <row r="39" spans="2:10" x14ac:dyDescent="0.4">
      <c r="B39" s="237"/>
      <c r="C39" s="238"/>
      <c r="D39" s="238"/>
      <c r="E39" s="238"/>
      <c r="F39" s="239"/>
      <c r="H39" s="217"/>
      <c r="I39" s="242"/>
      <c r="J39" s="243"/>
    </row>
    <row r="40" spans="2:10" x14ac:dyDescent="0.4">
      <c r="H40" s="217"/>
      <c r="I40" s="242"/>
      <c r="J40" s="243"/>
    </row>
    <row r="41" spans="2:10" x14ac:dyDescent="0.4">
      <c r="H41" s="246"/>
      <c r="I41" s="247"/>
      <c r="J41" s="243"/>
    </row>
    <row r="42" spans="2:10" x14ac:dyDescent="0.4">
      <c r="H42" s="217"/>
      <c r="I42" s="242"/>
      <c r="J42" s="243"/>
    </row>
    <row r="43" spans="2:10" x14ac:dyDescent="0.4">
      <c r="H43" s="217"/>
      <c r="I43" s="242"/>
      <c r="J43" s="243"/>
    </row>
    <row r="44" spans="2:10" x14ac:dyDescent="0.4">
      <c r="B44" s="96"/>
      <c r="H44" s="246"/>
      <c r="I44" s="247"/>
      <c r="J44" s="243"/>
    </row>
    <row r="45" spans="2:10" x14ac:dyDescent="0.4">
      <c r="H45" s="217"/>
      <c r="I45" s="242"/>
      <c r="J45" s="243"/>
    </row>
    <row r="46" spans="2:10" x14ac:dyDescent="0.4">
      <c r="H46" s="217"/>
      <c r="I46" s="242"/>
      <c r="J46" s="243"/>
    </row>
    <row r="47" spans="2:10" x14ac:dyDescent="0.4">
      <c r="H47" s="246"/>
      <c r="I47" s="247"/>
      <c r="J47" s="243"/>
    </row>
    <row r="48" spans="2:10" x14ac:dyDescent="0.4">
      <c r="H48" s="217"/>
      <c r="I48" s="217"/>
      <c r="J48" s="244"/>
    </row>
    <row r="49" spans="7:11" x14ac:dyDescent="0.4">
      <c r="H49" s="217"/>
      <c r="I49" s="217"/>
      <c r="J49" s="244"/>
    </row>
    <row r="50" spans="7:11" ht="19.5" thickBot="1" x14ac:dyDescent="0.45">
      <c r="H50" s="217"/>
      <c r="I50" s="217"/>
      <c r="J50" s="245"/>
    </row>
    <row r="52" spans="7:11" ht="18.75" customHeight="1" x14ac:dyDescent="0.4">
      <c r="G52" s="226" t="s">
        <v>165</v>
      </c>
      <c r="H52" s="226"/>
      <c r="I52" s="226"/>
      <c r="J52" s="226"/>
      <c r="K52" s="226"/>
    </row>
    <row r="53" spans="7:11" x14ac:dyDescent="0.4">
      <c r="G53" s="226"/>
      <c r="H53" s="226"/>
      <c r="I53" s="226"/>
      <c r="J53" s="226"/>
      <c r="K53" s="226"/>
    </row>
    <row r="54" spans="7:11" x14ac:dyDescent="0.4">
      <c r="G54" s="226"/>
      <c r="H54" s="226"/>
      <c r="I54" s="226"/>
      <c r="J54" s="226"/>
      <c r="K54" s="226"/>
    </row>
  </sheetData>
  <mergeCells count="48">
    <mergeCell ref="G52:K54"/>
    <mergeCell ref="F17:J18"/>
    <mergeCell ref="B32:J32"/>
    <mergeCell ref="B33:F39"/>
    <mergeCell ref="H33:H35"/>
    <mergeCell ref="I33:I35"/>
    <mergeCell ref="J33:J50"/>
    <mergeCell ref="H36:H38"/>
    <mergeCell ref="I36:I38"/>
    <mergeCell ref="H39:H41"/>
    <mergeCell ref="I39:I41"/>
    <mergeCell ref="H42:H44"/>
    <mergeCell ref="I42:I44"/>
    <mergeCell ref="H45:H47"/>
    <mergeCell ref="I45:I47"/>
    <mergeCell ref="H48:H50"/>
    <mergeCell ref="I48:I50"/>
    <mergeCell ref="G29:H29"/>
    <mergeCell ref="A5:A8"/>
    <mergeCell ref="A11:A13"/>
    <mergeCell ref="M7:M10"/>
    <mergeCell ref="M11:M13"/>
    <mergeCell ref="B17:D18"/>
    <mergeCell ref="G11:G13"/>
    <mergeCell ref="H11:H13"/>
    <mergeCell ref="I11:I13"/>
    <mergeCell ref="B10:I10"/>
    <mergeCell ref="F7:F9"/>
    <mergeCell ref="G7:G9"/>
    <mergeCell ref="H7:H9"/>
    <mergeCell ref="I7:I9"/>
    <mergeCell ref="B11:B13"/>
    <mergeCell ref="C11:C13"/>
    <mergeCell ref="D11:D13"/>
    <mergeCell ref="E11:E13"/>
    <mergeCell ref="F11:F13"/>
    <mergeCell ref="G4:G6"/>
    <mergeCell ref="H4:H6"/>
    <mergeCell ref="I4:I6"/>
    <mergeCell ref="B7:B9"/>
    <mergeCell ref="C7:C9"/>
    <mergeCell ref="D7:D9"/>
    <mergeCell ref="E7:E9"/>
    <mergeCell ref="B4:B6"/>
    <mergeCell ref="C4:C6"/>
    <mergeCell ref="D4:D6"/>
    <mergeCell ref="E4:E6"/>
    <mergeCell ref="F4:F6"/>
  </mergeCells>
  <phoneticPr fontId="4"/>
  <pageMargins left="0.7" right="0.7" top="0.75" bottom="0.75" header="0.3" footer="0.3"/>
  <pageSetup paperSize="9" scale="74"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238D5-F31C-454C-A963-3C0E958788E5}">
  <sheetPr codeName="Sheet10">
    <pageSetUpPr fitToPage="1"/>
  </sheetPr>
  <dimension ref="B1:AE111"/>
  <sheetViews>
    <sheetView zoomScale="70" zoomScaleNormal="70" workbookViewId="0">
      <selection activeCell="K65" sqref="K65"/>
    </sheetView>
  </sheetViews>
  <sheetFormatPr defaultRowHeight="18.75" x14ac:dyDescent="0.4"/>
  <cols>
    <col min="1" max="1" width="4.5" customWidth="1"/>
    <col min="2" max="2" width="21.75" customWidth="1"/>
    <col min="3" max="4" width="13.125" customWidth="1"/>
    <col min="5" max="16" width="13.625" customWidth="1"/>
    <col min="17" max="18" width="22.25" customWidth="1"/>
    <col min="19" max="19" width="29.125" customWidth="1"/>
    <col min="20" max="20" width="22.625" customWidth="1"/>
    <col min="21" max="21" width="10.625" customWidth="1"/>
    <col min="22" max="22" width="16.375" customWidth="1"/>
    <col min="24" max="25" width="11.25" customWidth="1"/>
    <col min="27" max="27" width="17.375" customWidth="1"/>
  </cols>
  <sheetData>
    <row r="1" spans="2:29" ht="20.25" customHeight="1" thickBot="1" x14ac:dyDescent="0.45">
      <c r="B1" s="114" t="s">
        <v>166</v>
      </c>
      <c r="C1" s="1"/>
      <c r="D1" s="2"/>
      <c r="E1" s="3"/>
      <c r="F1" s="115" t="s">
        <v>81</v>
      </c>
      <c r="G1" s="116"/>
      <c r="H1" s="117"/>
      <c r="I1" s="115" t="s">
        <v>167</v>
      </c>
      <c r="J1" s="116"/>
      <c r="K1" s="117"/>
      <c r="L1" s="126" t="s">
        <v>82</v>
      </c>
      <c r="M1" s="127"/>
      <c r="N1" s="127"/>
      <c r="O1" s="127"/>
    </row>
    <row r="2" spans="2:29" ht="20.25" customHeight="1" x14ac:dyDescent="0.4">
      <c r="B2" s="114"/>
      <c r="C2" s="6" t="s">
        <v>8</v>
      </c>
      <c r="D2" s="2"/>
      <c r="E2" s="4" t="s">
        <v>4</v>
      </c>
      <c r="F2" s="115" t="s">
        <v>83</v>
      </c>
      <c r="G2" s="116"/>
      <c r="H2" s="117"/>
      <c r="I2" s="115" t="s">
        <v>168</v>
      </c>
      <c r="J2" s="116"/>
      <c r="K2" s="117"/>
      <c r="S2" s="5" t="s">
        <v>7</v>
      </c>
    </row>
    <row r="3" spans="2:29" ht="20.25" customHeight="1" thickBot="1" x14ac:dyDescent="0.45">
      <c r="B3" s="114"/>
      <c r="C3" s="248">
        <v>1350</v>
      </c>
      <c r="D3" s="249"/>
      <c r="E3" s="8" t="s">
        <v>9</v>
      </c>
      <c r="F3" s="118" t="s">
        <v>85</v>
      </c>
      <c r="G3" s="119"/>
      <c r="H3" s="120"/>
      <c r="I3" s="118" t="s">
        <v>169</v>
      </c>
      <c r="J3" s="119"/>
      <c r="K3" s="120"/>
      <c r="S3" s="9" t="s">
        <v>12</v>
      </c>
    </row>
    <row r="4" spans="2:29" ht="20.25" customHeight="1" x14ac:dyDescent="0.4">
      <c r="C4" s="248">
        <v>1248</v>
      </c>
      <c r="D4" s="249"/>
      <c r="E4" s="4" t="s">
        <v>13</v>
      </c>
      <c r="F4" s="115" t="s">
        <v>87</v>
      </c>
      <c r="G4" s="116"/>
      <c r="H4" s="117"/>
      <c r="I4" s="115" t="s">
        <v>170</v>
      </c>
      <c r="J4" s="116"/>
      <c r="K4" s="117"/>
    </row>
    <row r="5" spans="2:29" ht="20.25" customHeight="1" x14ac:dyDescent="0.4">
      <c r="C5" s="248">
        <v>1508</v>
      </c>
      <c r="D5" s="249"/>
      <c r="E5" s="8" t="s">
        <v>16</v>
      </c>
      <c r="F5" s="118" t="s">
        <v>89</v>
      </c>
      <c r="G5" s="119"/>
      <c r="H5" s="120"/>
      <c r="I5" s="118" t="s">
        <v>171</v>
      </c>
      <c r="J5" s="119"/>
      <c r="K5" s="120"/>
      <c r="L5" s="11"/>
      <c r="M5" s="112" t="s">
        <v>90</v>
      </c>
      <c r="N5" s="113"/>
      <c r="O5" s="112" t="s">
        <v>172</v>
      </c>
      <c r="P5" s="113"/>
    </row>
    <row r="6" spans="2:29" ht="20.25" customHeight="1" x14ac:dyDescent="0.4">
      <c r="E6" s="4" t="s">
        <v>21</v>
      </c>
      <c r="F6" s="115">
        <v>1800</v>
      </c>
      <c r="G6" s="116"/>
      <c r="H6" s="117"/>
      <c r="I6" s="115"/>
      <c r="J6" s="116"/>
      <c r="K6" s="117"/>
      <c r="L6" s="12" t="s">
        <v>22</v>
      </c>
      <c r="M6" s="112"/>
      <c r="N6" s="113"/>
      <c r="O6" s="112"/>
      <c r="P6" s="113"/>
      <c r="S6" t="s">
        <v>23</v>
      </c>
    </row>
    <row r="7" spans="2:29" ht="20.25" customHeight="1" x14ac:dyDescent="0.4">
      <c r="E7" s="13" t="s">
        <v>7</v>
      </c>
      <c r="F7" s="118">
        <v>1500</v>
      </c>
      <c r="G7" s="119"/>
      <c r="H7" s="120"/>
      <c r="I7" s="118"/>
      <c r="J7" s="119"/>
      <c r="K7" s="120"/>
      <c r="L7" s="12" t="s">
        <v>24</v>
      </c>
      <c r="M7" s="112"/>
      <c r="N7" s="113"/>
      <c r="O7" s="112"/>
      <c r="P7" s="113"/>
      <c r="S7" t="s">
        <v>25</v>
      </c>
    </row>
    <row r="8" spans="2:29" ht="20.25" customHeight="1" x14ac:dyDescent="0.4">
      <c r="E8" s="4" t="s">
        <v>26</v>
      </c>
      <c r="F8" s="115">
        <v>420</v>
      </c>
      <c r="G8" s="116"/>
      <c r="H8" s="117"/>
      <c r="I8" s="115"/>
      <c r="J8" s="116"/>
      <c r="K8" s="117"/>
      <c r="L8" s="12" t="s">
        <v>27</v>
      </c>
      <c r="M8" s="112"/>
      <c r="N8" s="113"/>
      <c r="O8" s="112"/>
      <c r="P8" s="113"/>
      <c r="S8" t="s">
        <v>28</v>
      </c>
    </row>
    <row r="9" spans="2:29" ht="20.25" customHeight="1" x14ac:dyDescent="0.4">
      <c r="E9" s="8" t="s">
        <v>29</v>
      </c>
      <c r="F9" s="118">
        <v>1130</v>
      </c>
      <c r="G9" s="119"/>
      <c r="H9" s="120"/>
      <c r="I9" s="118"/>
      <c r="J9" s="119"/>
      <c r="K9" s="120"/>
      <c r="L9" s="12" t="s">
        <v>30</v>
      </c>
      <c r="M9" s="112"/>
      <c r="N9" s="113"/>
      <c r="O9" s="112"/>
      <c r="P9" s="113"/>
    </row>
    <row r="10" spans="2:29" ht="20.25" customHeight="1" x14ac:dyDescent="0.4">
      <c r="E10" s="4" t="s">
        <v>31</v>
      </c>
      <c r="F10" s="115">
        <v>390</v>
      </c>
      <c r="G10" s="116"/>
      <c r="H10" s="117"/>
      <c r="I10" s="115"/>
      <c r="J10" s="116"/>
      <c r="K10" s="117"/>
      <c r="L10" s="12" t="s">
        <v>32</v>
      </c>
      <c r="M10" s="112"/>
      <c r="N10" s="113"/>
      <c r="O10" s="112"/>
      <c r="P10" s="113"/>
      <c r="S10" t="s">
        <v>33</v>
      </c>
    </row>
    <row r="11" spans="2:29" ht="20.25" customHeight="1" x14ac:dyDescent="0.4">
      <c r="E11" s="8"/>
      <c r="F11" s="118"/>
      <c r="G11" s="119"/>
      <c r="H11" s="120"/>
      <c r="I11" s="118"/>
      <c r="J11" s="119"/>
      <c r="K11" s="120"/>
      <c r="L11" s="12" t="s">
        <v>34</v>
      </c>
      <c r="M11" s="112"/>
      <c r="N11" s="113"/>
      <c r="O11" s="112"/>
      <c r="P11" s="113"/>
      <c r="S11" t="s">
        <v>35</v>
      </c>
    </row>
    <row r="12" spans="2:29" ht="20.25" customHeight="1" x14ac:dyDescent="0.4">
      <c r="E12" s="4"/>
      <c r="F12" s="115"/>
      <c r="G12" s="116"/>
      <c r="H12" s="117"/>
      <c r="I12" s="115"/>
      <c r="J12" s="116"/>
      <c r="K12" s="117"/>
      <c r="L12" s="12" t="s">
        <v>36</v>
      </c>
      <c r="M12" s="112"/>
      <c r="N12" s="113"/>
      <c r="O12" s="112"/>
      <c r="P12" s="113"/>
    </row>
    <row r="13" spans="2:29" ht="20.25" customHeight="1" x14ac:dyDescent="0.4">
      <c r="E13" s="8"/>
      <c r="F13" s="118"/>
      <c r="G13" s="119"/>
      <c r="H13" s="120"/>
      <c r="I13" s="118"/>
      <c r="J13" s="119"/>
      <c r="K13" s="120"/>
      <c r="L13" s="12" t="s">
        <v>37</v>
      </c>
      <c r="M13" s="112"/>
      <c r="N13" s="113"/>
      <c r="O13" s="112"/>
      <c r="P13" s="113"/>
      <c r="W13" s="14" t="s">
        <v>91</v>
      </c>
    </row>
    <row r="14" spans="2:29" ht="22.5" customHeight="1" thickBot="1" x14ac:dyDescent="0.45">
      <c r="W14" s="128" t="s">
        <v>92</v>
      </c>
      <c r="X14" s="128"/>
      <c r="Y14" s="128"/>
      <c r="Z14" s="129" t="s">
        <v>93</v>
      </c>
      <c r="AA14" s="128" t="s">
        <v>94</v>
      </c>
      <c r="AB14" s="128"/>
      <c r="AC14" s="128"/>
    </row>
    <row r="15" spans="2:29" ht="27" customHeight="1" x14ac:dyDescent="0.4">
      <c r="C15" s="121"/>
      <c r="D15" s="122"/>
      <c r="E15" s="15">
        <v>44837</v>
      </c>
      <c r="F15" s="16" t="s">
        <v>38</v>
      </c>
      <c r="G15" s="15">
        <v>44838</v>
      </c>
      <c r="H15" s="16" t="s">
        <v>38</v>
      </c>
      <c r="I15" s="15">
        <v>44839</v>
      </c>
      <c r="J15" s="16" t="s">
        <v>38</v>
      </c>
      <c r="K15" s="15">
        <v>44840</v>
      </c>
      <c r="L15" s="16" t="s">
        <v>38</v>
      </c>
      <c r="M15" s="15">
        <v>44841</v>
      </c>
      <c r="N15" s="16" t="s">
        <v>38</v>
      </c>
      <c r="O15" s="15">
        <v>44842</v>
      </c>
      <c r="P15" s="16" t="s">
        <v>38</v>
      </c>
      <c r="Q15" s="17" t="s">
        <v>39</v>
      </c>
      <c r="R15" s="17" t="s">
        <v>40</v>
      </c>
      <c r="T15" s="18" t="s">
        <v>41</v>
      </c>
      <c r="U15" s="19"/>
      <c r="W15" s="130" t="s">
        <v>95</v>
      </c>
      <c r="X15" s="130"/>
      <c r="Y15" s="130"/>
      <c r="Z15" s="129"/>
      <c r="AA15" s="130" t="s">
        <v>96</v>
      </c>
      <c r="AB15" s="130"/>
      <c r="AC15" s="130"/>
    </row>
    <row r="16" spans="2:29" ht="27" customHeight="1" x14ac:dyDescent="0.4">
      <c r="B16" s="20"/>
      <c r="C16" s="21" t="s">
        <v>42</v>
      </c>
      <c r="D16" s="21" t="s">
        <v>43</v>
      </c>
      <c r="E16" s="4" t="s">
        <v>44</v>
      </c>
      <c r="F16" s="4"/>
      <c r="G16" s="4" t="s">
        <v>97</v>
      </c>
      <c r="H16" s="4"/>
      <c r="I16" s="4" t="s">
        <v>46</v>
      </c>
      <c r="J16" s="4"/>
      <c r="K16" s="4" t="s">
        <v>47</v>
      </c>
      <c r="L16" s="4"/>
      <c r="M16" s="4" t="s">
        <v>48</v>
      </c>
      <c r="N16" s="4"/>
      <c r="O16" s="4" t="s">
        <v>49</v>
      </c>
      <c r="P16" s="4"/>
      <c r="Q16" s="22"/>
      <c r="R16" s="23"/>
      <c r="T16" s="24" t="s">
        <v>50</v>
      </c>
      <c r="U16" s="25">
        <v>353</v>
      </c>
      <c r="W16" s="130"/>
      <c r="X16" s="130"/>
      <c r="Y16" s="130"/>
      <c r="Z16" s="129"/>
      <c r="AA16" s="130"/>
      <c r="AB16" s="130"/>
      <c r="AC16" s="130"/>
    </row>
    <row r="17" spans="2:31" ht="27" customHeight="1" x14ac:dyDescent="0.4">
      <c r="B17" s="8" t="s">
        <v>51</v>
      </c>
      <c r="C17" s="26">
        <v>325</v>
      </c>
      <c r="D17" s="8">
        <f t="shared" ref="D17:D26" si="0">C17/5</f>
        <v>65</v>
      </c>
      <c r="E17" s="8"/>
      <c r="F17" s="8">
        <f t="shared" ref="F17:F27" si="1">E17</f>
        <v>0</v>
      </c>
      <c r="G17" s="8"/>
      <c r="H17" s="8">
        <f t="shared" ref="H17:H27" si="2">F17+G17</f>
        <v>0</v>
      </c>
      <c r="I17" s="8"/>
      <c r="J17" s="8">
        <f t="shared" ref="J17:J27" si="3">H17+I17</f>
        <v>0</v>
      </c>
      <c r="K17" s="8"/>
      <c r="L17" s="8">
        <f t="shared" ref="L17:L27" si="4">J17+K17</f>
        <v>0</v>
      </c>
      <c r="M17" s="8"/>
      <c r="N17" s="8">
        <f t="shared" ref="N17:N27" si="5">L17+M17</f>
        <v>0</v>
      </c>
      <c r="O17" s="8"/>
      <c r="P17" s="8"/>
      <c r="Q17" s="27">
        <f t="shared" ref="Q17:Q27" si="6">E17+G17+I17+K17+M17+O17</f>
        <v>0</v>
      </c>
      <c r="R17" s="28">
        <f t="shared" ref="R17:R27" si="7">Q17-C17</f>
        <v>-325</v>
      </c>
      <c r="T17" s="24" t="s">
        <v>52</v>
      </c>
      <c r="U17" s="25">
        <v>588</v>
      </c>
      <c r="W17" s="29"/>
      <c r="X17" s="29" t="s">
        <v>98</v>
      </c>
      <c r="Y17" s="29" t="s">
        <v>99</v>
      </c>
      <c r="Z17" s="129"/>
      <c r="AA17" s="29" t="s">
        <v>100</v>
      </c>
      <c r="AB17" s="29" t="s">
        <v>101</v>
      </c>
      <c r="AC17" s="29" t="s">
        <v>102</v>
      </c>
    </row>
    <row r="18" spans="2:31" ht="27" customHeight="1" x14ac:dyDescent="0.4">
      <c r="B18" s="12" t="s">
        <v>53</v>
      </c>
      <c r="C18" s="21">
        <v>75</v>
      </c>
      <c r="D18" s="4">
        <f t="shared" si="0"/>
        <v>15</v>
      </c>
      <c r="E18" s="4"/>
      <c r="F18" s="4">
        <f t="shared" si="1"/>
        <v>0</v>
      </c>
      <c r="G18" s="4"/>
      <c r="H18" s="4">
        <f t="shared" si="2"/>
        <v>0</v>
      </c>
      <c r="I18" s="4"/>
      <c r="J18" s="4">
        <f t="shared" si="3"/>
        <v>0</v>
      </c>
      <c r="K18" s="4"/>
      <c r="L18" s="4">
        <f t="shared" si="4"/>
        <v>0</v>
      </c>
      <c r="M18" s="4"/>
      <c r="N18" s="4">
        <f t="shared" si="5"/>
        <v>0</v>
      </c>
      <c r="O18" s="4"/>
      <c r="P18" s="4"/>
      <c r="Q18" s="30">
        <f t="shared" si="6"/>
        <v>0</v>
      </c>
      <c r="R18" s="28">
        <f t="shared" si="7"/>
        <v>-75</v>
      </c>
      <c r="T18" s="24"/>
      <c r="U18" s="31" t="s">
        <v>54</v>
      </c>
      <c r="W18" s="29" t="s">
        <v>103</v>
      </c>
      <c r="X18" s="29">
        <v>38.6</v>
      </c>
      <c r="Y18" s="29">
        <v>0.28741623231571106</v>
      </c>
      <c r="Z18" s="129"/>
      <c r="AA18" s="32">
        <v>71.854058078927764</v>
      </c>
      <c r="AB18" s="29">
        <v>718540.58078927768</v>
      </c>
      <c r="AC18" s="33">
        <v>182.37070578408063</v>
      </c>
      <c r="AD18" s="34">
        <v>220</v>
      </c>
    </row>
    <row r="19" spans="2:31" ht="27" customHeight="1" x14ac:dyDescent="0.4">
      <c r="B19" s="8" t="s">
        <v>55</v>
      </c>
      <c r="C19" s="26">
        <v>50</v>
      </c>
      <c r="D19" s="8">
        <f t="shared" si="0"/>
        <v>10</v>
      </c>
      <c r="E19" s="8"/>
      <c r="F19" s="8">
        <f t="shared" si="1"/>
        <v>0</v>
      </c>
      <c r="G19" s="8"/>
      <c r="H19" s="8">
        <f t="shared" si="2"/>
        <v>0</v>
      </c>
      <c r="I19" s="8"/>
      <c r="J19" s="8">
        <f t="shared" si="3"/>
        <v>0</v>
      </c>
      <c r="K19" s="8"/>
      <c r="L19" s="8">
        <f t="shared" si="4"/>
        <v>0</v>
      </c>
      <c r="M19" s="8"/>
      <c r="N19" s="8">
        <f t="shared" si="5"/>
        <v>0</v>
      </c>
      <c r="O19" s="8"/>
      <c r="P19" s="8"/>
      <c r="Q19" s="27">
        <f t="shared" si="6"/>
        <v>0</v>
      </c>
      <c r="R19" s="28">
        <f t="shared" si="7"/>
        <v>-50</v>
      </c>
      <c r="T19" s="24"/>
      <c r="U19" s="25"/>
      <c r="W19" s="29" t="s">
        <v>104</v>
      </c>
      <c r="X19" s="29">
        <v>74.2</v>
      </c>
      <c r="Y19" s="29">
        <v>0.55249441548771405</v>
      </c>
      <c r="Z19" s="129"/>
      <c r="AA19" s="32">
        <v>138.12360387192851</v>
      </c>
      <c r="AB19" s="29">
        <v>1381236.038719285</v>
      </c>
      <c r="AC19" s="33">
        <v>213.153709678902</v>
      </c>
      <c r="AD19" s="34">
        <v>260</v>
      </c>
    </row>
    <row r="20" spans="2:31" ht="27" customHeight="1" x14ac:dyDescent="0.4">
      <c r="B20" s="4" t="s">
        <v>9</v>
      </c>
      <c r="C20" s="4">
        <v>190</v>
      </c>
      <c r="D20" s="4">
        <f t="shared" si="0"/>
        <v>38</v>
      </c>
      <c r="E20" s="4"/>
      <c r="F20" s="4">
        <f t="shared" si="1"/>
        <v>0</v>
      </c>
      <c r="G20" s="4"/>
      <c r="H20" s="4">
        <f t="shared" si="2"/>
        <v>0</v>
      </c>
      <c r="I20" s="4"/>
      <c r="J20" s="4">
        <f t="shared" si="3"/>
        <v>0</v>
      </c>
      <c r="K20" s="4"/>
      <c r="L20" s="4">
        <f t="shared" si="4"/>
        <v>0</v>
      </c>
      <c r="M20" s="4"/>
      <c r="N20" s="4">
        <f t="shared" si="5"/>
        <v>0</v>
      </c>
      <c r="O20" s="4"/>
      <c r="P20" s="4"/>
      <c r="Q20" s="30">
        <f t="shared" si="6"/>
        <v>0</v>
      </c>
      <c r="R20" s="28">
        <f t="shared" si="7"/>
        <v>-190</v>
      </c>
      <c r="T20" s="24" t="s">
        <v>105</v>
      </c>
      <c r="U20" s="31" t="s">
        <v>106</v>
      </c>
      <c r="W20" s="29" t="s">
        <v>107</v>
      </c>
      <c r="X20" s="29">
        <v>20.5</v>
      </c>
      <c r="Y20" s="29">
        <v>0.15264333581533879</v>
      </c>
      <c r="Z20" s="129"/>
      <c r="AA20" s="32">
        <v>38.160833953834697</v>
      </c>
      <c r="AB20" s="29">
        <v>381608.33953834698</v>
      </c>
      <c r="AC20" s="33">
        <v>39.26011723645545</v>
      </c>
    </row>
    <row r="21" spans="2:31" ht="27" customHeight="1" x14ac:dyDescent="0.4">
      <c r="B21" s="8" t="s">
        <v>13</v>
      </c>
      <c r="C21" s="8">
        <v>100</v>
      </c>
      <c r="D21" s="8">
        <f t="shared" si="0"/>
        <v>20</v>
      </c>
      <c r="E21" s="8"/>
      <c r="F21" s="8">
        <f t="shared" si="1"/>
        <v>0</v>
      </c>
      <c r="G21" s="8"/>
      <c r="H21" s="8">
        <f t="shared" si="2"/>
        <v>0</v>
      </c>
      <c r="I21" s="8">
        <v>60</v>
      </c>
      <c r="J21" s="8">
        <f t="shared" si="3"/>
        <v>60</v>
      </c>
      <c r="K21" s="8"/>
      <c r="L21" s="8">
        <f t="shared" si="4"/>
        <v>60</v>
      </c>
      <c r="M21" s="8">
        <v>40</v>
      </c>
      <c r="N21" s="8">
        <f t="shared" si="5"/>
        <v>100</v>
      </c>
      <c r="O21" s="8"/>
      <c r="P21" s="8"/>
      <c r="Q21" s="27">
        <f t="shared" si="6"/>
        <v>100</v>
      </c>
      <c r="R21" s="28">
        <f t="shared" si="7"/>
        <v>0</v>
      </c>
      <c r="T21" s="24" t="s">
        <v>108</v>
      </c>
      <c r="U21" s="31" t="s">
        <v>109</v>
      </c>
      <c r="W21" s="35"/>
      <c r="X21" s="35"/>
      <c r="Y21" s="35"/>
      <c r="Z21" s="35"/>
      <c r="AA21" s="35"/>
      <c r="AB21" s="35"/>
      <c r="AC21" s="35"/>
      <c r="AD21" s="35"/>
      <c r="AE21" s="35"/>
    </row>
    <row r="22" spans="2:31" ht="27" customHeight="1" thickBot="1" x14ac:dyDescent="0.45">
      <c r="B22" s="4" t="s">
        <v>16</v>
      </c>
      <c r="C22" s="12">
        <v>100</v>
      </c>
      <c r="D22" s="4">
        <f t="shared" si="0"/>
        <v>20</v>
      </c>
      <c r="E22" s="4"/>
      <c r="F22" s="4">
        <f t="shared" si="1"/>
        <v>0</v>
      </c>
      <c r="G22" s="4"/>
      <c r="H22" s="4">
        <f t="shared" si="2"/>
        <v>0</v>
      </c>
      <c r="I22" s="4">
        <v>100</v>
      </c>
      <c r="J22" s="4">
        <f t="shared" si="3"/>
        <v>100</v>
      </c>
      <c r="K22" s="4"/>
      <c r="L22" s="4">
        <f t="shared" si="4"/>
        <v>100</v>
      </c>
      <c r="M22" s="4"/>
      <c r="N22" s="4">
        <f t="shared" si="5"/>
        <v>100</v>
      </c>
      <c r="O22" s="4"/>
      <c r="P22" s="4"/>
      <c r="Q22" s="30">
        <f t="shared" si="6"/>
        <v>100</v>
      </c>
      <c r="R22" s="28">
        <f t="shared" si="7"/>
        <v>0</v>
      </c>
      <c r="T22" s="36"/>
      <c r="U22" s="37" t="s">
        <v>110</v>
      </c>
    </row>
    <row r="23" spans="2:31" ht="27" customHeight="1" x14ac:dyDescent="0.4">
      <c r="B23" s="8" t="s">
        <v>26</v>
      </c>
      <c r="C23" s="8">
        <v>100</v>
      </c>
      <c r="D23" s="8">
        <f t="shared" si="0"/>
        <v>20</v>
      </c>
      <c r="E23" s="8"/>
      <c r="F23" s="8">
        <f t="shared" si="1"/>
        <v>0</v>
      </c>
      <c r="G23" s="8"/>
      <c r="H23" s="8">
        <f t="shared" si="2"/>
        <v>0</v>
      </c>
      <c r="I23" s="8"/>
      <c r="J23" s="8">
        <f t="shared" si="3"/>
        <v>0</v>
      </c>
      <c r="K23" s="8"/>
      <c r="L23" s="8">
        <f t="shared" si="4"/>
        <v>0</v>
      </c>
      <c r="M23" s="8"/>
      <c r="N23" s="8">
        <f t="shared" si="5"/>
        <v>0</v>
      </c>
      <c r="O23" s="8"/>
      <c r="P23" s="8"/>
      <c r="Q23" s="27">
        <f t="shared" si="6"/>
        <v>0</v>
      </c>
      <c r="R23" s="27">
        <f t="shared" si="7"/>
        <v>-100</v>
      </c>
    </row>
    <row r="24" spans="2:31" ht="27" customHeight="1" thickBot="1" x14ac:dyDescent="0.45">
      <c r="B24" s="4" t="s">
        <v>31</v>
      </c>
      <c r="C24" s="12">
        <v>80</v>
      </c>
      <c r="D24" s="4">
        <f t="shared" si="0"/>
        <v>16</v>
      </c>
      <c r="E24" s="4"/>
      <c r="F24" s="4">
        <f t="shared" si="1"/>
        <v>0</v>
      </c>
      <c r="G24" s="4"/>
      <c r="H24" s="4">
        <f t="shared" si="2"/>
        <v>0</v>
      </c>
      <c r="I24" s="4"/>
      <c r="J24" s="4">
        <f t="shared" si="3"/>
        <v>0</v>
      </c>
      <c r="K24" s="4"/>
      <c r="L24" s="4">
        <f t="shared" si="4"/>
        <v>0</v>
      </c>
      <c r="M24" s="4">
        <v>10</v>
      </c>
      <c r="N24" s="4">
        <f t="shared" si="5"/>
        <v>10</v>
      </c>
      <c r="O24" s="4"/>
      <c r="P24" s="4"/>
      <c r="Q24" s="30">
        <f t="shared" si="6"/>
        <v>10</v>
      </c>
      <c r="R24" s="27">
        <f t="shared" si="7"/>
        <v>-70</v>
      </c>
    </row>
    <row r="25" spans="2:31" ht="27" customHeight="1" x14ac:dyDescent="0.4">
      <c r="B25" s="8"/>
      <c r="C25" s="8"/>
      <c r="D25" s="8">
        <f t="shared" si="0"/>
        <v>0</v>
      </c>
      <c r="E25" s="8"/>
      <c r="F25" s="8">
        <f t="shared" si="1"/>
        <v>0</v>
      </c>
      <c r="G25" s="8"/>
      <c r="H25" s="8">
        <f t="shared" si="2"/>
        <v>0</v>
      </c>
      <c r="I25" s="8"/>
      <c r="J25" s="8">
        <f t="shared" si="3"/>
        <v>0</v>
      </c>
      <c r="K25" s="8"/>
      <c r="L25" s="8">
        <f t="shared" si="4"/>
        <v>0</v>
      </c>
      <c r="M25" s="8"/>
      <c r="N25" s="8">
        <f t="shared" si="5"/>
        <v>0</v>
      </c>
      <c r="O25" s="8"/>
      <c r="P25" s="8"/>
      <c r="Q25" s="27">
        <f t="shared" si="6"/>
        <v>0</v>
      </c>
      <c r="R25" s="27">
        <f t="shared" si="7"/>
        <v>0</v>
      </c>
      <c r="T25" s="38" t="s">
        <v>111</v>
      </c>
      <c r="U25" s="19"/>
    </row>
    <row r="26" spans="2:31" ht="27" customHeight="1" x14ac:dyDescent="0.4">
      <c r="B26" s="4"/>
      <c r="C26" s="12"/>
      <c r="D26" s="4">
        <f t="shared" si="0"/>
        <v>0</v>
      </c>
      <c r="E26" s="4"/>
      <c r="F26" s="4">
        <f t="shared" si="1"/>
        <v>0</v>
      </c>
      <c r="G26" s="4"/>
      <c r="H26" s="4">
        <f t="shared" si="2"/>
        <v>0</v>
      </c>
      <c r="I26" s="4"/>
      <c r="J26" s="4">
        <f t="shared" si="3"/>
        <v>0</v>
      </c>
      <c r="K26" s="4"/>
      <c r="L26" s="4">
        <f t="shared" si="4"/>
        <v>0</v>
      </c>
      <c r="M26" s="4"/>
      <c r="N26" s="4">
        <f t="shared" si="5"/>
        <v>0</v>
      </c>
      <c r="O26" s="4"/>
      <c r="P26" s="4"/>
      <c r="Q26" s="30">
        <f t="shared" si="6"/>
        <v>0</v>
      </c>
      <c r="R26" s="27">
        <f t="shared" si="7"/>
        <v>0</v>
      </c>
      <c r="T26" s="24" t="s">
        <v>105</v>
      </c>
      <c r="U26" s="31" t="s">
        <v>112</v>
      </c>
    </row>
    <row r="27" spans="2:31" ht="27" customHeight="1" thickBot="1" x14ac:dyDescent="0.45">
      <c r="B27" s="8"/>
      <c r="C27" s="8"/>
      <c r="D27" s="26"/>
      <c r="E27" s="8"/>
      <c r="F27" s="8">
        <f t="shared" si="1"/>
        <v>0</v>
      </c>
      <c r="G27" s="8"/>
      <c r="H27" s="8">
        <f t="shared" si="2"/>
        <v>0</v>
      </c>
      <c r="I27" s="8"/>
      <c r="J27" s="8">
        <f t="shared" si="3"/>
        <v>0</v>
      </c>
      <c r="K27" s="8"/>
      <c r="L27" s="8">
        <f t="shared" si="4"/>
        <v>0</v>
      </c>
      <c r="M27" s="8"/>
      <c r="N27" s="8">
        <f t="shared" si="5"/>
        <v>0</v>
      </c>
      <c r="O27" s="8"/>
      <c r="P27" s="8"/>
      <c r="Q27" s="39">
        <f t="shared" si="6"/>
        <v>0</v>
      </c>
      <c r="R27" s="28">
        <f t="shared" si="7"/>
        <v>0</v>
      </c>
      <c r="T27" s="24" t="s">
        <v>108</v>
      </c>
      <c r="U27" s="31" t="s">
        <v>113</v>
      </c>
    </row>
    <row r="28" spans="2:31" ht="22.5" customHeight="1" thickBot="1" x14ac:dyDescent="0.45">
      <c r="B28" s="40"/>
      <c r="C28" s="40"/>
      <c r="D28" s="40"/>
      <c r="E28" s="40"/>
      <c r="F28" s="40"/>
      <c r="G28" s="40"/>
      <c r="H28" s="40"/>
      <c r="I28" s="40"/>
      <c r="J28" s="40"/>
      <c r="K28" s="40"/>
      <c r="L28" s="40"/>
      <c r="M28" s="40"/>
      <c r="N28" s="40"/>
      <c r="O28" s="40"/>
      <c r="P28" s="40"/>
      <c r="T28" s="24"/>
      <c r="U28" s="31" t="s">
        <v>114</v>
      </c>
    </row>
    <row r="29" spans="2:31" ht="27" customHeight="1" thickBot="1" x14ac:dyDescent="0.45">
      <c r="C29" s="121" t="s">
        <v>56</v>
      </c>
      <c r="D29" s="122"/>
      <c r="E29" s="15">
        <f>O15+2</f>
        <v>44844</v>
      </c>
      <c r="F29" s="16" t="s">
        <v>38</v>
      </c>
      <c r="G29" s="15">
        <f>E29+1</f>
        <v>44845</v>
      </c>
      <c r="H29" s="16" t="s">
        <v>38</v>
      </c>
      <c r="I29" s="15">
        <f>G29+1</f>
        <v>44846</v>
      </c>
      <c r="J29" s="16" t="s">
        <v>38</v>
      </c>
      <c r="K29" s="15">
        <f>I29+1</f>
        <v>44847</v>
      </c>
      <c r="L29" s="16" t="s">
        <v>38</v>
      </c>
      <c r="M29" s="15">
        <f>K29+1</f>
        <v>44848</v>
      </c>
      <c r="N29" s="16" t="s">
        <v>38</v>
      </c>
      <c r="O29" s="15">
        <f>M29+1</f>
        <v>44849</v>
      </c>
      <c r="P29" s="16" t="s">
        <v>38</v>
      </c>
      <c r="Q29" s="17" t="s">
        <v>39</v>
      </c>
      <c r="R29" s="17" t="s">
        <v>40</v>
      </c>
      <c r="T29" s="36"/>
      <c r="U29" s="41"/>
    </row>
    <row r="30" spans="2:31" ht="27" customHeight="1" x14ac:dyDescent="0.4">
      <c r="B30" s="20"/>
      <c r="C30" s="21"/>
      <c r="D30" s="21"/>
      <c r="E30" s="4" t="s">
        <v>44</v>
      </c>
      <c r="F30" s="4"/>
      <c r="G30" s="4" t="s">
        <v>45</v>
      </c>
      <c r="H30" s="4"/>
      <c r="I30" s="4" t="s">
        <v>46</v>
      </c>
      <c r="J30" s="4"/>
      <c r="K30" s="4" t="s">
        <v>47</v>
      </c>
      <c r="L30" s="4"/>
      <c r="M30" s="4" t="s">
        <v>48</v>
      </c>
      <c r="N30" s="4"/>
      <c r="O30" s="4" t="s">
        <v>49</v>
      </c>
      <c r="P30" s="4"/>
      <c r="Q30" s="22"/>
      <c r="R30" s="23"/>
    </row>
    <row r="31" spans="2:31" ht="27" customHeight="1" thickBot="1" x14ac:dyDescent="0.45">
      <c r="B31" s="8" t="s">
        <v>51</v>
      </c>
      <c r="C31" s="26">
        <v>350</v>
      </c>
      <c r="D31" s="8">
        <f t="shared" ref="D31:D41" si="8">C31/5</f>
        <v>70</v>
      </c>
      <c r="E31" s="8"/>
      <c r="F31" s="8">
        <f t="shared" ref="F31:F41" si="9">E31</f>
        <v>0</v>
      </c>
      <c r="G31" s="8"/>
      <c r="H31" s="8">
        <f t="shared" ref="H31:H41" si="10">F31+G31</f>
        <v>0</v>
      </c>
      <c r="I31" s="8"/>
      <c r="J31" s="8">
        <f t="shared" ref="J31:J41" si="11">H31+I31</f>
        <v>0</v>
      </c>
      <c r="K31" s="8"/>
      <c r="L31" s="8">
        <f t="shared" ref="L31:L41" si="12">J31+K31</f>
        <v>0</v>
      </c>
      <c r="M31" s="8"/>
      <c r="N31" s="8">
        <f t="shared" ref="N31:N41" si="13">L31+M31</f>
        <v>0</v>
      </c>
      <c r="O31" s="8"/>
      <c r="P31" s="8"/>
      <c r="Q31" s="27">
        <f t="shared" ref="Q31:Q41" si="14">E31+G31+I31+K31+M31+O31</f>
        <v>0</v>
      </c>
      <c r="R31" s="28">
        <f t="shared" ref="R31:R41" si="15">Q31-C31</f>
        <v>-350</v>
      </c>
    </row>
    <row r="32" spans="2:31" ht="27" customHeight="1" x14ac:dyDescent="0.4">
      <c r="B32" s="12" t="s">
        <v>53</v>
      </c>
      <c r="C32" s="21">
        <v>100</v>
      </c>
      <c r="D32" s="4">
        <f t="shared" si="8"/>
        <v>20</v>
      </c>
      <c r="E32" s="4"/>
      <c r="F32" s="4">
        <f t="shared" si="9"/>
        <v>0</v>
      </c>
      <c r="G32" s="4"/>
      <c r="H32" s="4">
        <f t="shared" si="10"/>
        <v>0</v>
      </c>
      <c r="I32" s="4"/>
      <c r="J32" s="4">
        <f t="shared" si="11"/>
        <v>0</v>
      </c>
      <c r="K32" s="4"/>
      <c r="L32" s="4">
        <f t="shared" si="12"/>
        <v>0</v>
      </c>
      <c r="M32" s="4"/>
      <c r="N32" s="4">
        <f t="shared" si="13"/>
        <v>0</v>
      </c>
      <c r="O32" s="4"/>
      <c r="P32" s="4"/>
      <c r="Q32" s="30">
        <f t="shared" si="14"/>
        <v>0</v>
      </c>
      <c r="R32" s="28">
        <f t="shared" si="15"/>
        <v>-100</v>
      </c>
      <c r="T32" s="38" t="s">
        <v>115</v>
      </c>
      <c r="U32" s="19"/>
    </row>
    <row r="33" spans="2:21" ht="27" customHeight="1" x14ac:dyDescent="0.4">
      <c r="B33" s="8" t="s">
        <v>55</v>
      </c>
      <c r="C33" s="26">
        <v>50</v>
      </c>
      <c r="D33" s="8">
        <f t="shared" si="8"/>
        <v>10</v>
      </c>
      <c r="E33" s="8"/>
      <c r="F33" s="8">
        <f t="shared" si="9"/>
        <v>0</v>
      </c>
      <c r="G33" s="8"/>
      <c r="H33" s="8">
        <f t="shared" si="10"/>
        <v>0</v>
      </c>
      <c r="I33" s="8"/>
      <c r="J33" s="8">
        <f t="shared" si="11"/>
        <v>0</v>
      </c>
      <c r="K33" s="8"/>
      <c r="L33" s="8">
        <f t="shared" si="12"/>
        <v>0</v>
      </c>
      <c r="M33" s="8"/>
      <c r="N33" s="8">
        <f t="shared" si="13"/>
        <v>0</v>
      </c>
      <c r="O33" s="8"/>
      <c r="P33" s="8"/>
      <c r="Q33" s="27">
        <f t="shared" si="14"/>
        <v>0</v>
      </c>
      <c r="R33" s="28">
        <f t="shared" si="15"/>
        <v>-50</v>
      </c>
      <c r="T33" s="24" t="s">
        <v>105</v>
      </c>
      <c r="U33" s="31" t="s">
        <v>116</v>
      </c>
    </row>
    <row r="34" spans="2:21" ht="27" customHeight="1" x14ac:dyDescent="0.4">
      <c r="B34" s="4" t="s">
        <v>9</v>
      </c>
      <c r="C34" s="4">
        <v>0</v>
      </c>
      <c r="D34" s="4">
        <f t="shared" si="8"/>
        <v>0</v>
      </c>
      <c r="E34" s="4">
        <v>20</v>
      </c>
      <c r="F34" s="4">
        <f t="shared" si="9"/>
        <v>20</v>
      </c>
      <c r="G34" s="4"/>
      <c r="H34" s="4">
        <f t="shared" si="10"/>
        <v>20</v>
      </c>
      <c r="I34" s="4">
        <v>116</v>
      </c>
      <c r="J34" s="4">
        <f t="shared" si="11"/>
        <v>136</v>
      </c>
      <c r="K34" s="4"/>
      <c r="L34" s="4">
        <f t="shared" si="12"/>
        <v>136</v>
      </c>
      <c r="M34" s="4">
        <v>73</v>
      </c>
      <c r="N34" s="4">
        <f t="shared" si="13"/>
        <v>209</v>
      </c>
      <c r="O34" s="4"/>
      <c r="P34" s="4"/>
      <c r="Q34" s="30">
        <f t="shared" si="14"/>
        <v>209</v>
      </c>
      <c r="R34" s="28">
        <f t="shared" si="15"/>
        <v>209</v>
      </c>
      <c r="T34" s="24" t="s">
        <v>108</v>
      </c>
      <c r="U34" s="31" t="s">
        <v>117</v>
      </c>
    </row>
    <row r="35" spans="2:21" ht="27" customHeight="1" x14ac:dyDescent="0.4">
      <c r="B35" s="8" t="s">
        <v>13</v>
      </c>
      <c r="C35" s="8">
        <v>50</v>
      </c>
      <c r="D35" s="8">
        <f t="shared" si="8"/>
        <v>10</v>
      </c>
      <c r="E35" s="8"/>
      <c r="F35" s="8">
        <f t="shared" si="9"/>
        <v>0</v>
      </c>
      <c r="G35" s="8"/>
      <c r="H35" s="8">
        <f t="shared" si="10"/>
        <v>0</v>
      </c>
      <c r="I35" s="8">
        <v>50</v>
      </c>
      <c r="J35" s="8">
        <f t="shared" si="11"/>
        <v>50</v>
      </c>
      <c r="K35" s="8"/>
      <c r="L35" s="8">
        <f t="shared" si="12"/>
        <v>50</v>
      </c>
      <c r="M35" s="8"/>
      <c r="N35" s="8">
        <f t="shared" si="13"/>
        <v>50</v>
      </c>
      <c r="O35" s="8"/>
      <c r="P35" s="8"/>
      <c r="Q35" s="27">
        <f t="shared" si="14"/>
        <v>50</v>
      </c>
      <c r="R35" s="28">
        <f t="shared" si="15"/>
        <v>0</v>
      </c>
      <c r="T35" s="24"/>
      <c r="U35" s="31" t="s">
        <v>118</v>
      </c>
    </row>
    <row r="36" spans="2:21" ht="27" customHeight="1" thickBot="1" x14ac:dyDescent="0.45">
      <c r="B36" s="4" t="s">
        <v>16</v>
      </c>
      <c r="C36" s="12">
        <v>0</v>
      </c>
      <c r="D36" s="4">
        <f t="shared" si="8"/>
        <v>0</v>
      </c>
      <c r="E36" s="4"/>
      <c r="F36" s="4">
        <f t="shared" si="9"/>
        <v>0</v>
      </c>
      <c r="G36" s="4"/>
      <c r="H36" s="4">
        <f t="shared" si="10"/>
        <v>0</v>
      </c>
      <c r="I36" s="4">
        <v>6</v>
      </c>
      <c r="J36" s="4">
        <f t="shared" si="11"/>
        <v>6</v>
      </c>
      <c r="K36" s="4"/>
      <c r="L36" s="4">
        <f t="shared" si="12"/>
        <v>6</v>
      </c>
      <c r="M36" s="4"/>
      <c r="N36" s="4">
        <f t="shared" si="13"/>
        <v>6</v>
      </c>
      <c r="O36" s="4"/>
      <c r="P36" s="4"/>
      <c r="Q36" s="30">
        <f t="shared" si="14"/>
        <v>6</v>
      </c>
      <c r="R36" s="28">
        <f t="shared" si="15"/>
        <v>6</v>
      </c>
      <c r="T36" s="36"/>
      <c r="U36" s="41"/>
    </row>
    <row r="37" spans="2:21" ht="27" customHeight="1" x14ac:dyDescent="0.4">
      <c r="B37" s="8" t="s">
        <v>26</v>
      </c>
      <c r="C37" s="8">
        <v>100</v>
      </c>
      <c r="D37" s="8">
        <f t="shared" si="8"/>
        <v>20</v>
      </c>
      <c r="E37" s="8"/>
      <c r="F37" s="8">
        <f t="shared" si="9"/>
        <v>0</v>
      </c>
      <c r="G37" s="8"/>
      <c r="H37" s="8">
        <f t="shared" si="10"/>
        <v>0</v>
      </c>
      <c r="I37" s="8"/>
      <c r="J37" s="8">
        <f t="shared" si="11"/>
        <v>0</v>
      </c>
      <c r="K37" s="8"/>
      <c r="L37" s="8">
        <f t="shared" si="12"/>
        <v>0</v>
      </c>
      <c r="M37" s="8"/>
      <c r="N37" s="8">
        <f t="shared" si="13"/>
        <v>0</v>
      </c>
      <c r="O37" s="8"/>
      <c r="P37" s="8"/>
      <c r="Q37" s="27">
        <f t="shared" si="14"/>
        <v>0</v>
      </c>
      <c r="R37" s="27">
        <f t="shared" si="15"/>
        <v>-100</v>
      </c>
    </row>
    <row r="38" spans="2:21" ht="27" customHeight="1" x14ac:dyDescent="0.4">
      <c r="B38" s="4" t="s">
        <v>31</v>
      </c>
      <c r="C38" s="12">
        <v>80</v>
      </c>
      <c r="D38" s="4">
        <f t="shared" si="8"/>
        <v>16</v>
      </c>
      <c r="E38" s="4"/>
      <c r="F38" s="4">
        <f t="shared" si="9"/>
        <v>0</v>
      </c>
      <c r="G38" s="4">
        <v>8</v>
      </c>
      <c r="H38" s="4">
        <f t="shared" si="10"/>
        <v>8</v>
      </c>
      <c r="I38" s="4">
        <v>12</v>
      </c>
      <c r="J38" s="4">
        <f t="shared" si="11"/>
        <v>20</v>
      </c>
      <c r="K38" s="4"/>
      <c r="L38" s="4">
        <f t="shared" si="12"/>
        <v>20</v>
      </c>
      <c r="M38" s="4"/>
      <c r="N38" s="4">
        <f t="shared" si="13"/>
        <v>20</v>
      </c>
      <c r="O38" s="4"/>
      <c r="P38" s="4"/>
      <c r="Q38" s="30">
        <f t="shared" si="14"/>
        <v>20</v>
      </c>
      <c r="R38" s="27">
        <f t="shared" si="15"/>
        <v>-60</v>
      </c>
    </row>
    <row r="39" spans="2:21" ht="27" customHeight="1" x14ac:dyDescent="0.4">
      <c r="B39" s="8"/>
      <c r="C39" s="8"/>
      <c r="D39" s="8">
        <f t="shared" si="8"/>
        <v>0</v>
      </c>
      <c r="E39" s="8"/>
      <c r="F39" s="8">
        <f t="shared" si="9"/>
        <v>0</v>
      </c>
      <c r="G39" s="8"/>
      <c r="H39" s="8">
        <f t="shared" si="10"/>
        <v>0</v>
      </c>
      <c r="I39" s="8"/>
      <c r="J39" s="8">
        <f t="shared" si="11"/>
        <v>0</v>
      </c>
      <c r="K39" s="8"/>
      <c r="L39" s="8">
        <f t="shared" si="12"/>
        <v>0</v>
      </c>
      <c r="M39" s="8"/>
      <c r="N39" s="8">
        <f t="shared" si="13"/>
        <v>0</v>
      </c>
      <c r="O39" s="8"/>
      <c r="P39" s="8"/>
      <c r="Q39" s="27">
        <f t="shared" si="14"/>
        <v>0</v>
      </c>
      <c r="R39" s="27">
        <f t="shared" si="15"/>
        <v>0</v>
      </c>
    </row>
    <row r="40" spans="2:21" ht="27" customHeight="1" x14ac:dyDescent="0.4">
      <c r="B40" s="4"/>
      <c r="C40" s="12"/>
      <c r="D40" s="4">
        <f t="shared" si="8"/>
        <v>0</v>
      </c>
      <c r="E40" s="4"/>
      <c r="F40" s="4">
        <f t="shared" si="9"/>
        <v>0</v>
      </c>
      <c r="G40" s="4"/>
      <c r="H40" s="4">
        <f t="shared" si="10"/>
        <v>0</v>
      </c>
      <c r="I40" s="4"/>
      <c r="J40" s="4">
        <f t="shared" si="11"/>
        <v>0</v>
      </c>
      <c r="K40" s="4"/>
      <c r="L40" s="4">
        <f t="shared" si="12"/>
        <v>0</v>
      </c>
      <c r="M40" s="4"/>
      <c r="N40" s="4">
        <f t="shared" si="13"/>
        <v>0</v>
      </c>
      <c r="O40" s="4"/>
      <c r="P40" s="4"/>
      <c r="Q40" s="30">
        <f t="shared" si="14"/>
        <v>0</v>
      </c>
      <c r="R40" s="27">
        <f t="shared" si="15"/>
        <v>0</v>
      </c>
    </row>
    <row r="41" spans="2:21" ht="27" customHeight="1" thickBot="1" x14ac:dyDescent="0.45">
      <c r="B41" s="8"/>
      <c r="C41" s="8"/>
      <c r="D41" s="8">
        <f t="shared" si="8"/>
        <v>0</v>
      </c>
      <c r="E41" s="8"/>
      <c r="F41" s="8">
        <f t="shared" si="9"/>
        <v>0</v>
      </c>
      <c r="G41" s="8"/>
      <c r="H41" s="8">
        <f t="shared" si="10"/>
        <v>0</v>
      </c>
      <c r="I41" s="8"/>
      <c r="J41" s="8">
        <f t="shared" si="11"/>
        <v>0</v>
      </c>
      <c r="K41" s="8"/>
      <c r="L41" s="8">
        <f t="shared" si="12"/>
        <v>0</v>
      </c>
      <c r="M41" s="8"/>
      <c r="N41" s="8">
        <f t="shared" si="13"/>
        <v>0</v>
      </c>
      <c r="O41" s="8"/>
      <c r="P41" s="8"/>
      <c r="Q41" s="39">
        <f t="shared" si="14"/>
        <v>0</v>
      </c>
      <c r="R41" s="28">
        <f t="shared" si="15"/>
        <v>0</v>
      </c>
    </row>
    <row r="42" spans="2:21" ht="129.75" customHeight="1" thickBot="1" x14ac:dyDescent="0.45">
      <c r="B42" s="42"/>
      <c r="C42" s="42"/>
      <c r="D42" s="42"/>
      <c r="E42" s="42"/>
      <c r="F42" s="42"/>
      <c r="G42" s="42"/>
      <c r="H42" s="42"/>
      <c r="I42" s="42"/>
      <c r="J42" s="42"/>
      <c r="K42" s="42"/>
      <c r="L42" s="42"/>
      <c r="M42" s="42"/>
      <c r="N42" s="42"/>
      <c r="O42" s="42"/>
      <c r="P42" s="42"/>
    </row>
    <row r="43" spans="2:21" ht="18" customHeight="1" x14ac:dyDescent="0.4">
      <c r="B43" s="43"/>
      <c r="C43" s="123" t="s">
        <v>56</v>
      </c>
      <c r="D43" s="124"/>
      <c r="E43" s="44">
        <f>O29+2</f>
        <v>44851</v>
      </c>
      <c r="F43" s="45" t="s">
        <v>38</v>
      </c>
      <c r="G43" s="44">
        <f>E43+1</f>
        <v>44852</v>
      </c>
      <c r="H43" s="45" t="s">
        <v>38</v>
      </c>
      <c r="I43" s="44">
        <f>G43+1</f>
        <v>44853</v>
      </c>
      <c r="J43" s="45" t="s">
        <v>38</v>
      </c>
      <c r="K43" s="44">
        <f>I43+1</f>
        <v>44854</v>
      </c>
      <c r="L43" s="45" t="s">
        <v>38</v>
      </c>
      <c r="M43" s="44">
        <f>K43+1</f>
        <v>44855</v>
      </c>
      <c r="N43" s="45" t="s">
        <v>38</v>
      </c>
      <c r="O43" s="44">
        <f>M43+1</f>
        <v>44856</v>
      </c>
      <c r="P43" s="45" t="s">
        <v>38</v>
      </c>
      <c r="Q43" s="17" t="s">
        <v>39</v>
      </c>
      <c r="R43" s="17" t="s">
        <v>40</v>
      </c>
    </row>
    <row r="44" spans="2:21" ht="27" customHeight="1" x14ac:dyDescent="0.4">
      <c r="B44" s="20"/>
      <c r="C44" s="21"/>
      <c r="D44" s="21"/>
      <c r="E44" s="4" t="s">
        <v>44</v>
      </c>
      <c r="F44" s="4"/>
      <c r="G44" s="4" t="s">
        <v>45</v>
      </c>
      <c r="H44" s="4"/>
      <c r="I44" s="4" t="s">
        <v>46</v>
      </c>
      <c r="J44" s="4"/>
      <c r="K44" s="4" t="s">
        <v>47</v>
      </c>
      <c r="L44" s="4"/>
      <c r="M44" s="4" t="s">
        <v>48</v>
      </c>
      <c r="N44" s="4"/>
      <c r="O44" s="4" t="s">
        <v>49</v>
      </c>
      <c r="P44" s="4"/>
      <c r="Q44" s="22"/>
      <c r="R44" s="23"/>
    </row>
    <row r="45" spans="2:21" ht="27" customHeight="1" x14ac:dyDescent="0.4">
      <c r="B45" s="8" t="s">
        <v>51</v>
      </c>
      <c r="C45" s="26">
        <v>350</v>
      </c>
      <c r="D45" s="8">
        <f t="shared" ref="D45:D55" si="16">C45/5</f>
        <v>70</v>
      </c>
      <c r="E45" s="8"/>
      <c r="F45" s="8">
        <f t="shared" ref="F45:F55" si="17">E45</f>
        <v>0</v>
      </c>
      <c r="G45" s="8"/>
      <c r="H45" s="8">
        <f t="shared" ref="H45:H55" si="18">F45+G45</f>
        <v>0</v>
      </c>
      <c r="I45" s="8"/>
      <c r="J45" s="8">
        <f t="shared" ref="J45:J55" si="19">H45+I45</f>
        <v>0</v>
      </c>
      <c r="K45" s="8"/>
      <c r="L45" s="8">
        <f t="shared" ref="L45:L55" si="20">J45+K45</f>
        <v>0</v>
      </c>
      <c r="M45" s="8"/>
      <c r="N45" s="8">
        <f t="shared" ref="N45:N55" si="21">L45+M45</f>
        <v>0</v>
      </c>
      <c r="O45" s="8"/>
      <c r="P45" s="8"/>
      <c r="Q45" s="27">
        <f t="shared" ref="Q45:Q55" si="22">E45+G45+I45+K45+M45+O45</f>
        <v>0</v>
      </c>
      <c r="R45" s="28">
        <f t="shared" ref="R45:R55" si="23">Q45-C45</f>
        <v>-350</v>
      </c>
    </row>
    <row r="46" spans="2:21" ht="27" customHeight="1" x14ac:dyDescent="0.4">
      <c r="B46" s="12" t="s">
        <v>53</v>
      </c>
      <c r="C46" s="21">
        <v>100</v>
      </c>
      <c r="D46" s="4">
        <f t="shared" si="16"/>
        <v>20</v>
      </c>
      <c r="E46" s="4"/>
      <c r="F46" s="4">
        <f t="shared" si="17"/>
        <v>0</v>
      </c>
      <c r="G46" s="4"/>
      <c r="H46" s="4">
        <f t="shared" si="18"/>
        <v>0</v>
      </c>
      <c r="I46" s="4"/>
      <c r="J46" s="4">
        <f t="shared" si="19"/>
        <v>0</v>
      </c>
      <c r="K46" s="4"/>
      <c r="L46" s="4">
        <f t="shared" si="20"/>
        <v>0</v>
      </c>
      <c r="M46" s="4"/>
      <c r="N46" s="4">
        <f t="shared" si="21"/>
        <v>0</v>
      </c>
      <c r="O46" s="4"/>
      <c r="P46" s="4"/>
      <c r="Q46" s="30">
        <f t="shared" si="22"/>
        <v>0</v>
      </c>
      <c r="R46" s="28">
        <f t="shared" si="23"/>
        <v>-100</v>
      </c>
    </row>
    <row r="47" spans="2:21" ht="27" customHeight="1" x14ac:dyDescent="0.4">
      <c r="B47" s="8" t="s">
        <v>55</v>
      </c>
      <c r="C47" s="26">
        <v>50</v>
      </c>
      <c r="D47" s="8">
        <f t="shared" si="16"/>
        <v>10</v>
      </c>
      <c r="E47" s="8"/>
      <c r="F47" s="8">
        <f t="shared" si="17"/>
        <v>0</v>
      </c>
      <c r="G47" s="8"/>
      <c r="H47" s="8">
        <f t="shared" si="18"/>
        <v>0</v>
      </c>
      <c r="I47" s="8"/>
      <c r="J47" s="8">
        <f t="shared" si="19"/>
        <v>0</v>
      </c>
      <c r="K47" s="8"/>
      <c r="L47" s="8">
        <f t="shared" si="20"/>
        <v>0</v>
      </c>
      <c r="M47" s="8"/>
      <c r="N47" s="8">
        <f t="shared" si="21"/>
        <v>0</v>
      </c>
      <c r="O47" s="8"/>
      <c r="P47" s="8"/>
      <c r="Q47" s="27">
        <f t="shared" si="22"/>
        <v>0</v>
      </c>
      <c r="R47" s="28">
        <f t="shared" si="23"/>
        <v>-50</v>
      </c>
    </row>
    <row r="48" spans="2:21" ht="27" customHeight="1" x14ac:dyDescent="0.4">
      <c r="B48" s="4" t="s">
        <v>9</v>
      </c>
      <c r="C48" s="4">
        <v>150</v>
      </c>
      <c r="D48" s="4">
        <f t="shared" si="16"/>
        <v>30</v>
      </c>
      <c r="E48" s="4">
        <v>150</v>
      </c>
      <c r="F48" s="4">
        <f t="shared" si="17"/>
        <v>150</v>
      </c>
      <c r="G48" s="4"/>
      <c r="H48" s="4">
        <f t="shared" si="18"/>
        <v>150</v>
      </c>
      <c r="I48" s="4"/>
      <c r="J48" s="4">
        <f t="shared" si="19"/>
        <v>150</v>
      </c>
      <c r="K48" s="4"/>
      <c r="L48" s="4">
        <f t="shared" si="20"/>
        <v>150</v>
      </c>
      <c r="M48" s="4"/>
      <c r="N48" s="4">
        <f t="shared" si="21"/>
        <v>150</v>
      </c>
      <c r="O48" s="4"/>
      <c r="P48" s="4"/>
      <c r="Q48" s="30">
        <f t="shared" si="22"/>
        <v>150</v>
      </c>
      <c r="R48" s="28">
        <f t="shared" si="23"/>
        <v>0</v>
      </c>
    </row>
    <row r="49" spans="2:18" ht="27" customHeight="1" x14ac:dyDescent="0.4">
      <c r="B49" s="8" t="s">
        <v>13</v>
      </c>
      <c r="C49" s="8">
        <v>100</v>
      </c>
      <c r="D49" s="8">
        <f t="shared" si="16"/>
        <v>20</v>
      </c>
      <c r="E49" s="8"/>
      <c r="F49" s="8">
        <f t="shared" si="17"/>
        <v>0</v>
      </c>
      <c r="G49" s="8">
        <v>100</v>
      </c>
      <c r="H49" s="8">
        <f t="shared" si="18"/>
        <v>100</v>
      </c>
      <c r="I49" s="8"/>
      <c r="J49" s="8">
        <f t="shared" si="19"/>
        <v>100</v>
      </c>
      <c r="K49" s="8"/>
      <c r="L49" s="8">
        <f t="shared" si="20"/>
        <v>100</v>
      </c>
      <c r="M49" s="8"/>
      <c r="N49" s="8">
        <f t="shared" si="21"/>
        <v>100</v>
      </c>
      <c r="O49" s="8"/>
      <c r="P49" s="8"/>
      <c r="Q49" s="27">
        <f t="shared" si="22"/>
        <v>100</v>
      </c>
      <c r="R49" s="28">
        <f t="shared" si="23"/>
        <v>0</v>
      </c>
    </row>
    <row r="50" spans="2:18" ht="27" customHeight="1" x14ac:dyDescent="0.4">
      <c r="B50" s="4" t="s">
        <v>16</v>
      </c>
      <c r="C50" s="12">
        <v>250</v>
      </c>
      <c r="D50" s="4">
        <f t="shared" si="16"/>
        <v>50</v>
      </c>
      <c r="E50" s="4"/>
      <c r="F50" s="4">
        <f t="shared" si="17"/>
        <v>0</v>
      </c>
      <c r="G50" s="4">
        <v>68</v>
      </c>
      <c r="H50" s="4">
        <f t="shared" si="18"/>
        <v>68</v>
      </c>
      <c r="I50" s="4">
        <v>73</v>
      </c>
      <c r="J50" s="4">
        <f t="shared" si="19"/>
        <v>141</v>
      </c>
      <c r="K50" s="4">
        <v>51</v>
      </c>
      <c r="L50" s="4">
        <f t="shared" si="20"/>
        <v>192</v>
      </c>
      <c r="M50" s="4">
        <v>58</v>
      </c>
      <c r="N50" s="4">
        <f t="shared" si="21"/>
        <v>250</v>
      </c>
      <c r="O50" s="4"/>
      <c r="P50" s="4"/>
      <c r="Q50" s="30">
        <f t="shared" si="22"/>
        <v>250</v>
      </c>
      <c r="R50" s="28">
        <f t="shared" si="23"/>
        <v>0</v>
      </c>
    </row>
    <row r="51" spans="2:18" ht="27" customHeight="1" x14ac:dyDescent="0.4">
      <c r="B51" s="8" t="s">
        <v>26</v>
      </c>
      <c r="C51" s="8">
        <v>100</v>
      </c>
      <c r="D51" s="8">
        <f t="shared" si="16"/>
        <v>20</v>
      </c>
      <c r="E51" s="8"/>
      <c r="F51" s="8">
        <f t="shared" si="17"/>
        <v>0</v>
      </c>
      <c r="G51" s="8"/>
      <c r="H51" s="8">
        <f t="shared" si="18"/>
        <v>0</v>
      </c>
      <c r="I51" s="8"/>
      <c r="J51" s="8">
        <f t="shared" si="19"/>
        <v>0</v>
      </c>
      <c r="K51" s="8"/>
      <c r="L51" s="8">
        <f t="shared" si="20"/>
        <v>0</v>
      </c>
      <c r="M51" s="8"/>
      <c r="N51" s="8">
        <f t="shared" si="21"/>
        <v>0</v>
      </c>
      <c r="O51" s="8"/>
      <c r="P51" s="8"/>
      <c r="Q51" s="27">
        <f t="shared" si="22"/>
        <v>0</v>
      </c>
      <c r="R51" s="27">
        <f t="shared" si="23"/>
        <v>-100</v>
      </c>
    </row>
    <row r="52" spans="2:18" ht="27" customHeight="1" x14ac:dyDescent="0.4">
      <c r="B52" s="4" t="s">
        <v>31</v>
      </c>
      <c r="C52" s="12">
        <v>80</v>
      </c>
      <c r="D52" s="4">
        <f t="shared" si="16"/>
        <v>16</v>
      </c>
      <c r="E52" s="4">
        <v>12</v>
      </c>
      <c r="F52" s="4">
        <f t="shared" si="17"/>
        <v>12</v>
      </c>
      <c r="G52" s="4"/>
      <c r="H52" s="4">
        <f t="shared" si="18"/>
        <v>12</v>
      </c>
      <c r="I52" s="4"/>
      <c r="J52" s="4">
        <f t="shared" si="19"/>
        <v>12</v>
      </c>
      <c r="K52" s="4"/>
      <c r="L52" s="4">
        <f t="shared" si="20"/>
        <v>12</v>
      </c>
      <c r="M52" s="4"/>
      <c r="N52" s="4">
        <f t="shared" si="21"/>
        <v>12</v>
      </c>
      <c r="O52" s="4"/>
      <c r="P52" s="4"/>
      <c r="Q52" s="30">
        <f t="shared" si="22"/>
        <v>12</v>
      </c>
      <c r="R52" s="27">
        <f t="shared" si="23"/>
        <v>-68</v>
      </c>
    </row>
    <row r="53" spans="2:18" ht="27" customHeight="1" x14ac:dyDescent="0.4">
      <c r="B53" s="8"/>
      <c r="C53" s="8"/>
      <c r="D53" s="8">
        <f t="shared" si="16"/>
        <v>0</v>
      </c>
      <c r="E53" s="8"/>
      <c r="F53" s="8">
        <f t="shared" si="17"/>
        <v>0</v>
      </c>
      <c r="G53" s="8"/>
      <c r="H53" s="8">
        <f t="shared" si="18"/>
        <v>0</v>
      </c>
      <c r="I53" s="8"/>
      <c r="J53" s="8">
        <f t="shared" si="19"/>
        <v>0</v>
      </c>
      <c r="K53" s="8"/>
      <c r="L53" s="8">
        <f t="shared" si="20"/>
        <v>0</v>
      </c>
      <c r="M53" s="8"/>
      <c r="N53" s="8">
        <f t="shared" si="21"/>
        <v>0</v>
      </c>
      <c r="O53" s="8"/>
      <c r="P53" s="8"/>
      <c r="Q53" s="27">
        <f t="shared" si="22"/>
        <v>0</v>
      </c>
      <c r="R53" s="27">
        <f t="shared" si="23"/>
        <v>0</v>
      </c>
    </row>
    <row r="54" spans="2:18" ht="27" customHeight="1" x14ac:dyDescent="0.4">
      <c r="B54" s="4"/>
      <c r="C54" s="12"/>
      <c r="D54" s="4">
        <f t="shared" si="16"/>
        <v>0</v>
      </c>
      <c r="E54" s="4"/>
      <c r="F54" s="4">
        <f t="shared" si="17"/>
        <v>0</v>
      </c>
      <c r="G54" s="4"/>
      <c r="H54" s="4">
        <f t="shared" si="18"/>
        <v>0</v>
      </c>
      <c r="I54" s="4"/>
      <c r="J54" s="4">
        <f t="shared" si="19"/>
        <v>0</v>
      </c>
      <c r="K54" s="4"/>
      <c r="L54" s="4">
        <f t="shared" si="20"/>
        <v>0</v>
      </c>
      <c r="M54" s="4"/>
      <c r="N54" s="4">
        <f t="shared" si="21"/>
        <v>0</v>
      </c>
      <c r="O54" s="4"/>
      <c r="P54" s="4"/>
      <c r="Q54" s="30">
        <f t="shared" si="22"/>
        <v>0</v>
      </c>
      <c r="R54" s="27">
        <f t="shared" si="23"/>
        <v>0</v>
      </c>
    </row>
    <row r="55" spans="2:18" ht="27" customHeight="1" thickBot="1" x14ac:dyDescent="0.45">
      <c r="B55" s="8"/>
      <c r="C55" s="8"/>
      <c r="D55" s="8">
        <f t="shared" si="16"/>
        <v>0</v>
      </c>
      <c r="E55" s="8"/>
      <c r="F55" s="8">
        <f t="shared" si="17"/>
        <v>0</v>
      </c>
      <c r="G55" s="8"/>
      <c r="H55" s="8">
        <f t="shared" si="18"/>
        <v>0</v>
      </c>
      <c r="I55" s="8"/>
      <c r="J55" s="8">
        <f t="shared" si="19"/>
        <v>0</v>
      </c>
      <c r="K55" s="8"/>
      <c r="L55" s="8">
        <f t="shared" si="20"/>
        <v>0</v>
      </c>
      <c r="M55" s="8"/>
      <c r="N55" s="8">
        <f t="shared" si="21"/>
        <v>0</v>
      </c>
      <c r="O55" s="8"/>
      <c r="P55" s="8"/>
      <c r="Q55" s="39">
        <f t="shared" si="22"/>
        <v>0</v>
      </c>
      <c r="R55" s="28">
        <f t="shared" si="23"/>
        <v>0</v>
      </c>
    </row>
    <row r="56" spans="2:18" ht="22.5" customHeight="1" thickBot="1" x14ac:dyDescent="0.45">
      <c r="B56" s="43"/>
      <c r="C56" s="43"/>
      <c r="D56" s="43"/>
      <c r="E56" s="43"/>
      <c r="F56" s="43"/>
      <c r="G56" s="43"/>
      <c r="H56" s="43"/>
      <c r="I56" s="43"/>
      <c r="J56" s="43"/>
      <c r="K56" s="43"/>
      <c r="L56" s="43"/>
      <c r="M56" s="43"/>
      <c r="N56" s="43"/>
      <c r="O56" s="43"/>
      <c r="P56" s="43"/>
    </row>
    <row r="57" spans="2:18" ht="27" customHeight="1" x14ac:dyDescent="0.4">
      <c r="B57" s="43"/>
      <c r="C57" s="123" t="s">
        <v>56</v>
      </c>
      <c r="D57" s="124"/>
      <c r="E57" s="44">
        <f>O43+2</f>
        <v>44858</v>
      </c>
      <c r="F57" s="45" t="s">
        <v>38</v>
      </c>
      <c r="G57" s="44">
        <f>E57+1</f>
        <v>44859</v>
      </c>
      <c r="H57" s="45" t="s">
        <v>38</v>
      </c>
      <c r="I57" s="44">
        <f>G57+1</f>
        <v>44860</v>
      </c>
      <c r="J57" s="45" t="s">
        <v>38</v>
      </c>
      <c r="K57" s="44">
        <f>I57+1</f>
        <v>44861</v>
      </c>
      <c r="L57" s="45" t="s">
        <v>38</v>
      </c>
      <c r="M57" s="44">
        <f>K57+1</f>
        <v>44862</v>
      </c>
      <c r="N57" s="45" t="s">
        <v>38</v>
      </c>
      <c r="O57" s="44">
        <f>M57+1</f>
        <v>44863</v>
      </c>
      <c r="P57" s="45" t="s">
        <v>38</v>
      </c>
      <c r="Q57" s="17" t="s">
        <v>39</v>
      </c>
      <c r="R57" s="17" t="s">
        <v>40</v>
      </c>
    </row>
    <row r="58" spans="2:18" ht="27" customHeight="1" x14ac:dyDescent="0.4">
      <c r="B58" s="20"/>
      <c r="C58" s="21"/>
      <c r="D58" s="21"/>
      <c r="E58" s="4" t="s">
        <v>44</v>
      </c>
      <c r="F58" s="4"/>
      <c r="G58" s="4" t="s">
        <v>45</v>
      </c>
      <c r="H58" s="4"/>
      <c r="I58" s="4" t="s">
        <v>46</v>
      </c>
      <c r="J58" s="4"/>
      <c r="K58" s="4" t="s">
        <v>47</v>
      </c>
      <c r="L58" s="4"/>
      <c r="M58" s="4" t="s">
        <v>48</v>
      </c>
      <c r="N58" s="4"/>
      <c r="O58" s="4" t="s">
        <v>49</v>
      </c>
      <c r="P58" s="4"/>
      <c r="Q58" s="22"/>
      <c r="R58" s="23"/>
    </row>
    <row r="59" spans="2:18" ht="27" customHeight="1" x14ac:dyDescent="0.4">
      <c r="B59" s="8" t="s">
        <v>51</v>
      </c>
      <c r="C59" s="26">
        <v>350</v>
      </c>
      <c r="D59" s="8">
        <f t="shared" ref="D59:D69" si="24">C59/5</f>
        <v>70</v>
      </c>
      <c r="E59" s="8"/>
      <c r="F59" s="8">
        <f t="shared" ref="F59:F69" si="25">E59</f>
        <v>0</v>
      </c>
      <c r="G59" s="8"/>
      <c r="H59" s="8">
        <f t="shared" ref="H59:H69" si="26">F59+G59</f>
        <v>0</v>
      </c>
      <c r="I59" s="8"/>
      <c r="J59" s="8">
        <f t="shared" ref="J59:J69" si="27">H59+I59</f>
        <v>0</v>
      </c>
      <c r="K59" s="8"/>
      <c r="L59" s="8">
        <f t="shared" ref="L59:L69" si="28">J59+K59</f>
        <v>0</v>
      </c>
      <c r="M59" s="8"/>
      <c r="N59" s="8">
        <f t="shared" ref="N59:N69" si="29">L59+M59</f>
        <v>0</v>
      </c>
      <c r="O59" s="8"/>
      <c r="P59" s="8"/>
      <c r="Q59" s="27">
        <f t="shared" ref="Q59:Q69" si="30">E59+G59+I59+K59+M59+O59</f>
        <v>0</v>
      </c>
      <c r="R59" s="28">
        <f t="shared" ref="R59:R69" si="31">Q59-C59</f>
        <v>-350</v>
      </c>
    </row>
    <row r="60" spans="2:18" ht="27" customHeight="1" x14ac:dyDescent="0.4">
      <c r="B60" s="12" t="s">
        <v>53</v>
      </c>
      <c r="C60" s="21">
        <v>100</v>
      </c>
      <c r="D60" s="4">
        <f t="shared" si="24"/>
        <v>20</v>
      </c>
      <c r="E60" s="4">
        <v>100</v>
      </c>
      <c r="F60" s="4">
        <f t="shared" si="25"/>
        <v>100</v>
      </c>
      <c r="G60" s="4"/>
      <c r="H60" s="4">
        <f t="shared" si="26"/>
        <v>100</v>
      </c>
      <c r="I60" s="4"/>
      <c r="J60" s="4">
        <f t="shared" si="27"/>
        <v>100</v>
      </c>
      <c r="K60" s="4"/>
      <c r="L60" s="4">
        <f t="shared" si="28"/>
        <v>100</v>
      </c>
      <c r="M60" s="4"/>
      <c r="N60" s="4">
        <f t="shared" si="29"/>
        <v>100</v>
      </c>
      <c r="O60" s="4"/>
      <c r="P60" s="4"/>
      <c r="Q60" s="30">
        <f t="shared" si="30"/>
        <v>100</v>
      </c>
      <c r="R60" s="28">
        <f t="shared" si="31"/>
        <v>0</v>
      </c>
    </row>
    <row r="61" spans="2:18" ht="27" customHeight="1" x14ac:dyDescent="0.4">
      <c r="B61" s="8" t="s">
        <v>55</v>
      </c>
      <c r="C61" s="26">
        <v>50</v>
      </c>
      <c r="D61" s="8">
        <f t="shared" si="24"/>
        <v>10</v>
      </c>
      <c r="E61" s="8"/>
      <c r="F61" s="8">
        <f t="shared" si="25"/>
        <v>0</v>
      </c>
      <c r="G61" s="8"/>
      <c r="H61" s="8">
        <f t="shared" si="26"/>
        <v>0</v>
      </c>
      <c r="I61" s="8"/>
      <c r="J61" s="8">
        <f t="shared" si="27"/>
        <v>0</v>
      </c>
      <c r="K61" s="8"/>
      <c r="L61" s="8">
        <f t="shared" si="28"/>
        <v>0</v>
      </c>
      <c r="M61" s="8"/>
      <c r="N61" s="8">
        <f t="shared" si="29"/>
        <v>0</v>
      </c>
      <c r="O61" s="8"/>
      <c r="P61" s="8"/>
      <c r="Q61" s="27">
        <f t="shared" si="30"/>
        <v>0</v>
      </c>
      <c r="R61" s="28">
        <f t="shared" si="31"/>
        <v>-50</v>
      </c>
    </row>
    <row r="62" spans="2:18" ht="27" customHeight="1" x14ac:dyDescent="0.4">
      <c r="B62" s="4" t="s">
        <v>9</v>
      </c>
      <c r="C62" s="4">
        <v>610</v>
      </c>
      <c r="D62" s="4">
        <f>610/5</f>
        <v>122</v>
      </c>
      <c r="E62" s="4">
        <v>160</v>
      </c>
      <c r="F62" s="4">
        <f t="shared" si="25"/>
        <v>160</v>
      </c>
      <c r="G62" s="4">
        <v>398</v>
      </c>
      <c r="H62" s="4">
        <f t="shared" si="26"/>
        <v>558</v>
      </c>
      <c r="I62" s="4">
        <v>107</v>
      </c>
      <c r="J62" s="4">
        <f t="shared" si="27"/>
        <v>665</v>
      </c>
      <c r="K62" s="4"/>
      <c r="L62" s="4">
        <f t="shared" si="28"/>
        <v>665</v>
      </c>
      <c r="M62" s="4"/>
      <c r="N62" s="4">
        <f t="shared" si="29"/>
        <v>665</v>
      </c>
      <c r="O62" s="4"/>
      <c r="P62" s="4"/>
      <c r="Q62" s="30">
        <f t="shared" si="30"/>
        <v>665</v>
      </c>
      <c r="R62" s="28">
        <f>Q62-C62</f>
        <v>55</v>
      </c>
    </row>
    <row r="63" spans="2:18" ht="27" customHeight="1" x14ac:dyDescent="0.4">
      <c r="B63" s="8" t="s">
        <v>13</v>
      </c>
      <c r="C63" s="8">
        <v>588</v>
      </c>
      <c r="D63" s="8">
        <v>118</v>
      </c>
      <c r="E63" s="8">
        <v>98</v>
      </c>
      <c r="F63" s="8">
        <f t="shared" si="25"/>
        <v>98</v>
      </c>
      <c r="G63" s="8"/>
      <c r="H63" s="8">
        <f t="shared" si="26"/>
        <v>98</v>
      </c>
      <c r="I63" s="8"/>
      <c r="J63" s="8">
        <f t="shared" si="27"/>
        <v>98</v>
      </c>
      <c r="K63" s="8">
        <v>103</v>
      </c>
      <c r="L63" s="8">
        <f t="shared" si="28"/>
        <v>201</v>
      </c>
      <c r="M63" s="8"/>
      <c r="N63" s="8">
        <f t="shared" si="29"/>
        <v>201</v>
      </c>
      <c r="O63" s="8"/>
      <c r="P63" s="8"/>
      <c r="Q63" s="27">
        <f t="shared" si="30"/>
        <v>201</v>
      </c>
      <c r="R63" s="28">
        <f t="shared" si="31"/>
        <v>-387</v>
      </c>
    </row>
    <row r="64" spans="2:18" ht="27" customHeight="1" x14ac:dyDescent="0.4">
      <c r="B64" s="4" t="s">
        <v>16</v>
      </c>
      <c r="C64" s="12">
        <v>570</v>
      </c>
      <c r="D64" s="4">
        <f>570/5</f>
        <v>114</v>
      </c>
      <c r="E64" s="4"/>
      <c r="F64" s="4">
        <f t="shared" si="25"/>
        <v>0</v>
      </c>
      <c r="G64" s="4"/>
      <c r="H64" s="4">
        <f t="shared" si="26"/>
        <v>0</v>
      </c>
      <c r="I64" s="4"/>
      <c r="J64" s="4">
        <f t="shared" si="27"/>
        <v>0</v>
      </c>
      <c r="K64" s="4"/>
      <c r="L64" s="4">
        <f t="shared" si="28"/>
        <v>0</v>
      </c>
      <c r="M64" s="4"/>
      <c r="N64" s="4">
        <f t="shared" si="29"/>
        <v>0</v>
      </c>
      <c r="O64" s="4"/>
      <c r="P64" s="4"/>
      <c r="Q64" s="30">
        <f t="shared" si="30"/>
        <v>0</v>
      </c>
      <c r="R64" s="28">
        <f t="shared" si="31"/>
        <v>-570</v>
      </c>
    </row>
    <row r="65" spans="2:22" ht="27" customHeight="1" x14ac:dyDescent="0.4">
      <c r="B65" s="8" t="s">
        <v>26</v>
      </c>
      <c r="C65" s="8">
        <v>100</v>
      </c>
      <c r="D65" s="8">
        <f t="shared" si="24"/>
        <v>20</v>
      </c>
      <c r="E65" s="8"/>
      <c r="F65" s="8">
        <f t="shared" si="25"/>
        <v>0</v>
      </c>
      <c r="G65" s="8"/>
      <c r="H65" s="8">
        <f t="shared" si="26"/>
        <v>0</v>
      </c>
      <c r="I65" s="8"/>
      <c r="J65" s="8">
        <f t="shared" si="27"/>
        <v>0</v>
      </c>
      <c r="K65" s="8"/>
      <c r="L65" s="8">
        <f t="shared" si="28"/>
        <v>0</v>
      </c>
      <c r="M65" s="8"/>
      <c r="N65" s="8">
        <f t="shared" si="29"/>
        <v>0</v>
      </c>
      <c r="O65" s="8"/>
      <c r="P65" s="8"/>
      <c r="Q65" s="27">
        <f t="shared" si="30"/>
        <v>0</v>
      </c>
      <c r="R65" s="27">
        <f t="shared" si="31"/>
        <v>-100</v>
      </c>
    </row>
    <row r="66" spans="2:22" ht="27" customHeight="1" x14ac:dyDescent="0.4">
      <c r="B66" s="4" t="s">
        <v>31</v>
      </c>
      <c r="C66" s="12">
        <v>80</v>
      </c>
      <c r="D66" s="4">
        <f t="shared" si="24"/>
        <v>16</v>
      </c>
      <c r="E66" s="4"/>
      <c r="F66" s="4">
        <f t="shared" si="25"/>
        <v>0</v>
      </c>
      <c r="G66" s="4"/>
      <c r="H66" s="4">
        <f t="shared" si="26"/>
        <v>0</v>
      </c>
      <c r="I66" s="4"/>
      <c r="J66" s="4">
        <f t="shared" si="27"/>
        <v>0</v>
      </c>
      <c r="K66" s="4"/>
      <c r="L66" s="4">
        <f t="shared" si="28"/>
        <v>0</v>
      </c>
      <c r="M66" s="4"/>
      <c r="N66" s="4">
        <f t="shared" si="29"/>
        <v>0</v>
      </c>
      <c r="O66" s="4"/>
      <c r="P66" s="4"/>
      <c r="Q66" s="30">
        <f t="shared" si="30"/>
        <v>0</v>
      </c>
      <c r="R66" s="27">
        <f t="shared" si="31"/>
        <v>-80</v>
      </c>
    </row>
    <row r="67" spans="2:22" ht="27" customHeight="1" x14ac:dyDescent="0.4">
      <c r="B67" s="8"/>
      <c r="C67" s="8"/>
      <c r="D67" s="8">
        <f t="shared" si="24"/>
        <v>0</v>
      </c>
      <c r="E67" s="8"/>
      <c r="F67" s="8">
        <f t="shared" si="25"/>
        <v>0</v>
      </c>
      <c r="G67" s="8"/>
      <c r="H67" s="8">
        <f t="shared" si="26"/>
        <v>0</v>
      </c>
      <c r="I67" s="8"/>
      <c r="J67" s="8">
        <f t="shared" si="27"/>
        <v>0</v>
      </c>
      <c r="K67" s="8"/>
      <c r="L67" s="8">
        <f t="shared" si="28"/>
        <v>0</v>
      </c>
      <c r="M67" s="8"/>
      <c r="N67" s="8">
        <f t="shared" si="29"/>
        <v>0</v>
      </c>
      <c r="O67" s="8"/>
      <c r="P67" s="8"/>
      <c r="Q67" s="27">
        <f t="shared" si="30"/>
        <v>0</v>
      </c>
      <c r="R67" s="27">
        <f t="shared" si="31"/>
        <v>0</v>
      </c>
    </row>
    <row r="68" spans="2:22" ht="27" customHeight="1" x14ac:dyDescent="0.4">
      <c r="B68" s="4"/>
      <c r="C68" s="12"/>
      <c r="D68" s="4">
        <f t="shared" si="24"/>
        <v>0</v>
      </c>
      <c r="E68" s="4"/>
      <c r="F68" s="4">
        <f t="shared" si="25"/>
        <v>0</v>
      </c>
      <c r="G68" s="4"/>
      <c r="H68" s="4">
        <f t="shared" si="26"/>
        <v>0</v>
      </c>
      <c r="I68" s="4"/>
      <c r="J68" s="4">
        <f t="shared" si="27"/>
        <v>0</v>
      </c>
      <c r="K68" s="4"/>
      <c r="L68" s="4">
        <f t="shared" si="28"/>
        <v>0</v>
      </c>
      <c r="M68" s="4"/>
      <c r="N68" s="4">
        <f t="shared" si="29"/>
        <v>0</v>
      </c>
      <c r="O68" s="4"/>
      <c r="P68" s="4"/>
      <c r="Q68" s="30">
        <f t="shared" si="30"/>
        <v>0</v>
      </c>
      <c r="R68" s="27">
        <f t="shared" si="31"/>
        <v>0</v>
      </c>
    </row>
    <row r="69" spans="2:22" ht="27" customHeight="1" thickBot="1" x14ac:dyDescent="0.45">
      <c r="B69" s="8"/>
      <c r="C69" s="8"/>
      <c r="D69" s="8">
        <f t="shared" si="24"/>
        <v>0</v>
      </c>
      <c r="E69" s="8"/>
      <c r="F69" s="8">
        <f t="shared" si="25"/>
        <v>0</v>
      </c>
      <c r="G69" s="8"/>
      <c r="H69" s="8">
        <f t="shared" si="26"/>
        <v>0</v>
      </c>
      <c r="I69" s="8"/>
      <c r="J69" s="8">
        <f t="shared" si="27"/>
        <v>0</v>
      </c>
      <c r="K69" s="8"/>
      <c r="L69" s="8">
        <f t="shared" si="28"/>
        <v>0</v>
      </c>
      <c r="M69" s="8"/>
      <c r="N69" s="8">
        <f t="shared" si="29"/>
        <v>0</v>
      </c>
      <c r="O69" s="8"/>
      <c r="P69" s="8"/>
      <c r="Q69" s="39">
        <f t="shared" si="30"/>
        <v>0</v>
      </c>
      <c r="R69" s="28">
        <f t="shared" si="31"/>
        <v>0</v>
      </c>
    </row>
    <row r="70" spans="2:22" ht="22.5" customHeight="1" thickBot="1" x14ac:dyDescent="0.45">
      <c r="B70" s="42"/>
      <c r="C70" s="42"/>
      <c r="D70" s="42"/>
      <c r="E70" s="42"/>
      <c r="F70" s="42"/>
      <c r="G70" s="42"/>
      <c r="H70" s="42"/>
      <c r="I70" s="42"/>
      <c r="J70" s="42"/>
      <c r="K70" s="42"/>
      <c r="L70" s="42"/>
      <c r="M70" s="42"/>
      <c r="N70" s="42"/>
      <c r="O70" s="42"/>
      <c r="P70" s="42"/>
    </row>
    <row r="71" spans="2:22" ht="27" customHeight="1" x14ac:dyDescent="0.4">
      <c r="B71" s="43"/>
      <c r="C71" s="123" t="s">
        <v>56</v>
      </c>
      <c r="D71" s="124"/>
      <c r="E71" s="44">
        <f>O57+2</f>
        <v>44865</v>
      </c>
      <c r="F71" s="45" t="s">
        <v>38</v>
      </c>
      <c r="G71" s="44">
        <f>E71+1</f>
        <v>44866</v>
      </c>
      <c r="H71" s="45" t="s">
        <v>38</v>
      </c>
      <c r="I71" s="44">
        <f>G71+1</f>
        <v>44867</v>
      </c>
      <c r="J71" s="45" t="s">
        <v>38</v>
      </c>
      <c r="K71" s="44">
        <f>I71+1</f>
        <v>44868</v>
      </c>
      <c r="L71" s="45" t="s">
        <v>38</v>
      </c>
      <c r="M71" s="44">
        <f>K71+1</f>
        <v>44869</v>
      </c>
      <c r="N71" s="45" t="s">
        <v>38</v>
      </c>
      <c r="O71" s="44">
        <f>M71+1</f>
        <v>44870</v>
      </c>
      <c r="P71" s="45" t="s">
        <v>38</v>
      </c>
      <c r="Q71" s="17" t="s">
        <v>39</v>
      </c>
      <c r="R71" s="17" t="s">
        <v>40</v>
      </c>
      <c r="S71" s="46"/>
      <c r="T71" s="12" t="s">
        <v>57</v>
      </c>
      <c r="U71" s="47" t="s">
        <v>58</v>
      </c>
      <c r="V71" s="47" t="s">
        <v>40</v>
      </c>
    </row>
    <row r="72" spans="2:22" ht="27" customHeight="1" x14ac:dyDescent="0.4">
      <c r="B72" s="20"/>
      <c r="C72" s="21"/>
      <c r="D72" s="21"/>
      <c r="E72" s="4" t="s">
        <v>44</v>
      </c>
      <c r="F72" s="4"/>
      <c r="G72" s="4" t="s">
        <v>45</v>
      </c>
      <c r="H72" s="4"/>
      <c r="I72" s="4" t="s">
        <v>46</v>
      </c>
      <c r="J72" s="4"/>
      <c r="K72" s="4" t="s">
        <v>47</v>
      </c>
      <c r="L72" s="4"/>
      <c r="M72" s="4" t="s">
        <v>48</v>
      </c>
      <c r="N72" s="4"/>
      <c r="O72" s="4" t="s">
        <v>49</v>
      </c>
      <c r="P72" s="4"/>
      <c r="Q72" s="22"/>
      <c r="R72" s="23"/>
      <c r="S72" s="48"/>
      <c r="T72" s="12"/>
      <c r="U72" s="49"/>
      <c r="V72" s="49"/>
    </row>
    <row r="73" spans="2:22" ht="27" customHeight="1" x14ac:dyDescent="0.4">
      <c r="B73" s="8" t="s">
        <v>51</v>
      </c>
      <c r="C73" s="26"/>
      <c r="D73" s="8">
        <f t="shared" ref="D73:D82" si="32">C73/5</f>
        <v>0</v>
      </c>
      <c r="E73" s="8"/>
      <c r="F73" s="8">
        <f t="shared" ref="F73:F83" si="33">E73</f>
        <v>0</v>
      </c>
      <c r="G73" s="8"/>
      <c r="H73" s="8">
        <f t="shared" ref="H73:H83" si="34">F73+G73</f>
        <v>0</v>
      </c>
      <c r="I73" s="8"/>
      <c r="J73" s="8">
        <f t="shared" ref="J73:J83" si="35">H73+I73</f>
        <v>0</v>
      </c>
      <c r="K73" s="8"/>
      <c r="L73" s="8">
        <f t="shared" ref="L73:L83" si="36">J73+K73</f>
        <v>0</v>
      </c>
      <c r="M73" s="8"/>
      <c r="N73" s="8">
        <f t="shared" ref="N73:N83" si="37">L73+M73</f>
        <v>0</v>
      </c>
      <c r="O73" s="8"/>
      <c r="P73" s="8"/>
      <c r="Q73" s="27">
        <f t="shared" ref="Q73:Q83" si="38">E73+G73+I73+K73+M73+O73</f>
        <v>0</v>
      </c>
      <c r="R73" s="28">
        <f t="shared" ref="R73:R83" si="39">Q73-C73</f>
        <v>0</v>
      </c>
      <c r="S73" s="48"/>
      <c r="T73" s="12"/>
      <c r="U73" s="49"/>
      <c r="V73" s="49"/>
    </row>
    <row r="74" spans="2:22" ht="27" customHeight="1" x14ac:dyDescent="0.4">
      <c r="B74" s="12" t="s">
        <v>53</v>
      </c>
      <c r="C74" s="21"/>
      <c r="D74" s="4">
        <f t="shared" si="32"/>
        <v>0</v>
      </c>
      <c r="E74" s="4"/>
      <c r="F74" s="4">
        <f t="shared" si="33"/>
        <v>0</v>
      </c>
      <c r="G74" s="4"/>
      <c r="H74" s="4">
        <f t="shared" si="34"/>
        <v>0</v>
      </c>
      <c r="I74" s="4"/>
      <c r="J74" s="4">
        <f t="shared" si="35"/>
        <v>0</v>
      </c>
      <c r="K74" s="4"/>
      <c r="L74" s="4">
        <f t="shared" si="36"/>
        <v>0</v>
      </c>
      <c r="M74" s="4"/>
      <c r="N74" s="4">
        <f t="shared" si="37"/>
        <v>0</v>
      </c>
      <c r="O74" s="4"/>
      <c r="P74" s="4"/>
      <c r="Q74" s="30">
        <f t="shared" si="38"/>
        <v>0</v>
      </c>
      <c r="R74" s="28">
        <f t="shared" si="39"/>
        <v>0</v>
      </c>
      <c r="S74" s="48"/>
      <c r="T74" s="12"/>
      <c r="U74" s="49"/>
      <c r="V74" s="49"/>
    </row>
    <row r="75" spans="2:22" ht="27" customHeight="1" x14ac:dyDescent="0.4">
      <c r="B75" s="8" t="s">
        <v>55</v>
      </c>
      <c r="C75" s="26"/>
      <c r="D75" s="8">
        <f t="shared" si="32"/>
        <v>0</v>
      </c>
      <c r="E75" s="8"/>
      <c r="F75" s="8">
        <f t="shared" si="33"/>
        <v>0</v>
      </c>
      <c r="G75" s="8"/>
      <c r="H75" s="8">
        <f t="shared" si="34"/>
        <v>0</v>
      </c>
      <c r="I75" s="8"/>
      <c r="J75" s="8">
        <f t="shared" si="35"/>
        <v>0</v>
      </c>
      <c r="K75" s="8"/>
      <c r="L75" s="8">
        <f t="shared" si="36"/>
        <v>0</v>
      </c>
      <c r="M75" s="8"/>
      <c r="N75" s="8">
        <f t="shared" si="37"/>
        <v>0</v>
      </c>
      <c r="O75" s="8"/>
      <c r="P75" s="8"/>
      <c r="Q75" s="27">
        <f t="shared" si="38"/>
        <v>0</v>
      </c>
      <c r="R75" s="28">
        <f t="shared" si="39"/>
        <v>0</v>
      </c>
      <c r="S75" s="48"/>
      <c r="T75" s="12"/>
      <c r="U75" s="49"/>
      <c r="V75" s="49"/>
    </row>
    <row r="76" spans="2:22" ht="27" customHeight="1" x14ac:dyDescent="0.4">
      <c r="B76" s="4" t="s">
        <v>9</v>
      </c>
      <c r="C76" s="4"/>
      <c r="D76" s="4">
        <f t="shared" si="32"/>
        <v>0</v>
      </c>
      <c r="E76" s="4"/>
      <c r="F76" s="4">
        <f t="shared" si="33"/>
        <v>0</v>
      </c>
      <c r="G76" s="4"/>
      <c r="H76" s="4">
        <f t="shared" si="34"/>
        <v>0</v>
      </c>
      <c r="I76" s="4"/>
      <c r="J76" s="4">
        <f t="shared" si="35"/>
        <v>0</v>
      </c>
      <c r="K76" s="4"/>
      <c r="L76" s="4">
        <f t="shared" si="36"/>
        <v>0</v>
      </c>
      <c r="M76" s="4"/>
      <c r="N76" s="4">
        <f t="shared" si="37"/>
        <v>0</v>
      </c>
      <c r="O76" s="4"/>
      <c r="P76" s="4"/>
      <c r="Q76" s="30">
        <f t="shared" si="38"/>
        <v>0</v>
      </c>
      <c r="R76" s="28">
        <f t="shared" si="39"/>
        <v>0</v>
      </c>
      <c r="S76" s="50" t="s">
        <v>59</v>
      </c>
      <c r="T76" s="12"/>
      <c r="U76" s="51">
        <f t="shared" ref="U76:U83" si="40">Q76+Q34+Q48+Q62+P76</f>
        <v>1024</v>
      </c>
      <c r="V76" s="52">
        <f t="shared" ref="V76:V83" si="41">U76-C20-C34-C48-C62-C76</f>
        <v>74</v>
      </c>
    </row>
    <row r="77" spans="2:22" ht="27" customHeight="1" x14ac:dyDescent="0.4">
      <c r="B77" s="8" t="s">
        <v>13</v>
      </c>
      <c r="C77" s="8"/>
      <c r="D77" s="8">
        <f t="shared" si="32"/>
        <v>0</v>
      </c>
      <c r="E77" s="8"/>
      <c r="F77" s="8">
        <f t="shared" si="33"/>
        <v>0</v>
      </c>
      <c r="G77" s="8"/>
      <c r="H77" s="8">
        <f t="shared" si="34"/>
        <v>0</v>
      </c>
      <c r="I77" s="8"/>
      <c r="J77" s="8">
        <f t="shared" si="35"/>
        <v>0</v>
      </c>
      <c r="K77" s="8"/>
      <c r="L77" s="8">
        <f t="shared" si="36"/>
        <v>0</v>
      </c>
      <c r="M77" s="8"/>
      <c r="N77" s="8">
        <f t="shared" si="37"/>
        <v>0</v>
      </c>
      <c r="O77" s="8"/>
      <c r="P77" s="8"/>
      <c r="Q77" s="27">
        <f t="shared" si="38"/>
        <v>0</v>
      </c>
      <c r="R77" s="28">
        <f t="shared" si="39"/>
        <v>0</v>
      </c>
      <c r="S77" s="53" t="s">
        <v>13</v>
      </c>
      <c r="T77" s="8"/>
      <c r="U77" s="51">
        <f t="shared" si="40"/>
        <v>351</v>
      </c>
      <c r="V77" s="52">
        <f t="shared" si="41"/>
        <v>-487</v>
      </c>
    </row>
    <row r="78" spans="2:22" ht="27" customHeight="1" x14ac:dyDescent="0.4">
      <c r="B78" s="4" t="s">
        <v>16</v>
      </c>
      <c r="C78" s="12"/>
      <c r="D78" s="4">
        <f t="shared" si="32"/>
        <v>0</v>
      </c>
      <c r="E78" s="4"/>
      <c r="F78" s="4">
        <f t="shared" si="33"/>
        <v>0</v>
      </c>
      <c r="G78" s="4"/>
      <c r="H78" s="4">
        <f t="shared" si="34"/>
        <v>0</v>
      </c>
      <c r="I78" s="4"/>
      <c r="J78" s="4">
        <f t="shared" si="35"/>
        <v>0</v>
      </c>
      <c r="K78" s="4"/>
      <c r="L78" s="4">
        <f t="shared" si="36"/>
        <v>0</v>
      </c>
      <c r="M78" s="4"/>
      <c r="N78" s="4">
        <f t="shared" si="37"/>
        <v>0</v>
      </c>
      <c r="O78" s="4"/>
      <c r="P78" s="4"/>
      <c r="Q78" s="30">
        <f t="shared" si="38"/>
        <v>0</v>
      </c>
      <c r="R78" s="28">
        <f t="shared" si="39"/>
        <v>0</v>
      </c>
      <c r="S78" s="50" t="s">
        <v>16</v>
      </c>
      <c r="T78" s="12"/>
      <c r="U78" s="51">
        <f t="shared" si="40"/>
        <v>256</v>
      </c>
      <c r="V78" s="52">
        <f t="shared" si="41"/>
        <v>-664</v>
      </c>
    </row>
    <row r="79" spans="2:22" ht="27" customHeight="1" x14ac:dyDescent="0.4">
      <c r="B79" s="8" t="s">
        <v>26</v>
      </c>
      <c r="C79" s="8"/>
      <c r="D79" s="8">
        <f t="shared" si="32"/>
        <v>0</v>
      </c>
      <c r="E79" s="8"/>
      <c r="F79" s="8">
        <f t="shared" si="33"/>
        <v>0</v>
      </c>
      <c r="G79" s="8"/>
      <c r="H79" s="8">
        <f t="shared" si="34"/>
        <v>0</v>
      </c>
      <c r="I79" s="8"/>
      <c r="J79" s="8">
        <f t="shared" si="35"/>
        <v>0</v>
      </c>
      <c r="K79" s="8"/>
      <c r="L79" s="8">
        <f t="shared" si="36"/>
        <v>0</v>
      </c>
      <c r="M79" s="8"/>
      <c r="N79" s="8">
        <f t="shared" si="37"/>
        <v>0</v>
      </c>
      <c r="O79" s="8"/>
      <c r="P79" s="8"/>
      <c r="Q79" s="27">
        <f t="shared" si="38"/>
        <v>0</v>
      </c>
      <c r="R79" s="27">
        <f t="shared" si="39"/>
        <v>0</v>
      </c>
      <c r="S79" s="53" t="s">
        <v>21</v>
      </c>
      <c r="T79" s="8"/>
      <c r="U79" s="51">
        <f t="shared" si="40"/>
        <v>0</v>
      </c>
      <c r="V79" s="51">
        <f t="shared" si="41"/>
        <v>-400</v>
      </c>
    </row>
    <row r="80" spans="2:22" ht="27" customHeight="1" x14ac:dyDescent="0.4">
      <c r="B80" s="4" t="s">
        <v>31</v>
      </c>
      <c r="C80" s="12"/>
      <c r="D80" s="4">
        <f t="shared" si="32"/>
        <v>0</v>
      </c>
      <c r="E80" s="4"/>
      <c r="F80" s="4">
        <f t="shared" si="33"/>
        <v>0</v>
      </c>
      <c r="G80" s="4"/>
      <c r="H80" s="4">
        <f t="shared" si="34"/>
        <v>0</v>
      </c>
      <c r="I80" s="4"/>
      <c r="J80" s="4">
        <f t="shared" si="35"/>
        <v>0</v>
      </c>
      <c r="K80" s="4"/>
      <c r="L80" s="4">
        <f t="shared" si="36"/>
        <v>0</v>
      </c>
      <c r="M80" s="4"/>
      <c r="N80" s="4">
        <f t="shared" si="37"/>
        <v>0</v>
      </c>
      <c r="O80" s="4"/>
      <c r="P80" s="4"/>
      <c r="Q80" s="30">
        <f t="shared" si="38"/>
        <v>0</v>
      </c>
      <c r="R80" s="27">
        <f t="shared" si="39"/>
        <v>0</v>
      </c>
      <c r="S80" s="53" t="s">
        <v>60</v>
      </c>
      <c r="T80" s="8"/>
      <c r="U80" s="51">
        <f t="shared" si="40"/>
        <v>32</v>
      </c>
      <c r="V80" s="51">
        <f t="shared" si="41"/>
        <v>-288</v>
      </c>
    </row>
    <row r="81" spans="2:22" ht="27" customHeight="1" x14ac:dyDescent="0.4">
      <c r="B81" s="8"/>
      <c r="C81" s="8"/>
      <c r="D81" s="8">
        <f t="shared" si="32"/>
        <v>0</v>
      </c>
      <c r="E81" s="8"/>
      <c r="F81" s="8">
        <f t="shared" si="33"/>
        <v>0</v>
      </c>
      <c r="G81" s="8"/>
      <c r="H81" s="8">
        <f t="shared" si="34"/>
        <v>0</v>
      </c>
      <c r="I81" s="8"/>
      <c r="J81" s="8">
        <f t="shared" si="35"/>
        <v>0</v>
      </c>
      <c r="K81" s="8"/>
      <c r="L81" s="8">
        <f t="shared" si="36"/>
        <v>0</v>
      </c>
      <c r="M81" s="8"/>
      <c r="N81" s="8">
        <f t="shared" si="37"/>
        <v>0</v>
      </c>
      <c r="O81" s="8"/>
      <c r="P81" s="8"/>
      <c r="Q81" s="27">
        <f t="shared" si="38"/>
        <v>0</v>
      </c>
      <c r="R81" s="27">
        <f t="shared" si="39"/>
        <v>0</v>
      </c>
      <c r="S81" s="54" t="s">
        <v>29</v>
      </c>
      <c r="T81" s="12"/>
      <c r="U81" s="51">
        <f t="shared" si="40"/>
        <v>0</v>
      </c>
      <c r="V81" s="51">
        <f t="shared" si="41"/>
        <v>0</v>
      </c>
    </row>
    <row r="82" spans="2:22" ht="27" customHeight="1" x14ac:dyDescent="0.4">
      <c r="B82" s="4"/>
      <c r="C82" s="12"/>
      <c r="D82" s="4">
        <f t="shared" si="32"/>
        <v>0</v>
      </c>
      <c r="E82" s="4"/>
      <c r="F82" s="4">
        <f t="shared" si="33"/>
        <v>0</v>
      </c>
      <c r="G82" s="4"/>
      <c r="H82" s="4">
        <f t="shared" si="34"/>
        <v>0</v>
      </c>
      <c r="I82" s="4"/>
      <c r="J82" s="4">
        <f t="shared" si="35"/>
        <v>0</v>
      </c>
      <c r="K82" s="4"/>
      <c r="L82" s="4">
        <f t="shared" si="36"/>
        <v>0</v>
      </c>
      <c r="M82" s="4"/>
      <c r="N82" s="4">
        <f t="shared" si="37"/>
        <v>0</v>
      </c>
      <c r="O82" s="4"/>
      <c r="P82" s="4"/>
      <c r="Q82" s="30">
        <f t="shared" si="38"/>
        <v>0</v>
      </c>
      <c r="R82" s="27">
        <f t="shared" si="39"/>
        <v>0</v>
      </c>
      <c r="S82" s="53" t="s">
        <v>31</v>
      </c>
      <c r="T82" s="8"/>
      <c r="U82" s="51">
        <f t="shared" si="40"/>
        <v>0</v>
      </c>
      <c r="V82" s="51">
        <f t="shared" si="41"/>
        <v>0</v>
      </c>
    </row>
    <row r="83" spans="2:22" ht="27" customHeight="1" thickBot="1" x14ac:dyDescent="0.45">
      <c r="B83" s="8"/>
      <c r="C83" s="8"/>
      <c r="D83" s="26"/>
      <c r="E83" s="8"/>
      <c r="F83" s="8">
        <f t="shared" si="33"/>
        <v>0</v>
      </c>
      <c r="G83" s="8"/>
      <c r="H83" s="8">
        <f t="shared" si="34"/>
        <v>0</v>
      </c>
      <c r="I83" s="8"/>
      <c r="J83" s="8">
        <f t="shared" si="35"/>
        <v>0</v>
      </c>
      <c r="K83" s="8"/>
      <c r="L83" s="8">
        <f t="shared" si="36"/>
        <v>0</v>
      </c>
      <c r="M83" s="8"/>
      <c r="N83" s="8">
        <f t="shared" si="37"/>
        <v>0</v>
      </c>
      <c r="O83" s="8"/>
      <c r="P83" s="8"/>
      <c r="Q83" s="39">
        <f t="shared" si="38"/>
        <v>0</v>
      </c>
      <c r="R83" s="28">
        <f t="shared" si="39"/>
        <v>0</v>
      </c>
      <c r="S83" s="50" t="s">
        <v>61</v>
      </c>
      <c r="T83" s="12"/>
      <c r="U83" s="51">
        <f t="shared" si="40"/>
        <v>0</v>
      </c>
      <c r="V83" s="52">
        <f t="shared" si="41"/>
        <v>0</v>
      </c>
    </row>
    <row r="84" spans="2:22" x14ac:dyDescent="0.4">
      <c r="E84" s="40"/>
      <c r="F84" s="40"/>
      <c r="G84" s="40"/>
      <c r="H84" s="40"/>
      <c r="I84" s="40"/>
      <c r="J84" s="40"/>
      <c r="K84" s="40"/>
      <c r="L84" s="40"/>
      <c r="M84" s="40"/>
      <c r="N84" s="40"/>
      <c r="O84" s="40"/>
      <c r="P84" s="40"/>
    </row>
    <row r="85" spans="2:22" ht="13.5" customHeight="1" x14ac:dyDescent="0.4">
      <c r="B85" s="12" t="s">
        <v>62</v>
      </c>
      <c r="C85" s="12"/>
      <c r="D85" s="55" t="s">
        <v>63</v>
      </c>
    </row>
    <row r="86" spans="2:22" ht="13.5" customHeight="1" x14ac:dyDescent="0.4">
      <c r="B86" s="8" t="s">
        <v>51</v>
      </c>
      <c r="C86" s="8"/>
      <c r="D86" s="8">
        <f t="shared" ref="D86:D91" si="42">C99-C86</f>
        <v>3000</v>
      </c>
      <c r="E86" s="56">
        <f>D86/4</f>
        <v>750</v>
      </c>
    </row>
    <row r="87" spans="2:22" ht="13.5" customHeight="1" x14ac:dyDescent="0.4">
      <c r="B87" s="12" t="s">
        <v>53</v>
      </c>
      <c r="C87" s="12"/>
      <c r="D87" s="8">
        <f t="shared" si="42"/>
        <v>600</v>
      </c>
      <c r="E87" s="56">
        <f t="shared" ref="E87:E96" si="43">D87/4</f>
        <v>150</v>
      </c>
    </row>
    <row r="88" spans="2:22" ht="13.5" customHeight="1" x14ac:dyDescent="0.4">
      <c r="B88" s="8" t="s">
        <v>55</v>
      </c>
      <c r="C88" s="8"/>
      <c r="D88" s="8">
        <f t="shared" si="42"/>
        <v>160</v>
      </c>
      <c r="E88" s="56">
        <f t="shared" si="43"/>
        <v>40</v>
      </c>
    </row>
    <row r="89" spans="2:22" ht="13.5" customHeight="1" x14ac:dyDescent="0.4">
      <c r="B89" s="12" t="s">
        <v>9</v>
      </c>
      <c r="C89" s="12"/>
      <c r="D89" s="8">
        <f t="shared" si="42"/>
        <v>850</v>
      </c>
      <c r="E89" s="56">
        <f t="shared" si="43"/>
        <v>212.5</v>
      </c>
    </row>
    <row r="90" spans="2:22" ht="13.5" customHeight="1" x14ac:dyDescent="0.4">
      <c r="B90" s="8" t="s">
        <v>13</v>
      </c>
      <c r="C90" s="8"/>
      <c r="D90" s="8">
        <f t="shared" si="42"/>
        <v>300</v>
      </c>
      <c r="E90" s="56">
        <f t="shared" si="43"/>
        <v>75</v>
      </c>
    </row>
    <row r="91" spans="2:22" ht="13.5" customHeight="1" x14ac:dyDescent="0.4">
      <c r="B91" s="12" t="s">
        <v>16</v>
      </c>
      <c r="C91" s="12"/>
      <c r="D91" s="8">
        <f t="shared" si="42"/>
        <v>450</v>
      </c>
      <c r="E91" s="56">
        <f t="shared" si="43"/>
        <v>112.5</v>
      </c>
    </row>
    <row r="92" spans="2:22" ht="13.5" customHeight="1" x14ac:dyDescent="0.4">
      <c r="B92" s="8" t="s">
        <v>21</v>
      </c>
      <c r="C92" s="12"/>
      <c r="D92" s="8">
        <f>C106-C92</f>
        <v>750</v>
      </c>
      <c r="E92" s="56">
        <f t="shared" si="43"/>
        <v>187.5</v>
      </c>
    </row>
    <row r="93" spans="2:22" ht="13.5" customHeight="1" x14ac:dyDescent="0.4">
      <c r="B93" s="12" t="s">
        <v>26</v>
      </c>
      <c r="C93" s="8"/>
      <c r="D93" s="8">
        <f>C107-C93</f>
        <v>100</v>
      </c>
      <c r="E93" s="56">
        <f t="shared" si="43"/>
        <v>25</v>
      </c>
    </row>
    <row r="94" spans="2:22" ht="13.5" customHeight="1" x14ac:dyDescent="0.4">
      <c r="B94" s="8" t="s">
        <v>60</v>
      </c>
      <c r="C94" s="12"/>
      <c r="D94" s="8">
        <f>C108-C94</f>
        <v>200</v>
      </c>
      <c r="E94" s="56">
        <f t="shared" si="43"/>
        <v>50</v>
      </c>
    </row>
    <row r="95" spans="2:22" ht="13.5" customHeight="1" x14ac:dyDescent="0.4">
      <c r="B95" s="4" t="s">
        <v>29</v>
      </c>
      <c r="C95" s="8"/>
      <c r="D95" s="8">
        <f>C109-C95</f>
        <v>280</v>
      </c>
      <c r="E95" s="56">
        <f t="shared" si="43"/>
        <v>70</v>
      </c>
    </row>
    <row r="96" spans="2:22" x14ac:dyDescent="0.4">
      <c r="B96" s="8" t="s">
        <v>31</v>
      </c>
      <c r="C96" s="12"/>
      <c r="D96" s="8">
        <f>C110-C96</f>
        <v>0</v>
      </c>
      <c r="E96" s="56">
        <f t="shared" si="43"/>
        <v>0</v>
      </c>
    </row>
    <row r="97" spans="2:14" x14ac:dyDescent="0.4">
      <c r="B97" s="12"/>
    </row>
    <row r="98" spans="2:14" x14ac:dyDescent="0.4">
      <c r="B98" s="112" t="s">
        <v>64</v>
      </c>
      <c r="C98" s="113"/>
      <c r="D98" s="40"/>
    </row>
    <row r="99" spans="2:14" x14ac:dyDescent="0.4">
      <c r="B99" s="8" t="s">
        <v>51</v>
      </c>
      <c r="C99" s="8">
        <v>3000</v>
      </c>
      <c r="D99" s="40"/>
      <c r="I99" s="57" t="s">
        <v>65</v>
      </c>
      <c r="J99" s="58" t="s">
        <v>66</v>
      </c>
      <c r="K99" s="55" t="s">
        <v>63</v>
      </c>
      <c r="L99" s="11"/>
      <c r="M99" s="125" t="s">
        <v>67</v>
      </c>
      <c r="N99" s="125"/>
    </row>
    <row r="100" spans="2:14" x14ac:dyDescent="0.4">
      <c r="B100" s="12" t="s">
        <v>53</v>
      </c>
      <c r="C100" s="12">
        <v>600</v>
      </c>
      <c r="D100" s="40"/>
      <c r="I100" s="4" t="s">
        <v>68</v>
      </c>
      <c r="J100" s="59">
        <v>337</v>
      </c>
      <c r="K100" s="12">
        <f>M100-J100</f>
        <v>1163</v>
      </c>
      <c r="L100" s="4" t="s">
        <v>68</v>
      </c>
      <c r="M100" s="125">
        <v>1500</v>
      </c>
      <c r="N100" s="125"/>
    </row>
    <row r="101" spans="2:14" x14ac:dyDescent="0.4">
      <c r="B101" s="8" t="s">
        <v>55</v>
      </c>
      <c r="C101" s="8">
        <v>160</v>
      </c>
      <c r="D101" s="40"/>
      <c r="I101" s="12" t="s">
        <v>53</v>
      </c>
      <c r="J101" s="59">
        <v>63</v>
      </c>
      <c r="K101" s="12">
        <f>M101-J101</f>
        <v>-23</v>
      </c>
      <c r="L101" s="12" t="s">
        <v>53</v>
      </c>
      <c r="M101" s="125">
        <v>40</v>
      </c>
      <c r="N101" s="125"/>
    </row>
    <row r="102" spans="2:14" x14ac:dyDescent="0.4">
      <c r="B102" s="12" t="s">
        <v>59</v>
      </c>
      <c r="C102" s="12">
        <v>850</v>
      </c>
      <c r="D102" s="40"/>
      <c r="I102" s="4" t="s">
        <v>55</v>
      </c>
      <c r="J102" s="59">
        <v>46</v>
      </c>
      <c r="K102" s="12">
        <f t="shared" ref="K102" si="44">M102-J102</f>
        <v>54</v>
      </c>
      <c r="L102" s="4" t="s">
        <v>55</v>
      </c>
      <c r="M102" s="125">
        <v>100</v>
      </c>
      <c r="N102" s="125"/>
    </row>
    <row r="103" spans="2:14" x14ac:dyDescent="0.4">
      <c r="B103" s="8" t="s">
        <v>13</v>
      </c>
      <c r="C103" s="8">
        <v>300</v>
      </c>
      <c r="D103" s="40"/>
      <c r="I103" s="12" t="s">
        <v>59</v>
      </c>
      <c r="J103" s="12">
        <v>177</v>
      </c>
      <c r="K103" s="12">
        <f>M103-J103</f>
        <v>373</v>
      </c>
      <c r="L103" s="12" t="s">
        <v>59</v>
      </c>
      <c r="M103" s="125">
        <v>550</v>
      </c>
      <c r="N103" s="125"/>
    </row>
    <row r="104" spans="2:14" x14ac:dyDescent="0.4">
      <c r="B104" s="12" t="s">
        <v>16</v>
      </c>
      <c r="C104" s="12">
        <v>450</v>
      </c>
      <c r="D104" s="40"/>
      <c r="I104" s="12" t="s">
        <v>13</v>
      </c>
      <c r="J104" s="12">
        <v>140</v>
      </c>
      <c r="K104" s="12">
        <f t="shared" ref="K104:K110" si="45">M104-J104</f>
        <v>280</v>
      </c>
      <c r="L104" s="12" t="s">
        <v>13</v>
      </c>
      <c r="M104" s="125">
        <v>420</v>
      </c>
      <c r="N104" s="125"/>
    </row>
    <row r="105" spans="2:14" x14ac:dyDescent="0.4">
      <c r="B105" s="8" t="s">
        <v>21</v>
      </c>
      <c r="C105" s="8">
        <v>3760</v>
      </c>
      <c r="D105" s="40"/>
      <c r="I105" s="12" t="s">
        <v>16</v>
      </c>
      <c r="J105" s="12">
        <v>306</v>
      </c>
      <c r="K105" s="12">
        <f t="shared" si="45"/>
        <v>244</v>
      </c>
      <c r="L105" s="12" t="s">
        <v>16</v>
      </c>
      <c r="M105" s="125">
        <v>550</v>
      </c>
      <c r="N105" s="125"/>
    </row>
    <row r="106" spans="2:14" x14ac:dyDescent="0.4">
      <c r="B106" s="12" t="s">
        <v>26</v>
      </c>
      <c r="C106" s="12">
        <v>750</v>
      </c>
      <c r="D106" s="40"/>
      <c r="I106" s="12" t="s">
        <v>69</v>
      </c>
      <c r="J106" s="12">
        <v>99</v>
      </c>
      <c r="K106" s="12">
        <f t="shared" si="45"/>
        <v>51</v>
      </c>
      <c r="L106" s="12" t="s">
        <v>70</v>
      </c>
      <c r="M106" s="125">
        <v>150</v>
      </c>
      <c r="N106" s="125"/>
    </row>
    <row r="107" spans="2:14" x14ac:dyDescent="0.4">
      <c r="B107" s="8" t="s">
        <v>60</v>
      </c>
      <c r="C107" s="8">
        <v>100</v>
      </c>
      <c r="D107" s="40"/>
      <c r="I107" s="12" t="s">
        <v>21</v>
      </c>
      <c r="J107" s="12">
        <v>36</v>
      </c>
      <c r="K107" s="12">
        <f t="shared" si="45"/>
        <v>1964</v>
      </c>
      <c r="L107" s="12" t="s">
        <v>21</v>
      </c>
      <c r="M107" s="125">
        <v>2000</v>
      </c>
      <c r="N107" s="125"/>
    </row>
    <row r="108" spans="2:14" x14ac:dyDescent="0.4">
      <c r="B108" s="4" t="s">
        <v>29</v>
      </c>
      <c r="C108" s="12">
        <v>200</v>
      </c>
      <c r="D108" s="40"/>
      <c r="I108" s="12" t="s">
        <v>71</v>
      </c>
      <c r="J108" s="12">
        <v>20</v>
      </c>
      <c r="K108" s="12">
        <f t="shared" si="45"/>
        <v>530</v>
      </c>
      <c r="L108" s="12" t="s">
        <v>71</v>
      </c>
      <c r="M108" s="125">
        <v>550</v>
      </c>
      <c r="N108" s="125"/>
    </row>
    <row r="109" spans="2:14" x14ac:dyDescent="0.4">
      <c r="B109" s="8" t="s">
        <v>31</v>
      </c>
      <c r="C109" s="8">
        <v>280</v>
      </c>
      <c r="D109" s="40"/>
      <c r="I109" s="12" t="s">
        <v>72</v>
      </c>
      <c r="J109" s="12">
        <v>10</v>
      </c>
      <c r="K109" s="12">
        <f t="shared" si="45"/>
        <v>360</v>
      </c>
      <c r="L109" s="12" t="s">
        <v>72</v>
      </c>
      <c r="M109" s="125">
        <v>370</v>
      </c>
      <c r="N109" s="125"/>
    </row>
    <row r="110" spans="2:14" x14ac:dyDescent="0.4">
      <c r="B110" s="4" t="s">
        <v>61</v>
      </c>
      <c r="C110" s="12">
        <v>0</v>
      </c>
      <c r="D110" s="40"/>
      <c r="I110" s="12" t="s">
        <v>73</v>
      </c>
      <c r="J110" s="12">
        <v>10</v>
      </c>
      <c r="K110" s="12">
        <f t="shared" si="45"/>
        <v>290</v>
      </c>
      <c r="L110" s="12" t="s">
        <v>73</v>
      </c>
      <c r="M110" s="125">
        <v>300</v>
      </c>
      <c r="N110" s="125"/>
    </row>
    <row r="111" spans="2:14" x14ac:dyDescent="0.4">
      <c r="D111" s="40"/>
    </row>
  </sheetData>
  <mergeCells count="72">
    <mergeCell ref="C5:D5"/>
    <mergeCell ref="M106:N106"/>
    <mergeCell ref="M107:N107"/>
    <mergeCell ref="M108:N108"/>
    <mergeCell ref="M109:N109"/>
    <mergeCell ref="F12:H12"/>
    <mergeCell ref="I12:K12"/>
    <mergeCell ref="M12:N12"/>
    <mergeCell ref="F10:H10"/>
    <mergeCell ref="I10:K10"/>
    <mergeCell ref="M10:N10"/>
    <mergeCell ref="F8:H8"/>
    <mergeCell ref="I8:K8"/>
    <mergeCell ref="M8:N8"/>
    <mergeCell ref="F6:H6"/>
    <mergeCell ref="I6:K6"/>
    <mergeCell ref="M110:N110"/>
    <mergeCell ref="M105:N105"/>
    <mergeCell ref="C29:D29"/>
    <mergeCell ref="C43:D43"/>
    <mergeCell ref="C57:D57"/>
    <mergeCell ref="C71:D71"/>
    <mergeCell ref="B98:C98"/>
    <mergeCell ref="M99:N99"/>
    <mergeCell ref="M100:N100"/>
    <mergeCell ref="M101:N101"/>
    <mergeCell ref="M102:N102"/>
    <mergeCell ref="M103:N103"/>
    <mergeCell ref="M104:N104"/>
    <mergeCell ref="W14:Y14"/>
    <mergeCell ref="Z14:Z20"/>
    <mergeCell ref="AA14:AC14"/>
    <mergeCell ref="C15:D15"/>
    <mergeCell ref="W15:Y16"/>
    <mergeCell ref="AA15:AC16"/>
    <mergeCell ref="O12:P12"/>
    <mergeCell ref="F13:H13"/>
    <mergeCell ref="I13:K13"/>
    <mergeCell ref="M13:N13"/>
    <mergeCell ref="O13:P13"/>
    <mergeCell ref="O10:P10"/>
    <mergeCell ref="F11:H11"/>
    <mergeCell ref="I11:K11"/>
    <mergeCell ref="M11:N11"/>
    <mergeCell ref="O11:P11"/>
    <mergeCell ref="O8:P8"/>
    <mergeCell ref="F9:H9"/>
    <mergeCell ref="I9:K9"/>
    <mergeCell ref="M9:N9"/>
    <mergeCell ref="O9:P9"/>
    <mergeCell ref="M6:N6"/>
    <mergeCell ref="O6:P6"/>
    <mergeCell ref="F7:H7"/>
    <mergeCell ref="I7:K7"/>
    <mergeCell ref="M7:N7"/>
    <mergeCell ref="O7:P7"/>
    <mergeCell ref="O5:P5"/>
    <mergeCell ref="B1:B3"/>
    <mergeCell ref="F1:H1"/>
    <mergeCell ref="I1:K1"/>
    <mergeCell ref="L1:O1"/>
    <mergeCell ref="F2:H2"/>
    <mergeCell ref="I2:K2"/>
    <mergeCell ref="F3:H3"/>
    <mergeCell ref="I3:K3"/>
    <mergeCell ref="F4:H4"/>
    <mergeCell ref="I4:K4"/>
    <mergeCell ref="F5:H5"/>
    <mergeCell ref="I5:K5"/>
    <mergeCell ref="M5:N5"/>
    <mergeCell ref="C3:D3"/>
    <mergeCell ref="C4:D4"/>
  </mergeCells>
  <phoneticPr fontId="4"/>
  <conditionalFormatting sqref="D86:D96">
    <cfRule type="cellIs" dxfId="59" priority="3" operator="greaterThan">
      <formula>0</formula>
    </cfRule>
  </conditionalFormatting>
  <conditionalFormatting sqref="R17:R22 R27 R31:R36 R41 R45:R50 R55 R59:R64 R69">
    <cfRule type="cellIs" dxfId="58" priority="1" operator="lessThan">
      <formula>0</formula>
    </cfRule>
  </conditionalFormatting>
  <conditionalFormatting sqref="R73:R78 R83">
    <cfRule type="cellIs" dxfId="57" priority="2" operator="lessThan">
      <formula>0</formula>
    </cfRule>
  </conditionalFormatting>
  <pageMargins left="0" right="0" top="0" bottom="0" header="0.31496062992125984" footer="0.31496062992125984"/>
  <pageSetup paperSize="9" scale="31" fitToHeight="0" orientation="landscape"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35A7B-934F-4430-99FA-758274D929FD}">
  <sheetPr codeName="Sheet11">
    <pageSetUpPr fitToPage="1"/>
  </sheetPr>
  <dimension ref="A1:D34"/>
  <sheetViews>
    <sheetView topLeftCell="A8" zoomScaleNormal="100" workbookViewId="0">
      <selection activeCell="D31" sqref="D31"/>
    </sheetView>
  </sheetViews>
  <sheetFormatPr defaultRowHeight="18.75" x14ac:dyDescent="0.4"/>
  <cols>
    <col min="1" max="1" width="15.875" customWidth="1"/>
    <col min="2" max="4" width="20.75" customWidth="1"/>
  </cols>
  <sheetData>
    <row r="1" spans="1:4" x14ac:dyDescent="0.4">
      <c r="A1" s="60" t="s">
        <v>74</v>
      </c>
      <c r="B1" s="60"/>
      <c r="C1" s="60"/>
      <c r="D1" s="61" t="s">
        <v>75</v>
      </c>
    </row>
    <row r="2" spans="1:4" x14ac:dyDescent="0.4">
      <c r="A2" s="62" t="s">
        <v>76</v>
      </c>
      <c r="B2" s="62" t="s">
        <v>77</v>
      </c>
      <c r="C2" s="62" t="s">
        <v>78</v>
      </c>
      <c r="D2" s="62" t="s">
        <v>79</v>
      </c>
    </row>
    <row r="3" spans="1:4" ht="22.5" customHeight="1" x14ac:dyDescent="0.4">
      <c r="A3" s="86">
        <v>44835</v>
      </c>
      <c r="B3" s="87"/>
      <c r="C3" s="87"/>
      <c r="D3" s="87"/>
    </row>
    <row r="4" spans="1:4" ht="22.5" customHeight="1" x14ac:dyDescent="0.4">
      <c r="A4" s="86">
        <f>A3+1</f>
        <v>44836</v>
      </c>
      <c r="B4" s="87"/>
      <c r="C4" s="87"/>
      <c r="D4" s="87"/>
    </row>
    <row r="5" spans="1:4" ht="22.5" customHeight="1" x14ac:dyDescent="0.4">
      <c r="A5" s="85">
        <f t="shared" ref="A5:A32" si="0">A4+1</f>
        <v>44837</v>
      </c>
      <c r="B5" s="3">
        <v>900</v>
      </c>
      <c r="C5" s="3">
        <v>780</v>
      </c>
      <c r="D5" s="3">
        <v>988</v>
      </c>
    </row>
    <row r="6" spans="1:4" ht="22.5" customHeight="1" x14ac:dyDescent="0.4">
      <c r="A6" s="85">
        <f t="shared" si="0"/>
        <v>44838</v>
      </c>
      <c r="B6" s="3">
        <v>900</v>
      </c>
      <c r="C6" s="3">
        <v>780</v>
      </c>
      <c r="D6" s="3">
        <v>988</v>
      </c>
    </row>
    <row r="7" spans="1:4" ht="22.5" customHeight="1" x14ac:dyDescent="0.4">
      <c r="A7" s="85">
        <f t="shared" si="0"/>
        <v>44839</v>
      </c>
      <c r="B7" s="3"/>
      <c r="C7" s="3">
        <v>845</v>
      </c>
      <c r="D7" s="3">
        <v>1225</v>
      </c>
    </row>
    <row r="8" spans="1:4" ht="22.5" customHeight="1" x14ac:dyDescent="0.4">
      <c r="A8" s="85">
        <f t="shared" si="0"/>
        <v>44840</v>
      </c>
      <c r="B8" s="3">
        <v>1080</v>
      </c>
      <c r="C8" s="3">
        <v>897</v>
      </c>
      <c r="D8" s="3">
        <v>1233</v>
      </c>
    </row>
    <row r="9" spans="1:4" ht="22.5" customHeight="1" x14ac:dyDescent="0.4">
      <c r="A9" s="85">
        <f t="shared" si="0"/>
        <v>44841</v>
      </c>
      <c r="B9" s="3">
        <v>1080</v>
      </c>
      <c r="C9" s="3">
        <v>915</v>
      </c>
      <c r="D9" s="3">
        <v>1227</v>
      </c>
    </row>
    <row r="10" spans="1:4" ht="22.5" customHeight="1" x14ac:dyDescent="0.4">
      <c r="A10" s="86">
        <f t="shared" si="0"/>
        <v>44842</v>
      </c>
      <c r="B10" s="90"/>
      <c r="C10" s="90"/>
      <c r="D10" s="90"/>
    </row>
    <row r="11" spans="1:4" ht="22.5" customHeight="1" x14ac:dyDescent="0.4">
      <c r="A11" s="86">
        <f t="shared" si="0"/>
        <v>44843</v>
      </c>
      <c r="B11" s="90"/>
      <c r="C11" s="90"/>
      <c r="D11" s="90"/>
    </row>
    <row r="12" spans="1:4" ht="22.5" customHeight="1" x14ac:dyDescent="0.4">
      <c r="A12" s="85">
        <f t="shared" si="0"/>
        <v>44844</v>
      </c>
      <c r="B12" s="3"/>
      <c r="C12" s="3"/>
      <c r="D12" s="3"/>
    </row>
    <row r="13" spans="1:4" ht="22.5" customHeight="1" x14ac:dyDescent="0.4">
      <c r="A13" s="85">
        <f t="shared" si="0"/>
        <v>44845</v>
      </c>
      <c r="B13" s="3"/>
      <c r="C13" s="3"/>
      <c r="D13" s="3"/>
    </row>
    <row r="14" spans="1:4" ht="22.5" customHeight="1" x14ac:dyDescent="0.4">
      <c r="A14" s="85">
        <f t="shared" si="0"/>
        <v>44846</v>
      </c>
      <c r="B14" s="3">
        <v>1028</v>
      </c>
      <c r="C14" s="3">
        <v>882</v>
      </c>
      <c r="D14" s="3">
        <v>1073</v>
      </c>
    </row>
    <row r="15" spans="1:4" ht="22.5" customHeight="1" x14ac:dyDescent="0.4">
      <c r="A15" s="85">
        <f t="shared" si="0"/>
        <v>44847</v>
      </c>
      <c r="B15" s="3"/>
      <c r="C15" s="3"/>
      <c r="D15" s="3"/>
    </row>
    <row r="16" spans="1:4" ht="22.5" customHeight="1" x14ac:dyDescent="0.4">
      <c r="A16" s="85">
        <f t="shared" si="0"/>
        <v>44848</v>
      </c>
      <c r="B16" s="3">
        <v>990</v>
      </c>
      <c r="C16" s="3">
        <v>832</v>
      </c>
      <c r="D16" s="3">
        <v>936</v>
      </c>
    </row>
    <row r="17" spans="1:4" ht="22.5" customHeight="1" x14ac:dyDescent="0.4">
      <c r="A17" s="86">
        <f t="shared" si="0"/>
        <v>44849</v>
      </c>
      <c r="B17" s="90"/>
      <c r="C17" s="90"/>
      <c r="D17" s="90"/>
    </row>
    <row r="18" spans="1:4" ht="22.5" customHeight="1" x14ac:dyDescent="0.4">
      <c r="A18" s="86">
        <f t="shared" si="0"/>
        <v>44850</v>
      </c>
      <c r="B18" s="90"/>
      <c r="C18" s="90"/>
      <c r="D18" s="90"/>
    </row>
    <row r="19" spans="1:4" ht="22.5" customHeight="1" x14ac:dyDescent="0.4">
      <c r="A19" s="85">
        <f t="shared" si="0"/>
        <v>44851</v>
      </c>
      <c r="B19" s="3"/>
      <c r="C19" s="3"/>
      <c r="D19" s="3"/>
    </row>
    <row r="20" spans="1:4" ht="22.5" customHeight="1" x14ac:dyDescent="0.4">
      <c r="A20" s="85">
        <f t="shared" si="0"/>
        <v>44852</v>
      </c>
      <c r="B20" s="3"/>
      <c r="C20" s="3"/>
      <c r="D20" s="3"/>
    </row>
    <row r="21" spans="1:4" ht="22.5" customHeight="1" x14ac:dyDescent="0.4">
      <c r="A21" s="85">
        <f t="shared" si="0"/>
        <v>44853</v>
      </c>
      <c r="B21" s="3"/>
      <c r="C21" s="3"/>
      <c r="D21" s="3"/>
    </row>
    <row r="22" spans="1:4" ht="22.5" customHeight="1" x14ac:dyDescent="0.4">
      <c r="A22" s="85">
        <f t="shared" si="0"/>
        <v>44854</v>
      </c>
      <c r="B22" s="3">
        <v>1139</v>
      </c>
      <c r="C22" s="3">
        <v>838</v>
      </c>
      <c r="D22" s="3">
        <v>1150</v>
      </c>
    </row>
    <row r="23" spans="1:4" ht="22.5" customHeight="1" x14ac:dyDescent="0.4">
      <c r="A23" s="85">
        <f t="shared" si="0"/>
        <v>44855</v>
      </c>
      <c r="B23" s="3">
        <v>1181</v>
      </c>
      <c r="C23" s="3">
        <v>821</v>
      </c>
      <c r="D23" s="3">
        <v>1051</v>
      </c>
    </row>
    <row r="24" spans="1:4" ht="22.5" customHeight="1" x14ac:dyDescent="0.4">
      <c r="A24" s="86">
        <f t="shared" si="0"/>
        <v>44856</v>
      </c>
      <c r="B24" s="90"/>
      <c r="C24" s="90"/>
      <c r="D24" s="90"/>
    </row>
    <row r="25" spans="1:4" ht="22.5" customHeight="1" x14ac:dyDescent="0.4">
      <c r="A25" s="86">
        <f t="shared" si="0"/>
        <v>44857</v>
      </c>
      <c r="B25" s="90"/>
      <c r="C25" s="90"/>
      <c r="D25" s="90"/>
    </row>
    <row r="26" spans="1:4" ht="22.5" customHeight="1" x14ac:dyDescent="0.4">
      <c r="A26" s="85">
        <f t="shared" si="0"/>
        <v>44858</v>
      </c>
      <c r="B26" s="3"/>
      <c r="C26" s="3"/>
      <c r="D26" s="3"/>
    </row>
    <row r="27" spans="1:4" ht="22.5" customHeight="1" x14ac:dyDescent="0.4">
      <c r="A27" s="85">
        <f t="shared" si="0"/>
        <v>44859</v>
      </c>
      <c r="B27" s="3"/>
      <c r="C27" s="3"/>
      <c r="D27" s="3"/>
    </row>
    <row r="28" spans="1:4" ht="22.5" customHeight="1" x14ac:dyDescent="0.4">
      <c r="A28" s="85">
        <f t="shared" si="0"/>
        <v>44860</v>
      </c>
      <c r="B28" s="3">
        <v>1556</v>
      </c>
      <c r="C28" s="3">
        <v>847</v>
      </c>
      <c r="D28" s="3">
        <v>1100</v>
      </c>
    </row>
    <row r="29" spans="1:4" ht="22.5" customHeight="1" x14ac:dyDescent="0.4">
      <c r="A29" s="85">
        <f t="shared" si="0"/>
        <v>44861</v>
      </c>
      <c r="B29" s="3"/>
      <c r="C29" s="3"/>
      <c r="D29" s="3"/>
    </row>
    <row r="30" spans="1:4" ht="22.5" customHeight="1" x14ac:dyDescent="0.4">
      <c r="A30" s="85">
        <f t="shared" si="0"/>
        <v>44862</v>
      </c>
      <c r="B30" s="3">
        <v>1435</v>
      </c>
      <c r="C30" s="3">
        <v>929</v>
      </c>
      <c r="D30" s="3">
        <v>936</v>
      </c>
    </row>
    <row r="31" spans="1:4" ht="22.5" customHeight="1" x14ac:dyDescent="0.4">
      <c r="A31" s="86">
        <f t="shared" si="0"/>
        <v>44863</v>
      </c>
      <c r="B31" s="90"/>
      <c r="C31" s="90"/>
      <c r="D31" s="90"/>
    </row>
    <row r="32" spans="1:4" ht="22.5" customHeight="1" x14ac:dyDescent="0.4">
      <c r="A32" s="86">
        <f t="shared" si="0"/>
        <v>44864</v>
      </c>
      <c r="B32" s="90"/>
      <c r="C32" s="90"/>
      <c r="D32" s="90"/>
    </row>
    <row r="33" spans="1:4" ht="18.75" customHeight="1" x14ac:dyDescent="0.4">
      <c r="A33" s="131" t="s">
        <v>119</v>
      </c>
      <c r="B33" s="131"/>
      <c r="C33" s="131"/>
      <c r="D33" s="131"/>
    </row>
    <row r="34" spans="1:4" x14ac:dyDescent="0.4">
      <c r="A34" s="250"/>
      <c r="B34" s="250"/>
      <c r="C34" s="250"/>
      <c r="D34" s="250"/>
    </row>
  </sheetData>
  <mergeCells count="1">
    <mergeCell ref="A33:D34"/>
  </mergeCells>
  <phoneticPr fontId="4"/>
  <pageMargins left="0.7" right="0.7" top="0.75" bottom="0.75" header="0.3" footer="0.3"/>
  <pageSetup paperSize="9" scale="99"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8CF13-C4E5-4CC9-9D91-CE9ABF382A85}">
  <sheetPr codeName="Sheet12"/>
  <dimension ref="B1:R82"/>
  <sheetViews>
    <sheetView zoomScale="85" zoomScaleNormal="85" workbookViewId="0">
      <selection activeCell="B2" sqref="B2:I21"/>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6384" width="8.75" style="66"/>
  </cols>
  <sheetData>
    <row r="1" spans="2:9" ht="19.5" thickBot="1" x14ac:dyDescent="0.45"/>
    <row r="2" spans="2:9" ht="19.5" x14ac:dyDescent="0.4">
      <c r="B2" s="134" t="s">
        <v>120</v>
      </c>
      <c r="C2" s="135"/>
      <c r="D2" s="138" t="s">
        <v>121</v>
      </c>
      <c r="E2" s="138"/>
      <c r="F2" s="138"/>
      <c r="G2" s="138"/>
      <c r="H2" s="138"/>
      <c r="I2" s="139"/>
    </row>
    <row r="3" spans="2:9" x14ac:dyDescent="0.4">
      <c r="B3" s="136"/>
      <c r="C3" s="137"/>
      <c r="D3" s="67" t="s">
        <v>122</v>
      </c>
      <c r="E3" s="140" t="s">
        <v>123</v>
      </c>
      <c r="F3" s="140"/>
      <c r="G3" s="140" t="s">
        <v>124</v>
      </c>
      <c r="H3" s="140"/>
      <c r="I3" s="68" t="s">
        <v>125</v>
      </c>
    </row>
    <row r="4" spans="2:9" x14ac:dyDescent="0.4">
      <c r="B4" s="141" t="s">
        <v>126</v>
      </c>
      <c r="C4" s="69"/>
      <c r="D4" s="70" t="s">
        <v>127</v>
      </c>
      <c r="E4" s="70" t="s">
        <v>103</v>
      </c>
      <c r="F4" s="70" t="s">
        <v>128</v>
      </c>
      <c r="G4" s="70" t="s">
        <v>129</v>
      </c>
      <c r="H4" s="70" t="s">
        <v>128</v>
      </c>
      <c r="I4" s="71"/>
    </row>
    <row r="5" spans="2:9" x14ac:dyDescent="0.4">
      <c r="B5" s="141"/>
      <c r="C5" s="143" t="s">
        <v>173</v>
      </c>
      <c r="D5" s="143">
        <v>142</v>
      </c>
      <c r="E5" s="143">
        <v>103</v>
      </c>
      <c r="F5" s="143">
        <v>21</v>
      </c>
      <c r="G5" s="143">
        <v>114</v>
      </c>
      <c r="H5" s="143">
        <v>21</v>
      </c>
      <c r="I5" s="144">
        <v>603</v>
      </c>
    </row>
    <row r="6" spans="2:9" x14ac:dyDescent="0.4">
      <c r="B6" s="141"/>
      <c r="C6" s="143"/>
      <c r="D6" s="143"/>
      <c r="E6" s="143"/>
      <c r="F6" s="143"/>
      <c r="G6" s="143"/>
      <c r="H6" s="143"/>
      <c r="I6" s="145"/>
    </row>
    <row r="7" spans="2:9" x14ac:dyDescent="0.4">
      <c r="B7" s="141"/>
      <c r="C7" s="143"/>
      <c r="D7" s="143"/>
      <c r="E7" s="143">
        <f>E5+F5</f>
        <v>124</v>
      </c>
      <c r="F7" s="143"/>
      <c r="G7" s="143">
        <f>G5+H5</f>
        <v>135</v>
      </c>
      <c r="H7" s="143"/>
      <c r="I7" s="146"/>
    </row>
    <row r="8" spans="2:9" x14ac:dyDescent="0.4">
      <c r="B8" s="141"/>
      <c r="C8" s="143" t="s">
        <v>174</v>
      </c>
      <c r="D8" s="143">
        <v>364</v>
      </c>
      <c r="E8" s="143">
        <v>100</v>
      </c>
      <c r="F8" s="143">
        <v>39</v>
      </c>
      <c r="G8" s="143">
        <v>138</v>
      </c>
      <c r="H8" s="143">
        <v>39</v>
      </c>
      <c r="I8" s="144">
        <v>576</v>
      </c>
    </row>
    <row r="9" spans="2:9" x14ac:dyDescent="0.4">
      <c r="B9" s="141"/>
      <c r="C9" s="143"/>
      <c r="D9" s="143"/>
      <c r="E9" s="143"/>
      <c r="F9" s="143"/>
      <c r="G9" s="143"/>
      <c r="H9" s="143"/>
      <c r="I9" s="145"/>
    </row>
    <row r="10" spans="2:9" x14ac:dyDescent="0.4">
      <c r="B10" s="141"/>
      <c r="C10" s="143"/>
      <c r="D10" s="143"/>
      <c r="E10" s="143">
        <f>E8+F8</f>
        <v>139</v>
      </c>
      <c r="F10" s="143"/>
      <c r="G10" s="143">
        <f>G8+H8</f>
        <v>177</v>
      </c>
      <c r="H10" s="143"/>
      <c r="I10" s="146"/>
    </row>
    <row r="11" spans="2:9" ht="19.5" thickBot="1" x14ac:dyDescent="0.45">
      <c r="B11" s="142"/>
      <c r="C11" s="72" t="s">
        <v>132</v>
      </c>
      <c r="D11" s="73">
        <f t="shared" ref="D11:I11" si="0">D8/D5</f>
        <v>2.563380281690141</v>
      </c>
      <c r="E11" s="73">
        <f t="shared" si="0"/>
        <v>0.970873786407767</v>
      </c>
      <c r="F11" s="73">
        <f t="shared" si="0"/>
        <v>1.8571428571428572</v>
      </c>
      <c r="G11" s="73">
        <f t="shared" si="0"/>
        <v>1.2105263157894737</v>
      </c>
      <c r="H11" s="73">
        <f t="shared" si="0"/>
        <v>1.8571428571428572</v>
      </c>
      <c r="I11" s="74">
        <f t="shared" si="0"/>
        <v>0.95522388059701491</v>
      </c>
    </row>
    <row r="12" spans="2:9" ht="19.5" x14ac:dyDescent="0.4">
      <c r="B12" s="134" t="s">
        <v>133</v>
      </c>
      <c r="C12" s="135"/>
      <c r="D12" s="138" t="s">
        <v>121</v>
      </c>
      <c r="E12" s="138"/>
      <c r="F12" s="138"/>
      <c r="G12" s="138"/>
      <c r="H12" s="138"/>
      <c r="I12" s="139"/>
    </row>
    <row r="13" spans="2:9" x14ac:dyDescent="0.4">
      <c r="B13" s="136"/>
      <c r="C13" s="137"/>
      <c r="D13" s="67" t="s">
        <v>122</v>
      </c>
      <c r="E13" s="140" t="s">
        <v>123</v>
      </c>
      <c r="F13" s="140"/>
      <c r="G13" s="140" t="s">
        <v>124</v>
      </c>
      <c r="H13" s="140"/>
      <c r="I13" s="68" t="s">
        <v>125</v>
      </c>
    </row>
    <row r="14" spans="2:9" x14ac:dyDescent="0.4">
      <c r="B14" s="141" t="s">
        <v>126</v>
      </c>
      <c r="C14" s="69"/>
      <c r="D14" s="70" t="s">
        <v>127</v>
      </c>
      <c r="E14" s="70" t="s">
        <v>134</v>
      </c>
      <c r="F14" s="70" t="s">
        <v>135</v>
      </c>
      <c r="G14" s="70" t="s">
        <v>136</v>
      </c>
      <c r="H14" s="70" t="s">
        <v>135</v>
      </c>
      <c r="I14" s="71"/>
    </row>
    <row r="15" spans="2:9" x14ac:dyDescent="0.4">
      <c r="B15" s="141"/>
      <c r="C15" s="143" t="s">
        <v>175</v>
      </c>
      <c r="D15" s="143">
        <v>143</v>
      </c>
      <c r="E15" s="143">
        <v>66</v>
      </c>
      <c r="F15" s="143">
        <v>22</v>
      </c>
      <c r="G15" s="143">
        <v>115</v>
      </c>
      <c r="H15" s="143">
        <v>22</v>
      </c>
      <c r="I15" s="144">
        <v>483</v>
      </c>
    </row>
    <row r="16" spans="2:9" x14ac:dyDescent="0.4">
      <c r="B16" s="141"/>
      <c r="C16" s="143"/>
      <c r="D16" s="143"/>
      <c r="E16" s="143"/>
      <c r="F16" s="143"/>
      <c r="G16" s="143"/>
      <c r="H16" s="143"/>
      <c r="I16" s="145"/>
    </row>
    <row r="17" spans="2:18" x14ac:dyDescent="0.4">
      <c r="B17" s="141"/>
      <c r="C17" s="143"/>
      <c r="D17" s="143"/>
      <c r="E17" s="143">
        <f>E15+F15</f>
        <v>88</v>
      </c>
      <c r="F17" s="143"/>
      <c r="G17" s="143">
        <f>G15+H15</f>
        <v>137</v>
      </c>
      <c r="H17" s="143"/>
      <c r="I17" s="146"/>
    </row>
    <row r="18" spans="2:18" x14ac:dyDescent="0.4">
      <c r="B18" s="141"/>
      <c r="C18" s="143" t="s">
        <v>176</v>
      </c>
      <c r="D18" s="150">
        <f t="shared" ref="D18:I18" si="1">D15*D11</f>
        <v>366.56338028169017</v>
      </c>
      <c r="E18" s="150">
        <f t="shared" si="1"/>
        <v>64.077669902912618</v>
      </c>
      <c r="F18" s="150">
        <f t="shared" si="1"/>
        <v>40.857142857142861</v>
      </c>
      <c r="G18" s="150">
        <f t="shared" si="1"/>
        <v>139.21052631578948</v>
      </c>
      <c r="H18" s="150">
        <f t="shared" si="1"/>
        <v>40.857142857142861</v>
      </c>
      <c r="I18" s="147">
        <f t="shared" si="1"/>
        <v>461.37313432835822</v>
      </c>
    </row>
    <row r="19" spans="2:18" x14ac:dyDescent="0.4">
      <c r="B19" s="141"/>
      <c r="C19" s="143"/>
      <c r="D19" s="150"/>
      <c r="E19" s="150"/>
      <c r="F19" s="150"/>
      <c r="G19" s="150"/>
      <c r="H19" s="150"/>
      <c r="I19" s="148"/>
    </row>
    <row r="20" spans="2:18" x14ac:dyDescent="0.4">
      <c r="B20" s="141"/>
      <c r="C20" s="143"/>
      <c r="D20" s="150"/>
      <c r="E20" s="150">
        <f>E18+F18</f>
        <v>104.93481276005548</v>
      </c>
      <c r="F20" s="150"/>
      <c r="G20" s="150">
        <f>G18+H18</f>
        <v>180.06766917293234</v>
      </c>
      <c r="H20" s="150"/>
      <c r="I20" s="149"/>
    </row>
    <row r="21" spans="2:18" ht="19.5" thickBot="1" x14ac:dyDescent="0.45">
      <c r="B21" s="153"/>
      <c r="C21" s="75" t="s">
        <v>132</v>
      </c>
      <c r="D21" s="76">
        <f t="shared" ref="D21:I21" si="2">D18/D15</f>
        <v>2.563380281690141</v>
      </c>
      <c r="E21" s="76">
        <f t="shared" si="2"/>
        <v>0.97087378640776689</v>
      </c>
      <c r="F21" s="76">
        <f t="shared" si="2"/>
        <v>1.8571428571428574</v>
      </c>
      <c r="G21" s="76">
        <f t="shared" si="2"/>
        <v>1.2105263157894737</v>
      </c>
      <c r="H21" s="76">
        <f t="shared" si="2"/>
        <v>1.8571428571428574</v>
      </c>
      <c r="I21" s="76">
        <f t="shared" si="2"/>
        <v>0.95522388059701491</v>
      </c>
    </row>
    <row r="22" spans="2:18" x14ac:dyDescent="0.4">
      <c r="B22" s="77"/>
      <c r="C22" s="77"/>
      <c r="D22" s="151" t="s">
        <v>139</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20.25" thickBot="1" x14ac:dyDescent="0.45">
      <c r="B30" s="134" t="s">
        <v>140</v>
      </c>
      <c r="C30" s="135"/>
      <c r="D30" s="138" t="s">
        <v>121</v>
      </c>
      <c r="E30" s="138"/>
      <c r="F30" s="138"/>
      <c r="G30" s="138"/>
      <c r="H30" s="138"/>
      <c r="I30" s="139"/>
    </row>
    <row r="31" spans="2:18" ht="18" customHeight="1" thickBot="1" x14ac:dyDescent="0.45">
      <c r="B31" s="190"/>
      <c r="C31" s="137"/>
      <c r="D31" s="67" t="s">
        <v>122</v>
      </c>
      <c r="E31" s="140" t="s">
        <v>123</v>
      </c>
      <c r="F31" s="140"/>
      <c r="G31" s="140" t="s">
        <v>124</v>
      </c>
      <c r="H31" s="140"/>
      <c r="I31" s="68" t="s">
        <v>125</v>
      </c>
      <c r="K31" s="157" t="s">
        <v>141</v>
      </c>
      <c r="L31" s="158"/>
      <c r="M31" s="158"/>
      <c r="N31" s="158"/>
      <c r="O31" s="158"/>
      <c r="P31" s="158"/>
      <c r="Q31" s="158"/>
      <c r="R31" s="159"/>
    </row>
    <row r="32" spans="2:18" x14ac:dyDescent="0.4">
      <c r="B32" s="209" t="s">
        <v>126</v>
      </c>
      <c r="C32" s="89"/>
      <c r="D32" s="70" t="s">
        <v>127</v>
      </c>
      <c r="E32" s="70" t="s">
        <v>103</v>
      </c>
      <c r="F32" s="70" t="s">
        <v>128</v>
      </c>
      <c r="G32" s="70" t="s">
        <v>129</v>
      </c>
      <c r="H32" s="70" t="s">
        <v>128</v>
      </c>
      <c r="I32" s="71"/>
      <c r="K32" s="160"/>
      <c r="L32" s="161"/>
      <c r="M32" s="161"/>
      <c r="N32" s="161"/>
      <c r="O32" s="161"/>
      <c r="P32" s="161"/>
      <c r="Q32" s="161"/>
      <c r="R32" s="162"/>
    </row>
    <row r="33" spans="2:18" x14ac:dyDescent="0.4">
      <c r="B33" s="210"/>
      <c r="C33" s="186" t="s">
        <v>142</v>
      </c>
      <c r="D33" s="154">
        <v>417</v>
      </c>
      <c r="E33" s="143">
        <v>52</v>
      </c>
      <c r="F33" s="143">
        <v>30</v>
      </c>
      <c r="G33" s="143">
        <v>101</v>
      </c>
      <c r="H33" s="143">
        <f>F33</f>
        <v>30</v>
      </c>
      <c r="I33" s="144">
        <v>592</v>
      </c>
      <c r="K33" s="160"/>
      <c r="L33" s="161"/>
      <c r="M33" s="161"/>
      <c r="N33" s="161"/>
      <c r="O33" s="161"/>
      <c r="P33" s="161"/>
      <c r="Q33" s="161"/>
      <c r="R33" s="162"/>
    </row>
    <row r="34" spans="2:18" ht="19.5" thickBot="1" x14ac:dyDescent="0.45">
      <c r="B34" s="210"/>
      <c r="C34" s="187"/>
      <c r="D34" s="155"/>
      <c r="E34" s="143"/>
      <c r="F34" s="143"/>
      <c r="G34" s="143"/>
      <c r="H34" s="143"/>
      <c r="I34" s="145"/>
      <c r="K34" s="163"/>
      <c r="L34" s="164"/>
      <c r="M34" s="164"/>
      <c r="N34" s="164"/>
      <c r="O34" s="164"/>
      <c r="P34" s="164"/>
      <c r="Q34" s="164"/>
      <c r="R34" s="165"/>
    </row>
    <row r="35" spans="2:18" ht="19.5" thickBot="1" x14ac:dyDescent="0.45">
      <c r="B35" s="210"/>
      <c r="C35" s="188"/>
      <c r="D35" s="156"/>
      <c r="E35" s="143">
        <f>E33+F33</f>
        <v>82</v>
      </c>
      <c r="F35" s="143"/>
      <c r="G35" s="143">
        <f>G33+H33</f>
        <v>131</v>
      </c>
      <c r="H35" s="143"/>
      <c r="I35" s="146"/>
    </row>
    <row r="36" spans="2:18" x14ac:dyDescent="0.4">
      <c r="B36" s="210"/>
      <c r="C36" s="186" t="s">
        <v>143</v>
      </c>
      <c r="D36" s="154">
        <v>381</v>
      </c>
      <c r="E36" s="143">
        <v>93</v>
      </c>
      <c r="F36" s="143">
        <v>33</v>
      </c>
      <c r="G36" s="143">
        <v>116</v>
      </c>
      <c r="H36" s="143">
        <f>F36</f>
        <v>33</v>
      </c>
      <c r="I36" s="144">
        <v>706</v>
      </c>
      <c r="K36" s="166" t="s">
        <v>144</v>
      </c>
      <c r="L36" s="167"/>
      <c r="M36" s="167"/>
      <c r="N36" s="167"/>
      <c r="O36" s="167"/>
      <c r="P36" s="167"/>
      <c r="Q36" s="167"/>
      <c r="R36" s="168"/>
    </row>
    <row r="37" spans="2:18" x14ac:dyDescent="0.4">
      <c r="B37" s="210"/>
      <c r="C37" s="187"/>
      <c r="D37" s="155"/>
      <c r="E37" s="143"/>
      <c r="F37" s="143"/>
      <c r="G37" s="143"/>
      <c r="H37" s="143"/>
      <c r="I37" s="145"/>
      <c r="K37" s="169"/>
      <c r="L37" s="170"/>
      <c r="M37" s="170"/>
      <c r="N37" s="170"/>
      <c r="O37" s="170"/>
      <c r="P37" s="170"/>
      <c r="Q37" s="170"/>
      <c r="R37" s="171"/>
    </row>
    <row r="38" spans="2:18" x14ac:dyDescent="0.4">
      <c r="B38" s="210"/>
      <c r="C38" s="188"/>
      <c r="D38" s="156"/>
      <c r="E38" s="143">
        <f>E36+F36</f>
        <v>126</v>
      </c>
      <c r="F38" s="143"/>
      <c r="G38" s="143">
        <f>G36+H36</f>
        <v>149</v>
      </c>
      <c r="H38" s="143"/>
      <c r="I38" s="146"/>
      <c r="K38" s="169"/>
      <c r="L38" s="170"/>
      <c r="M38" s="170"/>
      <c r="N38" s="170"/>
      <c r="O38" s="170"/>
      <c r="P38" s="170"/>
      <c r="Q38" s="170"/>
      <c r="R38" s="171"/>
    </row>
    <row r="39" spans="2:18" x14ac:dyDescent="0.4">
      <c r="B39" s="210"/>
      <c r="C39" s="186" t="s">
        <v>131</v>
      </c>
      <c r="D39" s="206">
        <v>143</v>
      </c>
      <c r="E39" s="143">
        <v>70</v>
      </c>
      <c r="F39" s="143">
        <v>19</v>
      </c>
      <c r="G39" s="143">
        <v>127</v>
      </c>
      <c r="H39" s="143">
        <v>19</v>
      </c>
      <c r="I39" s="144">
        <v>322</v>
      </c>
      <c r="K39" s="169"/>
      <c r="L39" s="170"/>
      <c r="M39" s="170"/>
      <c r="N39" s="170"/>
      <c r="O39" s="170"/>
      <c r="P39" s="170"/>
      <c r="Q39" s="170"/>
      <c r="R39" s="171"/>
    </row>
    <row r="40" spans="2:18" x14ac:dyDescent="0.4">
      <c r="B40" s="210"/>
      <c r="C40" s="187"/>
      <c r="D40" s="204"/>
      <c r="E40" s="143"/>
      <c r="F40" s="143"/>
      <c r="G40" s="143"/>
      <c r="H40" s="143"/>
      <c r="I40" s="145"/>
      <c r="K40" s="169"/>
      <c r="L40" s="170"/>
      <c r="M40" s="170"/>
      <c r="N40" s="170"/>
      <c r="O40" s="170"/>
      <c r="P40" s="170"/>
      <c r="Q40" s="170"/>
      <c r="R40" s="171"/>
    </row>
    <row r="41" spans="2:18" ht="19.5" thickBot="1" x14ac:dyDescent="0.45">
      <c r="B41" s="210"/>
      <c r="C41" s="189"/>
      <c r="D41" s="205"/>
      <c r="E41" s="177">
        <f>E39+F39</f>
        <v>89</v>
      </c>
      <c r="F41" s="177"/>
      <c r="G41" s="177">
        <f>G39+H39</f>
        <v>146</v>
      </c>
      <c r="H41" s="177"/>
      <c r="I41" s="176"/>
      <c r="K41" s="172"/>
      <c r="L41" s="173"/>
      <c r="M41" s="173"/>
      <c r="N41" s="173"/>
      <c r="O41" s="173"/>
      <c r="P41" s="173"/>
      <c r="Q41" s="173"/>
      <c r="R41" s="174"/>
    </row>
    <row r="42" spans="2:18" x14ac:dyDescent="0.4">
      <c r="B42" s="210"/>
      <c r="C42" s="186" t="s">
        <v>138</v>
      </c>
      <c r="D42" s="197">
        <v>287</v>
      </c>
      <c r="E42" s="199">
        <v>110</v>
      </c>
      <c r="F42" s="200">
        <v>32</v>
      </c>
      <c r="G42" s="200">
        <v>102</v>
      </c>
      <c r="H42" s="200">
        <v>32</v>
      </c>
      <c r="I42" s="194"/>
      <c r="K42" s="88"/>
      <c r="L42" s="88"/>
      <c r="M42" s="88"/>
      <c r="N42" s="88"/>
      <c r="O42" s="88"/>
      <c r="P42" s="88"/>
      <c r="Q42" s="88"/>
      <c r="R42" s="88"/>
    </row>
    <row r="43" spans="2:18" x14ac:dyDescent="0.4">
      <c r="B43" s="210"/>
      <c r="C43" s="187"/>
      <c r="D43" s="204"/>
      <c r="E43" s="156"/>
      <c r="F43" s="156"/>
      <c r="G43" s="156"/>
      <c r="H43" s="156"/>
      <c r="I43" s="145"/>
      <c r="K43" s="88"/>
      <c r="L43" s="88"/>
      <c r="M43" s="88"/>
      <c r="N43" s="88"/>
      <c r="O43" s="88"/>
      <c r="P43" s="88"/>
      <c r="Q43" s="88"/>
      <c r="R43" s="88"/>
    </row>
    <row r="44" spans="2:18" ht="19.5" thickBot="1" x14ac:dyDescent="0.45">
      <c r="B44" s="210"/>
      <c r="C44" s="189"/>
      <c r="D44" s="205"/>
      <c r="E44" s="195">
        <f>E42+F42</f>
        <v>142</v>
      </c>
      <c r="F44" s="196"/>
      <c r="G44" s="195">
        <f>G42+H42</f>
        <v>134</v>
      </c>
      <c r="H44" s="196"/>
      <c r="I44" s="176"/>
      <c r="K44" s="88"/>
      <c r="L44" s="88"/>
      <c r="M44" s="88"/>
      <c r="N44" s="88"/>
      <c r="O44" s="88"/>
      <c r="P44" s="88"/>
      <c r="Q44" s="88"/>
      <c r="R44" s="88"/>
    </row>
    <row r="45" spans="2:18" x14ac:dyDescent="0.4">
      <c r="B45" s="210"/>
      <c r="C45" s="186" t="s">
        <v>153</v>
      </c>
      <c r="D45" s="197">
        <v>444</v>
      </c>
      <c r="E45" s="202">
        <v>38</v>
      </c>
      <c r="F45" s="202">
        <v>33</v>
      </c>
      <c r="G45" s="202">
        <v>137</v>
      </c>
      <c r="H45" s="202">
        <v>33</v>
      </c>
      <c r="I45" s="194">
        <v>935</v>
      </c>
      <c r="K45" s="88"/>
      <c r="L45" s="88"/>
      <c r="M45" s="88"/>
      <c r="N45" s="88"/>
      <c r="O45" s="88"/>
      <c r="P45" s="88"/>
      <c r="Q45" s="88"/>
      <c r="R45" s="88"/>
    </row>
    <row r="46" spans="2:18" x14ac:dyDescent="0.4">
      <c r="B46" s="210"/>
      <c r="C46" s="187"/>
      <c r="D46" s="204"/>
      <c r="E46" s="203"/>
      <c r="F46" s="203"/>
      <c r="G46" s="203"/>
      <c r="H46" s="203"/>
      <c r="I46" s="145"/>
      <c r="K46" s="88"/>
      <c r="L46" s="88"/>
      <c r="M46" s="88"/>
      <c r="N46" s="88"/>
      <c r="O46" s="88"/>
      <c r="P46" s="88"/>
      <c r="Q46" s="88"/>
      <c r="R46" s="88"/>
    </row>
    <row r="47" spans="2:18" ht="19.5" thickBot="1" x14ac:dyDescent="0.45">
      <c r="B47" s="210"/>
      <c r="C47" s="189"/>
      <c r="D47" s="205"/>
      <c r="E47" s="207">
        <f>E45+F45</f>
        <v>71</v>
      </c>
      <c r="F47" s="208"/>
      <c r="G47" s="207">
        <f>G45+H45</f>
        <v>170</v>
      </c>
      <c r="H47" s="208"/>
      <c r="I47" s="176"/>
      <c r="J47" s="66">
        <v>41</v>
      </c>
      <c r="K47" s="88"/>
      <c r="L47" s="88"/>
      <c r="M47" s="88"/>
      <c r="N47" s="88"/>
      <c r="O47" s="88"/>
      <c r="P47" s="88"/>
      <c r="Q47" s="88"/>
      <c r="R47" s="88"/>
    </row>
    <row r="48" spans="2:18" x14ac:dyDescent="0.4">
      <c r="B48" s="210"/>
      <c r="C48" s="186" t="s">
        <v>154</v>
      </c>
      <c r="D48" s="197">
        <v>316</v>
      </c>
      <c r="E48" s="202">
        <v>104</v>
      </c>
      <c r="F48" s="202">
        <v>42</v>
      </c>
      <c r="G48" s="202">
        <v>148</v>
      </c>
      <c r="H48" s="202">
        <v>42</v>
      </c>
      <c r="I48" s="194">
        <v>640</v>
      </c>
      <c r="K48" s="88"/>
      <c r="L48" s="88"/>
      <c r="M48" s="88"/>
      <c r="N48" s="88"/>
      <c r="O48" s="88"/>
      <c r="P48" s="88"/>
      <c r="Q48" s="88"/>
      <c r="R48" s="88"/>
    </row>
    <row r="49" spans="2:18" x14ac:dyDescent="0.4">
      <c r="B49" s="210"/>
      <c r="C49" s="187"/>
      <c r="D49" s="204"/>
      <c r="E49" s="203"/>
      <c r="F49" s="203"/>
      <c r="G49" s="203"/>
      <c r="H49" s="203"/>
      <c r="I49" s="145"/>
      <c r="K49" s="88"/>
      <c r="L49" s="88"/>
      <c r="M49" s="88"/>
      <c r="N49" s="88"/>
      <c r="O49" s="88"/>
      <c r="P49" s="88"/>
      <c r="Q49" s="88"/>
      <c r="R49" s="88"/>
    </row>
    <row r="50" spans="2:18" ht="19.5" thickBot="1" x14ac:dyDescent="0.45">
      <c r="B50" s="210"/>
      <c r="C50" s="189"/>
      <c r="D50" s="205"/>
      <c r="E50" s="207">
        <f>E48+F48</f>
        <v>146</v>
      </c>
      <c r="F50" s="208"/>
      <c r="G50" s="207">
        <f>G48+H48</f>
        <v>190</v>
      </c>
      <c r="H50" s="208"/>
      <c r="I50" s="176"/>
      <c r="K50" s="88"/>
      <c r="L50" s="88"/>
      <c r="M50" s="88"/>
      <c r="N50" s="88"/>
      <c r="O50" s="88"/>
      <c r="P50" s="88"/>
      <c r="Q50" s="88"/>
      <c r="R50" s="88"/>
    </row>
    <row r="51" spans="2:18" x14ac:dyDescent="0.4">
      <c r="B51" s="77"/>
      <c r="C51" s="186" t="s">
        <v>177</v>
      </c>
      <c r="D51" s="197">
        <v>364</v>
      </c>
      <c r="E51" s="202">
        <v>100</v>
      </c>
      <c r="F51" s="202">
        <v>39</v>
      </c>
      <c r="G51" s="202">
        <v>138</v>
      </c>
      <c r="H51" s="202">
        <v>39</v>
      </c>
      <c r="I51" s="194">
        <v>576</v>
      </c>
      <c r="K51" s="88"/>
      <c r="L51" s="88"/>
      <c r="M51" s="88"/>
      <c r="N51" s="88"/>
      <c r="O51" s="88"/>
      <c r="P51" s="88"/>
      <c r="Q51" s="88"/>
      <c r="R51" s="88"/>
    </row>
    <row r="52" spans="2:18" x14ac:dyDescent="0.4">
      <c r="B52" s="77"/>
      <c r="C52" s="187"/>
      <c r="D52" s="204"/>
      <c r="E52" s="203"/>
      <c r="F52" s="203"/>
      <c r="G52" s="203"/>
      <c r="H52" s="203"/>
      <c r="I52" s="145"/>
      <c r="K52" s="88"/>
      <c r="L52" s="88"/>
      <c r="M52" s="88"/>
      <c r="N52" s="88"/>
      <c r="O52" s="88"/>
      <c r="P52" s="88"/>
      <c r="Q52" s="88"/>
      <c r="R52" s="88"/>
    </row>
    <row r="53" spans="2:18" ht="19.5" thickBot="1" x14ac:dyDescent="0.45">
      <c r="B53" s="77"/>
      <c r="C53" s="189"/>
      <c r="D53" s="205"/>
      <c r="E53" s="207">
        <f>E51+F51</f>
        <v>139</v>
      </c>
      <c r="F53" s="208"/>
      <c r="G53" s="207">
        <f>G51+H51</f>
        <v>177</v>
      </c>
      <c r="H53" s="208"/>
      <c r="I53" s="176"/>
      <c r="J53" s="66">
        <v>25.6</v>
      </c>
      <c r="K53" s="88"/>
      <c r="L53" s="88"/>
      <c r="M53" s="88"/>
      <c r="N53" s="88"/>
      <c r="O53" s="88"/>
      <c r="P53" s="88"/>
      <c r="Q53" s="88"/>
      <c r="R53" s="88"/>
    </row>
    <row r="54" spans="2:18" x14ac:dyDescent="0.4">
      <c r="B54" s="77"/>
      <c r="C54" s="77"/>
      <c r="D54" s="91"/>
      <c r="E54" s="92"/>
      <c r="F54" s="92"/>
      <c r="G54" s="92"/>
      <c r="H54" s="92"/>
      <c r="I54" s="77"/>
      <c r="K54" s="88"/>
      <c r="L54" s="88"/>
      <c r="M54" s="88"/>
      <c r="N54" s="88"/>
      <c r="O54" s="88"/>
      <c r="P54" s="88"/>
      <c r="Q54" s="88"/>
      <c r="R54" s="88"/>
    </row>
    <row r="55" spans="2:18" x14ac:dyDescent="0.4">
      <c r="D55" s="178" t="s">
        <v>145</v>
      </c>
    </row>
    <row r="56" spans="2:18" x14ac:dyDescent="0.4">
      <c r="D56" s="178"/>
    </row>
    <row r="57" spans="2:18" ht="19.5" thickBot="1" x14ac:dyDescent="0.45">
      <c r="D57" s="83"/>
    </row>
    <row r="58" spans="2:18" x14ac:dyDescent="0.4">
      <c r="C58" s="84" t="s">
        <v>146</v>
      </c>
      <c r="D58" s="179" t="s">
        <v>142</v>
      </c>
      <c r="E58" s="182" t="s">
        <v>147</v>
      </c>
      <c r="F58" s="182"/>
      <c r="G58" s="182" t="s">
        <v>148</v>
      </c>
      <c r="H58" s="183"/>
    </row>
    <row r="59" spans="2:18" x14ac:dyDescent="0.4">
      <c r="D59" s="180"/>
      <c r="E59" s="70" t="s">
        <v>103</v>
      </c>
      <c r="F59" s="70" t="s">
        <v>128</v>
      </c>
      <c r="G59" s="70" t="s">
        <v>129</v>
      </c>
      <c r="H59" s="71" t="s">
        <v>128</v>
      </c>
    </row>
    <row r="60" spans="2:18" x14ac:dyDescent="0.4">
      <c r="D60" s="180"/>
      <c r="E60" s="143">
        <v>24</v>
      </c>
      <c r="F60" s="143">
        <v>5</v>
      </c>
      <c r="G60" s="143">
        <v>35</v>
      </c>
      <c r="H60" s="184">
        <v>5</v>
      </c>
    </row>
    <row r="61" spans="2:18" x14ac:dyDescent="0.4">
      <c r="D61" s="180"/>
      <c r="E61" s="143"/>
      <c r="F61" s="143"/>
      <c r="G61" s="143"/>
      <c r="H61" s="184"/>
    </row>
    <row r="62" spans="2:18" ht="19.5" thickBot="1" x14ac:dyDescent="0.45">
      <c r="D62" s="181"/>
      <c r="E62" s="177">
        <f>E60+F60</f>
        <v>29</v>
      </c>
      <c r="F62" s="177"/>
      <c r="G62" s="177">
        <f>G60+H60</f>
        <v>40</v>
      </c>
      <c r="H62" s="185"/>
    </row>
    <row r="63" spans="2:18" x14ac:dyDescent="0.4">
      <c r="D63" s="179" t="s">
        <v>149</v>
      </c>
      <c r="E63" s="70" t="s">
        <v>103</v>
      </c>
      <c r="F63" s="70" t="s">
        <v>128</v>
      </c>
      <c r="G63" s="70" t="s">
        <v>129</v>
      </c>
      <c r="H63" s="71" t="s">
        <v>128</v>
      </c>
    </row>
    <row r="64" spans="2:18" x14ac:dyDescent="0.4">
      <c r="D64" s="180"/>
      <c r="E64" s="143">
        <v>37</v>
      </c>
      <c r="F64" s="143">
        <v>7</v>
      </c>
      <c r="G64" s="143">
        <v>43</v>
      </c>
      <c r="H64" s="184">
        <v>7</v>
      </c>
    </row>
    <row r="65" spans="4:8" x14ac:dyDescent="0.4">
      <c r="D65" s="180"/>
      <c r="E65" s="143"/>
      <c r="F65" s="143"/>
      <c r="G65" s="143"/>
      <c r="H65" s="184"/>
    </row>
    <row r="66" spans="4:8" ht="19.5" thickBot="1" x14ac:dyDescent="0.45">
      <c r="D66" s="181"/>
      <c r="E66" s="177">
        <f>E64+F64</f>
        <v>44</v>
      </c>
      <c r="F66" s="177"/>
      <c r="G66" s="177">
        <f>G64+H64</f>
        <v>50</v>
      </c>
      <c r="H66" s="185"/>
    </row>
    <row r="67" spans="4:8" x14ac:dyDescent="0.4">
      <c r="D67" s="180" t="s">
        <v>150</v>
      </c>
      <c r="E67" s="70" t="s">
        <v>103</v>
      </c>
      <c r="F67" s="70" t="s">
        <v>128</v>
      </c>
      <c r="G67" s="70" t="s">
        <v>129</v>
      </c>
      <c r="H67" s="71" t="s">
        <v>128</v>
      </c>
    </row>
    <row r="68" spans="4:8" x14ac:dyDescent="0.4">
      <c r="D68" s="180"/>
      <c r="E68" s="143">
        <v>13</v>
      </c>
      <c r="F68" s="143">
        <v>2</v>
      </c>
      <c r="G68" s="143">
        <v>46</v>
      </c>
      <c r="H68" s="184">
        <v>2</v>
      </c>
    </row>
    <row r="69" spans="4:8" x14ac:dyDescent="0.4">
      <c r="D69" s="180"/>
      <c r="E69" s="143"/>
      <c r="F69" s="143"/>
      <c r="G69" s="143"/>
      <c r="H69" s="184"/>
    </row>
    <row r="70" spans="4:8" ht="19.5" thickBot="1" x14ac:dyDescent="0.45">
      <c r="D70" s="181"/>
      <c r="E70" s="177">
        <f>E68+F68</f>
        <v>15</v>
      </c>
      <c r="F70" s="177"/>
      <c r="G70" s="177">
        <f>G68+H68</f>
        <v>48</v>
      </c>
      <c r="H70" s="185"/>
    </row>
    <row r="71" spans="4:8" x14ac:dyDescent="0.4">
      <c r="D71" s="180" t="s">
        <v>138</v>
      </c>
      <c r="E71" s="70" t="s">
        <v>103</v>
      </c>
      <c r="F71" s="70" t="s">
        <v>128</v>
      </c>
      <c r="G71" s="70" t="s">
        <v>129</v>
      </c>
      <c r="H71" s="71" t="s">
        <v>128</v>
      </c>
    </row>
    <row r="72" spans="4:8" x14ac:dyDescent="0.4">
      <c r="D72" s="180"/>
      <c r="E72" s="154"/>
      <c r="F72" s="154"/>
      <c r="G72" s="154"/>
      <c r="H72" s="144"/>
    </row>
    <row r="73" spans="4:8" x14ac:dyDescent="0.4">
      <c r="D73" s="180"/>
      <c r="E73" s="156"/>
      <c r="F73" s="156"/>
      <c r="G73" s="156"/>
      <c r="H73" s="146"/>
    </row>
    <row r="74" spans="4:8" ht="19.5" thickBot="1" x14ac:dyDescent="0.45">
      <c r="D74" s="181"/>
      <c r="E74" s="195">
        <f>E72+F72</f>
        <v>0</v>
      </c>
      <c r="F74" s="196"/>
      <c r="G74" s="195">
        <f>G72+H72</f>
        <v>0</v>
      </c>
      <c r="H74" s="201"/>
    </row>
    <row r="75" spans="4:8" x14ac:dyDescent="0.4">
      <c r="D75" s="180" t="s">
        <v>153</v>
      </c>
      <c r="E75" s="70" t="s">
        <v>103</v>
      </c>
      <c r="F75" s="70" t="s">
        <v>128</v>
      </c>
      <c r="G75" s="70" t="s">
        <v>129</v>
      </c>
      <c r="H75" s="71" t="s">
        <v>128</v>
      </c>
    </row>
    <row r="76" spans="4:8" x14ac:dyDescent="0.4">
      <c r="D76" s="180"/>
      <c r="E76" s="154"/>
      <c r="F76" s="154"/>
      <c r="G76" s="154"/>
      <c r="H76" s="144"/>
    </row>
    <row r="77" spans="4:8" x14ac:dyDescent="0.4">
      <c r="D77" s="180"/>
      <c r="E77" s="156"/>
      <c r="F77" s="156"/>
      <c r="G77" s="156"/>
      <c r="H77" s="146"/>
    </row>
    <row r="78" spans="4:8" ht="19.5" thickBot="1" x14ac:dyDescent="0.45">
      <c r="D78" s="181"/>
      <c r="E78" s="195">
        <f>E76+F76</f>
        <v>0</v>
      </c>
      <c r="F78" s="196"/>
      <c r="G78" s="195">
        <f>G76+H76</f>
        <v>0</v>
      </c>
      <c r="H78" s="201"/>
    </row>
    <row r="79" spans="4:8" x14ac:dyDescent="0.4">
      <c r="D79" s="180" t="s">
        <v>154</v>
      </c>
      <c r="E79" s="70" t="s">
        <v>103</v>
      </c>
      <c r="F79" s="70" t="s">
        <v>128</v>
      </c>
      <c r="G79" s="70" t="s">
        <v>129</v>
      </c>
      <c r="H79" s="71" t="s">
        <v>128</v>
      </c>
    </row>
    <row r="80" spans="4:8" x14ac:dyDescent="0.4">
      <c r="D80" s="180"/>
      <c r="E80" s="154"/>
      <c r="F80" s="154"/>
      <c r="G80" s="154"/>
      <c r="H80" s="144"/>
    </row>
    <row r="81" spans="4:8" x14ac:dyDescent="0.4">
      <c r="D81" s="180"/>
      <c r="E81" s="156"/>
      <c r="F81" s="156"/>
      <c r="G81" s="156"/>
      <c r="H81" s="146"/>
    </row>
    <row r="82" spans="4:8" ht="19.5" thickBot="1" x14ac:dyDescent="0.45">
      <c r="D82" s="181"/>
      <c r="E82" s="195">
        <f>E80+F80</f>
        <v>0</v>
      </c>
      <c r="F82" s="196"/>
      <c r="G82" s="195">
        <f>G80+H80</f>
        <v>0</v>
      </c>
      <c r="H82" s="201"/>
    </row>
  </sheetData>
  <mergeCells count="162">
    <mergeCell ref="I51:I53"/>
    <mergeCell ref="E53:F53"/>
    <mergeCell ref="G53:H53"/>
    <mergeCell ref="C51:C53"/>
    <mergeCell ref="D51:D53"/>
    <mergeCell ref="E51:E52"/>
    <mergeCell ref="F51:F52"/>
    <mergeCell ref="G51:G52"/>
    <mergeCell ref="H51:H52"/>
    <mergeCell ref="D79:D82"/>
    <mergeCell ref="E80:E81"/>
    <mergeCell ref="F80:F81"/>
    <mergeCell ref="G80:G81"/>
    <mergeCell ref="H80:H81"/>
    <mergeCell ref="E82:F82"/>
    <mergeCell ref="G82:H82"/>
    <mergeCell ref="D75:D78"/>
    <mergeCell ref="E76:E77"/>
    <mergeCell ref="F76:F77"/>
    <mergeCell ref="G76:G77"/>
    <mergeCell ref="H76:H77"/>
    <mergeCell ref="E78:F78"/>
    <mergeCell ref="G78:H78"/>
    <mergeCell ref="D63:D66"/>
    <mergeCell ref="E64:E65"/>
    <mergeCell ref="F64:F65"/>
    <mergeCell ref="G64:G65"/>
    <mergeCell ref="H64:H65"/>
    <mergeCell ref="E66:F66"/>
    <mergeCell ref="G66:H66"/>
    <mergeCell ref="D71:D74"/>
    <mergeCell ref="E72:E73"/>
    <mergeCell ref="F72:F73"/>
    <mergeCell ref="G72:G73"/>
    <mergeCell ref="H72:H73"/>
    <mergeCell ref="E74:F74"/>
    <mergeCell ref="G74:H74"/>
    <mergeCell ref="D67:D70"/>
    <mergeCell ref="E68:E69"/>
    <mergeCell ref="F68:F69"/>
    <mergeCell ref="G68:G69"/>
    <mergeCell ref="H68:H69"/>
    <mergeCell ref="E70:F70"/>
    <mergeCell ref="G70:H70"/>
    <mergeCell ref="D55:D56"/>
    <mergeCell ref="D58:D62"/>
    <mergeCell ref="E58:F58"/>
    <mergeCell ref="G58:H58"/>
    <mergeCell ref="E60:E61"/>
    <mergeCell ref="F60:F61"/>
    <mergeCell ref="G60:G61"/>
    <mergeCell ref="H60:H61"/>
    <mergeCell ref="E62:F62"/>
    <mergeCell ref="G62:H62"/>
    <mergeCell ref="I45:I47"/>
    <mergeCell ref="E47:F47"/>
    <mergeCell ref="G47:H47"/>
    <mergeCell ref="C48:C50"/>
    <mergeCell ref="D48:D50"/>
    <mergeCell ref="E48:E49"/>
    <mergeCell ref="F48:F49"/>
    <mergeCell ref="G48:G49"/>
    <mergeCell ref="H48:H49"/>
    <mergeCell ref="I48:I50"/>
    <mergeCell ref="E50:F50"/>
    <mergeCell ref="G50:H50"/>
    <mergeCell ref="C45:C47"/>
    <mergeCell ref="D45:D47"/>
    <mergeCell ref="E45:E46"/>
    <mergeCell ref="F45:F46"/>
    <mergeCell ref="G45:G46"/>
    <mergeCell ref="H45:H46"/>
    <mergeCell ref="I39:I41"/>
    <mergeCell ref="E41:F41"/>
    <mergeCell ref="G41:H41"/>
    <mergeCell ref="C42:C44"/>
    <mergeCell ref="D42:D44"/>
    <mergeCell ref="E42:E43"/>
    <mergeCell ref="F42:F43"/>
    <mergeCell ref="G42:G43"/>
    <mergeCell ref="H42:H43"/>
    <mergeCell ref="I42:I44"/>
    <mergeCell ref="F39:F40"/>
    <mergeCell ref="G39:G40"/>
    <mergeCell ref="H39:H40"/>
    <mergeCell ref="E44:F44"/>
    <mergeCell ref="G44:H44"/>
    <mergeCell ref="G35:H35"/>
    <mergeCell ref="C36:C38"/>
    <mergeCell ref="D36:D38"/>
    <mergeCell ref="E36:E37"/>
    <mergeCell ref="F36:F37"/>
    <mergeCell ref="G36:G37"/>
    <mergeCell ref="H36:H37"/>
    <mergeCell ref="K31:R34"/>
    <mergeCell ref="B32:B50"/>
    <mergeCell ref="C33:C35"/>
    <mergeCell ref="D33:D35"/>
    <mergeCell ref="E33:E34"/>
    <mergeCell ref="F33:F34"/>
    <mergeCell ref="G33:G34"/>
    <mergeCell ref="H33:H34"/>
    <mergeCell ref="I33:I35"/>
    <mergeCell ref="E35:F35"/>
    <mergeCell ref="I36:I38"/>
    <mergeCell ref="K36:R41"/>
    <mergeCell ref="E38:F38"/>
    <mergeCell ref="G38:H38"/>
    <mergeCell ref="C39:C41"/>
    <mergeCell ref="D39:D41"/>
    <mergeCell ref="E39:E40"/>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F87B1-37D3-4824-A263-B1D17BC28812}">
  <sheetPr codeName="Sheet13"/>
  <dimension ref="B1:R85"/>
  <sheetViews>
    <sheetView topLeftCell="A32" zoomScale="85" zoomScaleNormal="85" workbookViewId="0">
      <selection activeCell="G56" sqref="G56:H56"/>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6384" width="8.75" style="66"/>
  </cols>
  <sheetData>
    <row r="1" spans="2:9" ht="19.5" thickBot="1" x14ac:dyDescent="0.45"/>
    <row r="2" spans="2:9" ht="19.5" x14ac:dyDescent="0.4">
      <c r="B2" s="134" t="s">
        <v>120</v>
      </c>
      <c r="C2" s="135"/>
      <c r="D2" s="138" t="s">
        <v>121</v>
      </c>
      <c r="E2" s="138"/>
      <c r="F2" s="138"/>
      <c r="G2" s="138"/>
      <c r="H2" s="138"/>
      <c r="I2" s="139"/>
    </row>
    <row r="3" spans="2:9" x14ac:dyDescent="0.4">
      <c r="B3" s="136"/>
      <c r="C3" s="137"/>
      <c r="D3" s="67" t="s">
        <v>122</v>
      </c>
      <c r="E3" s="140" t="s">
        <v>123</v>
      </c>
      <c r="F3" s="140"/>
      <c r="G3" s="140" t="s">
        <v>124</v>
      </c>
      <c r="H3" s="140"/>
      <c r="I3" s="68" t="s">
        <v>125</v>
      </c>
    </row>
    <row r="4" spans="2:9" x14ac:dyDescent="0.4">
      <c r="B4" s="141" t="s">
        <v>126</v>
      </c>
      <c r="C4" s="69"/>
      <c r="D4" s="70" t="s">
        <v>127</v>
      </c>
      <c r="E4" s="70" t="s">
        <v>103</v>
      </c>
      <c r="F4" s="70" t="s">
        <v>128</v>
      </c>
      <c r="G4" s="70" t="s">
        <v>129</v>
      </c>
      <c r="H4" s="70" t="s">
        <v>128</v>
      </c>
      <c r="I4" s="71"/>
    </row>
    <row r="5" spans="2:9" x14ac:dyDescent="0.4">
      <c r="B5" s="141"/>
      <c r="C5" s="143" t="s">
        <v>178</v>
      </c>
      <c r="D5" s="143">
        <v>143</v>
      </c>
      <c r="E5" s="143">
        <v>66</v>
      </c>
      <c r="F5" s="143">
        <v>22</v>
      </c>
      <c r="G5" s="143">
        <v>115</v>
      </c>
      <c r="H5" s="143">
        <v>22</v>
      </c>
      <c r="I5" s="144">
        <v>483</v>
      </c>
    </row>
    <row r="6" spans="2:9" x14ac:dyDescent="0.4">
      <c r="B6" s="141"/>
      <c r="C6" s="143"/>
      <c r="D6" s="143"/>
      <c r="E6" s="143"/>
      <c r="F6" s="143"/>
      <c r="G6" s="143"/>
      <c r="H6" s="143"/>
      <c r="I6" s="145"/>
    </row>
    <row r="7" spans="2:9" x14ac:dyDescent="0.4">
      <c r="B7" s="141"/>
      <c r="C7" s="143"/>
      <c r="D7" s="143"/>
      <c r="E7" s="143">
        <f>E5+F5</f>
        <v>88</v>
      </c>
      <c r="F7" s="143"/>
      <c r="G7" s="143">
        <f>G5+H5</f>
        <v>137</v>
      </c>
      <c r="H7" s="143"/>
      <c r="I7" s="146"/>
    </row>
    <row r="8" spans="2:9" x14ac:dyDescent="0.4">
      <c r="B8" s="141"/>
      <c r="C8" s="143" t="s">
        <v>179</v>
      </c>
      <c r="D8" s="143">
        <v>198</v>
      </c>
      <c r="E8" s="143">
        <v>95</v>
      </c>
      <c r="F8" s="143">
        <v>47</v>
      </c>
      <c r="G8" s="143">
        <v>96</v>
      </c>
      <c r="H8" s="143">
        <v>47</v>
      </c>
      <c r="I8" s="144">
        <v>299</v>
      </c>
    </row>
    <row r="9" spans="2:9" x14ac:dyDescent="0.4">
      <c r="B9" s="141"/>
      <c r="C9" s="143"/>
      <c r="D9" s="143"/>
      <c r="E9" s="143"/>
      <c r="F9" s="143"/>
      <c r="G9" s="143"/>
      <c r="H9" s="143"/>
      <c r="I9" s="145"/>
    </row>
    <row r="10" spans="2:9" x14ac:dyDescent="0.4">
      <c r="B10" s="141"/>
      <c r="C10" s="143"/>
      <c r="D10" s="143"/>
      <c r="E10" s="143">
        <f>E8+F8</f>
        <v>142</v>
      </c>
      <c r="F10" s="143"/>
      <c r="G10" s="143">
        <f>G8+H8</f>
        <v>143</v>
      </c>
      <c r="H10" s="143"/>
      <c r="I10" s="146"/>
    </row>
    <row r="11" spans="2:9" ht="19.5" thickBot="1" x14ac:dyDescent="0.45">
      <c r="B11" s="142"/>
      <c r="C11" s="72" t="s">
        <v>132</v>
      </c>
      <c r="D11" s="73">
        <f t="shared" ref="D11:I11" si="0">D8/D5</f>
        <v>1.3846153846153846</v>
      </c>
      <c r="E11" s="73">
        <f t="shared" si="0"/>
        <v>1.4393939393939394</v>
      </c>
      <c r="F11" s="73">
        <f t="shared" si="0"/>
        <v>2.1363636363636362</v>
      </c>
      <c r="G11" s="73">
        <f t="shared" si="0"/>
        <v>0.83478260869565213</v>
      </c>
      <c r="H11" s="73">
        <f t="shared" si="0"/>
        <v>2.1363636363636362</v>
      </c>
      <c r="I11" s="74">
        <f t="shared" si="0"/>
        <v>0.61904761904761907</v>
      </c>
    </row>
    <row r="12" spans="2:9" ht="19.5" x14ac:dyDescent="0.4">
      <c r="B12" s="134" t="s">
        <v>133</v>
      </c>
      <c r="C12" s="135"/>
      <c r="D12" s="138" t="s">
        <v>121</v>
      </c>
      <c r="E12" s="138"/>
      <c r="F12" s="138"/>
      <c r="G12" s="138"/>
      <c r="H12" s="138"/>
      <c r="I12" s="139"/>
    </row>
    <row r="13" spans="2:9" x14ac:dyDescent="0.4">
      <c r="B13" s="136"/>
      <c r="C13" s="137"/>
      <c r="D13" s="67" t="s">
        <v>122</v>
      </c>
      <c r="E13" s="140" t="s">
        <v>123</v>
      </c>
      <c r="F13" s="140"/>
      <c r="G13" s="140" t="s">
        <v>124</v>
      </c>
      <c r="H13" s="140"/>
      <c r="I13" s="68" t="s">
        <v>125</v>
      </c>
    </row>
    <row r="14" spans="2:9" x14ac:dyDescent="0.4">
      <c r="B14" s="141" t="s">
        <v>126</v>
      </c>
      <c r="C14" s="69"/>
      <c r="D14" s="70" t="s">
        <v>127</v>
      </c>
      <c r="E14" s="70" t="s">
        <v>134</v>
      </c>
      <c r="F14" s="70" t="s">
        <v>135</v>
      </c>
      <c r="G14" s="70" t="s">
        <v>136</v>
      </c>
      <c r="H14" s="70" t="s">
        <v>135</v>
      </c>
      <c r="I14" s="71"/>
    </row>
    <row r="15" spans="2:9" x14ac:dyDescent="0.4">
      <c r="B15" s="141"/>
      <c r="C15" s="143" t="s">
        <v>180</v>
      </c>
      <c r="D15" s="143">
        <v>96</v>
      </c>
      <c r="E15" s="143">
        <v>72</v>
      </c>
      <c r="F15" s="143">
        <v>44</v>
      </c>
      <c r="G15" s="143">
        <v>40</v>
      </c>
      <c r="H15" s="143">
        <v>44</v>
      </c>
      <c r="I15" s="144">
        <v>595</v>
      </c>
    </row>
    <row r="16" spans="2:9" x14ac:dyDescent="0.4">
      <c r="B16" s="141"/>
      <c r="C16" s="143"/>
      <c r="D16" s="143"/>
      <c r="E16" s="143"/>
      <c r="F16" s="143"/>
      <c r="G16" s="143"/>
      <c r="H16" s="143"/>
      <c r="I16" s="145"/>
    </row>
    <row r="17" spans="2:18" x14ac:dyDescent="0.4">
      <c r="B17" s="141"/>
      <c r="C17" s="143"/>
      <c r="D17" s="143"/>
      <c r="E17" s="143">
        <f>E15+F15</f>
        <v>116</v>
      </c>
      <c r="F17" s="143"/>
      <c r="G17" s="143">
        <f>G15+H15</f>
        <v>84</v>
      </c>
      <c r="H17" s="143"/>
      <c r="I17" s="146"/>
    </row>
    <row r="18" spans="2:18" x14ac:dyDescent="0.4">
      <c r="B18" s="141"/>
      <c r="C18" s="143" t="s">
        <v>181</v>
      </c>
      <c r="D18" s="150">
        <f t="shared" ref="D18:I18" si="1">D15*D11</f>
        <v>132.92307692307691</v>
      </c>
      <c r="E18" s="150">
        <f t="shared" si="1"/>
        <v>103.63636363636364</v>
      </c>
      <c r="F18" s="150">
        <f t="shared" si="1"/>
        <v>94</v>
      </c>
      <c r="G18" s="150">
        <f t="shared" si="1"/>
        <v>33.391304347826086</v>
      </c>
      <c r="H18" s="150">
        <f t="shared" si="1"/>
        <v>94</v>
      </c>
      <c r="I18" s="147">
        <f t="shared" si="1"/>
        <v>368.33333333333337</v>
      </c>
    </row>
    <row r="19" spans="2:18" x14ac:dyDescent="0.4">
      <c r="B19" s="141"/>
      <c r="C19" s="143"/>
      <c r="D19" s="150"/>
      <c r="E19" s="150"/>
      <c r="F19" s="150"/>
      <c r="G19" s="150"/>
      <c r="H19" s="150"/>
      <c r="I19" s="148"/>
    </row>
    <row r="20" spans="2:18" x14ac:dyDescent="0.4">
      <c r="B20" s="141"/>
      <c r="C20" s="143"/>
      <c r="D20" s="150"/>
      <c r="E20" s="150">
        <f>E18+F18</f>
        <v>197.63636363636363</v>
      </c>
      <c r="F20" s="150"/>
      <c r="G20" s="150">
        <f>G18+H18</f>
        <v>127.39130434782609</v>
      </c>
      <c r="H20" s="150"/>
      <c r="I20" s="149"/>
    </row>
    <row r="21" spans="2:18" ht="19.5" thickBot="1" x14ac:dyDescent="0.45">
      <c r="B21" s="153"/>
      <c r="C21" s="75" t="s">
        <v>132</v>
      </c>
      <c r="D21" s="76">
        <f t="shared" ref="D21:I21" si="2">D18/D15</f>
        <v>1.3846153846153844</v>
      </c>
      <c r="E21" s="76">
        <f t="shared" si="2"/>
        <v>1.4393939393939394</v>
      </c>
      <c r="F21" s="76">
        <f t="shared" si="2"/>
        <v>2.1363636363636362</v>
      </c>
      <c r="G21" s="76">
        <f t="shared" si="2"/>
        <v>0.83478260869565213</v>
      </c>
      <c r="H21" s="76">
        <f t="shared" si="2"/>
        <v>2.1363636363636362</v>
      </c>
      <c r="I21" s="76">
        <f t="shared" si="2"/>
        <v>0.61904761904761907</v>
      </c>
    </row>
    <row r="22" spans="2:18" x14ac:dyDescent="0.4">
      <c r="B22" s="77"/>
      <c r="C22" s="77"/>
      <c r="D22" s="151" t="s">
        <v>139</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20.25" thickBot="1" x14ac:dyDescent="0.45">
      <c r="B30" s="134" t="s">
        <v>140</v>
      </c>
      <c r="C30" s="135"/>
      <c r="D30" s="138" t="s">
        <v>121</v>
      </c>
      <c r="E30" s="138"/>
      <c r="F30" s="138"/>
      <c r="G30" s="138"/>
      <c r="H30" s="138"/>
      <c r="I30" s="139"/>
    </row>
    <row r="31" spans="2:18" ht="18" customHeight="1" thickBot="1" x14ac:dyDescent="0.45">
      <c r="B31" s="190"/>
      <c r="C31" s="137"/>
      <c r="D31" s="67" t="s">
        <v>122</v>
      </c>
      <c r="E31" s="140" t="s">
        <v>123</v>
      </c>
      <c r="F31" s="140"/>
      <c r="G31" s="140" t="s">
        <v>124</v>
      </c>
      <c r="H31" s="140"/>
      <c r="I31" s="68" t="s">
        <v>125</v>
      </c>
      <c r="K31" s="157" t="s">
        <v>141</v>
      </c>
      <c r="L31" s="158"/>
      <c r="M31" s="158"/>
      <c r="N31" s="158"/>
      <c r="O31" s="158"/>
      <c r="P31" s="158"/>
      <c r="Q31" s="158"/>
      <c r="R31" s="159"/>
    </row>
    <row r="32" spans="2:18" x14ac:dyDescent="0.4">
      <c r="B32" s="209" t="s">
        <v>126</v>
      </c>
      <c r="C32" s="89"/>
      <c r="D32" s="70" t="s">
        <v>127</v>
      </c>
      <c r="E32" s="70" t="s">
        <v>103</v>
      </c>
      <c r="F32" s="70" t="s">
        <v>128</v>
      </c>
      <c r="G32" s="70" t="s">
        <v>129</v>
      </c>
      <c r="H32" s="70" t="s">
        <v>128</v>
      </c>
      <c r="I32" s="71"/>
      <c r="K32" s="160"/>
      <c r="L32" s="161"/>
      <c r="M32" s="161"/>
      <c r="N32" s="161"/>
      <c r="O32" s="161"/>
      <c r="P32" s="161"/>
      <c r="Q32" s="161"/>
      <c r="R32" s="162"/>
    </row>
    <row r="33" spans="2:18" x14ac:dyDescent="0.4">
      <c r="B33" s="210"/>
      <c r="C33" s="186" t="s">
        <v>142</v>
      </c>
      <c r="D33" s="154">
        <v>417</v>
      </c>
      <c r="E33" s="143">
        <v>52</v>
      </c>
      <c r="F33" s="143">
        <v>30</v>
      </c>
      <c r="G33" s="143">
        <v>101</v>
      </c>
      <c r="H33" s="143">
        <f>F33</f>
        <v>30</v>
      </c>
      <c r="I33" s="144">
        <v>592</v>
      </c>
      <c r="K33" s="160"/>
      <c r="L33" s="161"/>
      <c r="M33" s="161"/>
      <c r="N33" s="161"/>
      <c r="O33" s="161"/>
      <c r="P33" s="161"/>
      <c r="Q33" s="161"/>
      <c r="R33" s="162"/>
    </row>
    <row r="34" spans="2:18" ht="19.5" thickBot="1" x14ac:dyDescent="0.45">
      <c r="B34" s="210"/>
      <c r="C34" s="187"/>
      <c r="D34" s="155"/>
      <c r="E34" s="143"/>
      <c r="F34" s="143"/>
      <c r="G34" s="143"/>
      <c r="H34" s="143"/>
      <c r="I34" s="145"/>
      <c r="K34" s="163"/>
      <c r="L34" s="164"/>
      <c r="M34" s="164"/>
      <c r="N34" s="164"/>
      <c r="O34" s="164"/>
      <c r="P34" s="164"/>
      <c r="Q34" s="164"/>
      <c r="R34" s="165"/>
    </row>
    <row r="35" spans="2:18" ht="19.5" thickBot="1" x14ac:dyDescent="0.45">
      <c r="B35" s="210"/>
      <c r="C35" s="188"/>
      <c r="D35" s="156"/>
      <c r="E35" s="143">
        <f>E33+F33</f>
        <v>82</v>
      </c>
      <c r="F35" s="143"/>
      <c r="G35" s="143">
        <f>G33+H33</f>
        <v>131</v>
      </c>
      <c r="H35" s="143"/>
      <c r="I35" s="146"/>
    </row>
    <row r="36" spans="2:18" x14ac:dyDescent="0.4">
      <c r="B36" s="210"/>
      <c r="C36" s="186" t="s">
        <v>143</v>
      </c>
      <c r="D36" s="154">
        <v>381</v>
      </c>
      <c r="E36" s="143">
        <v>93</v>
      </c>
      <c r="F36" s="143">
        <v>33</v>
      </c>
      <c r="G36" s="143">
        <v>116</v>
      </c>
      <c r="H36" s="143">
        <f>F36</f>
        <v>33</v>
      </c>
      <c r="I36" s="144">
        <v>706</v>
      </c>
      <c r="K36" s="166" t="s">
        <v>144</v>
      </c>
      <c r="L36" s="167"/>
      <c r="M36" s="167"/>
      <c r="N36" s="167"/>
      <c r="O36" s="167"/>
      <c r="P36" s="167"/>
      <c r="Q36" s="167"/>
      <c r="R36" s="168"/>
    </row>
    <row r="37" spans="2:18" x14ac:dyDescent="0.4">
      <c r="B37" s="210"/>
      <c r="C37" s="187"/>
      <c r="D37" s="155"/>
      <c r="E37" s="143"/>
      <c r="F37" s="143"/>
      <c r="G37" s="143"/>
      <c r="H37" s="143"/>
      <c r="I37" s="145"/>
      <c r="K37" s="169"/>
      <c r="L37" s="170"/>
      <c r="M37" s="170"/>
      <c r="N37" s="170"/>
      <c r="O37" s="170"/>
      <c r="P37" s="170"/>
      <c r="Q37" s="170"/>
      <c r="R37" s="171"/>
    </row>
    <row r="38" spans="2:18" x14ac:dyDescent="0.4">
      <c r="B38" s="210"/>
      <c r="C38" s="188"/>
      <c r="D38" s="156"/>
      <c r="E38" s="143">
        <f>E36+F36</f>
        <v>126</v>
      </c>
      <c r="F38" s="143"/>
      <c r="G38" s="143">
        <f>G36+H36</f>
        <v>149</v>
      </c>
      <c r="H38" s="143"/>
      <c r="I38" s="146"/>
      <c r="K38" s="169"/>
      <c r="L38" s="170"/>
      <c r="M38" s="170"/>
      <c r="N38" s="170"/>
      <c r="O38" s="170"/>
      <c r="P38" s="170"/>
      <c r="Q38" s="170"/>
      <c r="R38" s="171"/>
    </row>
    <row r="39" spans="2:18" x14ac:dyDescent="0.4">
      <c r="B39" s="210"/>
      <c r="C39" s="186" t="s">
        <v>131</v>
      </c>
      <c r="D39" s="206">
        <v>143</v>
      </c>
      <c r="E39" s="143">
        <v>70</v>
      </c>
      <c r="F39" s="143">
        <v>19</v>
      </c>
      <c r="G39" s="143">
        <v>127</v>
      </c>
      <c r="H39" s="143">
        <v>19</v>
      </c>
      <c r="I39" s="144">
        <v>322</v>
      </c>
      <c r="K39" s="169"/>
      <c r="L39" s="170"/>
      <c r="M39" s="170"/>
      <c r="N39" s="170"/>
      <c r="O39" s="170"/>
      <c r="P39" s="170"/>
      <c r="Q39" s="170"/>
      <c r="R39" s="171"/>
    </row>
    <row r="40" spans="2:18" x14ac:dyDescent="0.4">
      <c r="B40" s="210"/>
      <c r="C40" s="187"/>
      <c r="D40" s="204"/>
      <c r="E40" s="143"/>
      <c r="F40" s="143"/>
      <c r="G40" s="143"/>
      <c r="H40" s="143"/>
      <c r="I40" s="145"/>
      <c r="K40" s="169"/>
      <c r="L40" s="170"/>
      <c r="M40" s="170"/>
      <c r="N40" s="170"/>
      <c r="O40" s="170"/>
      <c r="P40" s="170"/>
      <c r="Q40" s="170"/>
      <c r="R40" s="171"/>
    </row>
    <row r="41" spans="2:18" ht="19.5" thickBot="1" x14ac:dyDescent="0.45">
      <c r="B41" s="210"/>
      <c r="C41" s="189"/>
      <c r="D41" s="205"/>
      <c r="E41" s="177">
        <f>E39+F39</f>
        <v>89</v>
      </c>
      <c r="F41" s="177"/>
      <c r="G41" s="177">
        <f>G39+H39</f>
        <v>146</v>
      </c>
      <c r="H41" s="177"/>
      <c r="I41" s="176"/>
      <c r="K41" s="172"/>
      <c r="L41" s="173"/>
      <c r="M41" s="173"/>
      <c r="N41" s="173"/>
      <c r="O41" s="173"/>
      <c r="P41" s="173"/>
      <c r="Q41" s="173"/>
      <c r="R41" s="174"/>
    </row>
    <row r="42" spans="2:18" x14ac:dyDescent="0.4">
      <c r="B42" s="210"/>
      <c r="C42" s="186" t="s">
        <v>138</v>
      </c>
      <c r="D42" s="197">
        <v>287</v>
      </c>
      <c r="E42" s="199">
        <v>110</v>
      </c>
      <c r="F42" s="200">
        <v>32</v>
      </c>
      <c r="G42" s="200">
        <v>102</v>
      </c>
      <c r="H42" s="200">
        <v>32</v>
      </c>
      <c r="I42" s="194"/>
      <c r="K42" s="88"/>
      <c r="L42" s="88"/>
      <c r="M42" s="88"/>
      <c r="N42" s="88"/>
      <c r="O42" s="88"/>
      <c r="P42" s="88"/>
      <c r="Q42" s="88"/>
      <c r="R42" s="88"/>
    </row>
    <row r="43" spans="2:18" x14ac:dyDescent="0.4">
      <c r="B43" s="210"/>
      <c r="C43" s="187"/>
      <c r="D43" s="204"/>
      <c r="E43" s="156"/>
      <c r="F43" s="156"/>
      <c r="G43" s="156"/>
      <c r="H43" s="156"/>
      <c r="I43" s="145"/>
      <c r="K43" s="88"/>
      <c r="L43" s="88"/>
      <c r="M43" s="88"/>
      <c r="N43" s="88"/>
      <c r="O43" s="88"/>
      <c r="P43" s="88"/>
      <c r="Q43" s="88"/>
      <c r="R43" s="88"/>
    </row>
    <row r="44" spans="2:18" ht="19.5" thickBot="1" x14ac:dyDescent="0.45">
      <c r="B44" s="210"/>
      <c r="C44" s="189"/>
      <c r="D44" s="205"/>
      <c r="E44" s="195">
        <f>E42+F42</f>
        <v>142</v>
      </c>
      <c r="F44" s="196"/>
      <c r="G44" s="195">
        <f>G42+H42</f>
        <v>134</v>
      </c>
      <c r="H44" s="196"/>
      <c r="I44" s="176"/>
      <c r="K44" s="88"/>
      <c r="L44" s="88"/>
      <c r="M44" s="88"/>
      <c r="N44" s="88"/>
      <c r="O44" s="88"/>
      <c r="P44" s="88"/>
      <c r="Q44" s="88"/>
      <c r="R44" s="88"/>
    </row>
    <row r="45" spans="2:18" x14ac:dyDescent="0.4">
      <c r="B45" s="210"/>
      <c r="C45" s="186" t="s">
        <v>153</v>
      </c>
      <c r="D45" s="197">
        <v>444</v>
      </c>
      <c r="E45" s="202">
        <v>38</v>
      </c>
      <c r="F45" s="202">
        <v>33</v>
      </c>
      <c r="G45" s="202">
        <v>137</v>
      </c>
      <c r="H45" s="202">
        <v>33</v>
      </c>
      <c r="I45" s="194">
        <v>935</v>
      </c>
      <c r="K45" s="88"/>
      <c r="L45" s="88"/>
      <c r="M45" s="88"/>
      <c r="N45" s="88"/>
      <c r="O45" s="88"/>
      <c r="P45" s="88"/>
      <c r="Q45" s="88"/>
      <c r="R45" s="88"/>
    </row>
    <row r="46" spans="2:18" x14ac:dyDescent="0.4">
      <c r="B46" s="210"/>
      <c r="C46" s="187"/>
      <c r="D46" s="204"/>
      <c r="E46" s="203"/>
      <c r="F46" s="203"/>
      <c r="G46" s="203"/>
      <c r="H46" s="203"/>
      <c r="I46" s="145"/>
      <c r="K46" s="88"/>
      <c r="L46" s="88"/>
      <c r="M46" s="88"/>
      <c r="N46" s="88"/>
      <c r="O46" s="88"/>
      <c r="P46" s="88"/>
      <c r="Q46" s="88"/>
      <c r="R46" s="88"/>
    </row>
    <row r="47" spans="2:18" ht="19.5" thickBot="1" x14ac:dyDescent="0.45">
      <c r="B47" s="210"/>
      <c r="C47" s="189"/>
      <c r="D47" s="205"/>
      <c r="E47" s="207">
        <f>E45+F45</f>
        <v>71</v>
      </c>
      <c r="F47" s="208"/>
      <c r="G47" s="207">
        <f>G45+H45</f>
        <v>170</v>
      </c>
      <c r="H47" s="208"/>
      <c r="I47" s="176"/>
      <c r="J47" s="66">
        <v>41</v>
      </c>
      <c r="K47" s="88"/>
      <c r="L47" s="88"/>
      <c r="M47" s="88"/>
      <c r="N47" s="88"/>
      <c r="O47" s="88"/>
      <c r="P47" s="88"/>
      <c r="Q47" s="88"/>
      <c r="R47" s="88"/>
    </row>
    <row r="48" spans="2:18" x14ac:dyDescent="0.4">
      <c r="B48" s="210"/>
      <c r="C48" s="186" t="s">
        <v>154</v>
      </c>
      <c r="D48" s="197">
        <v>316</v>
      </c>
      <c r="E48" s="202">
        <v>104</v>
      </c>
      <c r="F48" s="202">
        <v>42</v>
      </c>
      <c r="G48" s="202">
        <v>148</v>
      </c>
      <c r="H48" s="202">
        <v>42</v>
      </c>
      <c r="I48" s="194">
        <v>640</v>
      </c>
      <c r="K48" s="88"/>
      <c r="L48" s="88"/>
      <c r="M48" s="88"/>
      <c r="N48" s="88"/>
      <c r="O48" s="88"/>
      <c r="P48" s="88"/>
      <c r="Q48" s="88"/>
      <c r="R48" s="88"/>
    </row>
    <row r="49" spans="2:18" x14ac:dyDescent="0.4">
      <c r="B49" s="210"/>
      <c r="C49" s="187"/>
      <c r="D49" s="204"/>
      <c r="E49" s="203"/>
      <c r="F49" s="203"/>
      <c r="G49" s="203"/>
      <c r="H49" s="203"/>
      <c r="I49" s="145"/>
      <c r="K49" s="88"/>
      <c r="L49" s="88"/>
      <c r="M49" s="88"/>
      <c r="N49" s="88"/>
      <c r="O49" s="88"/>
      <c r="P49" s="88"/>
      <c r="Q49" s="88"/>
      <c r="R49" s="88"/>
    </row>
    <row r="50" spans="2:18" ht="19.5" thickBot="1" x14ac:dyDescent="0.45">
      <c r="B50" s="210"/>
      <c r="C50" s="189"/>
      <c r="D50" s="205"/>
      <c r="E50" s="207">
        <f>E48+F48</f>
        <v>146</v>
      </c>
      <c r="F50" s="208"/>
      <c r="G50" s="207">
        <f>G48+H48</f>
        <v>190</v>
      </c>
      <c r="H50" s="208"/>
      <c r="I50" s="176"/>
      <c r="K50" s="88"/>
      <c r="L50" s="88"/>
      <c r="M50" s="88"/>
      <c r="N50" s="88"/>
      <c r="O50" s="88"/>
      <c r="P50" s="88"/>
      <c r="Q50" s="88"/>
      <c r="R50" s="88"/>
    </row>
    <row r="51" spans="2:18" x14ac:dyDescent="0.4">
      <c r="B51" s="77"/>
      <c r="C51" s="186" t="s">
        <v>177</v>
      </c>
      <c r="D51" s="197">
        <v>364</v>
      </c>
      <c r="E51" s="202">
        <v>100</v>
      </c>
      <c r="F51" s="202">
        <v>39</v>
      </c>
      <c r="G51" s="202">
        <v>138</v>
      </c>
      <c r="H51" s="202">
        <v>39</v>
      </c>
      <c r="I51" s="194">
        <v>576</v>
      </c>
      <c r="K51" s="88"/>
      <c r="L51" s="88"/>
      <c r="M51" s="88"/>
      <c r="N51" s="88"/>
      <c r="O51" s="88"/>
      <c r="P51" s="88"/>
      <c r="Q51" s="88"/>
      <c r="R51" s="88"/>
    </row>
    <row r="52" spans="2:18" x14ac:dyDescent="0.4">
      <c r="B52" s="77"/>
      <c r="C52" s="187"/>
      <c r="D52" s="204"/>
      <c r="E52" s="203"/>
      <c r="F52" s="203"/>
      <c r="G52" s="203"/>
      <c r="H52" s="203"/>
      <c r="I52" s="145"/>
      <c r="K52" s="88"/>
      <c r="L52" s="88"/>
      <c r="M52" s="88"/>
      <c r="N52" s="88"/>
      <c r="O52" s="88"/>
      <c r="P52" s="88"/>
      <c r="Q52" s="88"/>
      <c r="R52" s="88"/>
    </row>
    <row r="53" spans="2:18" ht="19.5" thickBot="1" x14ac:dyDescent="0.45">
      <c r="B53" s="77"/>
      <c r="C53" s="189"/>
      <c r="D53" s="205"/>
      <c r="E53" s="207">
        <f>E51+F51</f>
        <v>139</v>
      </c>
      <c r="F53" s="208"/>
      <c r="G53" s="207">
        <f>G51+H51</f>
        <v>177</v>
      </c>
      <c r="H53" s="208"/>
      <c r="I53" s="176"/>
      <c r="J53" s="66">
        <v>25.6</v>
      </c>
      <c r="K53" s="88"/>
      <c r="L53" s="88"/>
      <c r="M53" s="88"/>
      <c r="N53" s="88"/>
      <c r="O53" s="88"/>
      <c r="P53" s="88"/>
      <c r="Q53" s="88"/>
      <c r="R53" s="88"/>
    </row>
    <row r="54" spans="2:18" x14ac:dyDescent="0.4">
      <c r="B54" s="77"/>
      <c r="C54" s="186" t="s">
        <v>182</v>
      </c>
      <c r="D54" s="197">
        <v>198</v>
      </c>
      <c r="E54" s="202">
        <v>95</v>
      </c>
      <c r="F54" s="202">
        <v>47</v>
      </c>
      <c r="G54" s="202">
        <v>96</v>
      </c>
      <c r="H54" s="202">
        <v>47</v>
      </c>
      <c r="I54" s="194"/>
      <c r="K54" s="88"/>
      <c r="L54" s="88"/>
      <c r="M54" s="88"/>
      <c r="N54" s="88"/>
      <c r="O54" s="88"/>
      <c r="P54" s="88"/>
      <c r="Q54" s="88"/>
      <c r="R54" s="88"/>
    </row>
    <row r="55" spans="2:18" x14ac:dyDescent="0.4">
      <c r="B55" s="77"/>
      <c r="C55" s="187"/>
      <c r="D55" s="204"/>
      <c r="E55" s="203"/>
      <c r="F55" s="203"/>
      <c r="G55" s="203"/>
      <c r="H55" s="203"/>
      <c r="I55" s="145"/>
      <c r="K55" s="88"/>
      <c r="L55" s="88"/>
      <c r="M55" s="88"/>
      <c r="N55" s="88"/>
      <c r="O55" s="88"/>
      <c r="P55" s="88"/>
      <c r="Q55" s="88"/>
      <c r="R55" s="88"/>
    </row>
    <row r="56" spans="2:18" ht="19.5" thickBot="1" x14ac:dyDescent="0.45">
      <c r="B56" s="77"/>
      <c r="C56" s="189"/>
      <c r="D56" s="205"/>
      <c r="E56" s="207">
        <f>E54+F54</f>
        <v>142</v>
      </c>
      <c r="F56" s="208"/>
      <c r="G56" s="207">
        <f>G54+H54</f>
        <v>143</v>
      </c>
      <c r="H56" s="208"/>
      <c r="I56" s="176"/>
      <c r="K56" s="88"/>
      <c r="L56" s="88"/>
      <c r="M56" s="88"/>
      <c r="N56" s="88"/>
      <c r="O56" s="88"/>
      <c r="P56" s="88"/>
      <c r="Q56" s="88"/>
      <c r="R56" s="88"/>
    </row>
    <row r="57" spans="2:18" x14ac:dyDescent="0.4">
      <c r="B57" s="77"/>
      <c r="C57" s="77"/>
      <c r="D57" s="91"/>
      <c r="E57" s="92"/>
      <c r="F57" s="92"/>
      <c r="G57" s="92"/>
      <c r="H57" s="92"/>
      <c r="I57" s="77"/>
      <c r="K57" s="88"/>
      <c r="L57" s="88"/>
      <c r="M57" s="88"/>
      <c r="N57" s="88"/>
      <c r="O57" s="88"/>
      <c r="P57" s="88"/>
      <c r="Q57" s="88"/>
      <c r="R57" s="88"/>
    </row>
    <row r="58" spans="2:18" x14ac:dyDescent="0.4">
      <c r="D58" s="178" t="s">
        <v>145</v>
      </c>
    </row>
    <row r="59" spans="2:18" x14ac:dyDescent="0.4">
      <c r="D59" s="178"/>
    </row>
    <row r="60" spans="2:18" ht="19.5" thickBot="1" x14ac:dyDescent="0.45">
      <c r="D60" s="83"/>
    </row>
    <row r="61" spans="2:18" x14ac:dyDescent="0.4">
      <c r="C61" s="84" t="s">
        <v>146</v>
      </c>
      <c r="D61" s="179" t="s">
        <v>142</v>
      </c>
      <c r="E61" s="182" t="s">
        <v>147</v>
      </c>
      <c r="F61" s="182"/>
      <c r="G61" s="182" t="s">
        <v>148</v>
      </c>
      <c r="H61" s="183"/>
    </row>
    <row r="62" spans="2:18" x14ac:dyDescent="0.4">
      <c r="D62" s="180"/>
      <c r="E62" s="70" t="s">
        <v>103</v>
      </c>
      <c r="F62" s="70" t="s">
        <v>128</v>
      </c>
      <c r="G62" s="70" t="s">
        <v>129</v>
      </c>
      <c r="H62" s="71" t="s">
        <v>128</v>
      </c>
    </row>
    <row r="63" spans="2:18" x14ac:dyDescent="0.4">
      <c r="D63" s="180"/>
      <c r="E63" s="143">
        <v>24</v>
      </c>
      <c r="F63" s="143">
        <v>5</v>
      </c>
      <c r="G63" s="143">
        <v>35</v>
      </c>
      <c r="H63" s="184">
        <v>5</v>
      </c>
    </row>
    <row r="64" spans="2:18" x14ac:dyDescent="0.4">
      <c r="D64" s="180"/>
      <c r="E64" s="143"/>
      <c r="F64" s="143"/>
      <c r="G64" s="143"/>
      <c r="H64" s="184"/>
    </row>
    <row r="65" spans="4:8" ht="19.5" thickBot="1" x14ac:dyDescent="0.45">
      <c r="D65" s="181"/>
      <c r="E65" s="177">
        <f>E63+F63</f>
        <v>29</v>
      </c>
      <c r="F65" s="177"/>
      <c r="G65" s="177">
        <f>G63+H63</f>
        <v>40</v>
      </c>
      <c r="H65" s="185"/>
    </row>
    <row r="66" spans="4:8" x14ac:dyDescent="0.4">
      <c r="D66" s="179" t="s">
        <v>149</v>
      </c>
      <c r="E66" s="70" t="s">
        <v>103</v>
      </c>
      <c r="F66" s="70" t="s">
        <v>128</v>
      </c>
      <c r="G66" s="70" t="s">
        <v>129</v>
      </c>
      <c r="H66" s="71" t="s">
        <v>128</v>
      </c>
    </row>
    <row r="67" spans="4:8" x14ac:dyDescent="0.4">
      <c r="D67" s="180"/>
      <c r="E67" s="143">
        <v>37</v>
      </c>
      <c r="F67" s="143">
        <v>7</v>
      </c>
      <c r="G67" s="143">
        <v>43</v>
      </c>
      <c r="H67" s="184">
        <v>7</v>
      </c>
    </row>
    <row r="68" spans="4:8" x14ac:dyDescent="0.4">
      <c r="D68" s="180"/>
      <c r="E68" s="143"/>
      <c r="F68" s="143"/>
      <c r="G68" s="143"/>
      <c r="H68" s="184"/>
    </row>
    <row r="69" spans="4:8" ht="19.5" thickBot="1" x14ac:dyDescent="0.45">
      <c r="D69" s="181"/>
      <c r="E69" s="177">
        <f>E67+F67</f>
        <v>44</v>
      </c>
      <c r="F69" s="177"/>
      <c r="G69" s="177">
        <f>G67+H67</f>
        <v>50</v>
      </c>
      <c r="H69" s="185"/>
    </row>
    <row r="70" spans="4:8" x14ac:dyDescent="0.4">
      <c r="D70" s="180" t="s">
        <v>150</v>
      </c>
      <c r="E70" s="70" t="s">
        <v>103</v>
      </c>
      <c r="F70" s="70" t="s">
        <v>128</v>
      </c>
      <c r="G70" s="70" t="s">
        <v>129</v>
      </c>
      <c r="H70" s="71" t="s">
        <v>128</v>
      </c>
    </row>
    <row r="71" spans="4:8" x14ac:dyDescent="0.4">
      <c r="D71" s="180"/>
      <c r="E71" s="143">
        <v>13</v>
      </c>
      <c r="F71" s="143">
        <v>2</v>
      </c>
      <c r="G71" s="143">
        <v>46</v>
      </c>
      <c r="H71" s="184">
        <v>2</v>
      </c>
    </row>
    <row r="72" spans="4:8" x14ac:dyDescent="0.4">
      <c r="D72" s="180"/>
      <c r="E72" s="143"/>
      <c r="F72" s="143"/>
      <c r="G72" s="143"/>
      <c r="H72" s="184"/>
    </row>
    <row r="73" spans="4:8" ht="19.5" thickBot="1" x14ac:dyDescent="0.45">
      <c r="D73" s="181"/>
      <c r="E73" s="177">
        <f>E71+F71</f>
        <v>15</v>
      </c>
      <c r="F73" s="177"/>
      <c r="G73" s="177">
        <f>G71+H71</f>
        <v>48</v>
      </c>
      <c r="H73" s="185"/>
    </row>
    <row r="74" spans="4:8" x14ac:dyDescent="0.4">
      <c r="D74" s="180" t="s">
        <v>138</v>
      </c>
      <c r="E74" s="70" t="s">
        <v>103</v>
      </c>
      <c r="F74" s="70" t="s">
        <v>128</v>
      </c>
      <c r="G74" s="70" t="s">
        <v>129</v>
      </c>
      <c r="H74" s="71" t="s">
        <v>128</v>
      </c>
    </row>
    <row r="75" spans="4:8" x14ac:dyDescent="0.4">
      <c r="D75" s="180"/>
      <c r="E75" s="154"/>
      <c r="F75" s="154"/>
      <c r="G75" s="154"/>
      <c r="H75" s="144"/>
    </row>
    <row r="76" spans="4:8" x14ac:dyDescent="0.4">
      <c r="D76" s="180"/>
      <c r="E76" s="156"/>
      <c r="F76" s="156"/>
      <c r="G76" s="156"/>
      <c r="H76" s="146"/>
    </row>
    <row r="77" spans="4:8" ht="19.5" thickBot="1" x14ac:dyDescent="0.45">
      <c r="D77" s="181"/>
      <c r="E77" s="195">
        <f>E75+F75</f>
        <v>0</v>
      </c>
      <c r="F77" s="196"/>
      <c r="G77" s="195">
        <f>G75+H75</f>
        <v>0</v>
      </c>
      <c r="H77" s="201"/>
    </row>
    <row r="78" spans="4:8" x14ac:dyDescent="0.4">
      <c r="D78" s="180" t="s">
        <v>153</v>
      </c>
      <c r="E78" s="70" t="s">
        <v>103</v>
      </c>
      <c r="F78" s="70" t="s">
        <v>128</v>
      </c>
      <c r="G78" s="70" t="s">
        <v>129</v>
      </c>
      <c r="H78" s="71" t="s">
        <v>128</v>
      </c>
    </row>
    <row r="79" spans="4:8" x14ac:dyDescent="0.4">
      <c r="D79" s="180"/>
      <c r="E79" s="154"/>
      <c r="F79" s="154"/>
      <c r="G79" s="154"/>
      <c r="H79" s="144"/>
    </row>
    <row r="80" spans="4:8" x14ac:dyDescent="0.4">
      <c r="D80" s="180"/>
      <c r="E80" s="156"/>
      <c r="F80" s="156"/>
      <c r="G80" s="156"/>
      <c r="H80" s="146"/>
    </row>
    <row r="81" spans="4:8" ht="19.5" thickBot="1" x14ac:dyDescent="0.45">
      <c r="D81" s="181"/>
      <c r="E81" s="195">
        <f>E79+F79</f>
        <v>0</v>
      </c>
      <c r="F81" s="196"/>
      <c r="G81" s="195">
        <f>G79+H79</f>
        <v>0</v>
      </c>
      <c r="H81" s="201"/>
    </row>
    <row r="82" spans="4:8" x14ac:dyDescent="0.4">
      <c r="D82" s="180" t="s">
        <v>154</v>
      </c>
      <c r="E82" s="70" t="s">
        <v>103</v>
      </c>
      <c r="F82" s="70" t="s">
        <v>128</v>
      </c>
      <c r="G82" s="70" t="s">
        <v>129</v>
      </c>
      <c r="H82" s="71" t="s">
        <v>128</v>
      </c>
    </row>
    <row r="83" spans="4:8" x14ac:dyDescent="0.4">
      <c r="D83" s="180"/>
      <c r="E83" s="154"/>
      <c r="F83" s="154"/>
      <c r="G83" s="154"/>
      <c r="H83" s="144"/>
    </row>
    <row r="84" spans="4:8" x14ac:dyDescent="0.4">
      <c r="D84" s="180"/>
      <c r="E84" s="156"/>
      <c r="F84" s="156"/>
      <c r="G84" s="156"/>
      <c r="H84" s="146"/>
    </row>
    <row r="85" spans="4:8" ht="19.5" thickBot="1" x14ac:dyDescent="0.45">
      <c r="D85" s="181"/>
      <c r="E85" s="195">
        <f>E83+F83</f>
        <v>0</v>
      </c>
      <c r="F85" s="196"/>
      <c r="G85" s="195">
        <f>G83+H83</f>
        <v>0</v>
      </c>
      <c r="H85" s="201"/>
    </row>
  </sheetData>
  <mergeCells count="171">
    <mergeCell ref="D82:D85"/>
    <mergeCell ref="E83:E84"/>
    <mergeCell ref="F83:F84"/>
    <mergeCell ref="G83:G84"/>
    <mergeCell ref="H83:H84"/>
    <mergeCell ref="E85:F85"/>
    <mergeCell ref="G85:H85"/>
    <mergeCell ref="D78:D81"/>
    <mergeCell ref="E79:E80"/>
    <mergeCell ref="F79:F80"/>
    <mergeCell ref="G79:G80"/>
    <mergeCell ref="H79:H80"/>
    <mergeCell ref="E81:F81"/>
    <mergeCell ref="G81:H81"/>
    <mergeCell ref="D66:D69"/>
    <mergeCell ref="E67:E68"/>
    <mergeCell ref="F67:F68"/>
    <mergeCell ref="G67:G68"/>
    <mergeCell ref="H67:H68"/>
    <mergeCell ref="E69:F69"/>
    <mergeCell ref="G69:H69"/>
    <mergeCell ref="D74:D77"/>
    <mergeCell ref="E75:E76"/>
    <mergeCell ref="F75:F76"/>
    <mergeCell ref="G75:G76"/>
    <mergeCell ref="H75:H76"/>
    <mergeCell ref="E77:F77"/>
    <mergeCell ref="G77:H77"/>
    <mergeCell ref="D70:D73"/>
    <mergeCell ref="E71:E72"/>
    <mergeCell ref="F71:F72"/>
    <mergeCell ref="G71:G72"/>
    <mergeCell ref="H71:H72"/>
    <mergeCell ref="E73:F73"/>
    <mergeCell ref="G73:H73"/>
    <mergeCell ref="D58:D59"/>
    <mergeCell ref="D61:D65"/>
    <mergeCell ref="E61:F61"/>
    <mergeCell ref="G61:H61"/>
    <mergeCell ref="E63:E64"/>
    <mergeCell ref="F63:F64"/>
    <mergeCell ref="G63:G64"/>
    <mergeCell ref="H63:H64"/>
    <mergeCell ref="E65:F65"/>
    <mergeCell ref="G65:H65"/>
    <mergeCell ref="C54:C56"/>
    <mergeCell ref="D54:D56"/>
    <mergeCell ref="E54:E55"/>
    <mergeCell ref="F54:F55"/>
    <mergeCell ref="G54:G55"/>
    <mergeCell ref="H54:H55"/>
    <mergeCell ref="I54:I56"/>
    <mergeCell ref="E56:F56"/>
    <mergeCell ref="G56:H56"/>
    <mergeCell ref="E50:F50"/>
    <mergeCell ref="G50:H50"/>
    <mergeCell ref="C51:C53"/>
    <mergeCell ref="D51:D53"/>
    <mergeCell ref="E51:E52"/>
    <mergeCell ref="F51:F52"/>
    <mergeCell ref="G51:G52"/>
    <mergeCell ref="H51:H52"/>
    <mergeCell ref="I45:I47"/>
    <mergeCell ref="E47:F47"/>
    <mergeCell ref="G47:H47"/>
    <mergeCell ref="C48:C50"/>
    <mergeCell ref="D48:D50"/>
    <mergeCell ref="E48:E49"/>
    <mergeCell ref="F48:F49"/>
    <mergeCell ref="G48:G49"/>
    <mergeCell ref="H48:H49"/>
    <mergeCell ref="I48:I50"/>
    <mergeCell ref="I51:I53"/>
    <mergeCell ref="E53:F53"/>
    <mergeCell ref="G53:H53"/>
    <mergeCell ref="C45:C47"/>
    <mergeCell ref="D45:D47"/>
    <mergeCell ref="E45:E46"/>
    <mergeCell ref="F36:F37"/>
    <mergeCell ref="G36:G37"/>
    <mergeCell ref="H36:H37"/>
    <mergeCell ref="I39:I41"/>
    <mergeCell ref="E41:F41"/>
    <mergeCell ref="G41:H41"/>
    <mergeCell ref="C42:C44"/>
    <mergeCell ref="D42:D44"/>
    <mergeCell ref="E42:E43"/>
    <mergeCell ref="F42:F43"/>
    <mergeCell ref="G42:G43"/>
    <mergeCell ref="H42:H43"/>
    <mergeCell ref="I42:I44"/>
    <mergeCell ref="F39:F40"/>
    <mergeCell ref="G39:G40"/>
    <mergeCell ref="H39:H40"/>
    <mergeCell ref="E44:F44"/>
    <mergeCell ref="G44:H44"/>
    <mergeCell ref="K31:R34"/>
    <mergeCell ref="B32:B50"/>
    <mergeCell ref="C33:C35"/>
    <mergeCell ref="D33:D35"/>
    <mergeCell ref="E33:E34"/>
    <mergeCell ref="F33:F34"/>
    <mergeCell ref="G33:G34"/>
    <mergeCell ref="H33:H34"/>
    <mergeCell ref="I33:I35"/>
    <mergeCell ref="E35:F35"/>
    <mergeCell ref="I36:I38"/>
    <mergeCell ref="K36:R41"/>
    <mergeCell ref="E38:F38"/>
    <mergeCell ref="G38:H38"/>
    <mergeCell ref="C39:C41"/>
    <mergeCell ref="D39:D41"/>
    <mergeCell ref="E39:E40"/>
    <mergeCell ref="F45:F46"/>
    <mergeCell ref="G45:G46"/>
    <mergeCell ref="H45:H46"/>
    <mergeCell ref="G35:H35"/>
    <mergeCell ref="C36:C38"/>
    <mergeCell ref="D36:D38"/>
    <mergeCell ref="E36:E37"/>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E2F82-A4EE-4724-A0FB-AECBF5CC0245}">
  <sheetPr codeName="Sheet14"/>
  <dimension ref="B1:R88"/>
  <sheetViews>
    <sheetView zoomScale="85" zoomScaleNormal="85" workbookViewId="0">
      <selection activeCell="G59" sqref="G59:H59"/>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6384" width="8.75" style="66"/>
  </cols>
  <sheetData>
    <row r="1" spans="2:9" ht="19.5" thickBot="1" x14ac:dyDescent="0.45"/>
    <row r="2" spans="2:9" ht="19.5" x14ac:dyDescent="0.4">
      <c r="B2" s="134" t="s">
        <v>120</v>
      </c>
      <c r="C2" s="135"/>
      <c r="D2" s="138" t="s">
        <v>121</v>
      </c>
      <c r="E2" s="138"/>
      <c r="F2" s="138"/>
      <c r="G2" s="138"/>
      <c r="H2" s="138"/>
      <c r="I2" s="139"/>
    </row>
    <row r="3" spans="2:9" x14ac:dyDescent="0.4">
      <c r="B3" s="136"/>
      <c r="C3" s="137"/>
      <c r="D3" s="67" t="s">
        <v>183</v>
      </c>
      <c r="E3" s="140" t="s">
        <v>123</v>
      </c>
      <c r="F3" s="140"/>
      <c r="G3" s="140" t="s">
        <v>124</v>
      </c>
      <c r="H3" s="140"/>
      <c r="I3" s="68" t="s">
        <v>125</v>
      </c>
    </row>
    <row r="4" spans="2:9" x14ac:dyDescent="0.4">
      <c r="B4" s="141" t="s">
        <v>126</v>
      </c>
      <c r="C4" s="69"/>
      <c r="D4" s="70" t="s">
        <v>127</v>
      </c>
      <c r="E4" s="70" t="s">
        <v>103</v>
      </c>
      <c r="F4" s="70" t="s">
        <v>128</v>
      </c>
      <c r="G4" s="70" t="s">
        <v>129</v>
      </c>
      <c r="H4" s="70" t="s">
        <v>128</v>
      </c>
      <c r="I4" s="71"/>
    </row>
    <row r="5" spans="2:9" x14ac:dyDescent="0.4">
      <c r="B5" s="141"/>
      <c r="C5" s="143" t="s">
        <v>184</v>
      </c>
      <c r="D5" s="143">
        <v>96</v>
      </c>
      <c r="E5" s="143">
        <v>72</v>
      </c>
      <c r="F5" s="143">
        <v>44</v>
      </c>
      <c r="G5" s="143">
        <v>40</v>
      </c>
      <c r="H5" s="143">
        <v>44</v>
      </c>
      <c r="I5" s="144">
        <v>595</v>
      </c>
    </row>
    <row r="6" spans="2:9" x14ac:dyDescent="0.4">
      <c r="B6" s="141"/>
      <c r="C6" s="143"/>
      <c r="D6" s="143"/>
      <c r="E6" s="143"/>
      <c r="F6" s="143"/>
      <c r="G6" s="143"/>
      <c r="H6" s="143"/>
      <c r="I6" s="145"/>
    </row>
    <row r="7" spans="2:9" x14ac:dyDescent="0.4">
      <c r="B7" s="141"/>
      <c r="C7" s="143"/>
      <c r="D7" s="143"/>
      <c r="E7" s="143">
        <f>E5+F5</f>
        <v>116</v>
      </c>
      <c r="F7" s="143"/>
      <c r="G7" s="143">
        <f>G5+H5</f>
        <v>84</v>
      </c>
      <c r="H7" s="143"/>
      <c r="I7" s="146"/>
    </row>
    <row r="8" spans="2:9" x14ac:dyDescent="0.4">
      <c r="B8" s="141"/>
      <c r="C8" s="143" t="s">
        <v>185</v>
      </c>
      <c r="D8" s="143">
        <v>216</v>
      </c>
      <c r="E8" s="143">
        <v>122</v>
      </c>
      <c r="F8" s="143">
        <v>26</v>
      </c>
      <c r="G8" s="143">
        <v>161</v>
      </c>
      <c r="H8" s="143">
        <v>26</v>
      </c>
      <c r="I8" s="144">
        <v>560</v>
      </c>
    </row>
    <row r="9" spans="2:9" x14ac:dyDescent="0.4">
      <c r="B9" s="141"/>
      <c r="C9" s="143"/>
      <c r="D9" s="143"/>
      <c r="E9" s="143"/>
      <c r="F9" s="143"/>
      <c r="G9" s="143"/>
      <c r="H9" s="143"/>
      <c r="I9" s="145"/>
    </row>
    <row r="10" spans="2:9" x14ac:dyDescent="0.4">
      <c r="B10" s="141"/>
      <c r="C10" s="143"/>
      <c r="D10" s="143"/>
      <c r="E10" s="143">
        <f>E8+F8</f>
        <v>148</v>
      </c>
      <c r="F10" s="143"/>
      <c r="G10" s="143">
        <f>G8+H8</f>
        <v>187</v>
      </c>
      <c r="H10" s="143"/>
      <c r="I10" s="146"/>
    </row>
    <row r="11" spans="2:9" ht="19.5" thickBot="1" x14ac:dyDescent="0.45">
      <c r="B11" s="142"/>
      <c r="C11" s="72" t="s">
        <v>132</v>
      </c>
      <c r="D11" s="73">
        <f t="shared" ref="D11:I11" si="0">D8/D5</f>
        <v>2.25</v>
      </c>
      <c r="E11" s="73">
        <f t="shared" si="0"/>
        <v>1.6944444444444444</v>
      </c>
      <c r="F11" s="73">
        <f t="shared" si="0"/>
        <v>0.59090909090909094</v>
      </c>
      <c r="G11" s="73">
        <f t="shared" si="0"/>
        <v>4.0250000000000004</v>
      </c>
      <c r="H11" s="73">
        <f t="shared" si="0"/>
        <v>0.59090909090909094</v>
      </c>
      <c r="I11" s="74">
        <f t="shared" si="0"/>
        <v>0.94117647058823528</v>
      </c>
    </row>
    <row r="12" spans="2:9" ht="19.5" x14ac:dyDescent="0.4">
      <c r="B12" s="134" t="s">
        <v>133</v>
      </c>
      <c r="C12" s="135"/>
      <c r="D12" s="138" t="s">
        <v>121</v>
      </c>
      <c r="E12" s="138"/>
      <c r="F12" s="138"/>
      <c r="G12" s="138"/>
      <c r="H12" s="138"/>
      <c r="I12" s="139"/>
    </row>
    <row r="13" spans="2:9" x14ac:dyDescent="0.4">
      <c r="B13" s="136"/>
      <c r="C13" s="137"/>
      <c r="D13" s="67" t="s">
        <v>183</v>
      </c>
      <c r="E13" s="140" t="s">
        <v>123</v>
      </c>
      <c r="F13" s="140"/>
      <c r="G13" s="140" t="s">
        <v>124</v>
      </c>
      <c r="H13" s="140"/>
      <c r="I13" s="68" t="s">
        <v>125</v>
      </c>
    </row>
    <row r="14" spans="2:9" x14ac:dyDescent="0.4">
      <c r="B14" s="141" t="s">
        <v>126</v>
      </c>
      <c r="C14" s="69"/>
      <c r="D14" s="70" t="s">
        <v>127</v>
      </c>
      <c r="E14" s="70" t="s">
        <v>134</v>
      </c>
      <c r="F14" s="70" t="s">
        <v>135</v>
      </c>
      <c r="G14" s="70" t="s">
        <v>136</v>
      </c>
      <c r="H14" s="70" t="s">
        <v>135</v>
      </c>
      <c r="I14" s="71"/>
    </row>
    <row r="15" spans="2:9" x14ac:dyDescent="0.4">
      <c r="B15" s="141"/>
      <c r="C15" s="143" t="s">
        <v>186</v>
      </c>
      <c r="D15" s="143">
        <v>84</v>
      </c>
      <c r="E15" s="143">
        <v>87</v>
      </c>
      <c r="F15" s="143">
        <v>36</v>
      </c>
      <c r="G15" s="143">
        <v>114</v>
      </c>
      <c r="H15" s="143">
        <v>36</v>
      </c>
      <c r="I15" s="144">
        <v>694</v>
      </c>
    </row>
    <row r="16" spans="2:9" x14ac:dyDescent="0.4">
      <c r="B16" s="141"/>
      <c r="C16" s="143"/>
      <c r="D16" s="143"/>
      <c r="E16" s="143"/>
      <c r="F16" s="143"/>
      <c r="G16" s="143"/>
      <c r="H16" s="143"/>
      <c r="I16" s="145"/>
    </row>
    <row r="17" spans="2:18" x14ac:dyDescent="0.4">
      <c r="B17" s="141"/>
      <c r="C17" s="143"/>
      <c r="D17" s="143"/>
      <c r="E17" s="143">
        <f>E15+F15</f>
        <v>123</v>
      </c>
      <c r="F17" s="143"/>
      <c r="G17" s="143">
        <f>G15+H15</f>
        <v>150</v>
      </c>
      <c r="H17" s="143"/>
      <c r="I17" s="146"/>
    </row>
    <row r="18" spans="2:18" x14ac:dyDescent="0.4">
      <c r="B18" s="141"/>
      <c r="C18" s="143" t="s">
        <v>187</v>
      </c>
      <c r="D18" s="150">
        <f t="shared" ref="D18:I18" si="1">D15*D11</f>
        <v>189</v>
      </c>
      <c r="E18" s="150">
        <f t="shared" si="1"/>
        <v>147.41666666666666</v>
      </c>
      <c r="F18" s="150">
        <f t="shared" si="1"/>
        <v>21.272727272727273</v>
      </c>
      <c r="G18" s="150">
        <f t="shared" si="1"/>
        <v>458.85</v>
      </c>
      <c r="H18" s="150">
        <f t="shared" si="1"/>
        <v>21.272727272727273</v>
      </c>
      <c r="I18" s="147">
        <f t="shared" si="1"/>
        <v>653.17647058823525</v>
      </c>
    </row>
    <row r="19" spans="2:18" x14ac:dyDescent="0.4">
      <c r="B19" s="141"/>
      <c r="C19" s="143"/>
      <c r="D19" s="150"/>
      <c r="E19" s="150"/>
      <c r="F19" s="150"/>
      <c r="G19" s="150"/>
      <c r="H19" s="150"/>
      <c r="I19" s="148"/>
    </row>
    <row r="20" spans="2:18" x14ac:dyDescent="0.4">
      <c r="B20" s="141"/>
      <c r="C20" s="143"/>
      <c r="D20" s="150"/>
      <c r="E20" s="150">
        <f>E18+F18</f>
        <v>168.68939393939394</v>
      </c>
      <c r="F20" s="150"/>
      <c r="G20" s="150">
        <f>G18+H18</f>
        <v>480.12272727272727</v>
      </c>
      <c r="H20" s="150"/>
      <c r="I20" s="149"/>
    </row>
    <row r="21" spans="2:18" ht="19.5" thickBot="1" x14ac:dyDescent="0.45">
      <c r="B21" s="153"/>
      <c r="C21" s="75" t="s">
        <v>132</v>
      </c>
      <c r="D21" s="76">
        <f t="shared" ref="D21:I21" si="2">D18/D15</f>
        <v>2.25</v>
      </c>
      <c r="E21" s="76">
        <f t="shared" si="2"/>
        <v>1.6944444444444444</v>
      </c>
      <c r="F21" s="76">
        <f t="shared" si="2"/>
        <v>0.59090909090909094</v>
      </c>
      <c r="G21" s="76">
        <f t="shared" si="2"/>
        <v>4.0250000000000004</v>
      </c>
      <c r="H21" s="76">
        <f t="shared" si="2"/>
        <v>0.59090909090909094</v>
      </c>
      <c r="I21" s="76">
        <f t="shared" si="2"/>
        <v>0.94117647058823528</v>
      </c>
    </row>
    <row r="22" spans="2:18" x14ac:dyDescent="0.4">
      <c r="B22" s="77"/>
      <c r="C22" s="77"/>
      <c r="D22" s="151" t="s">
        <v>139</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20.25" thickBot="1" x14ac:dyDescent="0.45">
      <c r="B30" s="134" t="s">
        <v>140</v>
      </c>
      <c r="C30" s="135"/>
      <c r="D30" s="138" t="s">
        <v>121</v>
      </c>
      <c r="E30" s="138"/>
      <c r="F30" s="138"/>
      <c r="G30" s="138"/>
      <c r="H30" s="138"/>
      <c r="I30" s="139"/>
    </row>
    <row r="31" spans="2:18" ht="18" customHeight="1" thickBot="1" x14ac:dyDescent="0.45">
      <c r="B31" s="190"/>
      <c r="C31" s="137"/>
      <c r="D31" s="67" t="s">
        <v>183</v>
      </c>
      <c r="E31" s="140" t="s">
        <v>123</v>
      </c>
      <c r="F31" s="140"/>
      <c r="G31" s="140" t="s">
        <v>124</v>
      </c>
      <c r="H31" s="140"/>
      <c r="I31" s="68" t="s">
        <v>125</v>
      </c>
      <c r="K31" s="157" t="s">
        <v>141</v>
      </c>
      <c r="L31" s="158"/>
      <c r="M31" s="158"/>
      <c r="N31" s="158"/>
      <c r="O31" s="158"/>
      <c r="P31" s="158"/>
      <c r="Q31" s="158"/>
      <c r="R31" s="159"/>
    </row>
    <row r="32" spans="2:18" x14ac:dyDescent="0.4">
      <c r="B32" s="209" t="s">
        <v>126</v>
      </c>
      <c r="C32" s="89"/>
      <c r="D32" s="70" t="s">
        <v>127</v>
      </c>
      <c r="E32" s="70" t="s">
        <v>103</v>
      </c>
      <c r="F32" s="70" t="s">
        <v>128</v>
      </c>
      <c r="G32" s="70" t="s">
        <v>129</v>
      </c>
      <c r="H32" s="70" t="s">
        <v>128</v>
      </c>
      <c r="I32" s="71"/>
      <c r="K32" s="160"/>
      <c r="L32" s="161"/>
      <c r="M32" s="161"/>
      <c r="N32" s="161"/>
      <c r="O32" s="161"/>
      <c r="P32" s="161"/>
      <c r="Q32" s="161"/>
      <c r="R32" s="162"/>
    </row>
    <row r="33" spans="2:18" x14ac:dyDescent="0.4">
      <c r="B33" s="210"/>
      <c r="C33" s="186" t="s">
        <v>142</v>
      </c>
      <c r="D33" s="154">
        <v>417</v>
      </c>
      <c r="E33" s="143">
        <v>52</v>
      </c>
      <c r="F33" s="143">
        <v>30</v>
      </c>
      <c r="G33" s="143">
        <v>101</v>
      </c>
      <c r="H33" s="143">
        <f>F33</f>
        <v>30</v>
      </c>
      <c r="I33" s="144">
        <v>592</v>
      </c>
      <c r="K33" s="160"/>
      <c r="L33" s="161"/>
      <c r="M33" s="161"/>
      <c r="N33" s="161"/>
      <c r="O33" s="161"/>
      <c r="P33" s="161"/>
      <c r="Q33" s="161"/>
      <c r="R33" s="162"/>
    </row>
    <row r="34" spans="2:18" ht="19.5" thickBot="1" x14ac:dyDescent="0.45">
      <c r="B34" s="210"/>
      <c r="C34" s="187"/>
      <c r="D34" s="155"/>
      <c r="E34" s="143"/>
      <c r="F34" s="143"/>
      <c r="G34" s="143"/>
      <c r="H34" s="143"/>
      <c r="I34" s="145"/>
      <c r="K34" s="163"/>
      <c r="L34" s="164"/>
      <c r="M34" s="164"/>
      <c r="N34" s="164"/>
      <c r="O34" s="164"/>
      <c r="P34" s="164"/>
      <c r="Q34" s="164"/>
      <c r="R34" s="165"/>
    </row>
    <row r="35" spans="2:18" ht="19.5" thickBot="1" x14ac:dyDescent="0.45">
      <c r="B35" s="210"/>
      <c r="C35" s="188"/>
      <c r="D35" s="156"/>
      <c r="E35" s="143">
        <f>E33+F33</f>
        <v>82</v>
      </c>
      <c r="F35" s="143"/>
      <c r="G35" s="143">
        <f>G33+H33</f>
        <v>131</v>
      </c>
      <c r="H35" s="143"/>
      <c r="I35" s="146"/>
    </row>
    <row r="36" spans="2:18" x14ac:dyDescent="0.4">
      <c r="B36" s="210"/>
      <c r="C36" s="186" t="s">
        <v>143</v>
      </c>
      <c r="D36" s="154">
        <v>381</v>
      </c>
      <c r="E36" s="143">
        <v>93</v>
      </c>
      <c r="F36" s="143">
        <v>33</v>
      </c>
      <c r="G36" s="143">
        <v>116</v>
      </c>
      <c r="H36" s="143">
        <f>F36</f>
        <v>33</v>
      </c>
      <c r="I36" s="144">
        <v>706</v>
      </c>
      <c r="K36" s="166" t="s">
        <v>144</v>
      </c>
      <c r="L36" s="167"/>
      <c r="M36" s="167"/>
      <c r="N36" s="167"/>
      <c r="O36" s="167"/>
      <c r="P36" s="167"/>
      <c r="Q36" s="167"/>
      <c r="R36" s="168"/>
    </row>
    <row r="37" spans="2:18" x14ac:dyDescent="0.4">
      <c r="B37" s="210"/>
      <c r="C37" s="187"/>
      <c r="D37" s="155"/>
      <c r="E37" s="143"/>
      <c r="F37" s="143"/>
      <c r="G37" s="143"/>
      <c r="H37" s="143"/>
      <c r="I37" s="145"/>
      <c r="K37" s="169"/>
      <c r="L37" s="170"/>
      <c r="M37" s="170"/>
      <c r="N37" s="170"/>
      <c r="O37" s="170"/>
      <c r="P37" s="170"/>
      <c r="Q37" s="170"/>
      <c r="R37" s="171"/>
    </row>
    <row r="38" spans="2:18" x14ac:dyDescent="0.4">
      <c r="B38" s="210"/>
      <c r="C38" s="188"/>
      <c r="D38" s="156"/>
      <c r="E38" s="143">
        <f>E36+F36</f>
        <v>126</v>
      </c>
      <c r="F38" s="143"/>
      <c r="G38" s="143">
        <f>G36+H36</f>
        <v>149</v>
      </c>
      <c r="H38" s="143"/>
      <c r="I38" s="146"/>
      <c r="K38" s="169"/>
      <c r="L38" s="170"/>
      <c r="M38" s="170"/>
      <c r="N38" s="170"/>
      <c r="O38" s="170"/>
      <c r="P38" s="170"/>
      <c r="Q38" s="170"/>
      <c r="R38" s="171"/>
    </row>
    <row r="39" spans="2:18" x14ac:dyDescent="0.4">
      <c r="B39" s="210"/>
      <c r="C39" s="186" t="s">
        <v>131</v>
      </c>
      <c r="D39" s="206">
        <v>143</v>
      </c>
      <c r="E39" s="143">
        <v>70</v>
      </c>
      <c r="F39" s="143">
        <v>19</v>
      </c>
      <c r="G39" s="143">
        <v>127</v>
      </c>
      <c r="H39" s="143">
        <v>19</v>
      </c>
      <c r="I39" s="144">
        <v>322</v>
      </c>
      <c r="K39" s="169"/>
      <c r="L39" s="170"/>
      <c r="M39" s="170"/>
      <c r="N39" s="170"/>
      <c r="O39" s="170"/>
      <c r="P39" s="170"/>
      <c r="Q39" s="170"/>
      <c r="R39" s="171"/>
    </row>
    <row r="40" spans="2:18" x14ac:dyDescent="0.4">
      <c r="B40" s="210"/>
      <c r="C40" s="187"/>
      <c r="D40" s="204"/>
      <c r="E40" s="143"/>
      <c r="F40" s="143"/>
      <c r="G40" s="143"/>
      <c r="H40" s="143"/>
      <c r="I40" s="145"/>
      <c r="K40" s="169"/>
      <c r="L40" s="170"/>
      <c r="M40" s="170"/>
      <c r="N40" s="170"/>
      <c r="O40" s="170"/>
      <c r="P40" s="170"/>
      <c r="Q40" s="170"/>
      <c r="R40" s="171"/>
    </row>
    <row r="41" spans="2:18" ht="19.5" thickBot="1" x14ac:dyDescent="0.45">
      <c r="B41" s="210"/>
      <c r="C41" s="189"/>
      <c r="D41" s="205"/>
      <c r="E41" s="177">
        <f>E39+F39</f>
        <v>89</v>
      </c>
      <c r="F41" s="177"/>
      <c r="G41" s="177">
        <f>G39+H39</f>
        <v>146</v>
      </c>
      <c r="H41" s="177"/>
      <c r="I41" s="176"/>
      <c r="K41" s="172"/>
      <c r="L41" s="173"/>
      <c r="M41" s="173"/>
      <c r="N41" s="173"/>
      <c r="O41" s="173"/>
      <c r="P41" s="173"/>
      <c r="Q41" s="173"/>
      <c r="R41" s="174"/>
    </row>
    <row r="42" spans="2:18" x14ac:dyDescent="0.4">
      <c r="B42" s="210"/>
      <c r="C42" s="186" t="s">
        <v>138</v>
      </c>
      <c r="D42" s="197">
        <v>287</v>
      </c>
      <c r="E42" s="199">
        <v>110</v>
      </c>
      <c r="F42" s="200">
        <v>32</v>
      </c>
      <c r="G42" s="200">
        <v>102</v>
      </c>
      <c r="H42" s="200">
        <v>32</v>
      </c>
      <c r="I42" s="194"/>
      <c r="K42" s="88"/>
      <c r="L42" s="88"/>
      <c r="M42" s="88"/>
      <c r="N42" s="88"/>
      <c r="O42" s="88"/>
      <c r="P42" s="88"/>
      <c r="Q42" s="88"/>
      <c r="R42" s="88"/>
    </row>
    <row r="43" spans="2:18" x14ac:dyDescent="0.4">
      <c r="B43" s="210"/>
      <c r="C43" s="187"/>
      <c r="D43" s="204"/>
      <c r="E43" s="156"/>
      <c r="F43" s="156"/>
      <c r="G43" s="156"/>
      <c r="H43" s="156"/>
      <c r="I43" s="145"/>
      <c r="K43" s="88"/>
      <c r="L43" s="88"/>
      <c r="M43" s="88"/>
      <c r="N43" s="88"/>
      <c r="O43" s="88"/>
      <c r="P43" s="88"/>
      <c r="Q43" s="88"/>
      <c r="R43" s="88"/>
    </row>
    <row r="44" spans="2:18" ht="19.5" thickBot="1" x14ac:dyDescent="0.45">
      <c r="B44" s="210"/>
      <c r="C44" s="189"/>
      <c r="D44" s="205"/>
      <c r="E44" s="195">
        <f>E42+F42</f>
        <v>142</v>
      </c>
      <c r="F44" s="196"/>
      <c r="G44" s="195">
        <f>G42+H42</f>
        <v>134</v>
      </c>
      <c r="H44" s="196"/>
      <c r="I44" s="176"/>
      <c r="K44" s="88"/>
      <c r="L44" s="88"/>
      <c r="M44" s="88"/>
      <c r="N44" s="88"/>
      <c r="O44" s="88"/>
      <c r="P44" s="88"/>
      <c r="Q44" s="88"/>
      <c r="R44" s="88"/>
    </row>
    <row r="45" spans="2:18" x14ac:dyDescent="0.4">
      <c r="B45" s="210"/>
      <c r="C45" s="186" t="s">
        <v>153</v>
      </c>
      <c r="D45" s="197">
        <v>444</v>
      </c>
      <c r="E45" s="202">
        <v>38</v>
      </c>
      <c r="F45" s="202">
        <v>33</v>
      </c>
      <c r="G45" s="202">
        <v>137</v>
      </c>
      <c r="H45" s="202">
        <v>33</v>
      </c>
      <c r="I45" s="194">
        <v>935</v>
      </c>
      <c r="K45" s="88"/>
      <c r="L45" s="88"/>
      <c r="M45" s="88"/>
      <c r="N45" s="88"/>
      <c r="O45" s="88"/>
      <c r="P45" s="88"/>
      <c r="Q45" s="88"/>
      <c r="R45" s="88"/>
    </row>
    <row r="46" spans="2:18" x14ac:dyDescent="0.4">
      <c r="B46" s="210"/>
      <c r="C46" s="187"/>
      <c r="D46" s="204"/>
      <c r="E46" s="203"/>
      <c r="F46" s="203"/>
      <c r="G46" s="203"/>
      <c r="H46" s="203"/>
      <c r="I46" s="145"/>
      <c r="K46" s="88"/>
      <c r="L46" s="88"/>
      <c r="M46" s="88"/>
      <c r="N46" s="88"/>
      <c r="O46" s="88"/>
      <c r="P46" s="88"/>
      <c r="Q46" s="88"/>
      <c r="R46" s="88"/>
    </row>
    <row r="47" spans="2:18" ht="19.5" thickBot="1" x14ac:dyDescent="0.45">
      <c r="B47" s="210"/>
      <c r="C47" s="189"/>
      <c r="D47" s="205"/>
      <c r="E47" s="207">
        <f>E45+F45</f>
        <v>71</v>
      </c>
      <c r="F47" s="208"/>
      <c r="G47" s="207">
        <f>G45+H45</f>
        <v>170</v>
      </c>
      <c r="H47" s="208"/>
      <c r="I47" s="176"/>
      <c r="J47" s="66">
        <v>41</v>
      </c>
      <c r="K47" s="88"/>
      <c r="L47" s="88"/>
      <c r="M47" s="88"/>
      <c r="N47" s="88"/>
      <c r="O47" s="88"/>
      <c r="P47" s="88"/>
      <c r="Q47" s="88"/>
      <c r="R47" s="88"/>
    </row>
    <row r="48" spans="2:18" x14ac:dyDescent="0.4">
      <c r="B48" s="210"/>
      <c r="C48" s="186" t="s">
        <v>154</v>
      </c>
      <c r="D48" s="197">
        <v>316</v>
      </c>
      <c r="E48" s="202">
        <v>104</v>
      </c>
      <c r="F48" s="202">
        <v>42</v>
      </c>
      <c r="G48" s="202">
        <v>148</v>
      </c>
      <c r="H48" s="202">
        <v>42</v>
      </c>
      <c r="I48" s="194">
        <v>640</v>
      </c>
      <c r="K48" s="88"/>
      <c r="L48" s="88"/>
      <c r="M48" s="88"/>
      <c r="N48" s="88"/>
      <c r="O48" s="88"/>
      <c r="P48" s="88"/>
      <c r="Q48" s="88"/>
      <c r="R48" s="88"/>
    </row>
    <row r="49" spans="2:18" x14ac:dyDescent="0.4">
      <c r="B49" s="210"/>
      <c r="C49" s="187"/>
      <c r="D49" s="204"/>
      <c r="E49" s="203"/>
      <c r="F49" s="203"/>
      <c r="G49" s="203"/>
      <c r="H49" s="203"/>
      <c r="I49" s="145"/>
      <c r="K49" s="88"/>
      <c r="L49" s="88"/>
      <c r="M49" s="88"/>
      <c r="N49" s="88"/>
      <c r="O49" s="88"/>
      <c r="P49" s="88"/>
      <c r="Q49" s="88"/>
      <c r="R49" s="88"/>
    </row>
    <row r="50" spans="2:18" ht="19.5" thickBot="1" x14ac:dyDescent="0.45">
      <c r="B50" s="210"/>
      <c r="C50" s="189"/>
      <c r="D50" s="205"/>
      <c r="E50" s="207">
        <f>E48+F48</f>
        <v>146</v>
      </c>
      <c r="F50" s="208"/>
      <c r="G50" s="207">
        <f>G48+H48</f>
        <v>190</v>
      </c>
      <c r="H50" s="208"/>
      <c r="I50" s="176"/>
      <c r="K50" s="88"/>
      <c r="L50" s="88"/>
      <c r="M50" s="88"/>
      <c r="N50" s="88"/>
      <c r="O50" s="88"/>
      <c r="P50" s="88"/>
      <c r="Q50" s="88"/>
      <c r="R50" s="88"/>
    </row>
    <row r="51" spans="2:18" x14ac:dyDescent="0.4">
      <c r="B51" s="77"/>
      <c r="C51" s="186" t="s">
        <v>177</v>
      </c>
      <c r="D51" s="197">
        <v>364</v>
      </c>
      <c r="E51" s="202">
        <v>100</v>
      </c>
      <c r="F51" s="202">
        <v>39</v>
      </c>
      <c r="G51" s="202">
        <v>138</v>
      </c>
      <c r="H51" s="202">
        <v>39</v>
      </c>
      <c r="I51" s="194">
        <v>576</v>
      </c>
      <c r="K51" s="88"/>
      <c r="L51" s="88"/>
      <c r="M51" s="88"/>
      <c r="N51" s="88"/>
      <c r="O51" s="88"/>
      <c r="P51" s="88"/>
      <c r="Q51" s="88"/>
      <c r="R51" s="88"/>
    </row>
    <row r="52" spans="2:18" x14ac:dyDescent="0.4">
      <c r="B52" s="77"/>
      <c r="C52" s="187"/>
      <c r="D52" s="204"/>
      <c r="E52" s="203"/>
      <c r="F52" s="203"/>
      <c r="G52" s="203"/>
      <c r="H52" s="203"/>
      <c r="I52" s="145"/>
      <c r="K52" s="88"/>
      <c r="L52" s="88"/>
      <c r="M52" s="88"/>
      <c r="N52" s="88"/>
      <c r="O52" s="88"/>
      <c r="P52" s="88"/>
      <c r="Q52" s="88"/>
      <c r="R52" s="88"/>
    </row>
    <row r="53" spans="2:18" ht="19.5" thickBot="1" x14ac:dyDescent="0.45">
      <c r="B53" s="77"/>
      <c r="C53" s="189"/>
      <c r="D53" s="205"/>
      <c r="E53" s="207">
        <f>E51+F51</f>
        <v>139</v>
      </c>
      <c r="F53" s="208"/>
      <c r="G53" s="207">
        <f>G51+H51</f>
        <v>177</v>
      </c>
      <c r="H53" s="208"/>
      <c r="I53" s="176"/>
      <c r="J53" s="66">
        <v>25.6</v>
      </c>
      <c r="K53" s="88"/>
      <c r="L53" s="88"/>
      <c r="M53" s="88"/>
      <c r="N53" s="88"/>
      <c r="O53" s="88"/>
      <c r="P53" s="88"/>
      <c r="Q53" s="88"/>
      <c r="R53" s="88"/>
    </row>
    <row r="54" spans="2:18" x14ac:dyDescent="0.4">
      <c r="B54" s="77"/>
      <c r="C54" s="186" t="s">
        <v>182</v>
      </c>
      <c r="D54" s="197">
        <v>198</v>
      </c>
      <c r="E54" s="202">
        <v>95</v>
      </c>
      <c r="F54" s="202">
        <v>47</v>
      </c>
      <c r="G54" s="202">
        <v>96</v>
      </c>
      <c r="H54" s="202">
        <v>47</v>
      </c>
      <c r="I54" s="194"/>
      <c r="K54" s="88"/>
      <c r="L54" s="88"/>
      <c r="M54" s="88"/>
      <c r="N54" s="88"/>
      <c r="O54" s="88"/>
      <c r="P54" s="88"/>
      <c r="Q54" s="88"/>
      <c r="R54" s="88"/>
    </row>
    <row r="55" spans="2:18" x14ac:dyDescent="0.4">
      <c r="B55" s="77"/>
      <c r="C55" s="187"/>
      <c r="D55" s="204"/>
      <c r="E55" s="203"/>
      <c r="F55" s="203"/>
      <c r="G55" s="203"/>
      <c r="H55" s="203"/>
      <c r="I55" s="145"/>
      <c r="K55" s="88"/>
      <c r="L55" s="88"/>
      <c r="M55" s="88"/>
      <c r="N55" s="88"/>
      <c r="O55" s="88"/>
      <c r="P55" s="88"/>
      <c r="Q55" s="88"/>
      <c r="R55" s="88"/>
    </row>
    <row r="56" spans="2:18" ht="19.5" thickBot="1" x14ac:dyDescent="0.45">
      <c r="B56" s="77"/>
      <c r="C56" s="189"/>
      <c r="D56" s="205"/>
      <c r="E56" s="207">
        <f>E54+F54</f>
        <v>142</v>
      </c>
      <c r="F56" s="208"/>
      <c r="G56" s="207">
        <f>G54+H54</f>
        <v>143</v>
      </c>
      <c r="H56" s="208"/>
      <c r="I56" s="176"/>
      <c r="K56" s="88"/>
      <c r="L56" s="88"/>
      <c r="M56" s="88"/>
      <c r="N56" s="88"/>
      <c r="O56" s="88"/>
      <c r="P56" s="88"/>
      <c r="Q56" s="88"/>
      <c r="R56" s="88"/>
    </row>
    <row r="57" spans="2:18" x14ac:dyDescent="0.4">
      <c r="B57" s="77"/>
      <c r="C57" s="186" t="s">
        <v>188</v>
      </c>
      <c r="D57" s="197">
        <v>216</v>
      </c>
      <c r="E57" s="202">
        <v>122</v>
      </c>
      <c r="F57" s="202">
        <v>26</v>
      </c>
      <c r="G57" s="202">
        <v>161</v>
      </c>
      <c r="H57" s="202">
        <v>26</v>
      </c>
      <c r="I57" s="194"/>
      <c r="K57" s="88"/>
      <c r="L57" s="88"/>
      <c r="M57" s="88"/>
      <c r="N57" s="88"/>
      <c r="O57" s="88"/>
      <c r="P57" s="88"/>
      <c r="Q57" s="88"/>
      <c r="R57" s="88"/>
    </row>
    <row r="58" spans="2:18" x14ac:dyDescent="0.4">
      <c r="B58" s="77"/>
      <c r="C58" s="187"/>
      <c r="D58" s="204"/>
      <c r="E58" s="203"/>
      <c r="F58" s="203"/>
      <c r="G58" s="203"/>
      <c r="H58" s="203"/>
      <c r="I58" s="145"/>
      <c r="K58" s="88"/>
      <c r="L58" s="88"/>
      <c r="M58" s="88"/>
      <c r="N58" s="88"/>
      <c r="O58" s="88"/>
      <c r="P58" s="88"/>
      <c r="Q58" s="88"/>
      <c r="R58" s="88"/>
    </row>
    <row r="59" spans="2:18" ht="19.5" thickBot="1" x14ac:dyDescent="0.45">
      <c r="B59" s="77"/>
      <c r="C59" s="189"/>
      <c r="D59" s="205"/>
      <c r="E59" s="207">
        <f>E57+F57</f>
        <v>148</v>
      </c>
      <c r="F59" s="208"/>
      <c r="G59" s="207">
        <f>G57+H57</f>
        <v>187</v>
      </c>
      <c r="H59" s="208"/>
      <c r="I59" s="176"/>
      <c r="K59" s="88"/>
      <c r="L59" s="88"/>
      <c r="M59" s="88"/>
      <c r="N59" s="88"/>
      <c r="O59" s="88"/>
      <c r="P59" s="88"/>
      <c r="Q59" s="88"/>
      <c r="R59" s="88"/>
    </row>
    <row r="60" spans="2:18" x14ac:dyDescent="0.4">
      <c r="B60" s="77"/>
      <c r="C60" s="77"/>
      <c r="D60" s="91"/>
      <c r="E60" s="92"/>
      <c r="F60" s="92"/>
      <c r="G60" s="92"/>
      <c r="H60" s="92"/>
      <c r="I60" s="77"/>
      <c r="K60" s="88"/>
      <c r="L60" s="88"/>
      <c r="M60" s="88"/>
      <c r="N60" s="88"/>
      <c r="O60" s="88"/>
      <c r="P60" s="88"/>
      <c r="Q60" s="88"/>
      <c r="R60" s="88"/>
    </row>
    <row r="61" spans="2:18" x14ac:dyDescent="0.4">
      <c r="D61" s="178" t="s">
        <v>145</v>
      </c>
    </row>
    <row r="62" spans="2:18" x14ac:dyDescent="0.4">
      <c r="D62" s="178"/>
    </row>
    <row r="63" spans="2:18" ht="19.5" thickBot="1" x14ac:dyDescent="0.45">
      <c r="D63" s="83"/>
    </row>
    <row r="64" spans="2:18" x14ac:dyDescent="0.4">
      <c r="C64" s="84" t="s">
        <v>146</v>
      </c>
      <c r="D64" s="179" t="s">
        <v>142</v>
      </c>
      <c r="E64" s="182" t="s">
        <v>147</v>
      </c>
      <c r="F64" s="182"/>
      <c r="G64" s="182" t="s">
        <v>148</v>
      </c>
      <c r="H64" s="183"/>
    </row>
    <row r="65" spans="4:8" x14ac:dyDescent="0.4">
      <c r="D65" s="180"/>
      <c r="E65" s="70" t="s">
        <v>103</v>
      </c>
      <c r="F65" s="70" t="s">
        <v>128</v>
      </c>
      <c r="G65" s="70" t="s">
        <v>129</v>
      </c>
      <c r="H65" s="71" t="s">
        <v>128</v>
      </c>
    </row>
    <row r="66" spans="4:8" x14ac:dyDescent="0.4">
      <c r="D66" s="180"/>
      <c r="E66" s="143">
        <v>24</v>
      </c>
      <c r="F66" s="143">
        <v>5</v>
      </c>
      <c r="G66" s="143">
        <v>35</v>
      </c>
      <c r="H66" s="184">
        <v>5</v>
      </c>
    </row>
    <row r="67" spans="4:8" x14ac:dyDescent="0.4">
      <c r="D67" s="180"/>
      <c r="E67" s="143"/>
      <c r="F67" s="143"/>
      <c r="G67" s="143"/>
      <c r="H67" s="184"/>
    </row>
    <row r="68" spans="4:8" ht="19.5" thickBot="1" x14ac:dyDescent="0.45">
      <c r="D68" s="181"/>
      <c r="E68" s="177">
        <f>E66+F66</f>
        <v>29</v>
      </c>
      <c r="F68" s="177"/>
      <c r="G68" s="177">
        <f>G66+H66</f>
        <v>40</v>
      </c>
      <c r="H68" s="185"/>
    </row>
    <row r="69" spans="4:8" x14ac:dyDescent="0.4">
      <c r="D69" s="179" t="s">
        <v>149</v>
      </c>
      <c r="E69" s="70" t="s">
        <v>103</v>
      </c>
      <c r="F69" s="70" t="s">
        <v>128</v>
      </c>
      <c r="G69" s="70" t="s">
        <v>129</v>
      </c>
      <c r="H69" s="71" t="s">
        <v>128</v>
      </c>
    </row>
    <row r="70" spans="4:8" x14ac:dyDescent="0.4">
      <c r="D70" s="180"/>
      <c r="E70" s="143">
        <v>37</v>
      </c>
      <c r="F70" s="143">
        <v>7</v>
      </c>
      <c r="G70" s="143">
        <v>43</v>
      </c>
      <c r="H70" s="184">
        <v>7</v>
      </c>
    </row>
    <row r="71" spans="4:8" x14ac:dyDescent="0.4">
      <c r="D71" s="180"/>
      <c r="E71" s="143"/>
      <c r="F71" s="143"/>
      <c r="G71" s="143"/>
      <c r="H71" s="184"/>
    </row>
    <row r="72" spans="4:8" ht="19.5" thickBot="1" x14ac:dyDescent="0.45">
      <c r="D72" s="181"/>
      <c r="E72" s="177">
        <f>E70+F70</f>
        <v>44</v>
      </c>
      <c r="F72" s="177"/>
      <c r="G72" s="177">
        <f>G70+H70</f>
        <v>50</v>
      </c>
      <c r="H72" s="185"/>
    </row>
    <row r="73" spans="4:8" x14ac:dyDescent="0.4">
      <c r="D73" s="180" t="s">
        <v>150</v>
      </c>
      <c r="E73" s="70" t="s">
        <v>103</v>
      </c>
      <c r="F73" s="70" t="s">
        <v>128</v>
      </c>
      <c r="G73" s="70" t="s">
        <v>129</v>
      </c>
      <c r="H73" s="71" t="s">
        <v>128</v>
      </c>
    </row>
    <row r="74" spans="4:8" x14ac:dyDescent="0.4">
      <c r="D74" s="180"/>
      <c r="E74" s="143">
        <v>13</v>
      </c>
      <c r="F74" s="143">
        <v>2</v>
      </c>
      <c r="G74" s="143">
        <v>46</v>
      </c>
      <c r="H74" s="184">
        <v>2</v>
      </c>
    </row>
    <row r="75" spans="4:8" x14ac:dyDescent="0.4">
      <c r="D75" s="180"/>
      <c r="E75" s="143"/>
      <c r="F75" s="143"/>
      <c r="G75" s="143"/>
      <c r="H75" s="184"/>
    </row>
    <row r="76" spans="4:8" ht="19.5" thickBot="1" x14ac:dyDescent="0.45">
      <c r="D76" s="181"/>
      <c r="E76" s="177">
        <f>E74+F74</f>
        <v>15</v>
      </c>
      <c r="F76" s="177"/>
      <c r="G76" s="177">
        <f>G74+H74</f>
        <v>48</v>
      </c>
      <c r="H76" s="185"/>
    </row>
    <row r="77" spans="4:8" x14ac:dyDescent="0.4">
      <c r="D77" s="180" t="s">
        <v>138</v>
      </c>
      <c r="E77" s="70" t="s">
        <v>103</v>
      </c>
      <c r="F77" s="70" t="s">
        <v>128</v>
      </c>
      <c r="G77" s="70" t="s">
        <v>129</v>
      </c>
      <c r="H77" s="71" t="s">
        <v>128</v>
      </c>
    </row>
    <row r="78" spans="4:8" x14ac:dyDescent="0.4">
      <c r="D78" s="180"/>
      <c r="E78" s="154"/>
      <c r="F78" s="154"/>
      <c r="G78" s="154"/>
      <c r="H78" s="144"/>
    </row>
    <row r="79" spans="4:8" x14ac:dyDescent="0.4">
      <c r="D79" s="180"/>
      <c r="E79" s="156"/>
      <c r="F79" s="156"/>
      <c r="G79" s="156"/>
      <c r="H79" s="146"/>
    </row>
    <row r="80" spans="4:8" ht="19.5" thickBot="1" x14ac:dyDescent="0.45">
      <c r="D80" s="181"/>
      <c r="E80" s="195">
        <f>E78+F78</f>
        <v>0</v>
      </c>
      <c r="F80" s="196"/>
      <c r="G80" s="195">
        <f>G78+H78</f>
        <v>0</v>
      </c>
      <c r="H80" s="201"/>
    </row>
    <row r="81" spans="4:8" x14ac:dyDescent="0.4">
      <c r="D81" s="180" t="s">
        <v>153</v>
      </c>
      <c r="E81" s="70" t="s">
        <v>103</v>
      </c>
      <c r="F81" s="70" t="s">
        <v>128</v>
      </c>
      <c r="G81" s="70" t="s">
        <v>129</v>
      </c>
      <c r="H81" s="71" t="s">
        <v>128</v>
      </c>
    </row>
    <row r="82" spans="4:8" x14ac:dyDescent="0.4">
      <c r="D82" s="180"/>
      <c r="E82" s="154"/>
      <c r="F82" s="154"/>
      <c r="G82" s="154"/>
      <c r="H82" s="144"/>
    </row>
    <row r="83" spans="4:8" x14ac:dyDescent="0.4">
      <c r="D83" s="180"/>
      <c r="E83" s="156"/>
      <c r="F83" s="156"/>
      <c r="G83" s="156"/>
      <c r="H83" s="146"/>
    </row>
    <row r="84" spans="4:8" ht="19.5" thickBot="1" x14ac:dyDescent="0.45">
      <c r="D84" s="181"/>
      <c r="E84" s="195">
        <f>E82+F82</f>
        <v>0</v>
      </c>
      <c r="F84" s="196"/>
      <c r="G84" s="195">
        <f>G82+H82</f>
        <v>0</v>
      </c>
      <c r="H84" s="201"/>
    </row>
    <row r="85" spans="4:8" x14ac:dyDescent="0.4">
      <c r="D85" s="180" t="s">
        <v>154</v>
      </c>
      <c r="E85" s="70" t="s">
        <v>103</v>
      </c>
      <c r="F85" s="70" t="s">
        <v>128</v>
      </c>
      <c r="G85" s="70" t="s">
        <v>129</v>
      </c>
      <c r="H85" s="71" t="s">
        <v>128</v>
      </c>
    </row>
    <row r="86" spans="4:8" x14ac:dyDescent="0.4">
      <c r="D86" s="180"/>
      <c r="E86" s="154"/>
      <c r="F86" s="154"/>
      <c r="G86" s="154"/>
      <c r="H86" s="144"/>
    </row>
    <row r="87" spans="4:8" x14ac:dyDescent="0.4">
      <c r="D87" s="180"/>
      <c r="E87" s="156"/>
      <c r="F87" s="156"/>
      <c r="G87" s="156"/>
      <c r="H87" s="146"/>
    </row>
    <row r="88" spans="4:8" ht="19.5" thickBot="1" x14ac:dyDescent="0.45">
      <c r="D88" s="181"/>
      <c r="E88" s="195">
        <f>E86+F86</f>
        <v>0</v>
      </c>
      <c r="F88" s="196"/>
      <c r="G88" s="195">
        <f>G86+H86</f>
        <v>0</v>
      </c>
      <c r="H88" s="201"/>
    </row>
  </sheetData>
  <mergeCells count="180">
    <mergeCell ref="C57:C59"/>
    <mergeCell ref="D57:D59"/>
    <mergeCell ref="E57:E58"/>
    <mergeCell ref="F57:F58"/>
    <mergeCell ref="G57:G58"/>
    <mergeCell ref="H57:H58"/>
    <mergeCell ref="I57:I59"/>
    <mergeCell ref="E59:F59"/>
    <mergeCell ref="G59:H59"/>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K31:R34"/>
    <mergeCell ref="B32:B50"/>
    <mergeCell ref="C33:C35"/>
    <mergeCell ref="D33:D35"/>
    <mergeCell ref="E33:E34"/>
    <mergeCell ref="F33:F34"/>
    <mergeCell ref="G33:G34"/>
    <mergeCell ref="H33:H34"/>
    <mergeCell ref="I33:I35"/>
    <mergeCell ref="E35:F35"/>
    <mergeCell ref="I36:I38"/>
    <mergeCell ref="K36:R41"/>
    <mergeCell ref="E38:F38"/>
    <mergeCell ref="G38:H38"/>
    <mergeCell ref="C39:C41"/>
    <mergeCell ref="D39:D41"/>
    <mergeCell ref="E39:E40"/>
    <mergeCell ref="F45:F46"/>
    <mergeCell ref="G45:G46"/>
    <mergeCell ref="H45:H46"/>
    <mergeCell ref="G35:H35"/>
    <mergeCell ref="C36:C38"/>
    <mergeCell ref="D36:D38"/>
    <mergeCell ref="E36:E37"/>
    <mergeCell ref="F36:F37"/>
    <mergeCell ref="G36:G37"/>
    <mergeCell ref="H36:H37"/>
    <mergeCell ref="I39:I41"/>
    <mergeCell ref="E41:F41"/>
    <mergeCell ref="G41:H41"/>
    <mergeCell ref="C42:C44"/>
    <mergeCell ref="D42:D44"/>
    <mergeCell ref="E42:E43"/>
    <mergeCell ref="F42:F43"/>
    <mergeCell ref="G42:G43"/>
    <mergeCell ref="H42:H43"/>
    <mergeCell ref="I42:I44"/>
    <mergeCell ref="F39:F40"/>
    <mergeCell ref="G39:G40"/>
    <mergeCell ref="H39:H40"/>
    <mergeCell ref="E44:F44"/>
    <mergeCell ref="G44:H44"/>
    <mergeCell ref="E50:F50"/>
    <mergeCell ref="G50:H50"/>
    <mergeCell ref="C51:C53"/>
    <mergeCell ref="D51:D53"/>
    <mergeCell ref="E51:E52"/>
    <mergeCell ref="F51:F52"/>
    <mergeCell ref="G51:G52"/>
    <mergeCell ref="H51:H52"/>
    <mergeCell ref="I45:I47"/>
    <mergeCell ref="E47:F47"/>
    <mergeCell ref="G47:H47"/>
    <mergeCell ref="C48:C50"/>
    <mergeCell ref="D48:D50"/>
    <mergeCell ref="E48:E49"/>
    <mergeCell ref="F48:F49"/>
    <mergeCell ref="G48:G49"/>
    <mergeCell ref="H48:H49"/>
    <mergeCell ref="I48:I50"/>
    <mergeCell ref="I51:I53"/>
    <mergeCell ref="E53:F53"/>
    <mergeCell ref="G53:H53"/>
    <mergeCell ref="C45:C47"/>
    <mergeCell ref="D45:D47"/>
    <mergeCell ref="E45:E46"/>
    <mergeCell ref="D61:D62"/>
    <mergeCell ref="D64:D68"/>
    <mergeCell ref="E64:F64"/>
    <mergeCell ref="G64:H64"/>
    <mergeCell ref="E66:E67"/>
    <mergeCell ref="F66:F67"/>
    <mergeCell ref="G66:G67"/>
    <mergeCell ref="H66:H67"/>
    <mergeCell ref="E68:F68"/>
    <mergeCell ref="G68:H68"/>
    <mergeCell ref="D69:D72"/>
    <mergeCell ref="E70:E71"/>
    <mergeCell ref="F70:F71"/>
    <mergeCell ref="G70:G71"/>
    <mergeCell ref="H70:H71"/>
    <mergeCell ref="E72:F72"/>
    <mergeCell ref="G72:H72"/>
    <mergeCell ref="D77:D80"/>
    <mergeCell ref="E78:E79"/>
    <mergeCell ref="F78:F79"/>
    <mergeCell ref="G78:G79"/>
    <mergeCell ref="H78:H79"/>
    <mergeCell ref="E80:F80"/>
    <mergeCell ref="G80:H80"/>
    <mergeCell ref="D73:D76"/>
    <mergeCell ref="E74:E75"/>
    <mergeCell ref="F74:F75"/>
    <mergeCell ref="G74:G75"/>
    <mergeCell ref="H74:H75"/>
    <mergeCell ref="E76:F76"/>
    <mergeCell ref="G76:H76"/>
    <mergeCell ref="D85:D88"/>
    <mergeCell ref="E86:E87"/>
    <mergeCell ref="F86:F87"/>
    <mergeCell ref="G86:G87"/>
    <mergeCell ref="H86:H87"/>
    <mergeCell ref="E88:F88"/>
    <mergeCell ref="G88:H88"/>
    <mergeCell ref="D81:D84"/>
    <mergeCell ref="E82:E83"/>
    <mergeCell ref="F82:F83"/>
    <mergeCell ref="G82:G83"/>
    <mergeCell ref="H82:H83"/>
    <mergeCell ref="E84:F84"/>
    <mergeCell ref="G84:H84"/>
    <mergeCell ref="I54:I56"/>
    <mergeCell ref="E56:F56"/>
    <mergeCell ref="G56:H56"/>
    <mergeCell ref="C54:C56"/>
    <mergeCell ref="D54:D56"/>
    <mergeCell ref="E54:E55"/>
    <mergeCell ref="F54:F55"/>
    <mergeCell ref="G54:G55"/>
    <mergeCell ref="H54:H55"/>
  </mergeCells>
  <phoneticPr fontId="4"/>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B7E38-0B8B-4222-ABFA-49B0913157FC}">
  <sheetPr codeName="Sheet15"/>
  <dimension ref="B1:R75"/>
  <sheetViews>
    <sheetView topLeftCell="A50" zoomScale="85" zoomScaleNormal="85" workbookViewId="0">
      <selection activeCell="J47" sqref="J47"/>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6384" width="8.75" style="66"/>
  </cols>
  <sheetData>
    <row r="1" spans="2:9" ht="19.5" thickBot="1" x14ac:dyDescent="0.45"/>
    <row r="2" spans="2:9" ht="19.5" x14ac:dyDescent="0.4">
      <c r="B2" s="134" t="s">
        <v>120</v>
      </c>
      <c r="C2" s="135"/>
      <c r="D2" s="138" t="s">
        <v>121</v>
      </c>
      <c r="E2" s="138"/>
      <c r="F2" s="138"/>
      <c r="G2" s="138"/>
      <c r="H2" s="138"/>
      <c r="I2" s="139"/>
    </row>
    <row r="3" spans="2:9" x14ac:dyDescent="0.4">
      <c r="B3" s="136"/>
      <c r="C3" s="137"/>
      <c r="D3" s="67" t="s">
        <v>183</v>
      </c>
      <c r="E3" s="140" t="s">
        <v>123</v>
      </c>
      <c r="F3" s="140"/>
      <c r="G3" s="140" t="s">
        <v>124</v>
      </c>
      <c r="H3" s="140"/>
      <c r="I3" s="68" t="s">
        <v>125</v>
      </c>
    </row>
    <row r="4" spans="2:9" x14ac:dyDescent="0.4">
      <c r="B4" s="141" t="s">
        <v>126</v>
      </c>
      <c r="C4" s="69"/>
      <c r="D4" s="70" t="s">
        <v>127</v>
      </c>
      <c r="E4" s="70" t="s">
        <v>103</v>
      </c>
      <c r="F4" s="70" t="s">
        <v>128</v>
      </c>
      <c r="G4" s="70" t="s">
        <v>129</v>
      </c>
      <c r="H4" s="70" t="s">
        <v>128</v>
      </c>
      <c r="I4" s="71"/>
    </row>
    <row r="5" spans="2:9" x14ac:dyDescent="0.4">
      <c r="B5" s="141"/>
      <c r="C5" s="143" t="s">
        <v>189</v>
      </c>
      <c r="D5" s="143">
        <v>84</v>
      </c>
      <c r="E5" s="143">
        <v>87</v>
      </c>
      <c r="F5" s="143">
        <v>36</v>
      </c>
      <c r="G5" s="143">
        <v>114</v>
      </c>
      <c r="H5" s="143">
        <v>36</v>
      </c>
      <c r="I5" s="144">
        <v>694</v>
      </c>
    </row>
    <row r="6" spans="2:9" x14ac:dyDescent="0.4">
      <c r="B6" s="141"/>
      <c r="C6" s="143"/>
      <c r="D6" s="143"/>
      <c r="E6" s="143"/>
      <c r="F6" s="143"/>
      <c r="G6" s="143"/>
      <c r="H6" s="143"/>
      <c r="I6" s="145"/>
    </row>
    <row r="7" spans="2:9" x14ac:dyDescent="0.4">
      <c r="B7" s="141"/>
      <c r="C7" s="143"/>
      <c r="D7" s="143"/>
      <c r="E7" s="143">
        <f>E5+F5</f>
        <v>123</v>
      </c>
      <c r="F7" s="143"/>
      <c r="G7" s="143">
        <f>G5+H5</f>
        <v>150</v>
      </c>
      <c r="H7" s="143"/>
      <c r="I7" s="146"/>
    </row>
    <row r="8" spans="2:9" x14ac:dyDescent="0.4">
      <c r="B8" s="141"/>
      <c r="C8" s="143" t="s">
        <v>190</v>
      </c>
      <c r="D8" s="143">
        <v>199</v>
      </c>
      <c r="E8" s="143">
        <v>61</v>
      </c>
      <c r="F8" s="143">
        <v>52</v>
      </c>
      <c r="G8" s="143">
        <v>99</v>
      </c>
      <c r="H8" s="143">
        <v>52</v>
      </c>
      <c r="I8" s="144">
        <v>374</v>
      </c>
    </row>
    <row r="9" spans="2:9" x14ac:dyDescent="0.4">
      <c r="B9" s="141"/>
      <c r="C9" s="143"/>
      <c r="D9" s="143"/>
      <c r="E9" s="143"/>
      <c r="F9" s="143"/>
      <c r="G9" s="143"/>
      <c r="H9" s="143"/>
      <c r="I9" s="145"/>
    </row>
    <row r="10" spans="2:9" x14ac:dyDescent="0.4">
      <c r="B10" s="141"/>
      <c r="C10" s="143"/>
      <c r="D10" s="143"/>
      <c r="E10" s="143">
        <f>E8+F8</f>
        <v>113</v>
      </c>
      <c r="F10" s="143"/>
      <c r="G10" s="143">
        <f>G8+H8</f>
        <v>151</v>
      </c>
      <c r="H10" s="143"/>
      <c r="I10" s="146"/>
    </row>
    <row r="11" spans="2:9" ht="19.5" thickBot="1" x14ac:dyDescent="0.45">
      <c r="B11" s="142"/>
      <c r="C11" s="72" t="s">
        <v>132</v>
      </c>
      <c r="D11" s="73">
        <f t="shared" ref="D11:I11" si="0">D8/D5</f>
        <v>2.3690476190476191</v>
      </c>
      <c r="E11" s="73">
        <f t="shared" si="0"/>
        <v>0.70114942528735635</v>
      </c>
      <c r="F11" s="73">
        <f t="shared" si="0"/>
        <v>1.4444444444444444</v>
      </c>
      <c r="G11" s="73">
        <f t="shared" si="0"/>
        <v>0.86842105263157898</v>
      </c>
      <c r="H11" s="73">
        <f t="shared" si="0"/>
        <v>1.4444444444444444</v>
      </c>
      <c r="I11" s="74">
        <f t="shared" si="0"/>
        <v>0.5389048991354467</v>
      </c>
    </row>
    <row r="12" spans="2:9" ht="19.5" x14ac:dyDescent="0.4">
      <c r="B12" s="134" t="s">
        <v>133</v>
      </c>
      <c r="C12" s="135"/>
      <c r="D12" s="138" t="s">
        <v>121</v>
      </c>
      <c r="E12" s="138"/>
      <c r="F12" s="138"/>
      <c r="G12" s="138"/>
      <c r="H12" s="138"/>
      <c r="I12" s="139"/>
    </row>
    <row r="13" spans="2:9" x14ac:dyDescent="0.4">
      <c r="B13" s="136"/>
      <c r="C13" s="137"/>
      <c r="D13" s="67" t="s">
        <v>183</v>
      </c>
      <c r="E13" s="140" t="s">
        <v>123</v>
      </c>
      <c r="F13" s="140"/>
      <c r="G13" s="140" t="s">
        <v>124</v>
      </c>
      <c r="H13" s="140"/>
      <c r="I13" s="68" t="s">
        <v>125</v>
      </c>
    </row>
    <row r="14" spans="2:9" x14ac:dyDescent="0.4">
      <c r="B14" s="141" t="s">
        <v>126</v>
      </c>
      <c r="C14" s="69"/>
      <c r="D14" s="70" t="s">
        <v>127</v>
      </c>
      <c r="E14" s="70" t="s">
        <v>134</v>
      </c>
      <c r="F14" s="70" t="s">
        <v>135</v>
      </c>
      <c r="G14" s="70" t="s">
        <v>136</v>
      </c>
      <c r="H14" s="70" t="s">
        <v>135</v>
      </c>
      <c r="I14" s="71"/>
    </row>
    <row r="15" spans="2:9" x14ac:dyDescent="0.4">
      <c r="B15" s="141"/>
      <c r="C15" s="143" t="s">
        <v>191</v>
      </c>
      <c r="D15" s="143">
        <v>89</v>
      </c>
      <c r="E15" s="143">
        <v>72</v>
      </c>
      <c r="F15" s="143">
        <v>19</v>
      </c>
      <c r="G15" s="143">
        <v>137</v>
      </c>
      <c r="H15" s="143">
        <v>19</v>
      </c>
      <c r="I15" s="144">
        <v>431</v>
      </c>
    </row>
    <row r="16" spans="2:9" x14ac:dyDescent="0.4">
      <c r="B16" s="141"/>
      <c r="C16" s="143"/>
      <c r="D16" s="143"/>
      <c r="E16" s="143"/>
      <c r="F16" s="143"/>
      <c r="G16" s="143"/>
      <c r="H16" s="143"/>
      <c r="I16" s="145"/>
    </row>
    <row r="17" spans="2:18" x14ac:dyDescent="0.4">
      <c r="B17" s="141"/>
      <c r="C17" s="143"/>
      <c r="D17" s="143"/>
      <c r="E17" s="143">
        <f>E15+F15</f>
        <v>91</v>
      </c>
      <c r="F17" s="143"/>
      <c r="G17" s="143">
        <f>G15+H15</f>
        <v>156</v>
      </c>
      <c r="H17" s="143"/>
      <c r="I17" s="146"/>
    </row>
    <row r="18" spans="2:18" x14ac:dyDescent="0.4">
      <c r="B18" s="141"/>
      <c r="C18" s="143" t="s">
        <v>192</v>
      </c>
      <c r="D18" s="150">
        <f t="shared" ref="D18:I18" si="1">D15*D11</f>
        <v>210.8452380952381</v>
      </c>
      <c r="E18" s="150">
        <f t="shared" si="1"/>
        <v>50.482758620689658</v>
      </c>
      <c r="F18" s="150">
        <f t="shared" si="1"/>
        <v>27.444444444444443</v>
      </c>
      <c r="G18" s="150">
        <f t="shared" si="1"/>
        <v>118.97368421052632</v>
      </c>
      <c r="H18" s="150">
        <f t="shared" si="1"/>
        <v>27.444444444444443</v>
      </c>
      <c r="I18" s="147">
        <f t="shared" si="1"/>
        <v>232.26801152737752</v>
      </c>
    </row>
    <row r="19" spans="2:18" x14ac:dyDescent="0.4">
      <c r="B19" s="141"/>
      <c r="C19" s="143"/>
      <c r="D19" s="150"/>
      <c r="E19" s="150"/>
      <c r="F19" s="150"/>
      <c r="G19" s="150"/>
      <c r="H19" s="150"/>
      <c r="I19" s="148"/>
    </row>
    <row r="20" spans="2:18" x14ac:dyDescent="0.4">
      <c r="B20" s="141"/>
      <c r="C20" s="143"/>
      <c r="D20" s="150"/>
      <c r="E20" s="150">
        <f>E18+F18</f>
        <v>77.927203065134108</v>
      </c>
      <c r="F20" s="150"/>
      <c r="G20" s="150">
        <f>G18+H18</f>
        <v>146.41812865497076</v>
      </c>
      <c r="H20" s="150"/>
      <c r="I20" s="149"/>
    </row>
    <row r="21" spans="2:18" ht="19.5" thickBot="1" x14ac:dyDescent="0.45">
      <c r="B21" s="153"/>
      <c r="C21" s="75" t="s">
        <v>132</v>
      </c>
      <c r="D21" s="76">
        <f t="shared" ref="D21:I21" si="2">D18/D15</f>
        <v>2.3690476190476191</v>
      </c>
      <c r="E21" s="76">
        <f t="shared" si="2"/>
        <v>0.70114942528735635</v>
      </c>
      <c r="F21" s="76">
        <f t="shared" si="2"/>
        <v>1.4444444444444444</v>
      </c>
      <c r="G21" s="76">
        <f t="shared" si="2"/>
        <v>0.86842105263157898</v>
      </c>
      <c r="H21" s="76">
        <f t="shared" si="2"/>
        <v>1.4444444444444444</v>
      </c>
      <c r="I21" s="76">
        <f t="shared" si="2"/>
        <v>0.5389048991354467</v>
      </c>
    </row>
    <row r="22" spans="2:18" x14ac:dyDescent="0.4">
      <c r="B22" s="77"/>
      <c r="C22" s="77"/>
      <c r="D22" s="151" t="s">
        <v>139</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137"/>
      <c r="D31" s="67" t="s">
        <v>183</v>
      </c>
      <c r="E31" s="140" t="s">
        <v>123</v>
      </c>
      <c r="F31" s="140"/>
      <c r="G31" s="140" t="s">
        <v>124</v>
      </c>
      <c r="H31" s="140"/>
      <c r="I31" s="68" t="s">
        <v>125</v>
      </c>
    </row>
    <row r="32" spans="2:18" x14ac:dyDescent="0.4">
      <c r="B32" s="191" t="s">
        <v>193</v>
      </c>
      <c r="C32" s="186" t="s">
        <v>154</v>
      </c>
      <c r="D32" s="197">
        <v>316</v>
      </c>
      <c r="E32" s="202">
        <v>104</v>
      </c>
      <c r="F32" s="202">
        <v>42</v>
      </c>
      <c r="G32" s="202">
        <v>148</v>
      </c>
      <c r="H32" s="202">
        <v>42</v>
      </c>
      <c r="I32" s="194">
        <v>640</v>
      </c>
      <c r="K32" s="157" t="s">
        <v>141</v>
      </c>
      <c r="L32" s="158"/>
      <c r="M32" s="158"/>
      <c r="N32" s="158"/>
      <c r="O32" s="158"/>
      <c r="P32" s="158"/>
      <c r="Q32" s="158"/>
      <c r="R32" s="159"/>
    </row>
    <row r="33" spans="2:18" x14ac:dyDescent="0.4">
      <c r="B33" s="192"/>
      <c r="C33" s="187"/>
      <c r="D33" s="204"/>
      <c r="E33" s="203"/>
      <c r="F33" s="203"/>
      <c r="G33" s="203"/>
      <c r="H33" s="203"/>
      <c r="I33" s="145"/>
      <c r="K33" s="160"/>
      <c r="L33" s="161"/>
      <c r="M33" s="161"/>
      <c r="N33" s="161"/>
      <c r="O33" s="161"/>
      <c r="P33" s="161"/>
      <c r="Q33" s="161"/>
      <c r="R33" s="162"/>
    </row>
    <row r="34" spans="2:18" ht="19.5" thickBot="1" x14ac:dyDescent="0.45">
      <c r="B34" s="192"/>
      <c r="C34" s="189"/>
      <c r="D34" s="205"/>
      <c r="E34" s="207">
        <f>E32+F32</f>
        <v>146</v>
      </c>
      <c r="F34" s="208"/>
      <c r="G34" s="207">
        <f>G32+H32</f>
        <v>190</v>
      </c>
      <c r="H34" s="208"/>
      <c r="I34" s="176"/>
      <c r="K34" s="160"/>
      <c r="L34" s="161"/>
      <c r="M34" s="161"/>
      <c r="N34" s="161"/>
      <c r="O34" s="161"/>
      <c r="P34" s="161"/>
      <c r="Q34" s="161"/>
      <c r="R34" s="162"/>
    </row>
    <row r="35" spans="2:18" ht="19.5" thickBot="1" x14ac:dyDescent="0.45">
      <c r="B35" s="192"/>
      <c r="C35" s="186" t="s">
        <v>177</v>
      </c>
      <c r="D35" s="197">
        <v>364</v>
      </c>
      <c r="E35" s="202">
        <v>100</v>
      </c>
      <c r="F35" s="202">
        <v>39</v>
      </c>
      <c r="G35" s="202">
        <v>138</v>
      </c>
      <c r="H35" s="202">
        <v>39</v>
      </c>
      <c r="I35" s="194">
        <v>576</v>
      </c>
      <c r="K35" s="163"/>
      <c r="L35" s="164"/>
      <c r="M35" s="164"/>
      <c r="N35" s="164"/>
      <c r="O35" s="164"/>
      <c r="P35" s="164"/>
      <c r="Q35" s="164"/>
      <c r="R35" s="165"/>
    </row>
    <row r="36" spans="2:18" x14ac:dyDescent="0.4">
      <c r="B36" s="192"/>
      <c r="C36" s="187"/>
      <c r="D36" s="204"/>
      <c r="E36" s="203"/>
      <c r="F36" s="203"/>
      <c r="G36" s="203"/>
      <c r="H36" s="203"/>
      <c r="I36" s="145"/>
      <c r="K36" s="88"/>
      <c r="L36" s="88"/>
      <c r="M36" s="88"/>
      <c r="N36" s="88"/>
      <c r="O36" s="88"/>
      <c r="P36" s="88"/>
      <c r="Q36" s="88"/>
      <c r="R36" s="88"/>
    </row>
    <row r="37" spans="2:18" ht="19.5" thickBot="1" x14ac:dyDescent="0.45">
      <c r="B37" s="192"/>
      <c r="C37" s="189"/>
      <c r="D37" s="205"/>
      <c r="E37" s="207">
        <f>E35+F35</f>
        <v>139</v>
      </c>
      <c r="F37" s="208"/>
      <c r="G37" s="207">
        <f>G35+H35</f>
        <v>177</v>
      </c>
      <c r="H37" s="208"/>
      <c r="I37" s="176"/>
      <c r="J37" s="66">
        <v>25.6</v>
      </c>
      <c r="K37" s="88"/>
      <c r="L37" s="88"/>
      <c r="M37" s="88"/>
      <c r="N37" s="88"/>
      <c r="O37" s="88"/>
      <c r="P37" s="88"/>
      <c r="Q37" s="88"/>
      <c r="R37" s="88"/>
    </row>
    <row r="38" spans="2:18" x14ac:dyDescent="0.4">
      <c r="B38" s="192"/>
      <c r="C38" s="186" t="s">
        <v>182</v>
      </c>
      <c r="D38" s="197">
        <v>198</v>
      </c>
      <c r="E38" s="202">
        <v>95</v>
      </c>
      <c r="F38" s="202">
        <v>47</v>
      </c>
      <c r="G38" s="202">
        <v>96</v>
      </c>
      <c r="H38" s="202">
        <v>47</v>
      </c>
      <c r="I38" s="194"/>
      <c r="K38" s="166" t="s">
        <v>144</v>
      </c>
      <c r="L38" s="167"/>
      <c r="M38" s="167"/>
      <c r="N38" s="167"/>
      <c r="O38" s="167"/>
      <c r="P38" s="167"/>
      <c r="Q38" s="167"/>
      <c r="R38" s="168"/>
    </row>
    <row r="39" spans="2:18" x14ac:dyDescent="0.4">
      <c r="B39" s="192"/>
      <c r="C39" s="187"/>
      <c r="D39" s="204"/>
      <c r="E39" s="203"/>
      <c r="F39" s="203"/>
      <c r="G39" s="203"/>
      <c r="H39" s="203"/>
      <c r="I39" s="145"/>
      <c r="K39" s="169"/>
      <c r="L39" s="170"/>
      <c r="M39" s="170"/>
      <c r="N39" s="170"/>
      <c r="O39" s="170"/>
      <c r="P39" s="170"/>
      <c r="Q39" s="170"/>
      <c r="R39" s="171"/>
    </row>
    <row r="40" spans="2:18" ht="19.5" thickBot="1" x14ac:dyDescent="0.45">
      <c r="B40" s="192"/>
      <c r="C40" s="189"/>
      <c r="D40" s="205"/>
      <c r="E40" s="207">
        <f>E38+F38</f>
        <v>142</v>
      </c>
      <c r="F40" s="208"/>
      <c r="G40" s="207">
        <f>G38+H38</f>
        <v>143</v>
      </c>
      <c r="H40" s="208"/>
      <c r="I40" s="176"/>
      <c r="K40" s="169"/>
      <c r="L40" s="170"/>
      <c r="M40" s="170"/>
      <c r="N40" s="170"/>
      <c r="O40" s="170"/>
      <c r="P40" s="170"/>
      <c r="Q40" s="170"/>
      <c r="R40" s="171"/>
    </row>
    <row r="41" spans="2:18" x14ac:dyDescent="0.4">
      <c r="B41" s="192"/>
      <c r="C41" s="186" t="s">
        <v>188</v>
      </c>
      <c r="D41" s="197">
        <v>216</v>
      </c>
      <c r="E41" s="202">
        <v>122</v>
      </c>
      <c r="F41" s="202">
        <v>26</v>
      </c>
      <c r="G41" s="202">
        <v>161</v>
      </c>
      <c r="H41" s="202">
        <v>26</v>
      </c>
      <c r="I41" s="194"/>
      <c r="K41" s="169"/>
      <c r="L41" s="170"/>
      <c r="M41" s="170"/>
      <c r="N41" s="170"/>
      <c r="O41" s="170"/>
      <c r="P41" s="170"/>
      <c r="Q41" s="170"/>
      <c r="R41" s="171"/>
    </row>
    <row r="42" spans="2:18" x14ac:dyDescent="0.4">
      <c r="B42" s="192"/>
      <c r="C42" s="187"/>
      <c r="D42" s="204"/>
      <c r="E42" s="203"/>
      <c r="F42" s="203"/>
      <c r="G42" s="203"/>
      <c r="H42" s="203"/>
      <c r="I42" s="145"/>
      <c r="K42" s="169"/>
      <c r="L42" s="170"/>
      <c r="M42" s="170"/>
      <c r="N42" s="170"/>
      <c r="O42" s="170"/>
      <c r="P42" s="170"/>
      <c r="Q42" s="170"/>
      <c r="R42" s="171"/>
    </row>
    <row r="43" spans="2:18" ht="19.5" thickBot="1" x14ac:dyDescent="0.45">
      <c r="B43" s="192"/>
      <c r="C43" s="189"/>
      <c r="D43" s="205"/>
      <c r="E43" s="207">
        <f>E41+F41</f>
        <v>148</v>
      </c>
      <c r="F43" s="208"/>
      <c r="G43" s="207">
        <f>G41+H41</f>
        <v>187</v>
      </c>
      <c r="H43" s="208"/>
      <c r="I43" s="176"/>
      <c r="K43" s="172"/>
      <c r="L43" s="173"/>
      <c r="M43" s="173"/>
      <c r="N43" s="173"/>
      <c r="O43" s="173"/>
      <c r="P43" s="173"/>
      <c r="Q43" s="173"/>
      <c r="R43" s="174"/>
    </row>
    <row r="44" spans="2:18" x14ac:dyDescent="0.4">
      <c r="B44" s="192"/>
      <c r="C44" s="186" t="s">
        <v>194</v>
      </c>
      <c r="D44" s="197" t="s">
        <v>195</v>
      </c>
      <c r="E44" s="202">
        <v>61</v>
      </c>
      <c r="F44" s="202">
        <v>52</v>
      </c>
      <c r="G44" s="202">
        <v>99</v>
      </c>
      <c r="H44" s="202">
        <v>52</v>
      </c>
      <c r="I44" s="194">
        <v>374</v>
      </c>
      <c r="K44" s="88"/>
      <c r="L44" s="88"/>
      <c r="M44" s="88"/>
      <c r="N44" s="88"/>
      <c r="O44" s="88"/>
      <c r="P44" s="88"/>
      <c r="Q44" s="88"/>
      <c r="R44" s="88"/>
    </row>
    <row r="45" spans="2:18" x14ac:dyDescent="0.4">
      <c r="B45" s="192"/>
      <c r="C45" s="187"/>
      <c r="D45" s="204"/>
      <c r="E45" s="203"/>
      <c r="F45" s="203"/>
      <c r="G45" s="203"/>
      <c r="H45" s="203"/>
      <c r="I45" s="145"/>
      <c r="K45" s="88"/>
      <c r="L45" s="88"/>
      <c r="M45" s="88"/>
      <c r="N45" s="88"/>
      <c r="O45" s="88"/>
      <c r="P45" s="88"/>
      <c r="Q45" s="88"/>
      <c r="R45" s="88"/>
    </row>
    <row r="46" spans="2:18" ht="19.5" thickBot="1" x14ac:dyDescent="0.45">
      <c r="B46" s="193"/>
      <c r="C46" s="189"/>
      <c r="D46" s="205"/>
      <c r="E46" s="207">
        <f>E44+F44</f>
        <v>113</v>
      </c>
      <c r="F46" s="208"/>
      <c r="G46" s="207">
        <f>G44+H44</f>
        <v>151</v>
      </c>
      <c r="H46" s="208"/>
      <c r="I46" s="176"/>
      <c r="J46" s="66">
        <v>16.600000000000001</v>
      </c>
      <c r="K46" s="88"/>
      <c r="L46" s="88"/>
      <c r="M46" s="88"/>
      <c r="N46" s="88"/>
      <c r="O46" s="88"/>
      <c r="P46" s="88"/>
      <c r="Q46" s="88"/>
      <c r="R46" s="88"/>
    </row>
    <row r="47" spans="2:18" x14ac:dyDescent="0.4">
      <c r="B47" s="77"/>
      <c r="C47" s="77"/>
      <c r="D47" s="91"/>
      <c r="E47" s="92"/>
      <c r="F47" s="92"/>
      <c r="G47" s="92"/>
      <c r="H47" s="92"/>
      <c r="I47" s="77"/>
      <c r="K47" s="88"/>
      <c r="L47" s="88"/>
      <c r="M47" s="88"/>
      <c r="N47" s="88"/>
      <c r="O47" s="88"/>
      <c r="P47" s="88"/>
      <c r="Q47" s="88"/>
      <c r="R47" s="88"/>
    </row>
    <row r="48" spans="2:18" x14ac:dyDescent="0.4">
      <c r="D48" s="178" t="s">
        <v>145</v>
      </c>
    </row>
    <row r="49" spans="3:8" x14ac:dyDescent="0.4">
      <c r="D49" s="178"/>
    </row>
    <row r="50" spans="3:8" ht="19.5" thickBot="1" x14ac:dyDescent="0.45">
      <c r="D50" s="83"/>
    </row>
    <row r="51" spans="3:8" x14ac:dyDescent="0.4">
      <c r="C51" s="84" t="s">
        <v>146</v>
      </c>
      <c r="D51" s="179" t="s">
        <v>142</v>
      </c>
      <c r="E51" s="182" t="s">
        <v>147</v>
      </c>
      <c r="F51" s="182"/>
      <c r="G51" s="182" t="s">
        <v>148</v>
      </c>
      <c r="H51" s="183"/>
    </row>
    <row r="52" spans="3:8" x14ac:dyDescent="0.4">
      <c r="D52" s="180"/>
      <c r="E52" s="70" t="s">
        <v>103</v>
      </c>
      <c r="F52" s="70" t="s">
        <v>128</v>
      </c>
      <c r="G52" s="70" t="s">
        <v>129</v>
      </c>
      <c r="H52" s="71" t="s">
        <v>128</v>
      </c>
    </row>
    <row r="53" spans="3:8" x14ac:dyDescent="0.4">
      <c r="D53" s="180"/>
      <c r="E53" s="143">
        <v>24</v>
      </c>
      <c r="F53" s="143">
        <v>5</v>
      </c>
      <c r="G53" s="143">
        <v>35</v>
      </c>
      <c r="H53" s="184">
        <v>5</v>
      </c>
    </row>
    <row r="54" spans="3:8" x14ac:dyDescent="0.4">
      <c r="D54" s="180"/>
      <c r="E54" s="143"/>
      <c r="F54" s="143"/>
      <c r="G54" s="143"/>
      <c r="H54" s="184"/>
    </row>
    <row r="55" spans="3:8" ht="19.5" thickBot="1" x14ac:dyDescent="0.45">
      <c r="D55" s="181"/>
      <c r="E55" s="177">
        <f>E53+F53</f>
        <v>29</v>
      </c>
      <c r="F55" s="177"/>
      <c r="G55" s="177">
        <f>G53+H53</f>
        <v>40</v>
      </c>
      <c r="H55" s="185"/>
    </row>
    <row r="56" spans="3:8" x14ac:dyDescent="0.4">
      <c r="D56" s="179" t="s">
        <v>149</v>
      </c>
      <c r="E56" s="70" t="s">
        <v>103</v>
      </c>
      <c r="F56" s="70" t="s">
        <v>128</v>
      </c>
      <c r="G56" s="70" t="s">
        <v>129</v>
      </c>
      <c r="H56" s="71" t="s">
        <v>128</v>
      </c>
    </row>
    <row r="57" spans="3:8" x14ac:dyDescent="0.4">
      <c r="D57" s="180"/>
      <c r="E57" s="143">
        <v>37</v>
      </c>
      <c r="F57" s="143">
        <v>7</v>
      </c>
      <c r="G57" s="143">
        <v>43</v>
      </c>
      <c r="H57" s="184">
        <v>7</v>
      </c>
    </row>
    <row r="58" spans="3:8" x14ac:dyDescent="0.4">
      <c r="D58" s="180"/>
      <c r="E58" s="143"/>
      <c r="F58" s="143"/>
      <c r="G58" s="143"/>
      <c r="H58" s="184"/>
    </row>
    <row r="59" spans="3:8" ht="19.5" thickBot="1" x14ac:dyDescent="0.45">
      <c r="D59" s="181"/>
      <c r="E59" s="177">
        <f>E57+F57</f>
        <v>44</v>
      </c>
      <c r="F59" s="177"/>
      <c r="G59" s="177">
        <f>G57+H57</f>
        <v>50</v>
      </c>
      <c r="H59" s="185"/>
    </row>
    <row r="60" spans="3:8" x14ac:dyDescent="0.4">
      <c r="D60" s="180" t="s">
        <v>150</v>
      </c>
      <c r="E60" s="70" t="s">
        <v>103</v>
      </c>
      <c r="F60" s="70" t="s">
        <v>128</v>
      </c>
      <c r="G60" s="70" t="s">
        <v>129</v>
      </c>
      <c r="H60" s="71" t="s">
        <v>128</v>
      </c>
    </row>
    <row r="61" spans="3:8" x14ac:dyDescent="0.4">
      <c r="D61" s="180"/>
      <c r="E61" s="143">
        <v>13</v>
      </c>
      <c r="F61" s="143">
        <v>2</v>
      </c>
      <c r="G61" s="143">
        <v>46</v>
      </c>
      <c r="H61" s="184">
        <v>2</v>
      </c>
    </row>
    <row r="62" spans="3:8" x14ac:dyDescent="0.4">
      <c r="D62" s="180"/>
      <c r="E62" s="143"/>
      <c r="F62" s="143"/>
      <c r="G62" s="143"/>
      <c r="H62" s="184"/>
    </row>
    <row r="63" spans="3:8" ht="19.5" thickBot="1" x14ac:dyDescent="0.45">
      <c r="D63" s="181"/>
      <c r="E63" s="177">
        <f>E61+F61</f>
        <v>15</v>
      </c>
      <c r="F63" s="177"/>
      <c r="G63" s="177">
        <f>G61+H61</f>
        <v>48</v>
      </c>
      <c r="H63" s="185"/>
    </row>
    <row r="64" spans="3:8" x14ac:dyDescent="0.4">
      <c r="D64" s="180" t="s">
        <v>138</v>
      </c>
      <c r="E64" s="70" t="s">
        <v>103</v>
      </c>
      <c r="F64" s="70" t="s">
        <v>128</v>
      </c>
      <c r="G64" s="70" t="s">
        <v>129</v>
      </c>
      <c r="H64" s="71" t="s">
        <v>128</v>
      </c>
    </row>
    <row r="65" spans="4:8" x14ac:dyDescent="0.4">
      <c r="D65" s="180"/>
      <c r="E65" s="154"/>
      <c r="F65" s="154"/>
      <c r="G65" s="154"/>
      <c r="H65" s="144"/>
    </row>
    <row r="66" spans="4:8" x14ac:dyDescent="0.4">
      <c r="D66" s="180"/>
      <c r="E66" s="156"/>
      <c r="F66" s="156"/>
      <c r="G66" s="156"/>
      <c r="H66" s="146"/>
    </row>
    <row r="67" spans="4:8" ht="19.5" thickBot="1" x14ac:dyDescent="0.45">
      <c r="D67" s="181"/>
      <c r="E67" s="195">
        <f>E65+F65</f>
        <v>0</v>
      </c>
      <c r="F67" s="196"/>
      <c r="G67" s="195">
        <f>G65+H65</f>
        <v>0</v>
      </c>
      <c r="H67" s="201"/>
    </row>
    <row r="68" spans="4:8" x14ac:dyDescent="0.4">
      <c r="D68" s="180" t="s">
        <v>153</v>
      </c>
      <c r="E68" s="70" t="s">
        <v>103</v>
      </c>
      <c r="F68" s="70" t="s">
        <v>128</v>
      </c>
      <c r="G68" s="70" t="s">
        <v>129</v>
      </c>
      <c r="H68" s="71" t="s">
        <v>128</v>
      </c>
    </row>
    <row r="69" spans="4:8" x14ac:dyDescent="0.4">
      <c r="D69" s="180"/>
      <c r="E69" s="154"/>
      <c r="F69" s="154"/>
      <c r="G69" s="154"/>
      <c r="H69" s="144"/>
    </row>
    <row r="70" spans="4:8" x14ac:dyDescent="0.4">
      <c r="D70" s="180"/>
      <c r="E70" s="156"/>
      <c r="F70" s="156"/>
      <c r="G70" s="156"/>
      <c r="H70" s="146"/>
    </row>
    <row r="71" spans="4:8" ht="19.5" thickBot="1" x14ac:dyDescent="0.45">
      <c r="D71" s="181"/>
      <c r="E71" s="195">
        <f>E69+F69</f>
        <v>0</v>
      </c>
      <c r="F71" s="196"/>
      <c r="G71" s="195">
        <f>G69+H69</f>
        <v>0</v>
      </c>
      <c r="H71" s="201"/>
    </row>
    <row r="72" spans="4:8" x14ac:dyDescent="0.4">
      <c r="D72" s="180" t="s">
        <v>154</v>
      </c>
      <c r="E72" s="70" t="s">
        <v>103</v>
      </c>
      <c r="F72" s="70" t="s">
        <v>128</v>
      </c>
      <c r="G72" s="70" t="s">
        <v>129</v>
      </c>
      <c r="H72" s="71" t="s">
        <v>128</v>
      </c>
    </row>
    <row r="73" spans="4:8" x14ac:dyDescent="0.4">
      <c r="D73" s="180"/>
      <c r="E73" s="154"/>
      <c r="F73" s="154"/>
      <c r="G73" s="154"/>
      <c r="H73" s="144"/>
    </row>
    <row r="74" spans="4:8" x14ac:dyDescent="0.4">
      <c r="D74" s="180"/>
      <c r="E74" s="156"/>
      <c r="F74" s="156"/>
      <c r="G74" s="156"/>
      <c r="H74" s="146"/>
    </row>
    <row r="75" spans="4:8" ht="19.5" thickBot="1" x14ac:dyDescent="0.45">
      <c r="D75" s="181"/>
      <c r="E75" s="195">
        <f>E73+F73</f>
        <v>0</v>
      </c>
      <c r="F75" s="196"/>
      <c r="G75" s="195">
        <f>G73+H73</f>
        <v>0</v>
      </c>
      <c r="H75" s="201"/>
    </row>
  </sheetData>
  <mergeCells count="144">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C18:C20"/>
    <mergeCell ref="D18:D20"/>
    <mergeCell ref="E18:E19"/>
    <mergeCell ref="F18:F19"/>
    <mergeCell ref="G18:G19"/>
    <mergeCell ref="H18:H19"/>
    <mergeCell ref="C15:C17"/>
    <mergeCell ref="D15:D17"/>
    <mergeCell ref="E15:E16"/>
    <mergeCell ref="F15:F16"/>
    <mergeCell ref="G15:G16"/>
    <mergeCell ref="K38:R43"/>
    <mergeCell ref="K32:R35"/>
    <mergeCell ref="I18:I20"/>
    <mergeCell ref="E20:F20"/>
    <mergeCell ref="G20:H20"/>
    <mergeCell ref="D22:D23"/>
    <mergeCell ref="B30:C31"/>
    <mergeCell ref="D30:I30"/>
    <mergeCell ref="E31:F31"/>
    <mergeCell ref="G31:H31"/>
    <mergeCell ref="B14:B21"/>
    <mergeCell ref="G35:G36"/>
    <mergeCell ref="H35:H36"/>
    <mergeCell ref="C32:C34"/>
    <mergeCell ref="D32:D34"/>
    <mergeCell ref="E32:E33"/>
    <mergeCell ref="F32:F33"/>
    <mergeCell ref="G32:G33"/>
    <mergeCell ref="H32:H33"/>
    <mergeCell ref="I32:I34"/>
    <mergeCell ref="H15:H16"/>
    <mergeCell ref="I15:I17"/>
    <mergeCell ref="E17:F17"/>
    <mergeCell ref="G17:H17"/>
    <mergeCell ref="D48:D49"/>
    <mergeCell ref="D51:D55"/>
    <mergeCell ref="E51:F51"/>
    <mergeCell ref="G51:H51"/>
    <mergeCell ref="E53:E54"/>
    <mergeCell ref="F53:F54"/>
    <mergeCell ref="G53:G54"/>
    <mergeCell ref="E40:F40"/>
    <mergeCell ref="G40:H40"/>
    <mergeCell ref="D41:D43"/>
    <mergeCell ref="E41:E42"/>
    <mergeCell ref="F41:F42"/>
    <mergeCell ref="G41:G42"/>
    <mergeCell ref="H41:H42"/>
    <mergeCell ref="D38:D40"/>
    <mergeCell ref="E38:E39"/>
    <mergeCell ref="F38:F39"/>
    <mergeCell ref="G38:G39"/>
    <mergeCell ref="H38:H39"/>
    <mergeCell ref="H44:H45"/>
    <mergeCell ref="H53:H54"/>
    <mergeCell ref="E55:F55"/>
    <mergeCell ref="G55:H55"/>
    <mergeCell ref="D56:D59"/>
    <mergeCell ref="E57:E58"/>
    <mergeCell ref="F57:F58"/>
    <mergeCell ref="G57:G58"/>
    <mergeCell ref="H57:H58"/>
    <mergeCell ref="E59:F59"/>
    <mergeCell ref="G59:H59"/>
    <mergeCell ref="D64:D67"/>
    <mergeCell ref="E65:E66"/>
    <mergeCell ref="F65:F66"/>
    <mergeCell ref="G65:G66"/>
    <mergeCell ref="H65:H66"/>
    <mergeCell ref="E67:F67"/>
    <mergeCell ref="G67:H67"/>
    <mergeCell ref="D60:D63"/>
    <mergeCell ref="E61:E62"/>
    <mergeCell ref="F61:F62"/>
    <mergeCell ref="G61:G62"/>
    <mergeCell ref="H61:H62"/>
    <mergeCell ref="E63:F63"/>
    <mergeCell ref="G63:H63"/>
    <mergeCell ref="D72:D75"/>
    <mergeCell ref="E73:E74"/>
    <mergeCell ref="F73:F74"/>
    <mergeCell ref="G73:G74"/>
    <mergeCell ref="H73:H74"/>
    <mergeCell ref="E75:F75"/>
    <mergeCell ref="G75:H75"/>
    <mergeCell ref="D68:D71"/>
    <mergeCell ref="E69:E70"/>
    <mergeCell ref="F69:F70"/>
    <mergeCell ref="G69:G70"/>
    <mergeCell ref="H69:H70"/>
    <mergeCell ref="E71:F71"/>
    <mergeCell ref="G71:H71"/>
    <mergeCell ref="I44:I46"/>
    <mergeCell ref="E46:F46"/>
    <mergeCell ref="G46:H46"/>
    <mergeCell ref="B32:B46"/>
    <mergeCell ref="C44:C46"/>
    <mergeCell ref="D44:D46"/>
    <mergeCell ref="E44:E45"/>
    <mergeCell ref="F44:F45"/>
    <mergeCell ref="G44:G45"/>
    <mergeCell ref="I41:I43"/>
    <mergeCell ref="E43:F43"/>
    <mergeCell ref="G43:H43"/>
    <mergeCell ref="C41:C43"/>
    <mergeCell ref="I35:I37"/>
    <mergeCell ref="E37:F37"/>
    <mergeCell ref="G37:H37"/>
    <mergeCell ref="C38:C40"/>
    <mergeCell ref="I38:I40"/>
    <mergeCell ref="E34:F34"/>
    <mergeCell ref="G34:H34"/>
    <mergeCell ref="C35:C37"/>
    <mergeCell ref="D35:D37"/>
    <mergeCell ref="E35:E36"/>
    <mergeCell ref="F35:F36"/>
  </mergeCells>
  <phoneticPr fontId="4"/>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0C58E-A587-49C9-9FF9-EDE37F05AFC5}">
  <sheetPr codeName="Sheet16">
    <pageSetUpPr fitToPage="1"/>
  </sheetPr>
  <dimension ref="A1:D38"/>
  <sheetViews>
    <sheetView zoomScaleNormal="100" workbookViewId="0">
      <selection activeCell="D32" sqref="D32"/>
    </sheetView>
  </sheetViews>
  <sheetFormatPr defaultRowHeight="18.75" x14ac:dyDescent="0.4"/>
  <cols>
    <col min="1" max="1" width="15.875" customWidth="1"/>
    <col min="2" max="4" width="20.75" customWidth="1"/>
  </cols>
  <sheetData>
    <row r="1" spans="1:4" x14ac:dyDescent="0.4">
      <c r="A1" s="60" t="s">
        <v>74</v>
      </c>
      <c r="B1" s="60"/>
      <c r="C1" s="60"/>
      <c r="D1" s="61" t="s">
        <v>75</v>
      </c>
    </row>
    <row r="2" spans="1:4" x14ac:dyDescent="0.4">
      <c r="A2" s="62" t="s">
        <v>76</v>
      </c>
      <c r="B2" s="62" t="s">
        <v>77</v>
      </c>
      <c r="C2" s="62" t="s">
        <v>78</v>
      </c>
      <c r="D2" s="62" t="s">
        <v>79</v>
      </c>
    </row>
    <row r="3" spans="1:4" ht="22.5" customHeight="1" x14ac:dyDescent="0.4">
      <c r="A3" s="86">
        <v>44863</v>
      </c>
      <c r="B3" s="87"/>
      <c r="C3" s="87"/>
      <c r="D3" s="87"/>
    </row>
    <row r="4" spans="1:4" ht="22.5" customHeight="1" x14ac:dyDescent="0.4">
      <c r="A4" s="86">
        <f>A3+1</f>
        <v>44864</v>
      </c>
      <c r="B4" s="87"/>
      <c r="C4" s="87"/>
      <c r="D4" s="87"/>
    </row>
    <row r="5" spans="1:4" ht="22.5" customHeight="1" x14ac:dyDescent="0.4">
      <c r="A5" s="85">
        <f t="shared" ref="A5:A36" si="0">A4+1</f>
        <v>44865</v>
      </c>
      <c r="B5" s="3">
        <v>1421</v>
      </c>
      <c r="C5" s="3">
        <v>898</v>
      </c>
      <c r="D5" s="3">
        <v>1179</v>
      </c>
    </row>
    <row r="6" spans="1:4" ht="22.5" customHeight="1" x14ac:dyDescent="0.4">
      <c r="A6" s="85">
        <f t="shared" si="0"/>
        <v>44866</v>
      </c>
      <c r="B6" s="3">
        <v>1547</v>
      </c>
      <c r="C6" s="3">
        <v>866</v>
      </c>
      <c r="D6" s="3">
        <v>1315</v>
      </c>
    </row>
    <row r="7" spans="1:4" ht="22.5" customHeight="1" x14ac:dyDescent="0.4">
      <c r="A7" s="85">
        <f t="shared" si="0"/>
        <v>44867</v>
      </c>
      <c r="B7" s="3">
        <v>1692</v>
      </c>
      <c r="C7" s="3">
        <v>853</v>
      </c>
      <c r="D7" s="3">
        <v>1290</v>
      </c>
    </row>
    <row r="8" spans="1:4" ht="22.5" customHeight="1" x14ac:dyDescent="0.4">
      <c r="A8" s="85">
        <f t="shared" si="0"/>
        <v>44868</v>
      </c>
      <c r="B8" s="3">
        <v>2011</v>
      </c>
      <c r="C8" s="3">
        <v>851</v>
      </c>
      <c r="D8" s="3">
        <v>1051</v>
      </c>
    </row>
    <row r="9" spans="1:4" ht="22.5" customHeight="1" x14ac:dyDescent="0.4">
      <c r="A9" s="85">
        <f t="shared" si="0"/>
        <v>44869</v>
      </c>
      <c r="B9" s="3">
        <v>1952</v>
      </c>
      <c r="C9" s="3">
        <v>838</v>
      </c>
      <c r="D9" s="3">
        <v>1226</v>
      </c>
    </row>
    <row r="10" spans="1:4" ht="22.5" customHeight="1" x14ac:dyDescent="0.4">
      <c r="A10" s="86">
        <f t="shared" si="0"/>
        <v>44870</v>
      </c>
      <c r="B10" s="90"/>
      <c r="C10" s="90"/>
      <c r="D10" s="90"/>
    </row>
    <row r="11" spans="1:4" ht="22.5" customHeight="1" x14ac:dyDescent="0.4">
      <c r="A11" s="86">
        <f t="shared" si="0"/>
        <v>44871</v>
      </c>
      <c r="B11" s="90"/>
      <c r="C11" s="90"/>
      <c r="D11" s="90"/>
    </row>
    <row r="12" spans="1:4" ht="22.5" customHeight="1" x14ac:dyDescent="0.4">
      <c r="A12" s="85">
        <f t="shared" si="0"/>
        <v>44872</v>
      </c>
      <c r="B12" s="3">
        <v>1953</v>
      </c>
      <c r="C12" s="3">
        <v>973</v>
      </c>
      <c r="D12" s="3">
        <v>1265</v>
      </c>
    </row>
    <row r="13" spans="1:4" ht="22.5" customHeight="1" x14ac:dyDescent="0.4">
      <c r="A13" s="85">
        <f t="shared" si="0"/>
        <v>44873</v>
      </c>
      <c r="B13" s="3">
        <v>1870</v>
      </c>
      <c r="C13" s="3">
        <v>927</v>
      </c>
      <c r="D13" s="3">
        <v>1236</v>
      </c>
    </row>
    <row r="14" spans="1:4" ht="22.5" customHeight="1" x14ac:dyDescent="0.4">
      <c r="A14" s="85">
        <f t="shared" si="0"/>
        <v>44874</v>
      </c>
      <c r="B14" s="3"/>
      <c r="C14" s="3"/>
      <c r="D14" s="3"/>
    </row>
    <row r="15" spans="1:4" ht="22.5" customHeight="1" x14ac:dyDescent="0.4">
      <c r="A15" s="85">
        <f t="shared" si="0"/>
        <v>44875</v>
      </c>
      <c r="B15" s="3">
        <v>1492</v>
      </c>
      <c r="C15" s="3">
        <v>893</v>
      </c>
      <c r="D15" s="3">
        <v>1278</v>
      </c>
    </row>
    <row r="16" spans="1:4" ht="22.5" customHeight="1" x14ac:dyDescent="0.4">
      <c r="A16" s="85">
        <f t="shared" si="0"/>
        <v>44876</v>
      </c>
      <c r="B16" s="3">
        <v>1394</v>
      </c>
      <c r="C16" s="3">
        <v>878</v>
      </c>
      <c r="D16" s="3">
        <v>1297</v>
      </c>
    </row>
    <row r="17" spans="1:4" ht="22.5" customHeight="1" x14ac:dyDescent="0.4">
      <c r="A17" s="86">
        <f t="shared" si="0"/>
        <v>44877</v>
      </c>
      <c r="B17" s="90"/>
      <c r="C17" s="90"/>
      <c r="D17" s="90"/>
    </row>
    <row r="18" spans="1:4" ht="22.5" customHeight="1" x14ac:dyDescent="0.4">
      <c r="A18" s="86">
        <f t="shared" si="0"/>
        <v>44878</v>
      </c>
      <c r="B18" s="90"/>
      <c r="C18" s="90"/>
      <c r="D18" s="90"/>
    </row>
    <row r="19" spans="1:4" ht="22.5" customHeight="1" x14ac:dyDescent="0.4">
      <c r="A19" s="85">
        <f t="shared" si="0"/>
        <v>44879</v>
      </c>
      <c r="B19" s="3"/>
      <c r="C19" s="3"/>
      <c r="D19" s="3"/>
    </row>
    <row r="20" spans="1:4" ht="22.5" customHeight="1" x14ac:dyDescent="0.4">
      <c r="A20" s="85">
        <f t="shared" si="0"/>
        <v>44880</v>
      </c>
      <c r="B20" s="3">
        <v>1215</v>
      </c>
      <c r="C20" s="3">
        <v>825</v>
      </c>
      <c r="D20" s="3">
        <v>1190</v>
      </c>
    </row>
    <row r="21" spans="1:4" ht="22.5" customHeight="1" x14ac:dyDescent="0.4">
      <c r="A21" s="85">
        <f t="shared" si="0"/>
        <v>44881</v>
      </c>
      <c r="B21" s="3">
        <v>1214</v>
      </c>
      <c r="C21" s="3">
        <v>800</v>
      </c>
      <c r="D21" s="3">
        <v>1180</v>
      </c>
    </row>
    <row r="22" spans="1:4" ht="22.5" customHeight="1" x14ac:dyDescent="0.4">
      <c r="A22" s="85">
        <f t="shared" si="0"/>
        <v>44882</v>
      </c>
      <c r="B22" s="3">
        <v>1339</v>
      </c>
      <c r="C22" s="3">
        <v>743</v>
      </c>
      <c r="D22" s="3">
        <v>1151</v>
      </c>
    </row>
    <row r="23" spans="1:4" ht="22.5" customHeight="1" x14ac:dyDescent="0.4">
      <c r="A23" s="85">
        <f t="shared" si="0"/>
        <v>44883</v>
      </c>
      <c r="B23" s="3">
        <v>1365</v>
      </c>
      <c r="C23" s="3">
        <v>733</v>
      </c>
      <c r="D23" s="3">
        <v>987</v>
      </c>
    </row>
    <row r="24" spans="1:4" ht="22.5" customHeight="1" x14ac:dyDescent="0.4">
      <c r="A24" s="86">
        <f t="shared" si="0"/>
        <v>44884</v>
      </c>
      <c r="B24" s="90"/>
      <c r="C24" s="90"/>
      <c r="D24" s="90"/>
    </row>
    <row r="25" spans="1:4" ht="22.5" customHeight="1" x14ac:dyDescent="0.4">
      <c r="A25" s="86">
        <f t="shared" si="0"/>
        <v>44885</v>
      </c>
      <c r="B25" s="90"/>
      <c r="C25" s="90"/>
      <c r="D25" s="90"/>
    </row>
    <row r="26" spans="1:4" ht="22.5" customHeight="1" x14ac:dyDescent="0.4">
      <c r="A26" s="85">
        <f t="shared" si="0"/>
        <v>44886</v>
      </c>
      <c r="B26" s="3">
        <v>1235</v>
      </c>
      <c r="C26" s="3">
        <v>707</v>
      </c>
      <c r="D26" s="3">
        <v>1218</v>
      </c>
    </row>
    <row r="27" spans="1:4" ht="22.5" customHeight="1" x14ac:dyDescent="0.4">
      <c r="A27" s="85">
        <f t="shared" si="0"/>
        <v>44887</v>
      </c>
      <c r="B27" s="3">
        <v>1153</v>
      </c>
      <c r="C27" s="3">
        <v>698</v>
      </c>
      <c r="D27" s="3">
        <v>1249</v>
      </c>
    </row>
    <row r="28" spans="1:4" ht="22.5" customHeight="1" x14ac:dyDescent="0.4">
      <c r="A28" s="85">
        <f t="shared" si="0"/>
        <v>44888</v>
      </c>
      <c r="B28" s="3">
        <v>1291</v>
      </c>
      <c r="C28" s="3">
        <v>658</v>
      </c>
      <c r="D28" s="3">
        <v>1221</v>
      </c>
    </row>
    <row r="29" spans="1:4" ht="22.5" customHeight="1" x14ac:dyDescent="0.4">
      <c r="A29" s="85">
        <f t="shared" si="0"/>
        <v>44889</v>
      </c>
      <c r="B29" s="3">
        <v>1263</v>
      </c>
      <c r="C29" s="3">
        <v>803</v>
      </c>
      <c r="D29" s="3">
        <v>1260</v>
      </c>
    </row>
    <row r="30" spans="1:4" ht="22.5" customHeight="1" x14ac:dyDescent="0.4">
      <c r="A30" s="85">
        <f t="shared" si="0"/>
        <v>44890</v>
      </c>
      <c r="B30" s="3">
        <v>1397</v>
      </c>
      <c r="C30" s="3">
        <v>728</v>
      </c>
      <c r="D30" s="3">
        <v>1175</v>
      </c>
    </row>
    <row r="31" spans="1:4" ht="22.5" customHeight="1" x14ac:dyDescent="0.4">
      <c r="A31" s="86">
        <f t="shared" si="0"/>
        <v>44891</v>
      </c>
      <c r="B31" s="90"/>
      <c r="C31" s="90"/>
      <c r="D31" s="90"/>
    </row>
    <row r="32" spans="1:4" ht="22.5" customHeight="1" x14ac:dyDescent="0.4">
      <c r="A32" s="86">
        <f t="shared" si="0"/>
        <v>44892</v>
      </c>
      <c r="B32" s="90"/>
      <c r="C32" s="90"/>
      <c r="D32" s="90"/>
    </row>
    <row r="33" spans="1:4" ht="22.5" customHeight="1" x14ac:dyDescent="0.4">
      <c r="A33" s="85">
        <f t="shared" si="0"/>
        <v>44893</v>
      </c>
      <c r="B33" s="3"/>
      <c r="C33" s="3"/>
      <c r="D33" s="3"/>
    </row>
    <row r="34" spans="1:4" ht="22.5" customHeight="1" x14ac:dyDescent="0.4">
      <c r="A34" s="85">
        <f t="shared" si="0"/>
        <v>44894</v>
      </c>
      <c r="B34" s="3"/>
      <c r="C34" s="3"/>
      <c r="D34" s="3"/>
    </row>
    <row r="35" spans="1:4" ht="22.5" customHeight="1" x14ac:dyDescent="0.4">
      <c r="A35" s="85">
        <f t="shared" si="0"/>
        <v>44895</v>
      </c>
      <c r="B35" s="3"/>
      <c r="C35" s="3"/>
      <c r="D35" s="3"/>
    </row>
    <row r="36" spans="1:4" ht="22.5" customHeight="1" x14ac:dyDescent="0.4">
      <c r="A36" s="85">
        <f t="shared" si="0"/>
        <v>44896</v>
      </c>
      <c r="B36" s="3"/>
      <c r="C36" s="3"/>
      <c r="D36" s="3"/>
    </row>
    <row r="37" spans="1:4" ht="18.75" customHeight="1" x14ac:dyDescent="0.4">
      <c r="A37" s="131" t="s">
        <v>196</v>
      </c>
      <c r="B37" s="131"/>
      <c r="C37" s="131"/>
      <c r="D37" s="131"/>
    </row>
    <row r="38" spans="1:4" x14ac:dyDescent="0.4">
      <c r="A38" s="250"/>
      <c r="B38" s="250"/>
      <c r="C38" s="250"/>
      <c r="D38" s="250"/>
    </row>
  </sheetData>
  <mergeCells count="1">
    <mergeCell ref="A37:D38"/>
  </mergeCells>
  <phoneticPr fontId="4"/>
  <pageMargins left="0.7" right="0.7" top="0.75" bottom="0.75" header="0.3" footer="0.3"/>
  <pageSetup paperSize="9" scale="88" orientation="portrait" horizontalDpi="0"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B2987-9DBC-47D3-98A1-9523D555655D}">
  <sheetPr codeName="Sheet17">
    <pageSetUpPr fitToPage="1"/>
  </sheetPr>
  <dimension ref="B1:AE128"/>
  <sheetViews>
    <sheetView topLeftCell="A40" zoomScale="55" zoomScaleNormal="55" workbookViewId="0">
      <selection activeCell="S3" sqref="S3"/>
    </sheetView>
  </sheetViews>
  <sheetFormatPr defaultRowHeight="18.75" x14ac:dyDescent="0.4"/>
  <cols>
    <col min="1" max="1" width="4.5" customWidth="1"/>
    <col min="2" max="2" width="21.75" customWidth="1"/>
    <col min="3" max="4" width="13.125" customWidth="1"/>
    <col min="5" max="16" width="13.625" customWidth="1"/>
    <col min="17" max="18" width="22.25" customWidth="1"/>
    <col min="19" max="19" width="29.125" customWidth="1"/>
    <col min="20" max="20" width="22.625" customWidth="1"/>
    <col min="21" max="21" width="10.625" customWidth="1"/>
    <col min="22" max="22" width="16.375" customWidth="1"/>
    <col min="24" max="25" width="11.25" customWidth="1"/>
    <col min="27" max="27" width="17.375" customWidth="1"/>
  </cols>
  <sheetData>
    <row r="1" spans="2:29" ht="20.25" customHeight="1" thickBot="1" x14ac:dyDescent="0.45">
      <c r="B1" s="114" t="s">
        <v>197</v>
      </c>
      <c r="C1" s="1"/>
      <c r="D1" s="2"/>
      <c r="E1" s="3"/>
      <c r="F1" s="115" t="s">
        <v>167</v>
      </c>
      <c r="G1" s="116"/>
      <c r="H1" s="117"/>
      <c r="I1" s="115" t="s">
        <v>198</v>
      </c>
      <c r="J1" s="116"/>
      <c r="K1" s="117"/>
      <c r="L1" s="126" t="s">
        <v>82</v>
      </c>
      <c r="M1" s="127"/>
      <c r="N1" s="127"/>
      <c r="O1" s="127"/>
    </row>
    <row r="2" spans="2:29" ht="20.25" customHeight="1" x14ac:dyDescent="0.4">
      <c r="B2" s="114"/>
      <c r="C2" s="6" t="s">
        <v>8</v>
      </c>
      <c r="D2" s="2"/>
      <c r="E2" s="4" t="s">
        <v>4</v>
      </c>
      <c r="F2" s="115" t="s">
        <v>199</v>
      </c>
      <c r="G2" s="116"/>
      <c r="H2" s="117"/>
      <c r="I2" s="115" t="s">
        <v>168</v>
      </c>
      <c r="J2" s="116"/>
      <c r="K2" s="117"/>
      <c r="S2" s="5" t="s">
        <v>26</v>
      </c>
    </row>
    <row r="3" spans="2:29" ht="20.25" customHeight="1" thickBot="1" x14ac:dyDescent="0.45">
      <c r="B3" s="114"/>
      <c r="C3" s="248">
        <v>1350</v>
      </c>
      <c r="D3" s="249"/>
      <c r="E3" s="8" t="s">
        <v>9</v>
      </c>
      <c r="F3" s="118" t="s">
        <v>200</v>
      </c>
      <c r="G3" s="119"/>
      <c r="H3" s="120"/>
      <c r="I3" s="118" t="s">
        <v>169</v>
      </c>
      <c r="J3" s="119"/>
      <c r="K3" s="120"/>
      <c r="S3" s="9" t="s">
        <v>12</v>
      </c>
    </row>
    <row r="4" spans="2:29" ht="20.25" customHeight="1" x14ac:dyDescent="0.4">
      <c r="C4" s="248">
        <v>1248</v>
      </c>
      <c r="D4" s="249"/>
      <c r="E4" s="4" t="s">
        <v>13</v>
      </c>
      <c r="F4" s="115" t="s">
        <v>201</v>
      </c>
      <c r="G4" s="116"/>
      <c r="H4" s="117"/>
      <c r="I4" s="115" t="s">
        <v>170</v>
      </c>
      <c r="J4" s="116"/>
      <c r="K4" s="117"/>
    </row>
    <row r="5" spans="2:29" ht="20.25" customHeight="1" x14ac:dyDescent="0.4">
      <c r="C5" s="248">
        <v>1508</v>
      </c>
      <c r="D5" s="249"/>
      <c r="E5" s="8" t="s">
        <v>16</v>
      </c>
      <c r="F5" s="118" t="s">
        <v>202</v>
      </c>
      <c r="G5" s="119"/>
      <c r="H5" s="120"/>
      <c r="I5" s="118" t="s">
        <v>171</v>
      </c>
      <c r="J5" s="119"/>
      <c r="K5" s="120"/>
      <c r="L5" s="11"/>
      <c r="M5" s="112" t="s">
        <v>90</v>
      </c>
      <c r="N5" s="113"/>
      <c r="O5" s="112" t="s">
        <v>172</v>
      </c>
      <c r="P5" s="113"/>
    </row>
    <row r="6" spans="2:29" ht="20.25" customHeight="1" x14ac:dyDescent="0.4">
      <c r="E6" s="4" t="s">
        <v>21</v>
      </c>
      <c r="F6" s="115">
        <v>4100</v>
      </c>
      <c r="G6" s="116"/>
      <c r="H6" s="117"/>
      <c r="I6" s="115"/>
      <c r="J6" s="116"/>
      <c r="K6" s="117"/>
      <c r="L6" s="12" t="s">
        <v>22</v>
      </c>
      <c r="M6" s="112"/>
      <c r="N6" s="113"/>
      <c r="O6" s="112"/>
      <c r="P6" s="113"/>
      <c r="S6" t="s">
        <v>23</v>
      </c>
    </row>
    <row r="7" spans="2:29" ht="20.25" customHeight="1" x14ac:dyDescent="0.4">
      <c r="E7" s="13" t="s">
        <v>7</v>
      </c>
      <c r="F7" s="118">
        <v>1950</v>
      </c>
      <c r="G7" s="119"/>
      <c r="H7" s="120"/>
      <c r="I7" s="118"/>
      <c r="J7" s="119"/>
      <c r="K7" s="120"/>
      <c r="L7" s="12" t="s">
        <v>24</v>
      </c>
      <c r="M7" s="112"/>
      <c r="N7" s="113"/>
      <c r="O7" s="112"/>
      <c r="P7" s="113"/>
      <c r="S7" t="s">
        <v>25</v>
      </c>
    </row>
    <row r="8" spans="2:29" ht="20.25" customHeight="1" x14ac:dyDescent="0.4">
      <c r="E8" s="4" t="s">
        <v>26</v>
      </c>
      <c r="F8" s="115">
        <v>500</v>
      </c>
      <c r="G8" s="116"/>
      <c r="H8" s="117"/>
      <c r="I8" s="115"/>
      <c r="J8" s="116"/>
      <c r="K8" s="117"/>
      <c r="L8" s="12" t="s">
        <v>27</v>
      </c>
      <c r="M8" s="112"/>
      <c r="N8" s="113"/>
      <c r="O8" s="112"/>
      <c r="P8" s="113"/>
      <c r="S8" t="s">
        <v>28</v>
      </c>
    </row>
    <row r="9" spans="2:29" ht="20.25" customHeight="1" x14ac:dyDescent="0.4">
      <c r="E9" s="8" t="s">
        <v>29</v>
      </c>
      <c r="F9" s="118">
        <v>930</v>
      </c>
      <c r="G9" s="119"/>
      <c r="H9" s="120"/>
      <c r="I9" s="118"/>
      <c r="J9" s="119"/>
      <c r="K9" s="120"/>
      <c r="L9" s="12" t="s">
        <v>30</v>
      </c>
      <c r="M9" s="112"/>
      <c r="N9" s="113"/>
      <c r="O9" s="112"/>
      <c r="P9" s="113"/>
    </row>
    <row r="10" spans="2:29" ht="20.25" customHeight="1" x14ac:dyDescent="0.4">
      <c r="E10" s="4" t="s">
        <v>31</v>
      </c>
      <c r="F10" s="115">
        <v>200</v>
      </c>
      <c r="G10" s="116"/>
      <c r="H10" s="117"/>
      <c r="I10" s="115"/>
      <c r="J10" s="116"/>
      <c r="K10" s="117"/>
      <c r="L10" s="12" t="s">
        <v>32</v>
      </c>
      <c r="M10" s="112"/>
      <c r="N10" s="113"/>
      <c r="O10" s="112"/>
      <c r="P10" s="113"/>
      <c r="S10" t="s">
        <v>33</v>
      </c>
    </row>
    <row r="11" spans="2:29" ht="20.25" customHeight="1" x14ac:dyDescent="0.4">
      <c r="E11" s="8"/>
      <c r="F11" s="118"/>
      <c r="G11" s="119"/>
      <c r="H11" s="120"/>
      <c r="I11" s="118"/>
      <c r="J11" s="119"/>
      <c r="K11" s="120"/>
      <c r="L11" s="12" t="s">
        <v>34</v>
      </c>
      <c r="M11" s="112"/>
      <c r="N11" s="113"/>
      <c r="O11" s="112"/>
      <c r="P11" s="113"/>
      <c r="S11" t="s">
        <v>35</v>
      </c>
    </row>
    <row r="12" spans="2:29" ht="20.25" customHeight="1" x14ac:dyDescent="0.4">
      <c r="E12" s="4"/>
      <c r="F12" s="115"/>
      <c r="G12" s="116"/>
      <c r="H12" s="117"/>
      <c r="I12" s="115"/>
      <c r="J12" s="116"/>
      <c r="K12" s="117"/>
      <c r="L12" s="12" t="s">
        <v>36</v>
      </c>
      <c r="M12" s="112"/>
      <c r="N12" s="113"/>
      <c r="O12" s="112"/>
      <c r="P12" s="113"/>
    </row>
    <row r="13" spans="2:29" ht="20.25" customHeight="1" x14ac:dyDescent="0.4">
      <c r="E13" s="8"/>
      <c r="F13" s="118"/>
      <c r="G13" s="119"/>
      <c r="H13" s="120"/>
      <c r="I13" s="118"/>
      <c r="J13" s="119"/>
      <c r="K13" s="120"/>
      <c r="L13" s="12" t="s">
        <v>37</v>
      </c>
      <c r="M13" s="112"/>
      <c r="N13" s="113"/>
      <c r="O13" s="112"/>
      <c r="P13" s="113"/>
      <c r="W13" s="14" t="s">
        <v>91</v>
      </c>
    </row>
    <row r="14" spans="2:29" ht="22.5" customHeight="1" thickBot="1" x14ac:dyDescent="0.45">
      <c r="W14" s="128" t="s">
        <v>92</v>
      </c>
      <c r="X14" s="128"/>
      <c r="Y14" s="128"/>
      <c r="Z14" s="129" t="s">
        <v>93</v>
      </c>
      <c r="AA14" s="128" t="s">
        <v>94</v>
      </c>
      <c r="AB14" s="128"/>
      <c r="AC14" s="128"/>
    </row>
    <row r="15" spans="2:29" ht="27" customHeight="1" x14ac:dyDescent="0.4">
      <c r="C15" s="121"/>
      <c r="D15" s="122"/>
      <c r="E15" s="15">
        <v>44865</v>
      </c>
      <c r="F15" s="16" t="s">
        <v>38</v>
      </c>
      <c r="G15" s="15">
        <v>44866</v>
      </c>
      <c r="H15" s="16" t="s">
        <v>38</v>
      </c>
      <c r="I15" s="15">
        <v>44867</v>
      </c>
      <c r="J15" s="16" t="s">
        <v>38</v>
      </c>
      <c r="K15" s="15">
        <v>44868</v>
      </c>
      <c r="L15" s="16" t="s">
        <v>38</v>
      </c>
      <c r="M15" s="15">
        <v>44869</v>
      </c>
      <c r="N15" s="16" t="s">
        <v>38</v>
      </c>
      <c r="O15" s="15">
        <v>44870</v>
      </c>
      <c r="P15" s="16" t="s">
        <v>38</v>
      </c>
      <c r="Q15" s="17" t="s">
        <v>39</v>
      </c>
      <c r="R15" s="17" t="s">
        <v>40</v>
      </c>
      <c r="T15" s="18" t="s">
        <v>41</v>
      </c>
      <c r="U15" s="19"/>
      <c r="W15" s="130" t="s">
        <v>95</v>
      </c>
      <c r="X15" s="130"/>
      <c r="Y15" s="130"/>
      <c r="Z15" s="129"/>
      <c r="AA15" s="130" t="s">
        <v>96</v>
      </c>
      <c r="AB15" s="130"/>
      <c r="AC15" s="130"/>
    </row>
    <row r="16" spans="2:29" ht="27" customHeight="1" x14ac:dyDescent="0.4">
      <c r="B16" s="20"/>
      <c r="C16" s="21" t="s">
        <v>42</v>
      </c>
      <c r="D16" s="21" t="s">
        <v>43</v>
      </c>
      <c r="E16" s="4" t="s">
        <v>44</v>
      </c>
      <c r="F16" s="4"/>
      <c r="G16" s="4" t="s">
        <v>97</v>
      </c>
      <c r="H16" s="4"/>
      <c r="I16" s="4" t="s">
        <v>46</v>
      </c>
      <c r="J16" s="4"/>
      <c r="K16" s="4" t="s">
        <v>47</v>
      </c>
      <c r="L16" s="4"/>
      <c r="M16" s="4" t="s">
        <v>48</v>
      </c>
      <c r="N16" s="4"/>
      <c r="O16" s="4" t="s">
        <v>49</v>
      </c>
      <c r="P16" s="4"/>
      <c r="Q16" s="22"/>
      <c r="R16" s="23"/>
      <c r="T16" s="24" t="s">
        <v>50</v>
      </c>
      <c r="U16" s="25">
        <v>353</v>
      </c>
      <c r="W16" s="130"/>
      <c r="X16" s="130"/>
      <c r="Y16" s="130"/>
      <c r="Z16" s="129"/>
      <c r="AA16" s="130"/>
      <c r="AB16" s="130"/>
      <c r="AC16" s="130"/>
    </row>
    <row r="17" spans="2:31" ht="27" customHeight="1" x14ac:dyDescent="0.4">
      <c r="B17" s="8" t="s">
        <v>51</v>
      </c>
      <c r="C17" s="26">
        <v>325</v>
      </c>
      <c r="D17" s="8">
        <f t="shared" ref="D17:D26" si="0">C17/5</f>
        <v>65</v>
      </c>
      <c r="E17" s="8">
        <v>200</v>
      </c>
      <c r="F17" s="8">
        <f t="shared" ref="F17:F27" si="1">E17</f>
        <v>200</v>
      </c>
      <c r="G17" s="8"/>
      <c r="H17" s="8">
        <f t="shared" ref="H17:H27" si="2">F17+G17</f>
        <v>200</v>
      </c>
      <c r="I17" s="8"/>
      <c r="J17" s="8">
        <f t="shared" ref="J17:J27" si="3">H17+I17</f>
        <v>200</v>
      </c>
      <c r="K17" s="8"/>
      <c r="L17" s="8">
        <f t="shared" ref="L17:L27" si="4">J17+K17</f>
        <v>200</v>
      </c>
      <c r="M17" s="8"/>
      <c r="N17" s="8">
        <f t="shared" ref="N17:N27" si="5">L17+M17</f>
        <v>200</v>
      </c>
      <c r="O17" s="8"/>
      <c r="P17" s="8"/>
      <c r="Q17" s="27">
        <f t="shared" ref="Q17:Q27" si="6">E17+G17+I17+K17+M17+O17</f>
        <v>200</v>
      </c>
      <c r="R17" s="28">
        <f t="shared" ref="R17:R27" si="7">Q17-C17</f>
        <v>-125</v>
      </c>
      <c r="T17" s="24" t="s">
        <v>52</v>
      </c>
      <c r="U17" s="25">
        <v>588</v>
      </c>
      <c r="W17" s="29"/>
      <c r="X17" s="29" t="s">
        <v>98</v>
      </c>
      <c r="Y17" s="29" t="s">
        <v>99</v>
      </c>
      <c r="Z17" s="129"/>
      <c r="AA17" s="29" t="s">
        <v>100</v>
      </c>
      <c r="AB17" s="29" t="s">
        <v>101</v>
      </c>
      <c r="AC17" s="29" t="s">
        <v>102</v>
      </c>
    </row>
    <row r="18" spans="2:31" ht="27" customHeight="1" x14ac:dyDescent="0.4">
      <c r="B18" s="12" t="s">
        <v>53</v>
      </c>
      <c r="C18" s="21">
        <v>75</v>
      </c>
      <c r="D18" s="4">
        <f t="shared" si="0"/>
        <v>15</v>
      </c>
      <c r="E18" s="4"/>
      <c r="F18" s="4">
        <f t="shared" si="1"/>
        <v>0</v>
      </c>
      <c r="G18" s="4"/>
      <c r="H18" s="4">
        <f t="shared" si="2"/>
        <v>0</v>
      </c>
      <c r="I18" s="4"/>
      <c r="J18" s="4">
        <f t="shared" si="3"/>
        <v>0</v>
      </c>
      <c r="K18" s="4"/>
      <c r="L18" s="4">
        <f t="shared" si="4"/>
        <v>0</v>
      </c>
      <c r="M18" s="4"/>
      <c r="N18" s="4">
        <f t="shared" si="5"/>
        <v>0</v>
      </c>
      <c r="O18" s="4"/>
      <c r="P18" s="4"/>
      <c r="Q18" s="30">
        <f t="shared" si="6"/>
        <v>0</v>
      </c>
      <c r="R18" s="28">
        <f t="shared" si="7"/>
        <v>-75</v>
      </c>
      <c r="T18" s="24"/>
      <c r="U18" s="31" t="s">
        <v>54</v>
      </c>
      <c r="W18" s="29" t="s">
        <v>103</v>
      </c>
      <c r="X18" s="29">
        <v>38.6</v>
      </c>
      <c r="Y18" s="29">
        <v>0.28741623231571106</v>
      </c>
      <c r="Z18" s="129"/>
      <c r="AA18" s="32">
        <v>71.854058078927764</v>
      </c>
      <c r="AB18" s="29">
        <v>718540.58078927768</v>
      </c>
      <c r="AC18" s="33">
        <v>182.37070578408063</v>
      </c>
      <c r="AD18" s="34">
        <v>220</v>
      </c>
    </row>
    <row r="19" spans="2:31" ht="27" customHeight="1" x14ac:dyDescent="0.4">
      <c r="B19" s="8" t="s">
        <v>55</v>
      </c>
      <c r="C19" s="26">
        <v>50</v>
      </c>
      <c r="D19" s="8">
        <f t="shared" si="0"/>
        <v>10</v>
      </c>
      <c r="E19" s="8">
        <v>100</v>
      </c>
      <c r="F19" s="8">
        <f t="shared" si="1"/>
        <v>100</v>
      </c>
      <c r="G19" s="8"/>
      <c r="H19" s="8">
        <f t="shared" si="2"/>
        <v>100</v>
      </c>
      <c r="I19" s="8"/>
      <c r="J19" s="8">
        <f t="shared" si="3"/>
        <v>100</v>
      </c>
      <c r="K19" s="8"/>
      <c r="L19" s="8">
        <f t="shared" si="4"/>
        <v>100</v>
      </c>
      <c r="M19" s="8"/>
      <c r="N19" s="8">
        <f t="shared" si="5"/>
        <v>100</v>
      </c>
      <c r="O19" s="8"/>
      <c r="P19" s="8"/>
      <c r="Q19" s="27">
        <f t="shared" si="6"/>
        <v>100</v>
      </c>
      <c r="R19" s="28">
        <f t="shared" si="7"/>
        <v>50</v>
      </c>
      <c r="T19" s="24"/>
      <c r="U19" s="25"/>
      <c r="W19" s="29" t="s">
        <v>104</v>
      </c>
      <c r="X19" s="29">
        <v>74.2</v>
      </c>
      <c r="Y19" s="29">
        <v>0.55249441548771405</v>
      </c>
      <c r="Z19" s="129"/>
      <c r="AA19" s="32">
        <v>138.12360387192851</v>
      </c>
      <c r="AB19" s="29">
        <v>1381236.038719285</v>
      </c>
      <c r="AC19" s="33">
        <v>213.153709678902</v>
      </c>
      <c r="AD19" s="34">
        <v>260</v>
      </c>
    </row>
    <row r="20" spans="2:31" ht="27" customHeight="1" x14ac:dyDescent="0.4">
      <c r="B20" s="4" t="s">
        <v>9</v>
      </c>
      <c r="C20" s="4">
        <v>320</v>
      </c>
      <c r="D20" s="4">
        <f t="shared" si="0"/>
        <v>64</v>
      </c>
      <c r="E20" s="4">
        <v>139</v>
      </c>
      <c r="F20" s="4">
        <f t="shared" si="1"/>
        <v>139</v>
      </c>
      <c r="G20" s="4">
        <v>51</v>
      </c>
      <c r="H20" s="4">
        <f t="shared" si="2"/>
        <v>190</v>
      </c>
      <c r="I20" s="4">
        <v>203</v>
      </c>
      <c r="J20" s="4">
        <f t="shared" si="3"/>
        <v>393</v>
      </c>
      <c r="K20" s="4">
        <v>380</v>
      </c>
      <c r="L20" s="4">
        <f t="shared" si="4"/>
        <v>773</v>
      </c>
      <c r="M20" s="4"/>
      <c r="N20" s="4">
        <f t="shared" si="5"/>
        <v>773</v>
      </c>
      <c r="O20" s="4"/>
      <c r="P20" s="4"/>
      <c r="Q20" s="30">
        <f t="shared" si="6"/>
        <v>773</v>
      </c>
      <c r="R20" s="28">
        <f t="shared" si="7"/>
        <v>453</v>
      </c>
      <c r="T20" s="24" t="s">
        <v>105</v>
      </c>
      <c r="U20" s="31" t="s">
        <v>106</v>
      </c>
      <c r="W20" s="29" t="s">
        <v>107</v>
      </c>
      <c r="X20" s="29">
        <v>20.5</v>
      </c>
      <c r="Y20" s="29">
        <v>0.15264333581533879</v>
      </c>
      <c r="Z20" s="129"/>
      <c r="AA20" s="32">
        <v>38.160833953834697</v>
      </c>
      <c r="AB20" s="29">
        <v>381608.33953834698</v>
      </c>
      <c r="AC20" s="33">
        <v>39.26011723645545</v>
      </c>
    </row>
    <row r="21" spans="2:31" ht="27" customHeight="1" x14ac:dyDescent="0.4">
      <c r="B21" s="8" t="s">
        <v>13</v>
      </c>
      <c r="C21" s="8">
        <v>470</v>
      </c>
      <c r="D21" s="8">
        <f t="shared" si="0"/>
        <v>94</v>
      </c>
      <c r="E21" s="8"/>
      <c r="F21" s="8">
        <f t="shared" si="1"/>
        <v>0</v>
      </c>
      <c r="G21" s="8"/>
      <c r="H21" s="8">
        <f t="shared" si="2"/>
        <v>0</v>
      </c>
      <c r="I21" s="8"/>
      <c r="J21" s="8">
        <f t="shared" si="3"/>
        <v>0</v>
      </c>
      <c r="K21" s="8"/>
      <c r="L21" s="8">
        <f t="shared" si="4"/>
        <v>0</v>
      </c>
      <c r="M21" s="8">
        <v>34</v>
      </c>
      <c r="N21" s="8">
        <f t="shared" si="5"/>
        <v>34</v>
      </c>
      <c r="O21" s="8"/>
      <c r="P21" s="8"/>
      <c r="Q21" s="27">
        <f t="shared" si="6"/>
        <v>34</v>
      </c>
      <c r="R21" s="28">
        <f t="shared" si="7"/>
        <v>-436</v>
      </c>
      <c r="T21" s="24" t="s">
        <v>108</v>
      </c>
      <c r="U21" s="31" t="s">
        <v>109</v>
      </c>
      <c r="W21" s="35"/>
      <c r="X21" s="35"/>
      <c r="Y21" s="35"/>
      <c r="Z21" s="35"/>
      <c r="AA21" s="35"/>
      <c r="AB21" s="35"/>
      <c r="AC21" s="35"/>
      <c r="AD21" s="35"/>
      <c r="AE21" s="35"/>
    </row>
    <row r="22" spans="2:31" ht="27" customHeight="1" thickBot="1" x14ac:dyDescent="0.45">
      <c r="B22" s="4" t="s">
        <v>16</v>
      </c>
      <c r="C22" s="12">
        <v>720</v>
      </c>
      <c r="D22" s="4">
        <f t="shared" si="0"/>
        <v>144</v>
      </c>
      <c r="E22" s="4">
        <v>134</v>
      </c>
      <c r="F22" s="4">
        <f t="shared" si="1"/>
        <v>134</v>
      </c>
      <c r="G22" s="4">
        <v>167</v>
      </c>
      <c r="H22" s="4">
        <f t="shared" si="2"/>
        <v>301</v>
      </c>
      <c r="I22" s="4"/>
      <c r="J22" s="4">
        <f t="shared" si="3"/>
        <v>301</v>
      </c>
      <c r="K22" s="4"/>
      <c r="L22" s="4">
        <f t="shared" si="4"/>
        <v>301</v>
      </c>
      <c r="M22" s="4">
        <v>4</v>
      </c>
      <c r="N22" s="4">
        <f t="shared" si="5"/>
        <v>305</v>
      </c>
      <c r="O22" s="4"/>
      <c r="P22" s="4"/>
      <c r="Q22" s="30">
        <f t="shared" si="6"/>
        <v>305</v>
      </c>
      <c r="R22" s="28">
        <f t="shared" si="7"/>
        <v>-415</v>
      </c>
      <c r="T22" s="36"/>
      <c r="U22" s="37" t="s">
        <v>110</v>
      </c>
    </row>
    <row r="23" spans="2:31" ht="27" customHeight="1" x14ac:dyDescent="0.4">
      <c r="B23" s="8" t="s">
        <v>26</v>
      </c>
      <c r="C23" s="8">
        <v>100</v>
      </c>
      <c r="D23" s="8">
        <f t="shared" si="0"/>
        <v>20</v>
      </c>
      <c r="E23" s="8"/>
      <c r="F23" s="8">
        <f t="shared" si="1"/>
        <v>0</v>
      </c>
      <c r="G23" s="8"/>
      <c r="H23" s="8">
        <f t="shared" si="2"/>
        <v>0</v>
      </c>
      <c r="I23" s="8"/>
      <c r="J23" s="8">
        <f t="shared" si="3"/>
        <v>0</v>
      </c>
      <c r="K23" s="8"/>
      <c r="L23" s="8">
        <f t="shared" si="4"/>
        <v>0</v>
      </c>
      <c r="M23" s="8"/>
      <c r="N23" s="8">
        <f t="shared" si="5"/>
        <v>0</v>
      </c>
      <c r="O23" s="8"/>
      <c r="P23" s="8"/>
      <c r="Q23" s="27">
        <f t="shared" si="6"/>
        <v>0</v>
      </c>
      <c r="R23" s="27">
        <f t="shared" si="7"/>
        <v>-100</v>
      </c>
    </row>
    <row r="24" spans="2:31" ht="27" customHeight="1" thickBot="1" x14ac:dyDescent="0.45">
      <c r="B24" s="4" t="s">
        <v>31</v>
      </c>
      <c r="C24" s="12">
        <v>80</v>
      </c>
      <c r="D24" s="4">
        <f t="shared" si="0"/>
        <v>16</v>
      </c>
      <c r="E24" s="4"/>
      <c r="F24" s="4">
        <f t="shared" si="1"/>
        <v>0</v>
      </c>
      <c r="G24" s="4"/>
      <c r="H24" s="4">
        <f t="shared" si="2"/>
        <v>0</v>
      </c>
      <c r="I24" s="4"/>
      <c r="J24" s="4">
        <f t="shared" si="3"/>
        <v>0</v>
      </c>
      <c r="K24" s="4"/>
      <c r="L24" s="4">
        <f t="shared" si="4"/>
        <v>0</v>
      </c>
      <c r="M24" s="4"/>
      <c r="N24" s="4">
        <f t="shared" si="5"/>
        <v>0</v>
      </c>
      <c r="O24" s="4"/>
      <c r="P24" s="4"/>
      <c r="Q24" s="30">
        <f t="shared" si="6"/>
        <v>0</v>
      </c>
      <c r="R24" s="27">
        <f t="shared" si="7"/>
        <v>-80</v>
      </c>
    </row>
    <row r="25" spans="2:31" ht="27" customHeight="1" x14ac:dyDescent="0.4">
      <c r="B25" s="8"/>
      <c r="C25" s="8"/>
      <c r="D25" s="8">
        <f t="shared" si="0"/>
        <v>0</v>
      </c>
      <c r="E25" s="8"/>
      <c r="F25" s="8">
        <f t="shared" si="1"/>
        <v>0</v>
      </c>
      <c r="G25" s="8"/>
      <c r="H25" s="8">
        <f t="shared" si="2"/>
        <v>0</v>
      </c>
      <c r="I25" s="8"/>
      <c r="J25" s="8">
        <f t="shared" si="3"/>
        <v>0</v>
      </c>
      <c r="K25" s="8"/>
      <c r="L25" s="8">
        <f t="shared" si="4"/>
        <v>0</v>
      </c>
      <c r="M25" s="8"/>
      <c r="N25" s="8">
        <f t="shared" si="5"/>
        <v>0</v>
      </c>
      <c r="O25" s="8"/>
      <c r="P25" s="8"/>
      <c r="Q25" s="27">
        <f t="shared" si="6"/>
        <v>0</v>
      </c>
      <c r="R25" s="27">
        <f t="shared" si="7"/>
        <v>0</v>
      </c>
      <c r="T25" s="38" t="s">
        <v>111</v>
      </c>
      <c r="U25" s="19"/>
    </row>
    <row r="26" spans="2:31" ht="27" customHeight="1" x14ac:dyDescent="0.4">
      <c r="B26" s="4"/>
      <c r="C26" s="12"/>
      <c r="D26" s="4">
        <f t="shared" si="0"/>
        <v>0</v>
      </c>
      <c r="E26" s="4"/>
      <c r="F26" s="4">
        <f t="shared" si="1"/>
        <v>0</v>
      </c>
      <c r="G26" s="4"/>
      <c r="H26" s="4">
        <f t="shared" si="2"/>
        <v>0</v>
      </c>
      <c r="I26" s="4"/>
      <c r="J26" s="4">
        <f t="shared" si="3"/>
        <v>0</v>
      </c>
      <c r="K26" s="4"/>
      <c r="L26" s="4">
        <f t="shared" si="4"/>
        <v>0</v>
      </c>
      <c r="M26" s="4"/>
      <c r="N26" s="4">
        <f t="shared" si="5"/>
        <v>0</v>
      </c>
      <c r="O26" s="4"/>
      <c r="P26" s="4"/>
      <c r="Q26" s="30">
        <f t="shared" si="6"/>
        <v>0</v>
      </c>
      <c r="R26" s="27">
        <f t="shared" si="7"/>
        <v>0</v>
      </c>
      <c r="T26" s="24" t="s">
        <v>105</v>
      </c>
      <c r="U26" s="31" t="s">
        <v>112</v>
      </c>
    </row>
    <row r="27" spans="2:31" ht="27" customHeight="1" thickBot="1" x14ac:dyDescent="0.45">
      <c r="B27" s="8"/>
      <c r="C27" s="8"/>
      <c r="D27" s="26"/>
      <c r="E27" s="8"/>
      <c r="F27" s="8">
        <f t="shared" si="1"/>
        <v>0</v>
      </c>
      <c r="G27" s="8"/>
      <c r="H27" s="8">
        <f t="shared" si="2"/>
        <v>0</v>
      </c>
      <c r="I27" s="8"/>
      <c r="J27" s="8">
        <f t="shared" si="3"/>
        <v>0</v>
      </c>
      <c r="K27" s="8"/>
      <c r="L27" s="8">
        <f t="shared" si="4"/>
        <v>0</v>
      </c>
      <c r="M27" s="8"/>
      <c r="N27" s="8">
        <f t="shared" si="5"/>
        <v>0</v>
      </c>
      <c r="O27" s="8"/>
      <c r="P27" s="8"/>
      <c r="Q27" s="39">
        <f t="shared" si="6"/>
        <v>0</v>
      </c>
      <c r="R27" s="28">
        <f t="shared" si="7"/>
        <v>0</v>
      </c>
      <c r="T27" s="24" t="s">
        <v>108</v>
      </c>
      <c r="U27" s="31" t="s">
        <v>113</v>
      </c>
    </row>
    <row r="28" spans="2:31" ht="22.5" customHeight="1" thickBot="1" x14ac:dyDescent="0.45">
      <c r="B28" s="40"/>
      <c r="C28" s="40"/>
      <c r="D28" s="40"/>
      <c r="E28" s="40"/>
      <c r="F28" s="40"/>
      <c r="G28" s="40"/>
      <c r="H28" s="40"/>
      <c r="I28" s="40"/>
      <c r="J28" s="40"/>
      <c r="K28" s="40"/>
      <c r="L28" s="40"/>
      <c r="M28" s="40"/>
      <c r="N28" s="40"/>
      <c r="O28" s="40"/>
      <c r="P28" s="40"/>
      <c r="T28" s="24"/>
      <c r="U28" s="31" t="s">
        <v>114</v>
      </c>
    </row>
    <row r="29" spans="2:31" ht="27" customHeight="1" thickBot="1" x14ac:dyDescent="0.45">
      <c r="C29" s="121" t="s">
        <v>56</v>
      </c>
      <c r="D29" s="122"/>
      <c r="E29" s="15">
        <f>O15+2</f>
        <v>44872</v>
      </c>
      <c r="F29" s="16" t="s">
        <v>38</v>
      </c>
      <c r="G29" s="15">
        <f>E29+1</f>
        <v>44873</v>
      </c>
      <c r="H29" s="16" t="s">
        <v>38</v>
      </c>
      <c r="I29" s="15">
        <f>G29+1</f>
        <v>44874</v>
      </c>
      <c r="J29" s="16" t="s">
        <v>38</v>
      </c>
      <c r="K29" s="15">
        <f>I29+1</f>
        <v>44875</v>
      </c>
      <c r="L29" s="16" t="s">
        <v>38</v>
      </c>
      <c r="M29" s="15">
        <f>K29+1</f>
        <v>44876</v>
      </c>
      <c r="N29" s="16" t="s">
        <v>38</v>
      </c>
      <c r="O29" s="15">
        <f>M29+1</f>
        <v>44877</v>
      </c>
      <c r="P29" s="16" t="s">
        <v>38</v>
      </c>
      <c r="Q29" s="17" t="s">
        <v>39</v>
      </c>
      <c r="R29" s="17" t="s">
        <v>40</v>
      </c>
      <c r="T29" s="36"/>
      <c r="U29" s="41"/>
    </row>
    <row r="30" spans="2:31" ht="27" customHeight="1" x14ac:dyDescent="0.4">
      <c r="B30" s="20"/>
      <c r="C30" s="21"/>
      <c r="D30" s="21"/>
      <c r="E30" s="4" t="s">
        <v>44</v>
      </c>
      <c r="F30" s="4"/>
      <c r="G30" s="4" t="s">
        <v>45</v>
      </c>
      <c r="H30" s="4"/>
      <c r="I30" s="4" t="s">
        <v>46</v>
      </c>
      <c r="J30" s="4"/>
      <c r="K30" s="4" t="s">
        <v>47</v>
      </c>
      <c r="L30" s="4"/>
      <c r="M30" s="4" t="s">
        <v>48</v>
      </c>
      <c r="N30" s="4"/>
      <c r="O30" s="4" t="s">
        <v>49</v>
      </c>
      <c r="P30" s="4"/>
      <c r="Q30" s="22"/>
      <c r="R30" s="23"/>
    </row>
    <row r="31" spans="2:31" ht="27" customHeight="1" thickBot="1" x14ac:dyDescent="0.45">
      <c r="B31" s="8" t="s">
        <v>51</v>
      </c>
      <c r="C31" s="26">
        <v>350</v>
      </c>
      <c r="D31" s="8">
        <f t="shared" ref="D31:D41" si="8">C31/5</f>
        <v>70</v>
      </c>
      <c r="E31" s="8"/>
      <c r="F31" s="8">
        <f t="shared" ref="F31:F41" si="9">E31</f>
        <v>0</v>
      </c>
      <c r="G31" s="8"/>
      <c r="H31" s="8">
        <f t="shared" ref="H31:H41" si="10">F31+G31</f>
        <v>0</v>
      </c>
      <c r="I31" s="8"/>
      <c r="J31" s="8">
        <f t="shared" ref="J31:J41" si="11">H31+I31</f>
        <v>0</v>
      </c>
      <c r="K31" s="8"/>
      <c r="L31" s="8">
        <f t="shared" ref="L31:L41" si="12">J31+K31</f>
        <v>0</v>
      </c>
      <c r="M31" s="8"/>
      <c r="N31" s="8">
        <f t="shared" ref="N31:N41" si="13">L31+M31</f>
        <v>0</v>
      </c>
      <c r="O31" s="8"/>
      <c r="P31" s="8"/>
      <c r="Q31" s="27">
        <f t="shared" ref="Q31:Q41" si="14">E31+G31+I31+K31+M31+O31</f>
        <v>0</v>
      </c>
      <c r="R31" s="28">
        <f t="shared" ref="R31:R41" si="15">Q31-C31</f>
        <v>-350</v>
      </c>
    </row>
    <row r="32" spans="2:31" ht="27" customHeight="1" x14ac:dyDescent="0.4">
      <c r="B32" s="12" t="s">
        <v>53</v>
      </c>
      <c r="C32" s="21">
        <v>100</v>
      </c>
      <c r="D32" s="4">
        <f t="shared" si="8"/>
        <v>20</v>
      </c>
      <c r="E32" s="4"/>
      <c r="F32" s="4">
        <f t="shared" si="9"/>
        <v>0</v>
      </c>
      <c r="G32" s="4"/>
      <c r="H32" s="4">
        <f t="shared" si="10"/>
        <v>0</v>
      </c>
      <c r="I32" s="4"/>
      <c r="J32" s="4">
        <f t="shared" si="11"/>
        <v>0</v>
      </c>
      <c r="K32" s="4"/>
      <c r="L32" s="4">
        <f t="shared" si="12"/>
        <v>0</v>
      </c>
      <c r="M32" s="4"/>
      <c r="N32" s="4">
        <f t="shared" si="13"/>
        <v>0</v>
      </c>
      <c r="O32" s="4"/>
      <c r="P32" s="4"/>
      <c r="Q32" s="30">
        <f t="shared" si="14"/>
        <v>0</v>
      </c>
      <c r="R32" s="28">
        <f t="shared" si="15"/>
        <v>-100</v>
      </c>
      <c r="T32" s="38" t="s">
        <v>115</v>
      </c>
      <c r="U32" s="19"/>
    </row>
    <row r="33" spans="2:21" ht="27" customHeight="1" x14ac:dyDescent="0.4">
      <c r="B33" s="8" t="s">
        <v>55</v>
      </c>
      <c r="C33" s="26">
        <v>50</v>
      </c>
      <c r="D33" s="8">
        <f t="shared" si="8"/>
        <v>10</v>
      </c>
      <c r="E33" s="8"/>
      <c r="F33" s="8">
        <f t="shared" si="9"/>
        <v>0</v>
      </c>
      <c r="G33" s="8"/>
      <c r="H33" s="8">
        <f t="shared" si="10"/>
        <v>0</v>
      </c>
      <c r="I33" s="8"/>
      <c r="J33" s="8">
        <f t="shared" si="11"/>
        <v>0</v>
      </c>
      <c r="K33" s="8"/>
      <c r="L33" s="8">
        <f t="shared" si="12"/>
        <v>0</v>
      </c>
      <c r="M33" s="8"/>
      <c r="N33" s="8">
        <f t="shared" si="13"/>
        <v>0</v>
      </c>
      <c r="O33" s="8"/>
      <c r="P33" s="8"/>
      <c r="Q33" s="27">
        <f t="shared" si="14"/>
        <v>0</v>
      </c>
      <c r="R33" s="28">
        <f t="shared" si="15"/>
        <v>-50</v>
      </c>
      <c r="T33" s="24" t="s">
        <v>105</v>
      </c>
      <c r="U33" s="31" t="s">
        <v>116</v>
      </c>
    </row>
    <row r="34" spans="2:21" ht="27" customHeight="1" x14ac:dyDescent="0.4">
      <c r="B34" s="4" t="s">
        <v>9</v>
      </c>
      <c r="C34" s="4">
        <v>0</v>
      </c>
      <c r="D34" s="4">
        <f t="shared" si="8"/>
        <v>0</v>
      </c>
      <c r="E34" s="4"/>
      <c r="F34" s="4">
        <f t="shared" si="9"/>
        <v>0</v>
      </c>
      <c r="G34" s="4"/>
      <c r="H34" s="4">
        <f t="shared" si="10"/>
        <v>0</v>
      </c>
      <c r="I34" s="4"/>
      <c r="J34" s="4">
        <f t="shared" si="11"/>
        <v>0</v>
      </c>
      <c r="K34" s="4"/>
      <c r="L34" s="4">
        <f t="shared" si="12"/>
        <v>0</v>
      </c>
      <c r="M34" s="4"/>
      <c r="N34" s="4">
        <f t="shared" si="13"/>
        <v>0</v>
      </c>
      <c r="O34" s="4"/>
      <c r="P34" s="4"/>
      <c r="Q34" s="30">
        <f t="shared" si="14"/>
        <v>0</v>
      </c>
      <c r="R34" s="28">
        <f t="shared" si="15"/>
        <v>0</v>
      </c>
      <c r="T34" s="24" t="s">
        <v>108</v>
      </c>
      <c r="U34" s="31" t="s">
        <v>117</v>
      </c>
    </row>
    <row r="35" spans="2:21" ht="27" customHeight="1" x14ac:dyDescent="0.4">
      <c r="B35" s="8" t="s">
        <v>13</v>
      </c>
      <c r="C35" s="8">
        <v>520</v>
      </c>
      <c r="D35" s="8">
        <f t="shared" si="8"/>
        <v>104</v>
      </c>
      <c r="E35" s="8">
        <v>108</v>
      </c>
      <c r="F35" s="8">
        <f t="shared" si="9"/>
        <v>108</v>
      </c>
      <c r="G35" s="8"/>
      <c r="H35" s="8">
        <f t="shared" si="10"/>
        <v>108</v>
      </c>
      <c r="I35" s="8"/>
      <c r="J35" s="8">
        <f t="shared" si="11"/>
        <v>108</v>
      </c>
      <c r="K35" s="8"/>
      <c r="L35" s="8">
        <f t="shared" si="12"/>
        <v>108</v>
      </c>
      <c r="M35" s="8"/>
      <c r="N35" s="8">
        <f t="shared" si="13"/>
        <v>108</v>
      </c>
      <c r="O35" s="8"/>
      <c r="P35" s="8"/>
      <c r="Q35" s="27">
        <f t="shared" si="14"/>
        <v>108</v>
      </c>
      <c r="R35" s="28">
        <f t="shared" si="15"/>
        <v>-412</v>
      </c>
      <c r="T35" s="24"/>
      <c r="U35" s="31" t="s">
        <v>118</v>
      </c>
    </row>
    <row r="36" spans="2:21" ht="27" customHeight="1" thickBot="1" x14ac:dyDescent="0.45">
      <c r="B36" s="4" t="s">
        <v>16</v>
      </c>
      <c r="C36" s="12">
        <v>416</v>
      </c>
      <c r="D36" s="4">
        <f t="shared" si="8"/>
        <v>83.2</v>
      </c>
      <c r="E36" s="4">
        <v>46</v>
      </c>
      <c r="F36" s="4">
        <f t="shared" si="9"/>
        <v>46</v>
      </c>
      <c r="G36" s="4"/>
      <c r="H36" s="4">
        <f t="shared" si="10"/>
        <v>46</v>
      </c>
      <c r="I36" s="4"/>
      <c r="J36" s="4">
        <f t="shared" si="11"/>
        <v>46</v>
      </c>
      <c r="K36" s="4">
        <v>52</v>
      </c>
      <c r="L36" s="4">
        <f t="shared" si="12"/>
        <v>98</v>
      </c>
      <c r="M36" s="4"/>
      <c r="N36" s="4">
        <f t="shared" si="13"/>
        <v>98</v>
      </c>
      <c r="O36" s="4"/>
      <c r="P36" s="4"/>
      <c r="Q36" s="30">
        <f t="shared" si="14"/>
        <v>98</v>
      </c>
      <c r="R36" s="28">
        <f t="shared" si="15"/>
        <v>-318</v>
      </c>
      <c r="T36" s="36"/>
      <c r="U36" s="41"/>
    </row>
    <row r="37" spans="2:21" ht="27" customHeight="1" x14ac:dyDescent="0.4">
      <c r="B37" s="8" t="s">
        <v>26</v>
      </c>
      <c r="C37" s="8">
        <v>100</v>
      </c>
      <c r="D37" s="8">
        <f t="shared" si="8"/>
        <v>20</v>
      </c>
      <c r="E37" s="8"/>
      <c r="F37" s="8">
        <f t="shared" si="9"/>
        <v>0</v>
      </c>
      <c r="G37" s="8"/>
      <c r="H37" s="8">
        <f t="shared" si="10"/>
        <v>0</v>
      </c>
      <c r="I37" s="8"/>
      <c r="J37" s="8">
        <f t="shared" si="11"/>
        <v>0</v>
      </c>
      <c r="K37" s="8"/>
      <c r="L37" s="8">
        <f t="shared" si="12"/>
        <v>0</v>
      </c>
      <c r="M37" s="8"/>
      <c r="N37" s="8">
        <f t="shared" si="13"/>
        <v>0</v>
      </c>
      <c r="O37" s="8"/>
      <c r="P37" s="8"/>
      <c r="Q37" s="27">
        <f t="shared" si="14"/>
        <v>0</v>
      </c>
      <c r="R37" s="27">
        <f t="shared" si="15"/>
        <v>-100</v>
      </c>
    </row>
    <row r="38" spans="2:21" ht="27" customHeight="1" x14ac:dyDescent="0.4">
      <c r="B38" s="4" t="s">
        <v>31</v>
      </c>
      <c r="C38" s="12">
        <v>80</v>
      </c>
      <c r="D38" s="4">
        <f t="shared" si="8"/>
        <v>16</v>
      </c>
      <c r="E38" s="4"/>
      <c r="F38" s="4">
        <f t="shared" si="9"/>
        <v>0</v>
      </c>
      <c r="G38" s="4"/>
      <c r="H38" s="4">
        <f t="shared" si="10"/>
        <v>0</v>
      </c>
      <c r="I38" s="4"/>
      <c r="J38" s="4">
        <f t="shared" si="11"/>
        <v>0</v>
      </c>
      <c r="K38" s="4"/>
      <c r="L38" s="4">
        <f t="shared" si="12"/>
        <v>0</v>
      </c>
      <c r="M38" s="4"/>
      <c r="N38" s="4">
        <f t="shared" si="13"/>
        <v>0</v>
      </c>
      <c r="O38" s="4"/>
      <c r="P38" s="4"/>
      <c r="Q38" s="30">
        <f t="shared" si="14"/>
        <v>0</v>
      </c>
      <c r="R38" s="27">
        <f t="shared" si="15"/>
        <v>-80</v>
      </c>
    </row>
    <row r="39" spans="2:21" ht="27" customHeight="1" x14ac:dyDescent="0.4">
      <c r="B39" s="8"/>
      <c r="C39" s="8"/>
      <c r="D39" s="8">
        <f t="shared" si="8"/>
        <v>0</v>
      </c>
      <c r="E39" s="8"/>
      <c r="F39" s="8">
        <f t="shared" si="9"/>
        <v>0</v>
      </c>
      <c r="G39" s="8"/>
      <c r="H39" s="8">
        <f t="shared" si="10"/>
        <v>0</v>
      </c>
      <c r="I39" s="8"/>
      <c r="J39" s="8">
        <f t="shared" si="11"/>
        <v>0</v>
      </c>
      <c r="K39" s="8"/>
      <c r="L39" s="8">
        <f t="shared" si="12"/>
        <v>0</v>
      </c>
      <c r="M39" s="8"/>
      <c r="N39" s="8">
        <f t="shared" si="13"/>
        <v>0</v>
      </c>
      <c r="O39" s="8"/>
      <c r="P39" s="8"/>
      <c r="Q39" s="27">
        <f t="shared" si="14"/>
        <v>0</v>
      </c>
      <c r="R39" s="27">
        <f t="shared" si="15"/>
        <v>0</v>
      </c>
    </row>
    <row r="40" spans="2:21" ht="27" customHeight="1" x14ac:dyDescent="0.4">
      <c r="B40" s="4"/>
      <c r="C40" s="12"/>
      <c r="D40" s="4">
        <f t="shared" si="8"/>
        <v>0</v>
      </c>
      <c r="E40" s="4"/>
      <c r="F40" s="4">
        <f t="shared" si="9"/>
        <v>0</v>
      </c>
      <c r="G40" s="4"/>
      <c r="H40" s="4">
        <f t="shared" si="10"/>
        <v>0</v>
      </c>
      <c r="I40" s="4"/>
      <c r="J40" s="4">
        <f t="shared" si="11"/>
        <v>0</v>
      </c>
      <c r="K40" s="4"/>
      <c r="L40" s="4">
        <f t="shared" si="12"/>
        <v>0</v>
      </c>
      <c r="M40" s="4"/>
      <c r="N40" s="4">
        <f t="shared" si="13"/>
        <v>0</v>
      </c>
      <c r="O40" s="4"/>
      <c r="P40" s="4"/>
      <c r="Q40" s="30">
        <f t="shared" si="14"/>
        <v>0</v>
      </c>
      <c r="R40" s="27">
        <f t="shared" si="15"/>
        <v>0</v>
      </c>
    </row>
    <row r="41" spans="2:21" ht="27" customHeight="1" thickBot="1" x14ac:dyDescent="0.45">
      <c r="B41" s="8"/>
      <c r="C41" s="8"/>
      <c r="D41" s="8">
        <f t="shared" si="8"/>
        <v>0</v>
      </c>
      <c r="E41" s="8"/>
      <c r="F41" s="8">
        <f t="shared" si="9"/>
        <v>0</v>
      </c>
      <c r="G41" s="8"/>
      <c r="H41" s="8">
        <f t="shared" si="10"/>
        <v>0</v>
      </c>
      <c r="I41" s="8"/>
      <c r="J41" s="8">
        <f t="shared" si="11"/>
        <v>0</v>
      </c>
      <c r="K41" s="8"/>
      <c r="L41" s="8">
        <f t="shared" si="12"/>
        <v>0</v>
      </c>
      <c r="M41" s="8"/>
      <c r="N41" s="8">
        <f t="shared" si="13"/>
        <v>0</v>
      </c>
      <c r="O41" s="8"/>
      <c r="P41" s="8"/>
      <c r="Q41" s="39">
        <f t="shared" si="14"/>
        <v>0</v>
      </c>
      <c r="R41" s="28">
        <f t="shared" si="15"/>
        <v>0</v>
      </c>
    </row>
    <row r="42" spans="2:21" ht="109.5" customHeight="1" thickBot="1" x14ac:dyDescent="0.45">
      <c r="B42" s="42"/>
      <c r="C42" s="42"/>
      <c r="D42" s="42"/>
      <c r="E42" s="42"/>
      <c r="F42" s="42"/>
      <c r="G42" s="42"/>
      <c r="H42" s="42"/>
      <c r="I42" s="42"/>
      <c r="J42" s="42"/>
      <c r="K42" s="42"/>
      <c r="L42" s="42"/>
      <c r="M42" s="42"/>
      <c r="N42" s="42"/>
      <c r="O42" s="42"/>
      <c r="P42" s="42"/>
    </row>
    <row r="43" spans="2:21" ht="18" customHeight="1" x14ac:dyDescent="0.4">
      <c r="B43" s="43"/>
      <c r="C43" s="123" t="s">
        <v>56</v>
      </c>
      <c r="D43" s="124"/>
      <c r="E43" s="44">
        <f>O29+2</f>
        <v>44879</v>
      </c>
      <c r="F43" s="45" t="s">
        <v>38</v>
      </c>
      <c r="G43" s="44">
        <f>E43+1</f>
        <v>44880</v>
      </c>
      <c r="H43" s="45" t="s">
        <v>38</v>
      </c>
      <c r="I43" s="44">
        <f>G43+1</f>
        <v>44881</v>
      </c>
      <c r="J43" s="45" t="s">
        <v>38</v>
      </c>
      <c r="K43" s="44">
        <f>I43+1</f>
        <v>44882</v>
      </c>
      <c r="L43" s="45" t="s">
        <v>38</v>
      </c>
      <c r="M43" s="44">
        <f>K43+1</f>
        <v>44883</v>
      </c>
      <c r="N43" s="45" t="s">
        <v>38</v>
      </c>
      <c r="O43" s="44">
        <f>M43+1</f>
        <v>44884</v>
      </c>
      <c r="P43" s="45" t="s">
        <v>38</v>
      </c>
      <c r="Q43" s="17" t="s">
        <v>39</v>
      </c>
      <c r="R43" s="17" t="s">
        <v>40</v>
      </c>
    </row>
    <row r="44" spans="2:21" ht="27" customHeight="1" x14ac:dyDescent="0.4">
      <c r="B44" s="20"/>
      <c r="C44" s="21"/>
      <c r="D44" s="21"/>
      <c r="E44" s="4" t="s">
        <v>44</v>
      </c>
      <c r="F44" s="4"/>
      <c r="G44" s="4" t="s">
        <v>45</v>
      </c>
      <c r="H44" s="4"/>
      <c r="I44" s="4" t="s">
        <v>46</v>
      </c>
      <c r="J44" s="4"/>
      <c r="K44" s="4" t="s">
        <v>47</v>
      </c>
      <c r="L44" s="4"/>
      <c r="M44" s="4" t="s">
        <v>48</v>
      </c>
      <c r="N44" s="4"/>
      <c r="O44" s="4" t="s">
        <v>49</v>
      </c>
      <c r="P44" s="4"/>
      <c r="Q44" s="22"/>
      <c r="R44" s="23"/>
    </row>
    <row r="45" spans="2:21" ht="27" customHeight="1" x14ac:dyDescent="0.4">
      <c r="B45" s="8" t="s">
        <v>51</v>
      </c>
      <c r="C45" s="26">
        <v>350</v>
      </c>
      <c r="D45" s="8">
        <f t="shared" ref="D45:D55" si="16">C45/5</f>
        <v>70</v>
      </c>
      <c r="E45" s="8"/>
      <c r="F45" s="8">
        <f t="shared" ref="F45:F55" si="17">E45</f>
        <v>0</v>
      </c>
      <c r="G45" s="8"/>
      <c r="H45" s="8">
        <f t="shared" ref="H45:H55" si="18">F45+G45</f>
        <v>0</v>
      </c>
      <c r="I45" s="8"/>
      <c r="J45" s="8">
        <f t="shared" ref="J45:J55" si="19">H45+I45</f>
        <v>0</v>
      </c>
      <c r="K45" s="8"/>
      <c r="L45" s="8">
        <f t="shared" ref="L45:L55" si="20">J45+K45</f>
        <v>0</v>
      </c>
      <c r="M45" s="8"/>
      <c r="N45" s="8">
        <f t="shared" ref="N45:N55" si="21">L45+M45</f>
        <v>0</v>
      </c>
      <c r="O45" s="8"/>
      <c r="P45" s="8"/>
      <c r="Q45" s="27">
        <f t="shared" ref="Q45:Q55" si="22">E45+G45+I45+K45+M45+O45</f>
        <v>0</v>
      </c>
      <c r="R45" s="28">
        <f t="shared" ref="R45:R55" si="23">Q45-C45</f>
        <v>-350</v>
      </c>
    </row>
    <row r="46" spans="2:21" ht="27" customHeight="1" x14ac:dyDescent="0.4">
      <c r="B46" s="12" t="s">
        <v>53</v>
      </c>
      <c r="C46" s="21">
        <v>100</v>
      </c>
      <c r="D46" s="4">
        <f t="shared" si="16"/>
        <v>20</v>
      </c>
      <c r="E46" s="4"/>
      <c r="F46" s="4">
        <f t="shared" si="17"/>
        <v>0</v>
      </c>
      <c r="G46" s="4"/>
      <c r="H46" s="4">
        <f t="shared" si="18"/>
        <v>0</v>
      </c>
      <c r="I46" s="4"/>
      <c r="J46" s="4">
        <f t="shared" si="19"/>
        <v>0</v>
      </c>
      <c r="K46" s="4"/>
      <c r="L46" s="4">
        <f t="shared" si="20"/>
        <v>0</v>
      </c>
      <c r="M46" s="4"/>
      <c r="N46" s="4">
        <f t="shared" si="21"/>
        <v>0</v>
      </c>
      <c r="O46" s="4"/>
      <c r="P46" s="4"/>
      <c r="Q46" s="30">
        <f t="shared" si="22"/>
        <v>0</v>
      </c>
      <c r="R46" s="28">
        <f t="shared" si="23"/>
        <v>-100</v>
      </c>
    </row>
    <row r="47" spans="2:21" ht="27" customHeight="1" x14ac:dyDescent="0.4">
      <c r="B47" s="8" t="s">
        <v>55</v>
      </c>
      <c r="C47" s="26">
        <v>50</v>
      </c>
      <c r="D47" s="8">
        <f t="shared" si="16"/>
        <v>10</v>
      </c>
      <c r="E47" s="8"/>
      <c r="F47" s="8">
        <f t="shared" si="17"/>
        <v>0</v>
      </c>
      <c r="G47" s="8"/>
      <c r="H47" s="8">
        <f t="shared" si="18"/>
        <v>0</v>
      </c>
      <c r="I47" s="8"/>
      <c r="J47" s="8">
        <f t="shared" si="19"/>
        <v>0</v>
      </c>
      <c r="K47" s="8"/>
      <c r="L47" s="8">
        <f t="shared" si="20"/>
        <v>0</v>
      </c>
      <c r="M47" s="8"/>
      <c r="N47" s="8">
        <f t="shared" si="21"/>
        <v>0</v>
      </c>
      <c r="O47" s="8"/>
      <c r="P47" s="8"/>
      <c r="Q47" s="27">
        <f t="shared" si="22"/>
        <v>0</v>
      </c>
      <c r="R47" s="28">
        <f t="shared" si="23"/>
        <v>-50</v>
      </c>
    </row>
    <row r="48" spans="2:21" ht="27" customHeight="1" x14ac:dyDescent="0.4">
      <c r="B48" s="4" t="s">
        <v>9</v>
      </c>
      <c r="C48" s="4">
        <v>450</v>
      </c>
      <c r="D48" s="4">
        <f t="shared" si="16"/>
        <v>90</v>
      </c>
      <c r="E48" s="4">
        <v>42</v>
      </c>
      <c r="F48" s="4">
        <f t="shared" si="17"/>
        <v>42</v>
      </c>
      <c r="G48" s="4"/>
      <c r="H48" s="4">
        <f t="shared" si="18"/>
        <v>42</v>
      </c>
      <c r="I48" s="4">
        <v>90</v>
      </c>
      <c r="J48" s="4">
        <f t="shared" si="19"/>
        <v>132</v>
      </c>
      <c r="K48" s="4">
        <v>370</v>
      </c>
      <c r="L48" s="4">
        <f t="shared" si="20"/>
        <v>502</v>
      </c>
      <c r="M48" s="4"/>
      <c r="N48" s="4">
        <f t="shared" si="21"/>
        <v>502</v>
      </c>
      <c r="O48" s="4"/>
      <c r="P48" s="4"/>
      <c r="Q48" s="30">
        <f t="shared" si="22"/>
        <v>502</v>
      </c>
      <c r="R48" s="28">
        <f t="shared" si="23"/>
        <v>52</v>
      </c>
    </row>
    <row r="49" spans="2:18" ht="27" customHeight="1" x14ac:dyDescent="0.4">
      <c r="B49" s="8" t="s">
        <v>13</v>
      </c>
      <c r="C49" s="8">
        <v>520</v>
      </c>
      <c r="D49" s="8">
        <f t="shared" si="16"/>
        <v>104</v>
      </c>
      <c r="E49" s="8"/>
      <c r="F49" s="8">
        <f t="shared" si="17"/>
        <v>0</v>
      </c>
      <c r="G49" s="8"/>
      <c r="H49" s="8">
        <f t="shared" si="18"/>
        <v>0</v>
      </c>
      <c r="I49" s="8"/>
      <c r="J49" s="8">
        <f t="shared" si="19"/>
        <v>0</v>
      </c>
      <c r="K49" s="8"/>
      <c r="L49" s="8">
        <f t="shared" si="20"/>
        <v>0</v>
      </c>
      <c r="M49" s="8"/>
      <c r="N49" s="8">
        <f t="shared" si="21"/>
        <v>0</v>
      </c>
      <c r="O49" s="8"/>
      <c r="P49" s="8"/>
      <c r="Q49" s="27">
        <f t="shared" si="22"/>
        <v>0</v>
      </c>
      <c r="R49" s="28">
        <f t="shared" si="23"/>
        <v>-520</v>
      </c>
    </row>
    <row r="50" spans="2:18" ht="27" customHeight="1" x14ac:dyDescent="0.4">
      <c r="B50" s="4" t="s">
        <v>16</v>
      </c>
      <c r="C50" s="12">
        <v>312</v>
      </c>
      <c r="D50" s="4">
        <f t="shared" si="16"/>
        <v>62.4</v>
      </c>
      <c r="E50" s="4"/>
      <c r="F50" s="4">
        <f t="shared" si="17"/>
        <v>0</v>
      </c>
      <c r="G50" s="4"/>
      <c r="H50" s="4">
        <f t="shared" si="18"/>
        <v>0</v>
      </c>
      <c r="I50" s="4"/>
      <c r="J50" s="4">
        <f t="shared" si="19"/>
        <v>0</v>
      </c>
      <c r="K50" s="4"/>
      <c r="L50" s="4">
        <f t="shared" si="20"/>
        <v>0</v>
      </c>
      <c r="M50" s="4">
        <v>104</v>
      </c>
      <c r="N50" s="4">
        <f t="shared" si="21"/>
        <v>104</v>
      </c>
      <c r="O50" s="4"/>
      <c r="P50" s="4"/>
      <c r="Q50" s="30">
        <f t="shared" si="22"/>
        <v>104</v>
      </c>
      <c r="R50" s="28">
        <f t="shared" si="23"/>
        <v>-208</v>
      </c>
    </row>
    <row r="51" spans="2:18" ht="27" customHeight="1" x14ac:dyDescent="0.4">
      <c r="B51" s="8" t="s">
        <v>26</v>
      </c>
      <c r="C51" s="8">
        <v>100</v>
      </c>
      <c r="D51" s="8">
        <f t="shared" si="16"/>
        <v>20</v>
      </c>
      <c r="E51" s="8"/>
      <c r="F51" s="8">
        <f t="shared" si="17"/>
        <v>0</v>
      </c>
      <c r="G51" s="8"/>
      <c r="H51" s="8">
        <f t="shared" si="18"/>
        <v>0</v>
      </c>
      <c r="I51" s="8"/>
      <c r="J51" s="8">
        <f t="shared" si="19"/>
        <v>0</v>
      </c>
      <c r="K51" s="8"/>
      <c r="L51" s="8">
        <f t="shared" si="20"/>
        <v>0</v>
      </c>
      <c r="M51" s="8"/>
      <c r="N51" s="8">
        <f t="shared" si="21"/>
        <v>0</v>
      </c>
      <c r="O51" s="8"/>
      <c r="P51" s="8"/>
      <c r="Q51" s="27">
        <f t="shared" si="22"/>
        <v>0</v>
      </c>
      <c r="R51" s="27">
        <f t="shared" si="23"/>
        <v>-100</v>
      </c>
    </row>
    <row r="52" spans="2:18" ht="27" customHeight="1" x14ac:dyDescent="0.4">
      <c r="B52" s="4" t="s">
        <v>31</v>
      </c>
      <c r="C52" s="12">
        <v>80</v>
      </c>
      <c r="D52" s="4">
        <f t="shared" si="16"/>
        <v>16</v>
      </c>
      <c r="E52" s="4"/>
      <c r="F52" s="4">
        <f t="shared" si="17"/>
        <v>0</v>
      </c>
      <c r="G52" s="4"/>
      <c r="H52" s="4">
        <f t="shared" si="18"/>
        <v>0</v>
      </c>
      <c r="I52" s="4"/>
      <c r="J52" s="4">
        <f t="shared" si="19"/>
        <v>0</v>
      </c>
      <c r="K52" s="4"/>
      <c r="L52" s="4">
        <f t="shared" si="20"/>
        <v>0</v>
      </c>
      <c r="M52" s="4"/>
      <c r="N52" s="4">
        <f t="shared" si="21"/>
        <v>0</v>
      </c>
      <c r="O52" s="4"/>
      <c r="P52" s="4"/>
      <c r="Q52" s="30">
        <f t="shared" si="22"/>
        <v>0</v>
      </c>
      <c r="R52" s="27">
        <f t="shared" si="23"/>
        <v>-80</v>
      </c>
    </row>
    <row r="53" spans="2:18" ht="27" customHeight="1" x14ac:dyDescent="0.4">
      <c r="B53" s="8"/>
      <c r="C53" s="8"/>
      <c r="D53" s="8">
        <f t="shared" si="16"/>
        <v>0</v>
      </c>
      <c r="E53" s="8"/>
      <c r="F53" s="8">
        <f t="shared" si="17"/>
        <v>0</v>
      </c>
      <c r="G53" s="8"/>
      <c r="H53" s="8">
        <f t="shared" si="18"/>
        <v>0</v>
      </c>
      <c r="I53" s="8"/>
      <c r="J53" s="8">
        <f t="shared" si="19"/>
        <v>0</v>
      </c>
      <c r="K53" s="8"/>
      <c r="L53" s="8">
        <f t="shared" si="20"/>
        <v>0</v>
      </c>
      <c r="M53" s="8"/>
      <c r="N53" s="8">
        <f t="shared" si="21"/>
        <v>0</v>
      </c>
      <c r="O53" s="8"/>
      <c r="P53" s="8"/>
      <c r="Q53" s="27">
        <f t="shared" si="22"/>
        <v>0</v>
      </c>
      <c r="R53" s="27">
        <f t="shared" si="23"/>
        <v>0</v>
      </c>
    </row>
    <row r="54" spans="2:18" ht="27" customHeight="1" x14ac:dyDescent="0.4">
      <c r="B54" s="4"/>
      <c r="C54" s="12"/>
      <c r="D54" s="4">
        <f t="shared" si="16"/>
        <v>0</v>
      </c>
      <c r="E54" s="4"/>
      <c r="F54" s="4">
        <f t="shared" si="17"/>
        <v>0</v>
      </c>
      <c r="G54" s="4"/>
      <c r="H54" s="4">
        <f t="shared" si="18"/>
        <v>0</v>
      </c>
      <c r="I54" s="4"/>
      <c r="J54" s="4">
        <f t="shared" si="19"/>
        <v>0</v>
      </c>
      <c r="K54" s="4"/>
      <c r="L54" s="4">
        <f t="shared" si="20"/>
        <v>0</v>
      </c>
      <c r="M54" s="4"/>
      <c r="N54" s="4">
        <f t="shared" si="21"/>
        <v>0</v>
      </c>
      <c r="O54" s="4"/>
      <c r="P54" s="4"/>
      <c r="Q54" s="30">
        <f t="shared" si="22"/>
        <v>0</v>
      </c>
      <c r="R54" s="27">
        <f t="shared" si="23"/>
        <v>0</v>
      </c>
    </row>
    <row r="55" spans="2:18" ht="27" customHeight="1" thickBot="1" x14ac:dyDescent="0.45">
      <c r="B55" s="8"/>
      <c r="C55" s="8"/>
      <c r="D55" s="8">
        <f t="shared" si="16"/>
        <v>0</v>
      </c>
      <c r="E55" s="8"/>
      <c r="F55" s="8">
        <f t="shared" si="17"/>
        <v>0</v>
      </c>
      <c r="G55" s="8"/>
      <c r="H55" s="8">
        <f t="shared" si="18"/>
        <v>0</v>
      </c>
      <c r="I55" s="8"/>
      <c r="J55" s="8">
        <f t="shared" si="19"/>
        <v>0</v>
      </c>
      <c r="K55" s="8"/>
      <c r="L55" s="8">
        <f t="shared" si="20"/>
        <v>0</v>
      </c>
      <c r="M55" s="8"/>
      <c r="N55" s="8">
        <f t="shared" si="21"/>
        <v>0</v>
      </c>
      <c r="O55" s="8"/>
      <c r="P55" s="8"/>
      <c r="Q55" s="39">
        <f t="shared" si="22"/>
        <v>0</v>
      </c>
      <c r="R55" s="28">
        <f t="shared" si="23"/>
        <v>0</v>
      </c>
    </row>
    <row r="56" spans="2:18" ht="22.5" customHeight="1" thickBot="1" x14ac:dyDescent="0.45">
      <c r="B56" s="43"/>
      <c r="C56" s="43"/>
      <c r="D56" s="43"/>
      <c r="E56" s="43"/>
      <c r="F56" s="43"/>
      <c r="G56" s="43"/>
      <c r="H56" s="43"/>
      <c r="I56" s="43"/>
      <c r="J56" s="43"/>
      <c r="K56" s="43"/>
      <c r="L56" s="43"/>
      <c r="M56" s="43"/>
      <c r="N56" s="43"/>
      <c r="O56" s="43"/>
      <c r="P56" s="43"/>
    </row>
    <row r="57" spans="2:18" ht="27" customHeight="1" x14ac:dyDescent="0.4">
      <c r="B57" s="43"/>
      <c r="C57" s="123" t="s">
        <v>56</v>
      </c>
      <c r="D57" s="124"/>
      <c r="E57" s="44">
        <f>O43+2</f>
        <v>44886</v>
      </c>
      <c r="F57" s="45" t="s">
        <v>38</v>
      </c>
      <c r="G57" s="44">
        <f>E57+1</f>
        <v>44887</v>
      </c>
      <c r="H57" s="45" t="s">
        <v>38</v>
      </c>
      <c r="I57" s="44">
        <f>G57+1</f>
        <v>44888</v>
      </c>
      <c r="J57" s="45" t="s">
        <v>38</v>
      </c>
      <c r="K57" s="44">
        <f>I57+1</f>
        <v>44889</v>
      </c>
      <c r="L57" s="45" t="s">
        <v>38</v>
      </c>
      <c r="M57" s="44">
        <f>K57+1</f>
        <v>44890</v>
      </c>
      <c r="N57" s="45" t="s">
        <v>38</v>
      </c>
      <c r="O57" s="44">
        <f>M57+1</f>
        <v>44891</v>
      </c>
      <c r="P57" s="45" t="s">
        <v>38</v>
      </c>
      <c r="Q57" s="17" t="s">
        <v>39</v>
      </c>
      <c r="R57" s="17" t="s">
        <v>40</v>
      </c>
    </row>
    <row r="58" spans="2:18" ht="27" customHeight="1" x14ac:dyDescent="0.4">
      <c r="B58" s="20"/>
      <c r="C58" s="21"/>
      <c r="D58" s="21"/>
      <c r="E58" s="4" t="s">
        <v>44</v>
      </c>
      <c r="F58" s="4"/>
      <c r="G58" s="4" t="s">
        <v>45</v>
      </c>
      <c r="H58" s="4"/>
      <c r="I58" s="4" t="s">
        <v>46</v>
      </c>
      <c r="J58" s="4"/>
      <c r="K58" s="4" t="s">
        <v>47</v>
      </c>
      <c r="L58" s="4"/>
      <c r="M58" s="4" t="s">
        <v>48</v>
      </c>
      <c r="N58" s="4"/>
      <c r="O58" s="4" t="s">
        <v>49</v>
      </c>
      <c r="P58" s="4"/>
      <c r="Q58" s="22"/>
      <c r="R58" s="23"/>
    </row>
    <row r="59" spans="2:18" ht="27" customHeight="1" x14ac:dyDescent="0.4">
      <c r="B59" s="8" t="s">
        <v>51</v>
      </c>
      <c r="C59" s="26">
        <v>350</v>
      </c>
      <c r="D59" s="8">
        <f t="shared" ref="D59:D69" si="24">C59/5</f>
        <v>70</v>
      </c>
      <c r="E59" s="8"/>
      <c r="F59" s="8">
        <f t="shared" ref="F59:F69" si="25">E59</f>
        <v>0</v>
      </c>
      <c r="G59" s="8"/>
      <c r="H59" s="8">
        <f t="shared" ref="H59:H69" si="26">F59+G59</f>
        <v>0</v>
      </c>
      <c r="I59" s="8"/>
      <c r="J59" s="8">
        <f t="shared" ref="J59:J69" si="27">H59+I59</f>
        <v>0</v>
      </c>
      <c r="K59" s="8"/>
      <c r="L59" s="8">
        <f t="shared" ref="L59:L69" si="28">J59+K59</f>
        <v>0</v>
      </c>
      <c r="M59" s="8"/>
      <c r="N59" s="8">
        <f t="shared" ref="N59:N69" si="29">L59+M59</f>
        <v>0</v>
      </c>
      <c r="O59" s="8"/>
      <c r="P59" s="8"/>
      <c r="Q59" s="27">
        <f t="shared" ref="Q59:Q69" si="30">E59+G59+I59+K59+M59+O59</f>
        <v>0</v>
      </c>
      <c r="R59" s="28">
        <f t="shared" ref="R59:R69" si="31">Q59-C59</f>
        <v>-350</v>
      </c>
    </row>
    <row r="60" spans="2:18" ht="27" customHeight="1" x14ac:dyDescent="0.4">
      <c r="B60" s="12" t="s">
        <v>53</v>
      </c>
      <c r="C60" s="21">
        <v>100</v>
      </c>
      <c r="D60" s="4">
        <f t="shared" si="24"/>
        <v>20</v>
      </c>
      <c r="E60" s="4"/>
      <c r="F60" s="4">
        <f t="shared" si="25"/>
        <v>0</v>
      </c>
      <c r="G60" s="4"/>
      <c r="H60" s="4">
        <f t="shared" si="26"/>
        <v>0</v>
      </c>
      <c r="I60" s="4"/>
      <c r="J60" s="4">
        <f t="shared" si="27"/>
        <v>0</v>
      </c>
      <c r="K60" s="4"/>
      <c r="L60" s="4">
        <f t="shared" si="28"/>
        <v>0</v>
      </c>
      <c r="M60" s="4"/>
      <c r="N60" s="4">
        <f t="shared" si="29"/>
        <v>0</v>
      </c>
      <c r="O60" s="4"/>
      <c r="P60" s="4"/>
      <c r="Q60" s="30">
        <f t="shared" si="30"/>
        <v>0</v>
      </c>
      <c r="R60" s="28">
        <f t="shared" si="31"/>
        <v>-100</v>
      </c>
    </row>
    <row r="61" spans="2:18" ht="27" customHeight="1" x14ac:dyDescent="0.4">
      <c r="B61" s="8" t="s">
        <v>55</v>
      </c>
      <c r="C61" s="26">
        <v>50</v>
      </c>
      <c r="D61" s="8">
        <f t="shared" si="24"/>
        <v>10</v>
      </c>
      <c r="E61" s="8"/>
      <c r="F61" s="8">
        <f t="shared" si="25"/>
        <v>0</v>
      </c>
      <c r="G61" s="8"/>
      <c r="H61" s="8">
        <f t="shared" si="26"/>
        <v>0</v>
      </c>
      <c r="I61" s="8"/>
      <c r="J61" s="8">
        <f t="shared" si="27"/>
        <v>0</v>
      </c>
      <c r="K61" s="8"/>
      <c r="L61" s="8">
        <f t="shared" si="28"/>
        <v>0</v>
      </c>
      <c r="M61" s="8"/>
      <c r="N61" s="8">
        <f t="shared" si="29"/>
        <v>0</v>
      </c>
      <c r="O61" s="8"/>
      <c r="P61" s="8"/>
      <c r="Q61" s="27">
        <f t="shared" si="30"/>
        <v>0</v>
      </c>
      <c r="R61" s="28">
        <f t="shared" si="31"/>
        <v>-50</v>
      </c>
    </row>
    <row r="62" spans="2:18" ht="27" customHeight="1" x14ac:dyDescent="0.4">
      <c r="B62" s="4" t="s">
        <v>9</v>
      </c>
      <c r="C62" s="4">
        <v>500</v>
      </c>
      <c r="D62" s="4">
        <f>610/5</f>
        <v>122</v>
      </c>
      <c r="E62" s="4"/>
      <c r="F62" s="4">
        <f t="shared" si="25"/>
        <v>0</v>
      </c>
      <c r="G62" s="4"/>
      <c r="H62" s="4">
        <f t="shared" si="26"/>
        <v>0</v>
      </c>
      <c r="I62" s="4">
        <v>257</v>
      </c>
      <c r="J62" s="4">
        <f t="shared" si="27"/>
        <v>257</v>
      </c>
      <c r="K62" s="4">
        <v>100</v>
      </c>
      <c r="L62" s="4">
        <f t="shared" si="28"/>
        <v>357</v>
      </c>
      <c r="M62" s="4">
        <v>178</v>
      </c>
      <c r="N62" s="4">
        <f t="shared" si="29"/>
        <v>535</v>
      </c>
      <c r="O62" s="4"/>
      <c r="P62" s="4"/>
      <c r="Q62" s="30">
        <f t="shared" si="30"/>
        <v>535</v>
      </c>
      <c r="R62" s="28">
        <f t="shared" si="31"/>
        <v>35</v>
      </c>
    </row>
    <row r="63" spans="2:18" ht="27" customHeight="1" x14ac:dyDescent="0.4">
      <c r="B63" s="8" t="s">
        <v>13</v>
      </c>
      <c r="C63" s="8">
        <v>665</v>
      </c>
      <c r="D63" s="8">
        <v>118</v>
      </c>
      <c r="E63" s="8"/>
      <c r="F63" s="8">
        <f t="shared" si="25"/>
        <v>0</v>
      </c>
      <c r="G63" s="8"/>
      <c r="H63" s="8">
        <f t="shared" si="26"/>
        <v>0</v>
      </c>
      <c r="I63" s="8"/>
      <c r="J63" s="8">
        <f t="shared" si="27"/>
        <v>0</v>
      </c>
      <c r="K63" s="8">
        <v>156</v>
      </c>
      <c r="L63" s="8">
        <f t="shared" si="28"/>
        <v>156</v>
      </c>
      <c r="M63" s="8"/>
      <c r="N63" s="8">
        <f t="shared" si="29"/>
        <v>156</v>
      </c>
      <c r="O63" s="8"/>
      <c r="P63" s="8"/>
      <c r="Q63" s="27">
        <f t="shared" si="30"/>
        <v>156</v>
      </c>
      <c r="R63" s="28">
        <f t="shared" si="31"/>
        <v>-509</v>
      </c>
    </row>
    <row r="64" spans="2:18" ht="27" customHeight="1" x14ac:dyDescent="0.4">
      <c r="B64" s="4" t="s">
        <v>16</v>
      </c>
      <c r="C64" s="12">
        <v>721</v>
      </c>
      <c r="D64" s="4">
        <f>570/5</f>
        <v>114</v>
      </c>
      <c r="E64" s="4"/>
      <c r="F64" s="4">
        <f t="shared" si="25"/>
        <v>0</v>
      </c>
      <c r="G64" s="4"/>
      <c r="H64" s="4">
        <f t="shared" si="26"/>
        <v>0</v>
      </c>
      <c r="I64" s="4">
        <v>88</v>
      </c>
      <c r="J64" s="4">
        <f t="shared" si="27"/>
        <v>88</v>
      </c>
      <c r="K64" s="4">
        <v>150</v>
      </c>
      <c r="L64" s="4">
        <f t="shared" si="28"/>
        <v>238</v>
      </c>
      <c r="M64" s="4">
        <v>69</v>
      </c>
      <c r="N64" s="4">
        <f t="shared" si="29"/>
        <v>307</v>
      </c>
      <c r="O64" s="4"/>
      <c r="P64" s="4"/>
      <c r="Q64" s="30">
        <f t="shared" si="30"/>
        <v>307</v>
      </c>
      <c r="R64" s="28">
        <f t="shared" si="31"/>
        <v>-414</v>
      </c>
    </row>
    <row r="65" spans="2:22" ht="27" customHeight="1" x14ac:dyDescent="0.4">
      <c r="B65" s="8" t="s">
        <v>26</v>
      </c>
      <c r="C65" s="8">
        <v>100</v>
      </c>
      <c r="D65" s="8">
        <f t="shared" si="24"/>
        <v>20</v>
      </c>
      <c r="E65" s="8"/>
      <c r="F65" s="8">
        <f t="shared" si="25"/>
        <v>0</v>
      </c>
      <c r="G65" s="8"/>
      <c r="H65" s="8">
        <f t="shared" si="26"/>
        <v>0</v>
      </c>
      <c r="I65" s="8"/>
      <c r="J65" s="8">
        <f t="shared" si="27"/>
        <v>0</v>
      </c>
      <c r="K65" s="8"/>
      <c r="L65" s="8">
        <f t="shared" si="28"/>
        <v>0</v>
      </c>
      <c r="M65" s="8"/>
      <c r="N65" s="8">
        <f t="shared" si="29"/>
        <v>0</v>
      </c>
      <c r="O65" s="8"/>
      <c r="P65" s="8"/>
      <c r="Q65" s="27">
        <f t="shared" si="30"/>
        <v>0</v>
      </c>
      <c r="R65" s="27">
        <f t="shared" si="31"/>
        <v>-100</v>
      </c>
    </row>
    <row r="66" spans="2:22" ht="27" customHeight="1" x14ac:dyDescent="0.4">
      <c r="B66" s="4" t="s">
        <v>31</v>
      </c>
      <c r="C66" s="12">
        <v>80</v>
      </c>
      <c r="D66" s="4">
        <f t="shared" si="24"/>
        <v>16</v>
      </c>
      <c r="E66" s="4"/>
      <c r="F66" s="4">
        <f t="shared" si="25"/>
        <v>0</v>
      </c>
      <c r="G66" s="4"/>
      <c r="H66" s="4">
        <f t="shared" si="26"/>
        <v>0</v>
      </c>
      <c r="I66" s="4"/>
      <c r="J66" s="4">
        <f t="shared" si="27"/>
        <v>0</v>
      </c>
      <c r="K66" s="4"/>
      <c r="L66" s="4">
        <f t="shared" si="28"/>
        <v>0</v>
      </c>
      <c r="M66" s="4"/>
      <c r="N66" s="4">
        <f t="shared" si="29"/>
        <v>0</v>
      </c>
      <c r="O66" s="4"/>
      <c r="P66" s="4"/>
      <c r="Q66" s="30">
        <f t="shared" si="30"/>
        <v>0</v>
      </c>
      <c r="R66" s="27">
        <f t="shared" si="31"/>
        <v>-80</v>
      </c>
    </row>
    <row r="67" spans="2:22" ht="27" customHeight="1" x14ac:dyDescent="0.4">
      <c r="B67" s="8"/>
      <c r="C67" s="8"/>
      <c r="D67" s="8">
        <f t="shared" si="24"/>
        <v>0</v>
      </c>
      <c r="E67" s="8"/>
      <c r="F67" s="8">
        <f t="shared" si="25"/>
        <v>0</v>
      </c>
      <c r="G67" s="8"/>
      <c r="H67" s="8">
        <f t="shared" si="26"/>
        <v>0</v>
      </c>
      <c r="I67" s="8"/>
      <c r="J67" s="8">
        <f t="shared" si="27"/>
        <v>0</v>
      </c>
      <c r="K67" s="8"/>
      <c r="L67" s="8">
        <f t="shared" si="28"/>
        <v>0</v>
      </c>
      <c r="M67" s="8"/>
      <c r="N67" s="8">
        <f t="shared" si="29"/>
        <v>0</v>
      </c>
      <c r="O67" s="8"/>
      <c r="P67" s="8"/>
      <c r="Q67" s="27">
        <f t="shared" si="30"/>
        <v>0</v>
      </c>
      <c r="R67" s="27">
        <f t="shared" si="31"/>
        <v>0</v>
      </c>
    </row>
    <row r="68" spans="2:22" ht="27" customHeight="1" x14ac:dyDescent="0.4">
      <c r="B68" s="4"/>
      <c r="C68" s="12"/>
      <c r="D68" s="4">
        <f t="shared" si="24"/>
        <v>0</v>
      </c>
      <c r="E68" s="4"/>
      <c r="F68" s="4">
        <f t="shared" si="25"/>
        <v>0</v>
      </c>
      <c r="G68" s="4"/>
      <c r="H68" s="4">
        <f t="shared" si="26"/>
        <v>0</v>
      </c>
      <c r="I68" s="4"/>
      <c r="J68" s="4">
        <f t="shared" si="27"/>
        <v>0</v>
      </c>
      <c r="K68" s="4"/>
      <c r="L68" s="4">
        <f t="shared" si="28"/>
        <v>0</v>
      </c>
      <c r="M68" s="4"/>
      <c r="N68" s="4">
        <f t="shared" si="29"/>
        <v>0</v>
      </c>
      <c r="O68" s="4"/>
      <c r="P68" s="4"/>
      <c r="Q68" s="30">
        <f t="shared" si="30"/>
        <v>0</v>
      </c>
      <c r="R68" s="27">
        <f t="shared" si="31"/>
        <v>0</v>
      </c>
    </row>
    <row r="69" spans="2:22" ht="27" customHeight="1" thickBot="1" x14ac:dyDescent="0.45">
      <c r="B69" s="8"/>
      <c r="C69" s="8"/>
      <c r="D69" s="8">
        <f t="shared" si="24"/>
        <v>0</v>
      </c>
      <c r="E69" s="8"/>
      <c r="F69" s="8">
        <f t="shared" si="25"/>
        <v>0</v>
      </c>
      <c r="G69" s="8"/>
      <c r="H69" s="8">
        <f t="shared" si="26"/>
        <v>0</v>
      </c>
      <c r="I69" s="8"/>
      <c r="J69" s="8">
        <f t="shared" si="27"/>
        <v>0</v>
      </c>
      <c r="K69" s="8"/>
      <c r="L69" s="8">
        <f t="shared" si="28"/>
        <v>0</v>
      </c>
      <c r="M69" s="8"/>
      <c r="N69" s="8">
        <f t="shared" si="29"/>
        <v>0</v>
      </c>
      <c r="O69" s="8"/>
      <c r="P69" s="8"/>
      <c r="Q69" s="39">
        <f t="shared" si="30"/>
        <v>0</v>
      </c>
      <c r="R69" s="28">
        <f t="shared" si="31"/>
        <v>0</v>
      </c>
    </row>
    <row r="70" spans="2:22" ht="22.5" customHeight="1" thickBot="1" x14ac:dyDescent="0.45">
      <c r="B70" s="42"/>
      <c r="C70" s="42"/>
      <c r="D70" s="42"/>
      <c r="E70" s="42"/>
      <c r="F70" s="42"/>
      <c r="G70" s="42"/>
      <c r="H70" s="42"/>
      <c r="I70" s="42"/>
      <c r="J70" s="42"/>
      <c r="K70" s="42"/>
      <c r="L70" s="42"/>
      <c r="M70" s="42"/>
      <c r="N70" s="42"/>
      <c r="O70" s="42"/>
      <c r="P70" s="42"/>
    </row>
    <row r="71" spans="2:22" ht="27" customHeight="1" x14ac:dyDescent="0.4">
      <c r="B71" s="43"/>
      <c r="C71" s="123" t="s">
        <v>56</v>
      </c>
      <c r="D71" s="124"/>
      <c r="E71" s="44">
        <f>O57+2</f>
        <v>44893</v>
      </c>
      <c r="F71" s="45" t="s">
        <v>38</v>
      </c>
      <c r="G71" s="44">
        <f>E71+1</f>
        <v>44894</v>
      </c>
      <c r="H71" s="45" t="s">
        <v>38</v>
      </c>
      <c r="I71" s="44">
        <f>G71+1</f>
        <v>44895</v>
      </c>
      <c r="J71" s="45" t="s">
        <v>38</v>
      </c>
      <c r="K71" s="44">
        <f>I71+1</f>
        <v>44896</v>
      </c>
      <c r="L71" s="45" t="s">
        <v>38</v>
      </c>
      <c r="M71" s="44">
        <f>K71+1</f>
        <v>44897</v>
      </c>
      <c r="N71" s="45" t="s">
        <v>38</v>
      </c>
      <c r="O71" s="44">
        <f>M71+1</f>
        <v>44898</v>
      </c>
      <c r="P71" s="45" t="s">
        <v>38</v>
      </c>
      <c r="Q71" s="17" t="s">
        <v>39</v>
      </c>
      <c r="R71" s="17" t="s">
        <v>40</v>
      </c>
      <c r="S71" s="46"/>
      <c r="T71" s="12" t="s">
        <v>57</v>
      </c>
      <c r="U71" s="47" t="s">
        <v>58</v>
      </c>
      <c r="V71" s="47" t="s">
        <v>40</v>
      </c>
    </row>
    <row r="72" spans="2:22" ht="27" customHeight="1" x14ac:dyDescent="0.4">
      <c r="B72" s="20"/>
      <c r="C72" s="21"/>
      <c r="D72" s="21"/>
      <c r="E72" s="4" t="s">
        <v>44</v>
      </c>
      <c r="F72" s="4"/>
      <c r="G72" s="4" t="s">
        <v>45</v>
      </c>
      <c r="H72" s="4"/>
      <c r="I72" s="4" t="s">
        <v>46</v>
      </c>
      <c r="J72" s="4"/>
      <c r="K72" s="4" t="s">
        <v>47</v>
      </c>
      <c r="L72" s="4"/>
      <c r="M72" s="4" t="s">
        <v>48</v>
      </c>
      <c r="N72" s="4"/>
      <c r="O72" s="4" t="s">
        <v>49</v>
      </c>
      <c r="P72" s="4"/>
      <c r="Q72" s="22"/>
      <c r="R72" s="23"/>
      <c r="S72" s="48"/>
      <c r="T72" s="12"/>
      <c r="U72" s="49"/>
      <c r="V72" s="49"/>
    </row>
    <row r="73" spans="2:22" ht="27" customHeight="1" x14ac:dyDescent="0.4">
      <c r="B73" s="8" t="s">
        <v>51</v>
      </c>
      <c r="C73" s="26"/>
      <c r="D73" s="8">
        <f t="shared" ref="D73:D82" si="32">C73/5</f>
        <v>0</v>
      </c>
      <c r="E73" s="8"/>
      <c r="F73" s="8">
        <f t="shared" ref="F73:F83" si="33">E73</f>
        <v>0</v>
      </c>
      <c r="G73" s="8"/>
      <c r="H73" s="8">
        <f t="shared" ref="H73:H83" si="34">F73+G73</f>
        <v>0</v>
      </c>
      <c r="I73" s="8"/>
      <c r="J73" s="8">
        <f t="shared" ref="J73:J83" si="35">H73+I73</f>
        <v>0</v>
      </c>
      <c r="K73" s="8"/>
      <c r="L73" s="8">
        <f t="shared" ref="L73:L83" si="36">J73+K73</f>
        <v>0</v>
      </c>
      <c r="M73" s="8"/>
      <c r="N73" s="8">
        <f t="shared" ref="N73:N83" si="37">L73+M73</f>
        <v>0</v>
      </c>
      <c r="O73" s="8"/>
      <c r="P73" s="8"/>
      <c r="Q73" s="27">
        <f t="shared" ref="Q73:Q83" si="38">E73+G73+I73+K73+M73+O73</f>
        <v>0</v>
      </c>
      <c r="R73" s="28">
        <f t="shared" ref="R73:R83" si="39">Q73-C73</f>
        <v>0</v>
      </c>
      <c r="S73" s="48"/>
      <c r="T73" s="12"/>
      <c r="U73" s="49"/>
      <c r="V73" s="49"/>
    </row>
    <row r="74" spans="2:22" ht="27" customHeight="1" x14ac:dyDescent="0.4">
      <c r="B74" s="12" t="s">
        <v>53</v>
      </c>
      <c r="C74" s="21"/>
      <c r="D74" s="4">
        <f t="shared" si="32"/>
        <v>0</v>
      </c>
      <c r="E74" s="4"/>
      <c r="F74" s="4">
        <f t="shared" si="33"/>
        <v>0</v>
      </c>
      <c r="G74" s="4"/>
      <c r="H74" s="4">
        <f t="shared" si="34"/>
        <v>0</v>
      </c>
      <c r="I74" s="4"/>
      <c r="J74" s="4">
        <f t="shared" si="35"/>
        <v>0</v>
      </c>
      <c r="K74" s="4"/>
      <c r="L74" s="4">
        <f t="shared" si="36"/>
        <v>0</v>
      </c>
      <c r="M74" s="4"/>
      <c r="N74" s="4">
        <f t="shared" si="37"/>
        <v>0</v>
      </c>
      <c r="O74" s="4"/>
      <c r="P74" s="4"/>
      <c r="Q74" s="30">
        <f t="shared" si="38"/>
        <v>0</v>
      </c>
      <c r="R74" s="28">
        <f t="shared" si="39"/>
        <v>0</v>
      </c>
      <c r="S74" s="48"/>
      <c r="T74" s="12"/>
      <c r="U74" s="49"/>
      <c r="V74" s="49"/>
    </row>
    <row r="75" spans="2:22" ht="27" customHeight="1" x14ac:dyDescent="0.4">
      <c r="B75" s="8" t="s">
        <v>55</v>
      </c>
      <c r="C75" s="26"/>
      <c r="D75" s="8">
        <f t="shared" si="32"/>
        <v>0</v>
      </c>
      <c r="E75" s="8"/>
      <c r="F75" s="8">
        <f t="shared" si="33"/>
        <v>0</v>
      </c>
      <c r="G75" s="8"/>
      <c r="H75" s="8">
        <f t="shared" si="34"/>
        <v>0</v>
      </c>
      <c r="I75" s="8"/>
      <c r="J75" s="8">
        <f t="shared" si="35"/>
        <v>0</v>
      </c>
      <c r="K75" s="8"/>
      <c r="L75" s="8">
        <f t="shared" si="36"/>
        <v>0</v>
      </c>
      <c r="M75" s="8"/>
      <c r="N75" s="8">
        <f t="shared" si="37"/>
        <v>0</v>
      </c>
      <c r="O75" s="8"/>
      <c r="P75" s="8"/>
      <c r="Q75" s="27">
        <f t="shared" si="38"/>
        <v>0</v>
      </c>
      <c r="R75" s="28">
        <f t="shared" si="39"/>
        <v>0</v>
      </c>
      <c r="S75" s="48"/>
      <c r="T75" s="12"/>
      <c r="U75" s="49"/>
      <c r="V75" s="49"/>
    </row>
    <row r="76" spans="2:22" ht="27" customHeight="1" x14ac:dyDescent="0.4">
      <c r="B76" s="4" t="s">
        <v>9</v>
      </c>
      <c r="C76" s="4"/>
      <c r="D76" s="4">
        <f t="shared" si="32"/>
        <v>0</v>
      </c>
      <c r="E76" s="4"/>
      <c r="F76" s="4">
        <f t="shared" si="33"/>
        <v>0</v>
      </c>
      <c r="G76" s="4"/>
      <c r="H76" s="4">
        <f t="shared" si="34"/>
        <v>0</v>
      </c>
      <c r="I76" s="4"/>
      <c r="J76" s="4">
        <f t="shared" si="35"/>
        <v>0</v>
      </c>
      <c r="K76" s="4"/>
      <c r="L76" s="4">
        <f t="shared" si="36"/>
        <v>0</v>
      </c>
      <c r="M76" s="4"/>
      <c r="N76" s="4">
        <f t="shared" si="37"/>
        <v>0</v>
      </c>
      <c r="O76" s="4"/>
      <c r="P76" s="4"/>
      <c r="Q76" s="30">
        <f t="shared" si="38"/>
        <v>0</v>
      </c>
      <c r="R76" s="28">
        <f t="shared" si="39"/>
        <v>0</v>
      </c>
      <c r="S76" s="50" t="s">
        <v>59</v>
      </c>
      <c r="T76" s="12"/>
      <c r="U76" s="51">
        <f t="shared" ref="U76:U83" si="40">Q76+Q34+Q48+Q62+P76</f>
        <v>1037</v>
      </c>
      <c r="V76" s="52">
        <f t="shared" ref="V76:V83" si="41">U76-C20-C34-C48-C62-C76</f>
        <v>-233</v>
      </c>
    </row>
    <row r="77" spans="2:22" ht="27" customHeight="1" x14ac:dyDescent="0.4">
      <c r="B77" s="8" t="s">
        <v>13</v>
      </c>
      <c r="C77" s="8"/>
      <c r="D77" s="8">
        <f t="shared" si="32"/>
        <v>0</v>
      </c>
      <c r="E77" s="8"/>
      <c r="F77" s="8">
        <f t="shared" si="33"/>
        <v>0</v>
      </c>
      <c r="G77" s="8"/>
      <c r="H77" s="8">
        <f t="shared" si="34"/>
        <v>0</v>
      </c>
      <c r="I77" s="8"/>
      <c r="J77" s="8">
        <f t="shared" si="35"/>
        <v>0</v>
      </c>
      <c r="K77" s="8"/>
      <c r="L77" s="8">
        <f t="shared" si="36"/>
        <v>0</v>
      </c>
      <c r="M77" s="8"/>
      <c r="N77" s="8">
        <f t="shared" si="37"/>
        <v>0</v>
      </c>
      <c r="O77" s="8"/>
      <c r="P77" s="8"/>
      <c r="Q77" s="27">
        <f t="shared" si="38"/>
        <v>0</v>
      </c>
      <c r="R77" s="28">
        <f t="shared" si="39"/>
        <v>0</v>
      </c>
      <c r="S77" s="53" t="s">
        <v>13</v>
      </c>
      <c r="T77" s="8"/>
      <c r="U77" s="51">
        <f t="shared" si="40"/>
        <v>264</v>
      </c>
      <c r="V77" s="52">
        <f t="shared" si="41"/>
        <v>-1911</v>
      </c>
    </row>
    <row r="78" spans="2:22" ht="27" customHeight="1" x14ac:dyDescent="0.4">
      <c r="B78" s="4" t="s">
        <v>16</v>
      </c>
      <c r="C78" s="12"/>
      <c r="D78" s="4">
        <f t="shared" si="32"/>
        <v>0</v>
      </c>
      <c r="E78" s="4"/>
      <c r="F78" s="4">
        <f t="shared" si="33"/>
        <v>0</v>
      </c>
      <c r="G78" s="4"/>
      <c r="H78" s="4">
        <f t="shared" si="34"/>
        <v>0</v>
      </c>
      <c r="I78" s="4"/>
      <c r="J78" s="4">
        <f t="shared" si="35"/>
        <v>0</v>
      </c>
      <c r="K78" s="4"/>
      <c r="L78" s="4">
        <f t="shared" si="36"/>
        <v>0</v>
      </c>
      <c r="M78" s="4"/>
      <c r="N78" s="4">
        <f t="shared" si="37"/>
        <v>0</v>
      </c>
      <c r="O78" s="4"/>
      <c r="P78" s="4"/>
      <c r="Q78" s="30">
        <f t="shared" si="38"/>
        <v>0</v>
      </c>
      <c r="R78" s="28">
        <f t="shared" si="39"/>
        <v>0</v>
      </c>
      <c r="S78" s="50" t="s">
        <v>16</v>
      </c>
      <c r="T78" s="12"/>
      <c r="U78" s="51">
        <f t="shared" si="40"/>
        <v>509</v>
      </c>
      <c r="V78" s="52">
        <f t="shared" si="41"/>
        <v>-1660</v>
      </c>
    </row>
    <row r="79" spans="2:22" ht="27" customHeight="1" x14ac:dyDescent="0.4">
      <c r="B79" s="8" t="s">
        <v>26</v>
      </c>
      <c r="C79" s="8"/>
      <c r="D79" s="8">
        <f t="shared" si="32"/>
        <v>0</v>
      </c>
      <c r="E79" s="8"/>
      <c r="F79" s="8">
        <f t="shared" si="33"/>
        <v>0</v>
      </c>
      <c r="G79" s="8"/>
      <c r="H79" s="8">
        <f t="shared" si="34"/>
        <v>0</v>
      </c>
      <c r="I79" s="8"/>
      <c r="J79" s="8">
        <f t="shared" si="35"/>
        <v>0</v>
      </c>
      <c r="K79" s="8"/>
      <c r="L79" s="8">
        <f t="shared" si="36"/>
        <v>0</v>
      </c>
      <c r="M79" s="8"/>
      <c r="N79" s="8">
        <f t="shared" si="37"/>
        <v>0</v>
      </c>
      <c r="O79" s="8"/>
      <c r="P79" s="8"/>
      <c r="Q79" s="27">
        <f t="shared" si="38"/>
        <v>0</v>
      </c>
      <c r="R79" s="27">
        <f t="shared" si="39"/>
        <v>0</v>
      </c>
      <c r="S79" s="53" t="s">
        <v>21</v>
      </c>
      <c r="T79" s="8"/>
      <c r="U79" s="51">
        <f t="shared" si="40"/>
        <v>0</v>
      </c>
      <c r="V79" s="51">
        <f t="shared" si="41"/>
        <v>-400</v>
      </c>
    </row>
    <row r="80" spans="2:22" ht="27" customHeight="1" x14ac:dyDescent="0.4">
      <c r="B80" s="4" t="s">
        <v>31</v>
      </c>
      <c r="C80" s="12"/>
      <c r="D80" s="4">
        <f t="shared" si="32"/>
        <v>0</v>
      </c>
      <c r="E80" s="4"/>
      <c r="F80" s="4">
        <f t="shared" si="33"/>
        <v>0</v>
      </c>
      <c r="G80" s="4"/>
      <c r="H80" s="4">
        <f t="shared" si="34"/>
        <v>0</v>
      </c>
      <c r="I80" s="4"/>
      <c r="J80" s="4">
        <f t="shared" si="35"/>
        <v>0</v>
      </c>
      <c r="K80" s="4"/>
      <c r="L80" s="4">
        <f t="shared" si="36"/>
        <v>0</v>
      </c>
      <c r="M80" s="4"/>
      <c r="N80" s="4">
        <f t="shared" si="37"/>
        <v>0</v>
      </c>
      <c r="O80" s="4"/>
      <c r="P80" s="4"/>
      <c r="Q80" s="30">
        <f t="shared" si="38"/>
        <v>0</v>
      </c>
      <c r="R80" s="27">
        <f t="shared" si="39"/>
        <v>0</v>
      </c>
      <c r="S80" s="53" t="s">
        <v>60</v>
      </c>
      <c r="T80" s="8"/>
      <c r="U80" s="51">
        <f t="shared" si="40"/>
        <v>0</v>
      </c>
      <c r="V80" s="51">
        <f t="shared" si="41"/>
        <v>-320</v>
      </c>
    </row>
    <row r="81" spans="2:22" ht="27" customHeight="1" x14ac:dyDescent="0.4">
      <c r="B81" s="8"/>
      <c r="C81" s="8"/>
      <c r="D81" s="8">
        <f t="shared" si="32"/>
        <v>0</v>
      </c>
      <c r="E81" s="8"/>
      <c r="F81" s="8">
        <f t="shared" si="33"/>
        <v>0</v>
      </c>
      <c r="G81" s="8"/>
      <c r="H81" s="8">
        <f t="shared" si="34"/>
        <v>0</v>
      </c>
      <c r="I81" s="8"/>
      <c r="J81" s="8">
        <f t="shared" si="35"/>
        <v>0</v>
      </c>
      <c r="K81" s="8"/>
      <c r="L81" s="8">
        <f t="shared" si="36"/>
        <v>0</v>
      </c>
      <c r="M81" s="8"/>
      <c r="N81" s="8">
        <f t="shared" si="37"/>
        <v>0</v>
      </c>
      <c r="O81" s="8"/>
      <c r="P81" s="8"/>
      <c r="Q81" s="27">
        <f t="shared" si="38"/>
        <v>0</v>
      </c>
      <c r="R81" s="27">
        <f t="shared" si="39"/>
        <v>0</v>
      </c>
      <c r="S81" s="54" t="s">
        <v>29</v>
      </c>
      <c r="T81" s="12"/>
      <c r="U81" s="51">
        <f t="shared" si="40"/>
        <v>0</v>
      </c>
      <c r="V81" s="51">
        <f t="shared" si="41"/>
        <v>0</v>
      </c>
    </row>
    <row r="82" spans="2:22" ht="27" customHeight="1" x14ac:dyDescent="0.4">
      <c r="B82" s="4"/>
      <c r="C82" s="12"/>
      <c r="D82" s="4">
        <f t="shared" si="32"/>
        <v>0</v>
      </c>
      <c r="E82" s="4"/>
      <c r="F82" s="4">
        <f t="shared" si="33"/>
        <v>0</v>
      </c>
      <c r="G82" s="4"/>
      <c r="H82" s="4">
        <f t="shared" si="34"/>
        <v>0</v>
      </c>
      <c r="I82" s="4"/>
      <c r="J82" s="4">
        <f t="shared" si="35"/>
        <v>0</v>
      </c>
      <c r="K82" s="4"/>
      <c r="L82" s="4">
        <f t="shared" si="36"/>
        <v>0</v>
      </c>
      <c r="M82" s="4"/>
      <c r="N82" s="4">
        <f t="shared" si="37"/>
        <v>0</v>
      </c>
      <c r="O82" s="4"/>
      <c r="P82" s="4"/>
      <c r="Q82" s="30">
        <f t="shared" si="38"/>
        <v>0</v>
      </c>
      <c r="R82" s="27">
        <f t="shared" si="39"/>
        <v>0</v>
      </c>
      <c r="S82" s="53" t="s">
        <v>31</v>
      </c>
      <c r="T82" s="8"/>
      <c r="U82" s="51">
        <f t="shared" si="40"/>
        <v>0</v>
      </c>
      <c r="V82" s="51">
        <f t="shared" si="41"/>
        <v>0</v>
      </c>
    </row>
    <row r="83" spans="2:22" ht="27" customHeight="1" thickBot="1" x14ac:dyDescent="0.45">
      <c r="B83" s="8"/>
      <c r="C83" s="8"/>
      <c r="D83" s="26"/>
      <c r="E83" s="8"/>
      <c r="F83" s="8">
        <f t="shared" si="33"/>
        <v>0</v>
      </c>
      <c r="G83" s="8"/>
      <c r="H83" s="8">
        <f t="shared" si="34"/>
        <v>0</v>
      </c>
      <c r="I83" s="8"/>
      <c r="J83" s="8">
        <f t="shared" si="35"/>
        <v>0</v>
      </c>
      <c r="K83" s="8"/>
      <c r="L83" s="8">
        <f t="shared" si="36"/>
        <v>0</v>
      </c>
      <c r="M83" s="8"/>
      <c r="N83" s="8">
        <f t="shared" si="37"/>
        <v>0</v>
      </c>
      <c r="O83" s="8"/>
      <c r="P83" s="8"/>
      <c r="Q83" s="39">
        <f t="shared" si="38"/>
        <v>0</v>
      </c>
      <c r="R83" s="28">
        <f t="shared" si="39"/>
        <v>0</v>
      </c>
      <c r="S83" s="50" t="s">
        <v>61</v>
      </c>
      <c r="T83" s="12"/>
      <c r="U83" s="51">
        <f t="shared" si="40"/>
        <v>0</v>
      </c>
      <c r="V83" s="52">
        <f t="shared" si="41"/>
        <v>0</v>
      </c>
    </row>
    <row r="84" spans="2:22" x14ac:dyDescent="0.4">
      <c r="E84" s="40"/>
      <c r="F84" s="40"/>
      <c r="G84" s="40"/>
      <c r="H84" s="40"/>
      <c r="I84" s="40"/>
      <c r="J84" s="40"/>
      <c r="K84" s="40"/>
      <c r="L84" s="40"/>
      <c r="M84" s="40"/>
      <c r="N84" s="40"/>
      <c r="O84" s="40"/>
      <c r="P84" s="40"/>
    </row>
    <row r="85" spans="2:22" ht="13.5" customHeight="1" x14ac:dyDescent="0.4">
      <c r="B85" s="12" t="s">
        <v>62</v>
      </c>
      <c r="C85" s="12"/>
      <c r="D85" s="55" t="s">
        <v>63</v>
      </c>
    </row>
    <row r="86" spans="2:22" ht="13.5" customHeight="1" x14ac:dyDescent="0.4">
      <c r="B86" s="8" t="s">
        <v>51</v>
      </c>
      <c r="C86" s="8"/>
      <c r="D86" s="8">
        <f t="shared" ref="D86:D91" si="42">C99-C86</f>
        <v>3000</v>
      </c>
      <c r="E86" s="56">
        <f>D86/4</f>
        <v>750</v>
      </c>
    </row>
    <row r="87" spans="2:22" ht="13.5" customHeight="1" x14ac:dyDescent="0.4">
      <c r="B87" s="12" t="s">
        <v>53</v>
      </c>
      <c r="C87" s="12"/>
      <c r="D87" s="8">
        <f t="shared" si="42"/>
        <v>600</v>
      </c>
      <c r="E87" s="56">
        <f t="shared" ref="E87:E96" si="43">D87/4</f>
        <v>150</v>
      </c>
    </row>
    <row r="88" spans="2:22" ht="13.5" customHeight="1" x14ac:dyDescent="0.4">
      <c r="B88" s="8" t="s">
        <v>55</v>
      </c>
      <c r="C88" s="8"/>
      <c r="D88" s="8">
        <f t="shared" si="42"/>
        <v>160</v>
      </c>
      <c r="E88" s="56">
        <f t="shared" si="43"/>
        <v>40</v>
      </c>
    </row>
    <row r="89" spans="2:22" ht="13.5" customHeight="1" x14ac:dyDescent="0.4">
      <c r="B89" s="12" t="s">
        <v>9</v>
      </c>
      <c r="C89" s="12"/>
      <c r="D89" s="8">
        <f t="shared" si="42"/>
        <v>850</v>
      </c>
      <c r="E89" s="56">
        <f t="shared" si="43"/>
        <v>212.5</v>
      </c>
    </row>
    <row r="90" spans="2:22" ht="13.5" customHeight="1" x14ac:dyDescent="0.4">
      <c r="B90" s="8" t="s">
        <v>13</v>
      </c>
      <c r="C90" s="8"/>
      <c r="D90" s="8">
        <f t="shared" si="42"/>
        <v>300</v>
      </c>
      <c r="E90" s="56">
        <f t="shared" si="43"/>
        <v>75</v>
      </c>
    </row>
    <row r="91" spans="2:22" ht="13.5" customHeight="1" x14ac:dyDescent="0.4">
      <c r="B91" s="12" t="s">
        <v>16</v>
      </c>
      <c r="C91" s="12"/>
      <c r="D91" s="8">
        <f t="shared" si="42"/>
        <v>450</v>
      </c>
      <c r="E91" s="56">
        <f t="shared" si="43"/>
        <v>112.5</v>
      </c>
    </row>
    <row r="92" spans="2:22" ht="13.5" customHeight="1" x14ac:dyDescent="0.4">
      <c r="B92" s="8" t="s">
        <v>21</v>
      </c>
      <c r="C92" s="12"/>
      <c r="D92" s="8">
        <f>C106-C92</f>
        <v>750</v>
      </c>
      <c r="E92" s="56">
        <f t="shared" si="43"/>
        <v>187.5</v>
      </c>
    </row>
    <row r="93" spans="2:22" ht="13.5" customHeight="1" x14ac:dyDescent="0.4">
      <c r="B93" s="12" t="s">
        <v>26</v>
      </c>
      <c r="C93" s="8"/>
      <c r="D93" s="8">
        <f>C107-C93</f>
        <v>100</v>
      </c>
      <c r="E93" s="56">
        <f t="shared" si="43"/>
        <v>25</v>
      </c>
    </row>
    <row r="94" spans="2:22" ht="13.5" customHeight="1" x14ac:dyDescent="0.4">
      <c r="B94" s="8" t="s">
        <v>60</v>
      </c>
      <c r="C94" s="12"/>
      <c r="D94" s="8">
        <f>C108-C94</f>
        <v>200</v>
      </c>
      <c r="E94" s="56">
        <f t="shared" si="43"/>
        <v>50</v>
      </c>
    </row>
    <row r="95" spans="2:22" ht="13.5" customHeight="1" x14ac:dyDescent="0.4">
      <c r="B95" s="4" t="s">
        <v>29</v>
      </c>
      <c r="C95" s="8"/>
      <c r="D95" s="8">
        <f>C109-C95</f>
        <v>280</v>
      </c>
      <c r="E95" s="56">
        <f t="shared" si="43"/>
        <v>70</v>
      </c>
    </row>
    <row r="96" spans="2:22" x14ac:dyDescent="0.4">
      <c r="B96" s="8" t="s">
        <v>31</v>
      </c>
      <c r="C96" s="12"/>
      <c r="D96" s="8">
        <f>C110-C96</f>
        <v>0</v>
      </c>
      <c r="E96" s="56">
        <f t="shared" si="43"/>
        <v>0</v>
      </c>
    </row>
    <row r="97" spans="2:14" x14ac:dyDescent="0.4">
      <c r="B97" s="12"/>
    </row>
    <row r="98" spans="2:14" x14ac:dyDescent="0.4">
      <c r="B98" s="112" t="s">
        <v>64</v>
      </c>
      <c r="C98" s="113"/>
      <c r="D98" s="40"/>
    </row>
    <row r="99" spans="2:14" x14ac:dyDescent="0.4">
      <c r="B99" s="8" t="s">
        <v>51</v>
      </c>
      <c r="C99" s="8">
        <v>3000</v>
      </c>
      <c r="D99" s="40"/>
      <c r="I99" s="57" t="s">
        <v>65</v>
      </c>
      <c r="J99" s="58" t="s">
        <v>66</v>
      </c>
      <c r="K99" s="55" t="s">
        <v>63</v>
      </c>
      <c r="L99" s="11"/>
      <c r="M99" s="125" t="s">
        <v>67</v>
      </c>
      <c r="N99" s="125"/>
    </row>
    <row r="100" spans="2:14" x14ac:dyDescent="0.4">
      <c r="B100" s="12" t="s">
        <v>53</v>
      </c>
      <c r="C100" s="12">
        <v>600</v>
      </c>
      <c r="D100" s="40"/>
      <c r="I100" s="4" t="s">
        <v>68</v>
      </c>
      <c r="J100" s="59">
        <v>337</v>
      </c>
      <c r="K100" s="12">
        <f>M100-J100</f>
        <v>1163</v>
      </c>
      <c r="L100" s="4" t="s">
        <v>68</v>
      </c>
      <c r="M100" s="125">
        <v>1500</v>
      </c>
      <c r="N100" s="125"/>
    </row>
    <row r="101" spans="2:14" x14ac:dyDescent="0.4">
      <c r="B101" s="8" t="s">
        <v>55</v>
      </c>
      <c r="C101" s="8">
        <v>160</v>
      </c>
      <c r="D101" s="40"/>
      <c r="I101" s="12" t="s">
        <v>53</v>
      </c>
      <c r="J101" s="59">
        <v>63</v>
      </c>
      <c r="K101" s="12">
        <f>M101-J101</f>
        <v>-23</v>
      </c>
      <c r="L101" s="12" t="s">
        <v>53</v>
      </c>
      <c r="M101" s="125">
        <v>40</v>
      </c>
      <c r="N101" s="125"/>
    </row>
    <row r="102" spans="2:14" x14ac:dyDescent="0.4">
      <c r="B102" s="12" t="s">
        <v>59</v>
      </c>
      <c r="C102" s="12">
        <v>850</v>
      </c>
      <c r="D102" s="40"/>
      <c r="I102" s="4" t="s">
        <v>55</v>
      </c>
      <c r="J102" s="59">
        <v>46</v>
      </c>
      <c r="K102" s="12">
        <f t="shared" ref="K102" si="44">M102-J102</f>
        <v>54</v>
      </c>
      <c r="L102" s="4" t="s">
        <v>55</v>
      </c>
      <c r="M102" s="125">
        <v>100</v>
      </c>
      <c r="N102" s="125"/>
    </row>
    <row r="103" spans="2:14" x14ac:dyDescent="0.4">
      <c r="B103" s="8" t="s">
        <v>13</v>
      </c>
      <c r="C103" s="8">
        <v>300</v>
      </c>
      <c r="D103" s="40"/>
      <c r="I103" s="12" t="s">
        <v>59</v>
      </c>
      <c r="J103" s="12">
        <v>177</v>
      </c>
      <c r="K103" s="12">
        <f>M103-J103</f>
        <v>373</v>
      </c>
      <c r="L103" s="12" t="s">
        <v>59</v>
      </c>
      <c r="M103" s="125">
        <v>550</v>
      </c>
      <c r="N103" s="125"/>
    </row>
    <row r="104" spans="2:14" x14ac:dyDescent="0.4">
      <c r="B104" s="12" t="s">
        <v>16</v>
      </c>
      <c r="C104" s="12">
        <v>450</v>
      </c>
      <c r="D104" s="40"/>
      <c r="I104" s="12" t="s">
        <v>13</v>
      </c>
      <c r="J104" s="12">
        <v>140</v>
      </c>
      <c r="K104" s="12">
        <f t="shared" ref="K104:K110" si="45">M104-J104</f>
        <v>280</v>
      </c>
      <c r="L104" s="12" t="s">
        <v>13</v>
      </c>
      <c r="M104" s="125">
        <v>420</v>
      </c>
      <c r="N104" s="125"/>
    </row>
    <row r="105" spans="2:14" x14ac:dyDescent="0.4">
      <c r="B105" s="8" t="s">
        <v>21</v>
      </c>
      <c r="C105" s="8">
        <v>3760</v>
      </c>
      <c r="D105" s="40"/>
      <c r="I105" s="12" t="s">
        <v>16</v>
      </c>
      <c r="J105" s="12">
        <v>306</v>
      </c>
      <c r="K105" s="12">
        <f t="shared" si="45"/>
        <v>244</v>
      </c>
      <c r="L105" s="12" t="s">
        <v>16</v>
      </c>
      <c r="M105" s="125">
        <v>550</v>
      </c>
      <c r="N105" s="125"/>
    </row>
    <row r="106" spans="2:14" x14ac:dyDescent="0.4">
      <c r="B106" s="12" t="s">
        <v>26</v>
      </c>
      <c r="C106" s="12">
        <v>750</v>
      </c>
      <c r="D106" s="40"/>
      <c r="I106" s="12" t="s">
        <v>69</v>
      </c>
      <c r="J106" s="12">
        <v>99</v>
      </c>
      <c r="K106" s="12">
        <f t="shared" si="45"/>
        <v>51</v>
      </c>
      <c r="L106" s="12" t="s">
        <v>70</v>
      </c>
      <c r="M106" s="125">
        <v>150</v>
      </c>
      <c r="N106" s="125"/>
    </row>
    <row r="107" spans="2:14" x14ac:dyDescent="0.4">
      <c r="B107" s="8" t="s">
        <v>60</v>
      </c>
      <c r="C107" s="8">
        <v>100</v>
      </c>
      <c r="D107" s="40"/>
      <c r="I107" s="12" t="s">
        <v>21</v>
      </c>
      <c r="J107" s="12">
        <v>36</v>
      </c>
      <c r="K107" s="12">
        <f t="shared" si="45"/>
        <v>1964</v>
      </c>
      <c r="L107" s="12" t="s">
        <v>21</v>
      </c>
      <c r="M107" s="125">
        <v>2000</v>
      </c>
      <c r="N107" s="125"/>
    </row>
    <row r="108" spans="2:14" x14ac:dyDescent="0.4">
      <c r="B108" s="4" t="s">
        <v>29</v>
      </c>
      <c r="C108" s="12">
        <v>200</v>
      </c>
      <c r="D108" s="40"/>
      <c r="I108" s="12" t="s">
        <v>71</v>
      </c>
      <c r="J108" s="12">
        <v>20</v>
      </c>
      <c r="K108" s="12">
        <f t="shared" si="45"/>
        <v>530</v>
      </c>
      <c r="L108" s="12" t="s">
        <v>71</v>
      </c>
      <c r="M108" s="125">
        <v>550</v>
      </c>
      <c r="N108" s="125"/>
    </row>
    <row r="109" spans="2:14" x14ac:dyDescent="0.4">
      <c r="B109" s="8" t="s">
        <v>31</v>
      </c>
      <c r="C109" s="8">
        <v>280</v>
      </c>
      <c r="D109" s="40"/>
      <c r="I109" s="12" t="s">
        <v>72</v>
      </c>
      <c r="J109" s="12">
        <v>10</v>
      </c>
      <c r="K109" s="12">
        <f t="shared" si="45"/>
        <v>360</v>
      </c>
      <c r="L109" s="12" t="s">
        <v>72</v>
      </c>
      <c r="M109" s="125">
        <v>370</v>
      </c>
      <c r="N109" s="125"/>
    </row>
    <row r="110" spans="2:14" x14ac:dyDescent="0.4">
      <c r="B110" s="4" t="s">
        <v>61</v>
      </c>
      <c r="C110" s="12">
        <v>0</v>
      </c>
      <c r="D110" s="40"/>
      <c r="I110" s="12" t="s">
        <v>73</v>
      </c>
      <c r="J110" s="12">
        <v>10</v>
      </c>
      <c r="K110" s="12">
        <f t="shared" si="45"/>
        <v>290</v>
      </c>
      <c r="L110" s="12" t="s">
        <v>73</v>
      </c>
      <c r="M110" s="125">
        <v>300</v>
      </c>
      <c r="N110" s="125"/>
    </row>
    <row r="111" spans="2:14" x14ac:dyDescent="0.4">
      <c r="D111" s="40"/>
    </row>
    <row r="115" spans="2:22" ht="19.5" thickBot="1" x14ac:dyDescent="0.45"/>
    <row r="116" spans="2:22" x14ac:dyDescent="0.4">
      <c r="B116" s="43"/>
      <c r="C116" s="123" t="s">
        <v>56</v>
      </c>
      <c r="D116" s="124"/>
      <c r="E116" s="44">
        <f>O102+2</f>
        <v>2</v>
      </c>
      <c r="F116" s="45" t="s">
        <v>38</v>
      </c>
      <c r="G116" s="44">
        <f>E116+1</f>
        <v>3</v>
      </c>
      <c r="H116" s="45" t="s">
        <v>38</v>
      </c>
      <c r="I116" s="44">
        <f>G116+1</f>
        <v>4</v>
      </c>
      <c r="J116" s="45" t="s">
        <v>38</v>
      </c>
      <c r="K116" s="44">
        <f>I116+1</f>
        <v>5</v>
      </c>
      <c r="L116" s="45" t="s">
        <v>38</v>
      </c>
      <c r="M116" s="44">
        <f>K116+1</f>
        <v>6</v>
      </c>
      <c r="N116" s="45" t="s">
        <v>38</v>
      </c>
      <c r="O116" s="44">
        <f>M116+1</f>
        <v>7</v>
      </c>
      <c r="P116" s="45" t="s">
        <v>38</v>
      </c>
      <c r="Q116" s="17" t="s">
        <v>39</v>
      </c>
      <c r="R116" s="17" t="s">
        <v>40</v>
      </c>
      <c r="S116" s="46"/>
      <c r="T116" s="12" t="s">
        <v>57</v>
      </c>
      <c r="U116" s="47" t="s">
        <v>58</v>
      </c>
      <c r="V116" s="47" t="s">
        <v>40</v>
      </c>
    </row>
    <row r="117" spans="2:22" x14ac:dyDescent="0.4">
      <c r="B117" s="20"/>
      <c r="C117" s="21"/>
      <c r="D117" s="21"/>
      <c r="E117" s="4" t="s">
        <v>44</v>
      </c>
      <c r="F117" s="4"/>
      <c r="G117" s="4" t="s">
        <v>45</v>
      </c>
      <c r="H117" s="4"/>
      <c r="I117" s="4" t="s">
        <v>46</v>
      </c>
      <c r="J117" s="4"/>
      <c r="K117" s="4" t="s">
        <v>47</v>
      </c>
      <c r="L117" s="4"/>
      <c r="M117" s="4" t="s">
        <v>48</v>
      </c>
      <c r="N117" s="4"/>
      <c r="O117" s="4" t="s">
        <v>49</v>
      </c>
      <c r="P117" s="4"/>
      <c r="Q117" s="22"/>
      <c r="R117" s="23"/>
      <c r="S117" s="48"/>
      <c r="T117" s="12"/>
      <c r="U117" s="49"/>
      <c r="V117" s="49"/>
    </row>
    <row r="118" spans="2:22" x14ac:dyDescent="0.4">
      <c r="B118" s="8" t="s">
        <v>51</v>
      </c>
      <c r="C118" s="26"/>
      <c r="D118" s="8">
        <f t="shared" ref="D118:D127" si="46">C118/5</f>
        <v>0</v>
      </c>
      <c r="E118" s="8"/>
      <c r="F118" s="8">
        <f t="shared" ref="F118:F128" si="47">E118</f>
        <v>0</v>
      </c>
      <c r="G118" s="8"/>
      <c r="H118" s="8">
        <f t="shared" ref="H118:H128" si="48">F118+G118</f>
        <v>0</v>
      </c>
      <c r="I118" s="8"/>
      <c r="J118" s="8">
        <f t="shared" ref="J118:J128" si="49">H118+I118</f>
        <v>0</v>
      </c>
      <c r="K118" s="8"/>
      <c r="L118" s="8">
        <f t="shared" ref="L118:L128" si="50">J118+K118</f>
        <v>0</v>
      </c>
      <c r="M118" s="8"/>
      <c r="N118" s="8">
        <f t="shared" ref="N118:N128" si="51">L118+M118</f>
        <v>0</v>
      </c>
      <c r="O118" s="8"/>
      <c r="P118" s="8"/>
      <c r="Q118" s="27">
        <f t="shared" ref="Q118:Q128" si="52">E118+G118+I118+K118+M118+O118</f>
        <v>0</v>
      </c>
      <c r="R118" s="28">
        <f t="shared" ref="R118:R128" si="53">Q118-C118</f>
        <v>0</v>
      </c>
      <c r="S118" s="48"/>
      <c r="T118" s="12"/>
      <c r="U118" s="49"/>
      <c r="V118" s="49"/>
    </row>
    <row r="119" spans="2:22" x14ac:dyDescent="0.4">
      <c r="B119" s="12" t="s">
        <v>53</v>
      </c>
      <c r="C119" s="21"/>
      <c r="D119" s="4">
        <f t="shared" si="46"/>
        <v>0</v>
      </c>
      <c r="E119" s="4"/>
      <c r="F119" s="4">
        <f t="shared" si="47"/>
        <v>0</v>
      </c>
      <c r="G119" s="4"/>
      <c r="H119" s="4">
        <f t="shared" si="48"/>
        <v>0</v>
      </c>
      <c r="I119" s="4"/>
      <c r="J119" s="4">
        <f t="shared" si="49"/>
        <v>0</v>
      </c>
      <c r="K119" s="4"/>
      <c r="L119" s="4">
        <f t="shared" si="50"/>
        <v>0</v>
      </c>
      <c r="M119" s="4"/>
      <c r="N119" s="4">
        <f t="shared" si="51"/>
        <v>0</v>
      </c>
      <c r="O119" s="4"/>
      <c r="P119" s="4"/>
      <c r="Q119" s="30">
        <f t="shared" si="52"/>
        <v>0</v>
      </c>
      <c r="R119" s="28">
        <f t="shared" si="53"/>
        <v>0</v>
      </c>
      <c r="S119" s="48"/>
      <c r="T119" s="12"/>
      <c r="U119" s="49"/>
      <c r="V119" s="49"/>
    </row>
    <row r="120" spans="2:22" x14ac:dyDescent="0.4">
      <c r="B120" s="8" t="s">
        <v>55</v>
      </c>
      <c r="C120" s="26"/>
      <c r="D120" s="8">
        <f t="shared" si="46"/>
        <v>0</v>
      </c>
      <c r="E120" s="8"/>
      <c r="F120" s="8">
        <f t="shared" si="47"/>
        <v>0</v>
      </c>
      <c r="G120" s="8"/>
      <c r="H120" s="8">
        <f t="shared" si="48"/>
        <v>0</v>
      </c>
      <c r="I120" s="8"/>
      <c r="J120" s="8">
        <f t="shared" si="49"/>
        <v>0</v>
      </c>
      <c r="K120" s="8"/>
      <c r="L120" s="8">
        <f t="shared" si="50"/>
        <v>0</v>
      </c>
      <c r="M120" s="8"/>
      <c r="N120" s="8">
        <f t="shared" si="51"/>
        <v>0</v>
      </c>
      <c r="O120" s="8"/>
      <c r="P120" s="8"/>
      <c r="Q120" s="27">
        <f t="shared" si="52"/>
        <v>0</v>
      </c>
      <c r="R120" s="28">
        <f t="shared" si="53"/>
        <v>0</v>
      </c>
      <c r="S120" s="48"/>
      <c r="T120" s="12"/>
      <c r="U120" s="49"/>
      <c r="V120" s="49"/>
    </row>
    <row r="121" spans="2:22" x14ac:dyDescent="0.4">
      <c r="B121" s="4" t="s">
        <v>9</v>
      </c>
      <c r="C121" s="4"/>
      <c r="D121" s="4">
        <f t="shared" si="46"/>
        <v>0</v>
      </c>
      <c r="E121" s="4"/>
      <c r="F121" s="4">
        <f t="shared" si="47"/>
        <v>0</v>
      </c>
      <c r="G121" s="4"/>
      <c r="H121" s="4">
        <f t="shared" si="48"/>
        <v>0</v>
      </c>
      <c r="I121" s="4"/>
      <c r="J121" s="4">
        <f t="shared" si="49"/>
        <v>0</v>
      </c>
      <c r="K121" s="4"/>
      <c r="L121" s="4">
        <f t="shared" si="50"/>
        <v>0</v>
      </c>
      <c r="M121" s="4"/>
      <c r="N121" s="4">
        <f t="shared" si="51"/>
        <v>0</v>
      </c>
      <c r="O121" s="4"/>
      <c r="P121" s="4"/>
      <c r="Q121" s="30">
        <f t="shared" si="52"/>
        <v>0</v>
      </c>
      <c r="R121" s="28">
        <f t="shared" si="53"/>
        <v>0</v>
      </c>
      <c r="S121" s="50" t="s">
        <v>59</v>
      </c>
      <c r="T121" s="12"/>
      <c r="U121" s="51">
        <f t="shared" ref="U121:U128" si="54">Q121+Q79+Q93+Q107+P121</f>
        <v>0</v>
      </c>
      <c r="V121" s="52">
        <f t="shared" ref="V121:V128" si="55">U121-C65-C79-C93-C107-C121</f>
        <v>-200</v>
      </c>
    </row>
    <row r="122" spans="2:22" x14ac:dyDescent="0.4">
      <c r="B122" s="8" t="s">
        <v>13</v>
      </c>
      <c r="C122" s="8"/>
      <c r="D122" s="8">
        <f t="shared" si="46"/>
        <v>0</v>
      </c>
      <c r="E122" s="8"/>
      <c r="F122" s="8">
        <f t="shared" si="47"/>
        <v>0</v>
      </c>
      <c r="G122" s="8"/>
      <c r="H122" s="8">
        <f t="shared" si="48"/>
        <v>0</v>
      </c>
      <c r="I122" s="8"/>
      <c r="J122" s="8">
        <f t="shared" si="49"/>
        <v>0</v>
      </c>
      <c r="K122" s="8"/>
      <c r="L122" s="8">
        <f t="shared" si="50"/>
        <v>0</v>
      </c>
      <c r="M122" s="8"/>
      <c r="N122" s="8">
        <f t="shared" si="51"/>
        <v>0</v>
      </c>
      <c r="O122" s="8"/>
      <c r="P122" s="8"/>
      <c r="Q122" s="27">
        <f t="shared" si="52"/>
        <v>0</v>
      </c>
      <c r="R122" s="28">
        <f t="shared" si="53"/>
        <v>0</v>
      </c>
      <c r="S122" s="53" t="s">
        <v>13</v>
      </c>
      <c r="T122" s="8"/>
      <c r="U122" s="51">
        <f t="shared" si="54"/>
        <v>0</v>
      </c>
      <c r="V122" s="52">
        <f t="shared" si="55"/>
        <v>-280</v>
      </c>
    </row>
    <row r="123" spans="2:22" x14ac:dyDescent="0.4">
      <c r="B123" s="4" t="s">
        <v>16</v>
      </c>
      <c r="C123" s="12"/>
      <c r="D123" s="4">
        <f t="shared" si="46"/>
        <v>0</v>
      </c>
      <c r="E123" s="4"/>
      <c r="F123" s="4">
        <f t="shared" si="47"/>
        <v>0</v>
      </c>
      <c r="G123" s="4"/>
      <c r="H123" s="4">
        <f t="shared" si="48"/>
        <v>0</v>
      </c>
      <c r="I123" s="4"/>
      <c r="J123" s="4">
        <f t="shared" si="49"/>
        <v>0</v>
      </c>
      <c r="K123" s="4"/>
      <c r="L123" s="4">
        <f t="shared" si="50"/>
        <v>0</v>
      </c>
      <c r="M123" s="4"/>
      <c r="N123" s="4">
        <f t="shared" si="51"/>
        <v>0</v>
      </c>
      <c r="O123" s="4"/>
      <c r="P123" s="4"/>
      <c r="Q123" s="30">
        <f t="shared" si="52"/>
        <v>0</v>
      </c>
      <c r="R123" s="28">
        <f t="shared" si="53"/>
        <v>0</v>
      </c>
      <c r="S123" s="50" t="s">
        <v>16</v>
      </c>
      <c r="T123" s="12"/>
      <c r="U123" s="51">
        <f t="shared" si="54"/>
        <v>0</v>
      </c>
      <c r="V123" s="52">
        <f t="shared" si="55"/>
        <v>-280</v>
      </c>
    </row>
    <row r="124" spans="2:22" x14ac:dyDescent="0.4">
      <c r="B124" s="8" t="s">
        <v>26</v>
      </c>
      <c r="C124" s="8"/>
      <c r="D124" s="8">
        <f t="shared" si="46"/>
        <v>0</v>
      </c>
      <c r="E124" s="8"/>
      <c r="F124" s="8">
        <f t="shared" si="47"/>
        <v>0</v>
      </c>
      <c r="G124" s="8"/>
      <c r="H124" s="8">
        <f t="shared" si="48"/>
        <v>0</v>
      </c>
      <c r="I124" s="8"/>
      <c r="J124" s="8">
        <f t="shared" si="49"/>
        <v>0</v>
      </c>
      <c r="K124" s="8"/>
      <c r="L124" s="8">
        <f t="shared" si="50"/>
        <v>0</v>
      </c>
      <c r="M124" s="8"/>
      <c r="N124" s="8">
        <f t="shared" si="51"/>
        <v>0</v>
      </c>
      <c r="O124" s="8"/>
      <c r="P124" s="8"/>
      <c r="Q124" s="27">
        <f t="shared" si="52"/>
        <v>0</v>
      </c>
      <c r="R124" s="27">
        <f t="shared" si="53"/>
        <v>0</v>
      </c>
      <c r="S124" s="53" t="s">
        <v>21</v>
      </c>
      <c r="T124" s="8"/>
      <c r="U124" s="51">
        <f t="shared" si="54"/>
        <v>0</v>
      </c>
      <c r="V124" s="51">
        <f t="shared" si="55"/>
        <v>0</v>
      </c>
    </row>
    <row r="125" spans="2:22" x14ac:dyDescent="0.4">
      <c r="B125" s="4" t="s">
        <v>31</v>
      </c>
      <c r="C125" s="12"/>
      <c r="D125" s="4">
        <f t="shared" si="46"/>
        <v>0</v>
      </c>
      <c r="E125" s="4"/>
      <c r="F125" s="4">
        <f t="shared" si="47"/>
        <v>0</v>
      </c>
      <c r="G125" s="4"/>
      <c r="H125" s="4">
        <f t="shared" si="48"/>
        <v>0</v>
      </c>
      <c r="I125" s="4"/>
      <c r="J125" s="4">
        <f t="shared" si="49"/>
        <v>0</v>
      </c>
      <c r="K125" s="4"/>
      <c r="L125" s="4">
        <f t="shared" si="50"/>
        <v>0</v>
      </c>
      <c r="M125" s="4"/>
      <c r="N125" s="4">
        <f t="shared" si="51"/>
        <v>0</v>
      </c>
      <c r="O125" s="4"/>
      <c r="P125" s="4"/>
      <c r="Q125" s="30">
        <f t="shared" si="52"/>
        <v>0</v>
      </c>
      <c r="R125" s="27">
        <f t="shared" si="53"/>
        <v>0</v>
      </c>
      <c r="S125" s="53" t="s">
        <v>60</v>
      </c>
      <c r="T125" s="8"/>
      <c r="U125" s="51">
        <f t="shared" si="54"/>
        <v>0</v>
      </c>
      <c r="V125" s="51">
        <f t="shared" si="55"/>
        <v>0</v>
      </c>
    </row>
    <row r="126" spans="2:22" x14ac:dyDescent="0.4">
      <c r="B126" s="8"/>
      <c r="C126" s="8"/>
      <c r="D126" s="8">
        <f t="shared" si="46"/>
        <v>0</v>
      </c>
      <c r="E126" s="8"/>
      <c r="F126" s="8">
        <f t="shared" si="47"/>
        <v>0</v>
      </c>
      <c r="G126" s="8"/>
      <c r="H126" s="8">
        <f t="shared" si="48"/>
        <v>0</v>
      </c>
      <c r="I126" s="8"/>
      <c r="J126" s="8">
        <f t="shared" si="49"/>
        <v>0</v>
      </c>
      <c r="K126" s="8"/>
      <c r="L126" s="8">
        <f t="shared" si="50"/>
        <v>0</v>
      </c>
      <c r="M126" s="8"/>
      <c r="N126" s="8">
        <f t="shared" si="51"/>
        <v>0</v>
      </c>
      <c r="O126" s="8"/>
      <c r="P126" s="8"/>
      <c r="Q126" s="27">
        <f t="shared" si="52"/>
        <v>0</v>
      </c>
      <c r="R126" s="27">
        <f t="shared" si="53"/>
        <v>0</v>
      </c>
      <c r="S126" s="54" t="s">
        <v>29</v>
      </c>
      <c r="T126" s="12"/>
      <c r="U126" s="51">
        <f t="shared" si="54"/>
        <v>0</v>
      </c>
      <c r="V126" s="51">
        <f t="shared" si="55"/>
        <v>0</v>
      </c>
    </row>
    <row r="127" spans="2:22" x14ac:dyDescent="0.4">
      <c r="B127" s="4"/>
      <c r="C127" s="12"/>
      <c r="D127" s="4">
        <f t="shared" si="46"/>
        <v>0</v>
      </c>
      <c r="E127" s="4"/>
      <c r="F127" s="4">
        <f t="shared" si="47"/>
        <v>0</v>
      </c>
      <c r="G127" s="4"/>
      <c r="H127" s="4">
        <f t="shared" si="48"/>
        <v>0</v>
      </c>
      <c r="I127" s="4"/>
      <c r="J127" s="4">
        <f t="shared" si="49"/>
        <v>0</v>
      </c>
      <c r="K127" s="4"/>
      <c r="L127" s="4">
        <f t="shared" si="50"/>
        <v>0</v>
      </c>
      <c r="M127" s="4"/>
      <c r="N127" s="4">
        <f t="shared" si="51"/>
        <v>0</v>
      </c>
      <c r="O127" s="4"/>
      <c r="P127" s="4"/>
      <c r="Q127" s="30">
        <f t="shared" si="52"/>
        <v>0</v>
      </c>
      <c r="R127" s="27">
        <f t="shared" si="53"/>
        <v>0</v>
      </c>
      <c r="S127" s="53" t="s">
        <v>31</v>
      </c>
      <c r="T127" s="8"/>
      <c r="U127" s="51">
        <f t="shared" si="54"/>
        <v>0</v>
      </c>
      <c r="V127" s="51" t="e">
        <f t="shared" si="55"/>
        <v>#VALUE!</v>
      </c>
    </row>
    <row r="128" spans="2:22" ht="19.5" thickBot="1" x14ac:dyDescent="0.45">
      <c r="B128" s="8"/>
      <c r="C128" s="8"/>
      <c r="D128" s="26"/>
      <c r="E128" s="8"/>
      <c r="F128" s="8">
        <f t="shared" si="47"/>
        <v>0</v>
      </c>
      <c r="G128" s="8"/>
      <c r="H128" s="8">
        <f t="shared" si="48"/>
        <v>0</v>
      </c>
      <c r="I128" s="8"/>
      <c r="J128" s="8">
        <f t="shared" si="49"/>
        <v>0</v>
      </c>
      <c r="K128" s="8"/>
      <c r="L128" s="8">
        <f t="shared" si="50"/>
        <v>0</v>
      </c>
      <c r="M128" s="8"/>
      <c r="N128" s="8">
        <f t="shared" si="51"/>
        <v>0</v>
      </c>
      <c r="O128" s="8"/>
      <c r="P128" s="8"/>
      <c r="Q128" s="39">
        <f t="shared" si="52"/>
        <v>0</v>
      </c>
      <c r="R128" s="28">
        <f t="shared" si="53"/>
        <v>0</v>
      </c>
      <c r="S128" s="50" t="s">
        <v>61</v>
      </c>
      <c r="T128" s="12"/>
      <c r="U128" s="51">
        <f t="shared" si="54"/>
        <v>0</v>
      </c>
      <c r="V128" s="52">
        <f t="shared" si="55"/>
        <v>-600</v>
      </c>
    </row>
  </sheetData>
  <mergeCells count="73">
    <mergeCell ref="C116:D116"/>
    <mergeCell ref="B1:B3"/>
    <mergeCell ref="F1:H1"/>
    <mergeCell ref="I1:K1"/>
    <mergeCell ref="L1:O1"/>
    <mergeCell ref="F2:H2"/>
    <mergeCell ref="I2:K2"/>
    <mergeCell ref="C3:D3"/>
    <mergeCell ref="F3:H3"/>
    <mergeCell ref="I3:K3"/>
    <mergeCell ref="C4:D4"/>
    <mergeCell ref="F4:H4"/>
    <mergeCell ref="I4:K4"/>
    <mergeCell ref="C5:D5"/>
    <mergeCell ref="F5:H5"/>
    <mergeCell ref="I5:K5"/>
    <mergeCell ref="M5:N5"/>
    <mergeCell ref="O5:P5"/>
    <mergeCell ref="F6:H6"/>
    <mergeCell ref="I6:K6"/>
    <mergeCell ref="M6:N6"/>
    <mergeCell ref="O6:P6"/>
    <mergeCell ref="F7:H7"/>
    <mergeCell ref="I7:K7"/>
    <mergeCell ref="M7:N7"/>
    <mergeCell ref="O7:P7"/>
    <mergeCell ref="F8:H8"/>
    <mergeCell ref="I8:K8"/>
    <mergeCell ref="M8:N8"/>
    <mergeCell ref="O8:P8"/>
    <mergeCell ref="F9:H9"/>
    <mergeCell ref="I9:K9"/>
    <mergeCell ref="M9:N9"/>
    <mergeCell ref="O9:P9"/>
    <mergeCell ref="F10:H10"/>
    <mergeCell ref="I10:K10"/>
    <mergeCell ref="M10:N10"/>
    <mergeCell ref="O10:P10"/>
    <mergeCell ref="F11:H11"/>
    <mergeCell ref="I11:K11"/>
    <mergeCell ref="M11:N11"/>
    <mergeCell ref="O11:P11"/>
    <mergeCell ref="F12:H12"/>
    <mergeCell ref="I12:K12"/>
    <mergeCell ref="M12:N12"/>
    <mergeCell ref="O12:P12"/>
    <mergeCell ref="F13:H13"/>
    <mergeCell ref="I13:K13"/>
    <mergeCell ref="M13:N13"/>
    <mergeCell ref="O13:P13"/>
    <mergeCell ref="W14:Y14"/>
    <mergeCell ref="M101:N101"/>
    <mergeCell ref="AA14:AC14"/>
    <mergeCell ref="C15:D15"/>
    <mergeCell ref="W15:Y16"/>
    <mergeCell ref="AA15:AC16"/>
    <mergeCell ref="C29:D29"/>
    <mergeCell ref="C43:D43"/>
    <mergeCell ref="Z14:Z20"/>
    <mergeCell ref="C57:D57"/>
    <mergeCell ref="C71:D71"/>
    <mergeCell ref="B98:C98"/>
    <mergeCell ref="M99:N99"/>
    <mergeCell ref="M100:N100"/>
    <mergeCell ref="M108:N108"/>
    <mergeCell ref="M109:N109"/>
    <mergeCell ref="M110:N110"/>
    <mergeCell ref="M102:N102"/>
    <mergeCell ref="M103:N103"/>
    <mergeCell ref="M104:N104"/>
    <mergeCell ref="M105:N105"/>
    <mergeCell ref="M106:N106"/>
    <mergeCell ref="M107:N107"/>
  </mergeCells>
  <phoneticPr fontId="4"/>
  <conditionalFormatting sqref="D86:D96">
    <cfRule type="cellIs" dxfId="56" priority="5" operator="greaterThan">
      <formula>0</formula>
    </cfRule>
  </conditionalFormatting>
  <conditionalFormatting sqref="R17:R22 R27 R31:R36 R41 R45:R50 R55 R59:R64 R69">
    <cfRule type="cellIs" dxfId="55" priority="2" operator="lessThan">
      <formula>0</formula>
    </cfRule>
  </conditionalFormatting>
  <conditionalFormatting sqref="R73:R78 R83">
    <cfRule type="cellIs" dxfId="54" priority="4" operator="lessThan">
      <formula>0</formula>
    </cfRule>
  </conditionalFormatting>
  <conditionalFormatting sqref="R118:R123 R128">
    <cfRule type="cellIs" dxfId="53" priority="1" operator="lessThan">
      <formula>0</formula>
    </cfRule>
  </conditionalFormatting>
  <pageMargins left="0" right="0" top="0" bottom="0" header="0.31496062992125984" footer="0.31496062992125984"/>
  <pageSetup paperSize="9" scale="31" fitToHeight="0" orientation="landscape"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AAD07-250C-4254-8524-35AF86893393}">
  <sheetPr codeName="Sheet18"/>
  <dimension ref="B1:R98"/>
  <sheetViews>
    <sheetView topLeftCell="A20" zoomScale="85" zoomScaleNormal="85" workbookViewId="0">
      <selection activeCell="E49" sqref="E49:F49"/>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6384" width="8.75" style="66"/>
  </cols>
  <sheetData>
    <row r="1" spans="2:9" ht="19.5" thickBot="1" x14ac:dyDescent="0.45"/>
    <row r="2" spans="2:9" ht="19.5" x14ac:dyDescent="0.4">
      <c r="B2" s="134" t="s">
        <v>120</v>
      </c>
      <c r="C2" s="135"/>
      <c r="D2" s="138" t="s">
        <v>121</v>
      </c>
      <c r="E2" s="138"/>
      <c r="F2" s="138"/>
      <c r="G2" s="138"/>
      <c r="H2" s="138"/>
      <c r="I2" s="139"/>
    </row>
    <row r="3" spans="2:9" x14ac:dyDescent="0.4">
      <c r="B3" s="136"/>
      <c r="C3" s="137"/>
      <c r="D3" s="67" t="s">
        <v>183</v>
      </c>
      <c r="E3" s="140" t="s">
        <v>123</v>
      </c>
      <c r="F3" s="140"/>
      <c r="G3" s="140" t="s">
        <v>124</v>
      </c>
      <c r="H3" s="140"/>
      <c r="I3" s="68" t="s">
        <v>125</v>
      </c>
    </row>
    <row r="4" spans="2:9" x14ac:dyDescent="0.4">
      <c r="B4" s="141" t="s">
        <v>126</v>
      </c>
      <c r="C4" s="69"/>
      <c r="D4" s="70" t="s">
        <v>127</v>
      </c>
      <c r="E4" s="70" t="s">
        <v>103</v>
      </c>
      <c r="F4" s="70" t="s">
        <v>128</v>
      </c>
      <c r="G4" s="70" t="s">
        <v>129</v>
      </c>
      <c r="H4" s="70" t="s">
        <v>128</v>
      </c>
      <c r="I4" s="71"/>
    </row>
    <row r="5" spans="2:9" x14ac:dyDescent="0.4">
      <c r="B5" s="141"/>
      <c r="C5" s="143" t="s">
        <v>203</v>
      </c>
      <c r="D5" s="143">
        <v>89</v>
      </c>
      <c r="E5" s="143">
        <v>72</v>
      </c>
      <c r="F5" s="143">
        <v>19</v>
      </c>
      <c r="G5" s="143">
        <v>137</v>
      </c>
      <c r="H5" s="143">
        <v>19</v>
      </c>
      <c r="I5" s="144">
        <v>431</v>
      </c>
    </row>
    <row r="6" spans="2:9" x14ac:dyDescent="0.4">
      <c r="B6" s="141"/>
      <c r="C6" s="143"/>
      <c r="D6" s="143"/>
      <c r="E6" s="143"/>
      <c r="F6" s="143"/>
      <c r="G6" s="143"/>
      <c r="H6" s="143"/>
      <c r="I6" s="145"/>
    </row>
    <row r="7" spans="2:9" x14ac:dyDescent="0.4">
      <c r="B7" s="141"/>
      <c r="C7" s="143"/>
      <c r="D7" s="143"/>
      <c r="E7" s="143">
        <f>E5+F5</f>
        <v>91</v>
      </c>
      <c r="F7" s="143"/>
      <c r="G7" s="143">
        <f>G5+H5</f>
        <v>156</v>
      </c>
      <c r="H7" s="143"/>
      <c r="I7" s="146"/>
    </row>
    <row r="8" spans="2:9" x14ac:dyDescent="0.4">
      <c r="B8" s="141"/>
      <c r="C8" s="143" t="s">
        <v>204</v>
      </c>
      <c r="D8" s="143">
        <v>322</v>
      </c>
      <c r="E8" s="143">
        <v>131</v>
      </c>
      <c r="F8" s="143">
        <v>25</v>
      </c>
      <c r="G8" s="143">
        <v>203</v>
      </c>
      <c r="H8" s="143">
        <v>25</v>
      </c>
      <c r="I8" s="144">
        <v>543</v>
      </c>
    </row>
    <row r="9" spans="2:9" x14ac:dyDescent="0.4">
      <c r="B9" s="141"/>
      <c r="C9" s="143"/>
      <c r="D9" s="143"/>
      <c r="E9" s="143"/>
      <c r="F9" s="143"/>
      <c r="G9" s="143"/>
      <c r="H9" s="143"/>
      <c r="I9" s="145"/>
    </row>
    <row r="10" spans="2:9" x14ac:dyDescent="0.4">
      <c r="B10" s="141"/>
      <c r="C10" s="143"/>
      <c r="D10" s="143"/>
      <c r="E10" s="143">
        <f>E8+F8</f>
        <v>156</v>
      </c>
      <c r="F10" s="143"/>
      <c r="G10" s="143">
        <f>G8+H8</f>
        <v>228</v>
      </c>
      <c r="H10" s="143"/>
      <c r="I10" s="146"/>
    </row>
    <row r="11" spans="2:9" ht="19.5" thickBot="1" x14ac:dyDescent="0.45">
      <c r="B11" s="142"/>
      <c r="C11" s="72" t="s">
        <v>132</v>
      </c>
      <c r="D11" s="73">
        <f t="shared" ref="D11:I11" si="0">D8/D5</f>
        <v>3.6179775280898876</v>
      </c>
      <c r="E11" s="73">
        <f t="shared" si="0"/>
        <v>1.8194444444444444</v>
      </c>
      <c r="F11" s="73">
        <f t="shared" si="0"/>
        <v>1.3157894736842106</v>
      </c>
      <c r="G11" s="73">
        <f t="shared" si="0"/>
        <v>1.4817518248175183</v>
      </c>
      <c r="H11" s="73">
        <f t="shared" si="0"/>
        <v>1.3157894736842106</v>
      </c>
      <c r="I11" s="74">
        <f t="shared" si="0"/>
        <v>1.259860788863109</v>
      </c>
    </row>
    <row r="12" spans="2:9" ht="19.5" x14ac:dyDescent="0.4">
      <c r="B12" s="134" t="s">
        <v>133</v>
      </c>
      <c r="C12" s="135"/>
      <c r="D12" s="138" t="s">
        <v>121</v>
      </c>
      <c r="E12" s="138"/>
      <c r="F12" s="138"/>
      <c r="G12" s="138"/>
      <c r="H12" s="138"/>
      <c r="I12" s="139"/>
    </row>
    <row r="13" spans="2:9" x14ac:dyDescent="0.4">
      <c r="B13" s="136"/>
      <c r="C13" s="137"/>
      <c r="D13" s="67" t="s">
        <v>183</v>
      </c>
      <c r="E13" s="140" t="s">
        <v>123</v>
      </c>
      <c r="F13" s="140"/>
      <c r="G13" s="140" t="s">
        <v>124</v>
      </c>
      <c r="H13" s="140"/>
      <c r="I13" s="68" t="s">
        <v>125</v>
      </c>
    </row>
    <row r="14" spans="2:9" x14ac:dyDescent="0.4">
      <c r="B14" s="141" t="s">
        <v>126</v>
      </c>
      <c r="C14" s="69"/>
      <c r="D14" s="70" t="s">
        <v>127</v>
      </c>
      <c r="E14" s="70" t="s">
        <v>134</v>
      </c>
      <c r="F14" s="70" t="s">
        <v>135</v>
      </c>
      <c r="G14" s="70" t="s">
        <v>136</v>
      </c>
      <c r="H14" s="70" t="s">
        <v>135</v>
      </c>
      <c r="I14" s="71"/>
    </row>
    <row r="15" spans="2:9" x14ac:dyDescent="0.4">
      <c r="B15" s="141"/>
      <c r="C15" s="143" t="s">
        <v>205</v>
      </c>
      <c r="D15" s="143">
        <v>126</v>
      </c>
      <c r="E15" s="143">
        <v>83</v>
      </c>
      <c r="F15" s="143">
        <v>20</v>
      </c>
      <c r="G15" s="143">
        <v>89</v>
      </c>
      <c r="H15" s="143">
        <v>20</v>
      </c>
      <c r="I15" s="144">
        <v>567</v>
      </c>
    </row>
    <row r="16" spans="2:9" x14ac:dyDescent="0.4">
      <c r="B16" s="141"/>
      <c r="C16" s="143"/>
      <c r="D16" s="143"/>
      <c r="E16" s="143"/>
      <c r="F16" s="143"/>
      <c r="G16" s="143"/>
      <c r="H16" s="143"/>
      <c r="I16" s="145"/>
    </row>
    <row r="17" spans="2:18" x14ac:dyDescent="0.4">
      <c r="B17" s="141"/>
      <c r="C17" s="143"/>
      <c r="D17" s="143"/>
      <c r="E17" s="143">
        <f>E15+F15</f>
        <v>103</v>
      </c>
      <c r="F17" s="143"/>
      <c r="G17" s="143">
        <f>G15+H15</f>
        <v>109</v>
      </c>
      <c r="H17" s="143"/>
      <c r="I17" s="146"/>
    </row>
    <row r="18" spans="2:18" x14ac:dyDescent="0.4">
      <c r="B18" s="141"/>
      <c r="C18" s="143" t="s">
        <v>206</v>
      </c>
      <c r="D18" s="150">
        <f t="shared" ref="D18:I18" si="1">D15*D11</f>
        <v>455.86516853932585</v>
      </c>
      <c r="E18" s="150">
        <f t="shared" si="1"/>
        <v>151.01388888888889</v>
      </c>
      <c r="F18" s="150">
        <f t="shared" si="1"/>
        <v>26.315789473684212</v>
      </c>
      <c r="G18" s="150">
        <f t="shared" si="1"/>
        <v>131.87591240875912</v>
      </c>
      <c r="H18" s="150">
        <f t="shared" si="1"/>
        <v>26.315789473684212</v>
      </c>
      <c r="I18" s="147">
        <f t="shared" si="1"/>
        <v>714.34106728538279</v>
      </c>
    </row>
    <row r="19" spans="2:18" x14ac:dyDescent="0.4">
      <c r="B19" s="141"/>
      <c r="C19" s="143"/>
      <c r="D19" s="150"/>
      <c r="E19" s="150"/>
      <c r="F19" s="150"/>
      <c r="G19" s="150"/>
      <c r="H19" s="150"/>
      <c r="I19" s="148"/>
    </row>
    <row r="20" spans="2:18" x14ac:dyDescent="0.4">
      <c r="B20" s="141"/>
      <c r="C20" s="143"/>
      <c r="D20" s="150"/>
      <c r="E20" s="150">
        <f>E18+F18</f>
        <v>177.32967836257311</v>
      </c>
      <c r="F20" s="150"/>
      <c r="G20" s="150">
        <f>G18+H18</f>
        <v>158.19170188244334</v>
      </c>
      <c r="H20" s="150"/>
      <c r="I20" s="149"/>
    </row>
    <row r="21" spans="2:18" ht="19.5" thickBot="1" x14ac:dyDescent="0.45">
      <c r="B21" s="153"/>
      <c r="C21" s="75" t="s">
        <v>132</v>
      </c>
      <c r="D21" s="76">
        <f t="shared" ref="D21:I21" si="2">D18/D15</f>
        <v>3.6179775280898876</v>
      </c>
      <c r="E21" s="76">
        <f t="shared" si="2"/>
        <v>1.8194444444444444</v>
      </c>
      <c r="F21" s="76">
        <f t="shared" si="2"/>
        <v>1.3157894736842106</v>
      </c>
      <c r="G21" s="76">
        <f t="shared" si="2"/>
        <v>1.4817518248175181</v>
      </c>
      <c r="H21" s="76">
        <f t="shared" si="2"/>
        <v>1.3157894736842106</v>
      </c>
      <c r="I21" s="76">
        <f t="shared" si="2"/>
        <v>1.259860788863109</v>
      </c>
    </row>
    <row r="22" spans="2:18" x14ac:dyDescent="0.4">
      <c r="B22" s="77"/>
      <c r="C22" s="77"/>
      <c r="D22" s="151" t="s">
        <v>139</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137"/>
      <c r="D31" s="67" t="s">
        <v>183</v>
      </c>
      <c r="E31" s="140" t="s">
        <v>123</v>
      </c>
      <c r="F31" s="140"/>
      <c r="G31" s="140" t="s">
        <v>124</v>
      </c>
      <c r="H31" s="140"/>
      <c r="I31" s="68" t="s">
        <v>125</v>
      </c>
    </row>
    <row r="32" spans="2:18" x14ac:dyDescent="0.4">
      <c r="B32" s="191" t="s">
        <v>193</v>
      </c>
      <c r="C32" s="186" t="s">
        <v>154</v>
      </c>
      <c r="D32" s="197">
        <v>316</v>
      </c>
      <c r="E32" s="202">
        <v>104</v>
      </c>
      <c r="F32" s="202">
        <v>42</v>
      </c>
      <c r="G32" s="202">
        <v>148</v>
      </c>
      <c r="H32" s="202">
        <v>42</v>
      </c>
      <c r="I32" s="194">
        <v>640</v>
      </c>
      <c r="K32" s="157" t="s">
        <v>141</v>
      </c>
      <c r="L32" s="158"/>
      <c r="M32" s="158"/>
      <c r="N32" s="158"/>
      <c r="O32" s="158"/>
      <c r="P32" s="158"/>
      <c r="Q32" s="158"/>
      <c r="R32" s="159"/>
    </row>
    <row r="33" spans="2:18" x14ac:dyDescent="0.4">
      <c r="B33" s="192"/>
      <c r="C33" s="187"/>
      <c r="D33" s="204"/>
      <c r="E33" s="203"/>
      <c r="F33" s="203"/>
      <c r="G33" s="203"/>
      <c r="H33" s="203"/>
      <c r="I33" s="145"/>
      <c r="K33" s="160"/>
      <c r="L33" s="161"/>
      <c r="M33" s="161"/>
      <c r="N33" s="161"/>
      <c r="O33" s="161"/>
      <c r="P33" s="161"/>
      <c r="Q33" s="161"/>
      <c r="R33" s="162"/>
    </row>
    <row r="34" spans="2:18" ht="19.5" thickBot="1" x14ac:dyDescent="0.45">
      <c r="B34" s="192"/>
      <c r="C34" s="189"/>
      <c r="D34" s="205"/>
      <c r="E34" s="207">
        <f>E32+F32</f>
        <v>146</v>
      </c>
      <c r="F34" s="208"/>
      <c r="G34" s="207">
        <f>G32+H32</f>
        <v>190</v>
      </c>
      <c r="H34" s="208"/>
      <c r="I34" s="176"/>
      <c r="K34" s="160"/>
      <c r="L34" s="161"/>
      <c r="M34" s="161"/>
      <c r="N34" s="161"/>
      <c r="O34" s="161"/>
      <c r="P34" s="161"/>
      <c r="Q34" s="161"/>
      <c r="R34" s="162"/>
    </row>
    <row r="35" spans="2:18" ht="19.5" thickBot="1" x14ac:dyDescent="0.45">
      <c r="B35" s="192"/>
      <c r="C35" s="186" t="s">
        <v>177</v>
      </c>
      <c r="D35" s="197">
        <v>364</v>
      </c>
      <c r="E35" s="202">
        <v>100</v>
      </c>
      <c r="F35" s="202">
        <v>39</v>
      </c>
      <c r="G35" s="202">
        <v>138</v>
      </c>
      <c r="H35" s="202">
        <v>39</v>
      </c>
      <c r="I35" s="194">
        <v>576</v>
      </c>
      <c r="K35" s="163"/>
      <c r="L35" s="164"/>
      <c r="M35" s="164"/>
      <c r="N35" s="164"/>
      <c r="O35" s="164"/>
      <c r="P35" s="164"/>
      <c r="Q35" s="164"/>
      <c r="R35" s="165"/>
    </row>
    <row r="36" spans="2:18" x14ac:dyDescent="0.4">
      <c r="B36" s="192"/>
      <c r="C36" s="187"/>
      <c r="D36" s="204"/>
      <c r="E36" s="203"/>
      <c r="F36" s="203"/>
      <c r="G36" s="203"/>
      <c r="H36" s="203"/>
      <c r="I36" s="145"/>
      <c r="K36" s="88"/>
      <c r="L36" s="88"/>
      <c r="M36" s="88"/>
      <c r="N36" s="88"/>
      <c r="O36" s="88"/>
      <c r="P36" s="88"/>
      <c r="Q36" s="88"/>
      <c r="R36" s="88"/>
    </row>
    <row r="37" spans="2:18" ht="19.5" thickBot="1" x14ac:dyDescent="0.45">
      <c r="B37" s="192"/>
      <c r="C37" s="189"/>
      <c r="D37" s="205"/>
      <c r="E37" s="207">
        <f>E35+F35</f>
        <v>139</v>
      </c>
      <c r="F37" s="208"/>
      <c r="G37" s="207">
        <f>G35+H35</f>
        <v>177</v>
      </c>
      <c r="H37" s="208"/>
      <c r="I37" s="176"/>
      <c r="J37" s="66">
        <v>25.6</v>
      </c>
      <c r="K37" s="88"/>
      <c r="L37" s="88"/>
      <c r="M37" s="88"/>
      <c r="N37" s="88"/>
      <c r="O37" s="88"/>
      <c r="P37" s="88"/>
      <c r="Q37" s="88"/>
      <c r="R37" s="88"/>
    </row>
    <row r="38" spans="2:18" x14ac:dyDescent="0.4">
      <c r="B38" s="192"/>
      <c r="C38" s="186" t="s">
        <v>182</v>
      </c>
      <c r="D38" s="197">
        <v>198</v>
      </c>
      <c r="E38" s="202">
        <v>95</v>
      </c>
      <c r="F38" s="202">
        <v>47</v>
      </c>
      <c r="G38" s="202">
        <v>96</v>
      </c>
      <c r="H38" s="202">
        <v>47</v>
      </c>
      <c r="I38" s="194"/>
      <c r="K38" s="166" t="s">
        <v>144</v>
      </c>
      <c r="L38" s="167"/>
      <c r="M38" s="167"/>
      <c r="N38" s="167"/>
      <c r="O38" s="167"/>
      <c r="P38" s="167"/>
      <c r="Q38" s="167"/>
      <c r="R38" s="168"/>
    </row>
    <row r="39" spans="2:18" x14ac:dyDescent="0.4">
      <c r="B39" s="192"/>
      <c r="C39" s="187"/>
      <c r="D39" s="204"/>
      <c r="E39" s="203"/>
      <c r="F39" s="203"/>
      <c r="G39" s="203"/>
      <c r="H39" s="203"/>
      <c r="I39" s="145"/>
      <c r="K39" s="169"/>
      <c r="L39" s="170"/>
      <c r="M39" s="170"/>
      <c r="N39" s="170"/>
      <c r="O39" s="170"/>
      <c r="P39" s="170"/>
      <c r="Q39" s="170"/>
      <c r="R39" s="171"/>
    </row>
    <row r="40" spans="2:18" ht="19.5" thickBot="1" x14ac:dyDescent="0.45">
      <c r="B40" s="192"/>
      <c r="C40" s="189"/>
      <c r="D40" s="205"/>
      <c r="E40" s="207">
        <f>E38+F38</f>
        <v>142</v>
      </c>
      <c r="F40" s="208"/>
      <c r="G40" s="207">
        <f>G38+H38</f>
        <v>143</v>
      </c>
      <c r="H40" s="208"/>
      <c r="I40" s="176"/>
      <c r="K40" s="169"/>
      <c r="L40" s="170"/>
      <c r="M40" s="170"/>
      <c r="N40" s="170"/>
      <c r="O40" s="170"/>
      <c r="P40" s="170"/>
      <c r="Q40" s="170"/>
      <c r="R40" s="171"/>
    </row>
    <row r="41" spans="2:18" x14ac:dyDescent="0.4">
      <c r="B41" s="192"/>
      <c r="C41" s="186" t="s">
        <v>188</v>
      </c>
      <c r="D41" s="197">
        <v>216</v>
      </c>
      <c r="E41" s="202">
        <v>122</v>
      </c>
      <c r="F41" s="202">
        <v>26</v>
      </c>
      <c r="G41" s="202">
        <v>161</v>
      </c>
      <c r="H41" s="202">
        <v>26</v>
      </c>
      <c r="I41" s="194"/>
      <c r="K41" s="169"/>
      <c r="L41" s="170"/>
      <c r="M41" s="170"/>
      <c r="N41" s="170"/>
      <c r="O41" s="170"/>
      <c r="P41" s="170"/>
      <c r="Q41" s="170"/>
      <c r="R41" s="171"/>
    </row>
    <row r="42" spans="2:18" x14ac:dyDescent="0.4">
      <c r="B42" s="192"/>
      <c r="C42" s="187"/>
      <c r="D42" s="204"/>
      <c r="E42" s="203"/>
      <c r="F42" s="203"/>
      <c r="G42" s="203"/>
      <c r="H42" s="203"/>
      <c r="I42" s="145"/>
      <c r="K42" s="169"/>
      <c r="L42" s="170"/>
      <c r="M42" s="170"/>
      <c r="N42" s="170"/>
      <c r="O42" s="170"/>
      <c r="P42" s="170"/>
      <c r="Q42" s="170"/>
      <c r="R42" s="171"/>
    </row>
    <row r="43" spans="2:18" ht="19.5" thickBot="1" x14ac:dyDescent="0.45">
      <c r="B43" s="192"/>
      <c r="C43" s="189"/>
      <c r="D43" s="205"/>
      <c r="E43" s="207">
        <f>E41+F41</f>
        <v>148</v>
      </c>
      <c r="F43" s="208"/>
      <c r="G43" s="207">
        <f>G41+H41</f>
        <v>187</v>
      </c>
      <c r="H43" s="208"/>
      <c r="I43" s="176"/>
      <c r="K43" s="172"/>
      <c r="L43" s="173"/>
      <c r="M43" s="173"/>
      <c r="N43" s="173"/>
      <c r="O43" s="173"/>
      <c r="P43" s="173"/>
      <c r="Q43" s="173"/>
      <c r="R43" s="174"/>
    </row>
    <row r="44" spans="2:18" x14ac:dyDescent="0.4">
      <c r="B44" s="192"/>
      <c r="C44" s="186" t="s">
        <v>194</v>
      </c>
      <c r="D44" s="197" t="s">
        <v>195</v>
      </c>
      <c r="E44" s="202">
        <v>61</v>
      </c>
      <c r="F44" s="202">
        <v>52</v>
      </c>
      <c r="G44" s="202">
        <v>99</v>
      </c>
      <c r="H44" s="202">
        <v>52</v>
      </c>
      <c r="I44" s="194">
        <v>374</v>
      </c>
      <c r="K44" s="88"/>
      <c r="L44" s="88"/>
      <c r="M44" s="88"/>
      <c r="N44" s="88"/>
      <c r="O44" s="88"/>
      <c r="P44" s="88"/>
      <c r="Q44" s="88"/>
      <c r="R44" s="88"/>
    </row>
    <row r="45" spans="2:18" x14ac:dyDescent="0.4">
      <c r="B45" s="192"/>
      <c r="C45" s="187"/>
      <c r="D45" s="204"/>
      <c r="E45" s="203"/>
      <c r="F45" s="203"/>
      <c r="G45" s="203"/>
      <c r="H45" s="203"/>
      <c r="I45" s="145"/>
      <c r="K45" s="88"/>
      <c r="L45" s="88"/>
      <c r="M45" s="88"/>
      <c r="N45" s="88"/>
      <c r="O45" s="88"/>
      <c r="P45" s="88"/>
      <c r="Q45" s="88"/>
      <c r="R45" s="88"/>
    </row>
    <row r="46" spans="2:18" ht="19.5" thickBot="1" x14ac:dyDescent="0.45">
      <c r="B46" s="192"/>
      <c r="C46" s="189"/>
      <c r="D46" s="205"/>
      <c r="E46" s="207">
        <f>E44+F44</f>
        <v>113</v>
      </c>
      <c r="F46" s="208"/>
      <c r="G46" s="207">
        <f>G44+H44</f>
        <v>151</v>
      </c>
      <c r="H46" s="208"/>
      <c r="I46" s="176"/>
      <c r="J46" s="66">
        <v>16.600000000000001</v>
      </c>
      <c r="K46" s="88"/>
      <c r="L46" s="88"/>
      <c r="M46" s="88"/>
      <c r="N46" s="88"/>
      <c r="O46" s="88"/>
      <c r="P46" s="88"/>
      <c r="Q46" s="88"/>
      <c r="R46" s="88"/>
    </row>
    <row r="47" spans="2:18" x14ac:dyDescent="0.4">
      <c r="B47" s="192"/>
      <c r="C47" s="186" t="s">
        <v>207</v>
      </c>
      <c r="D47" s="197" t="s">
        <v>208</v>
      </c>
      <c r="E47" s="202">
        <v>151</v>
      </c>
      <c r="F47" s="202">
        <v>26</v>
      </c>
      <c r="G47" s="202">
        <v>132</v>
      </c>
      <c r="H47" s="202">
        <v>26</v>
      </c>
      <c r="I47" s="194">
        <v>714</v>
      </c>
      <c r="K47" s="88"/>
      <c r="L47" s="88"/>
      <c r="M47" s="88"/>
      <c r="N47" s="88"/>
      <c r="O47" s="88"/>
      <c r="P47" s="88"/>
      <c r="Q47" s="88"/>
      <c r="R47" s="88"/>
    </row>
    <row r="48" spans="2:18" x14ac:dyDescent="0.4">
      <c r="B48" s="192"/>
      <c r="C48" s="187"/>
      <c r="D48" s="204"/>
      <c r="E48" s="203"/>
      <c r="F48" s="203"/>
      <c r="G48" s="203"/>
      <c r="H48" s="203"/>
      <c r="I48" s="145"/>
      <c r="K48" s="88"/>
      <c r="L48" s="88"/>
      <c r="M48" s="88"/>
      <c r="N48" s="88"/>
      <c r="O48" s="88"/>
      <c r="P48" s="88"/>
      <c r="Q48" s="88"/>
      <c r="R48" s="88"/>
    </row>
    <row r="49" spans="2:18" ht="19.5" thickBot="1" x14ac:dyDescent="0.45">
      <c r="B49" s="193"/>
      <c r="C49" s="189"/>
      <c r="D49" s="205"/>
      <c r="E49" s="207">
        <f>E47+F47</f>
        <v>177</v>
      </c>
      <c r="F49" s="208"/>
      <c r="G49" s="207">
        <f>G47+H47</f>
        <v>158</v>
      </c>
      <c r="H49" s="208"/>
      <c r="I49" s="176"/>
      <c r="K49" s="88"/>
      <c r="L49" s="88"/>
      <c r="M49" s="88"/>
      <c r="N49" s="88"/>
      <c r="O49" s="88"/>
      <c r="P49" s="88"/>
      <c r="Q49" s="88"/>
      <c r="R49" s="88"/>
    </row>
    <row r="50" spans="2:18" x14ac:dyDescent="0.4">
      <c r="B50" s="77"/>
      <c r="C50" s="77"/>
      <c r="D50" s="91"/>
      <c r="E50" s="92"/>
      <c r="F50" s="92"/>
      <c r="G50" s="92"/>
      <c r="H50" s="92"/>
      <c r="I50" s="77"/>
      <c r="K50" s="88"/>
      <c r="L50" s="88"/>
      <c r="M50" s="88"/>
      <c r="N50" s="88"/>
      <c r="O50" s="88"/>
      <c r="P50" s="88"/>
      <c r="Q50" s="88"/>
      <c r="R50" s="88"/>
    </row>
    <row r="51" spans="2:18" x14ac:dyDescent="0.4">
      <c r="D51" s="178" t="s">
        <v>145</v>
      </c>
    </row>
    <row r="52" spans="2:18" x14ac:dyDescent="0.4">
      <c r="D52" s="178"/>
    </row>
    <row r="53" spans="2:18" ht="19.5" thickBot="1" x14ac:dyDescent="0.45">
      <c r="D53" s="83"/>
    </row>
    <row r="54" spans="2:18" ht="19.5" thickBot="1" x14ac:dyDescent="0.45">
      <c r="C54" s="84" t="s">
        <v>146</v>
      </c>
      <c r="D54" s="179" t="s">
        <v>142</v>
      </c>
      <c r="E54" s="182" t="s">
        <v>147</v>
      </c>
      <c r="F54" s="182"/>
      <c r="G54" s="182" t="s">
        <v>148</v>
      </c>
      <c r="H54" s="183"/>
      <c r="I54" s="255" t="s">
        <v>183</v>
      </c>
      <c r="J54" s="256"/>
    </row>
    <row r="55" spans="2:18" x14ac:dyDescent="0.4">
      <c r="D55" s="180"/>
      <c r="E55" s="70" t="s">
        <v>103</v>
      </c>
      <c r="F55" s="70" t="s">
        <v>128</v>
      </c>
      <c r="G55" s="70" t="s">
        <v>129</v>
      </c>
      <c r="H55" s="98" t="s">
        <v>128</v>
      </c>
      <c r="I55" s="257"/>
      <c r="J55" s="258"/>
    </row>
    <row r="56" spans="2:18" x14ac:dyDescent="0.4">
      <c r="D56" s="180"/>
      <c r="E56" s="143">
        <v>24</v>
      </c>
      <c r="F56" s="143">
        <v>5</v>
      </c>
      <c r="G56" s="143">
        <v>35</v>
      </c>
      <c r="H56" s="262">
        <v>5</v>
      </c>
      <c r="I56" s="251"/>
      <c r="J56" s="252"/>
    </row>
    <row r="57" spans="2:18" x14ac:dyDescent="0.4">
      <c r="D57" s="180"/>
      <c r="E57" s="143"/>
      <c r="F57" s="143"/>
      <c r="G57" s="143"/>
      <c r="H57" s="262"/>
      <c r="I57" s="251"/>
      <c r="J57" s="252"/>
    </row>
    <row r="58" spans="2:18" ht="19.5" thickBot="1" x14ac:dyDescent="0.45">
      <c r="D58" s="181"/>
      <c r="E58" s="177">
        <f>E56+F56</f>
        <v>29</v>
      </c>
      <c r="F58" s="177"/>
      <c r="G58" s="177">
        <f>G56+H56</f>
        <v>40</v>
      </c>
      <c r="H58" s="195"/>
      <c r="I58" s="251"/>
      <c r="J58" s="252"/>
    </row>
    <row r="59" spans="2:18" x14ac:dyDescent="0.4">
      <c r="D59" s="179" t="s">
        <v>149</v>
      </c>
      <c r="E59" s="70" t="s">
        <v>103</v>
      </c>
      <c r="F59" s="70" t="s">
        <v>128</v>
      </c>
      <c r="G59" s="70" t="s">
        <v>129</v>
      </c>
      <c r="H59" s="98" t="s">
        <v>128</v>
      </c>
      <c r="I59" s="251"/>
      <c r="J59" s="252"/>
    </row>
    <row r="60" spans="2:18" x14ac:dyDescent="0.4">
      <c r="D60" s="180"/>
      <c r="E60" s="143">
        <v>37</v>
      </c>
      <c r="F60" s="143">
        <v>7</v>
      </c>
      <c r="G60" s="143">
        <v>43</v>
      </c>
      <c r="H60" s="262">
        <v>7</v>
      </c>
      <c r="I60" s="251"/>
      <c r="J60" s="252"/>
    </row>
    <row r="61" spans="2:18" x14ac:dyDescent="0.4">
      <c r="D61" s="180"/>
      <c r="E61" s="143"/>
      <c r="F61" s="143"/>
      <c r="G61" s="143"/>
      <c r="H61" s="262"/>
      <c r="I61" s="251"/>
      <c r="J61" s="252"/>
    </row>
    <row r="62" spans="2:18" ht="19.5" thickBot="1" x14ac:dyDescent="0.45">
      <c r="D62" s="181"/>
      <c r="E62" s="177">
        <f>E60+F60</f>
        <v>44</v>
      </c>
      <c r="F62" s="177"/>
      <c r="G62" s="177">
        <f>G60+H60</f>
        <v>50</v>
      </c>
      <c r="H62" s="195"/>
      <c r="I62" s="251"/>
      <c r="J62" s="252"/>
    </row>
    <row r="63" spans="2:18" x14ac:dyDescent="0.4">
      <c r="D63" s="180" t="s">
        <v>150</v>
      </c>
      <c r="E63" s="70" t="s">
        <v>103</v>
      </c>
      <c r="F63" s="70" t="s">
        <v>128</v>
      </c>
      <c r="G63" s="70" t="s">
        <v>129</v>
      </c>
      <c r="H63" s="98" t="s">
        <v>128</v>
      </c>
      <c r="I63" s="251"/>
      <c r="J63" s="252"/>
    </row>
    <row r="64" spans="2:18" x14ac:dyDescent="0.4">
      <c r="D64" s="180"/>
      <c r="E64" s="143">
        <v>13</v>
      </c>
      <c r="F64" s="143">
        <v>2</v>
      </c>
      <c r="G64" s="143">
        <v>46</v>
      </c>
      <c r="H64" s="262">
        <v>2</v>
      </c>
      <c r="I64" s="251"/>
      <c r="J64" s="252"/>
    </row>
    <row r="65" spans="4:10" x14ac:dyDescent="0.4">
      <c r="D65" s="180"/>
      <c r="E65" s="143"/>
      <c r="F65" s="143"/>
      <c r="G65" s="143"/>
      <c r="H65" s="262"/>
      <c r="I65" s="251"/>
      <c r="J65" s="252"/>
    </row>
    <row r="66" spans="4:10" ht="19.5" thickBot="1" x14ac:dyDescent="0.45">
      <c r="D66" s="181"/>
      <c r="E66" s="177">
        <f>E64+F64</f>
        <v>15</v>
      </c>
      <c r="F66" s="177"/>
      <c r="G66" s="177">
        <f>G64+H64</f>
        <v>48</v>
      </c>
      <c r="H66" s="195"/>
      <c r="I66" s="251"/>
      <c r="J66" s="252"/>
    </row>
    <row r="67" spans="4:10" x14ac:dyDescent="0.4">
      <c r="D67" s="180" t="s">
        <v>138</v>
      </c>
      <c r="E67" s="70" t="s">
        <v>103</v>
      </c>
      <c r="F67" s="70" t="s">
        <v>128</v>
      </c>
      <c r="G67" s="70" t="s">
        <v>129</v>
      </c>
      <c r="H67" s="98" t="s">
        <v>128</v>
      </c>
      <c r="I67" s="251"/>
      <c r="J67" s="252"/>
    </row>
    <row r="68" spans="4:10" x14ac:dyDescent="0.4">
      <c r="D68" s="180"/>
      <c r="E68" s="154"/>
      <c r="F68" s="154"/>
      <c r="G68" s="154"/>
      <c r="H68" s="259"/>
      <c r="I68" s="251"/>
      <c r="J68" s="252"/>
    </row>
    <row r="69" spans="4:10" x14ac:dyDescent="0.4">
      <c r="D69" s="180"/>
      <c r="E69" s="156"/>
      <c r="F69" s="156"/>
      <c r="G69" s="156"/>
      <c r="H69" s="260"/>
      <c r="I69" s="251"/>
      <c r="J69" s="252"/>
    </row>
    <row r="70" spans="4:10" ht="19.5" thickBot="1" x14ac:dyDescent="0.45">
      <c r="D70" s="181"/>
      <c r="E70" s="195">
        <f>E68+F68</f>
        <v>0</v>
      </c>
      <c r="F70" s="196"/>
      <c r="G70" s="195">
        <f>G68+H68</f>
        <v>0</v>
      </c>
      <c r="H70" s="261"/>
      <c r="I70" s="251"/>
      <c r="J70" s="252"/>
    </row>
    <row r="71" spans="4:10" x14ac:dyDescent="0.4">
      <c r="D71" s="180" t="s">
        <v>153</v>
      </c>
      <c r="E71" s="70" t="s">
        <v>103</v>
      </c>
      <c r="F71" s="70" t="s">
        <v>128</v>
      </c>
      <c r="G71" s="70" t="s">
        <v>129</v>
      </c>
      <c r="H71" s="98" t="s">
        <v>128</v>
      </c>
      <c r="I71" s="251"/>
      <c r="J71" s="252"/>
    </row>
    <row r="72" spans="4:10" x14ac:dyDescent="0.4">
      <c r="D72" s="180"/>
      <c r="E72" s="154"/>
      <c r="F72" s="154"/>
      <c r="G72" s="154"/>
      <c r="H72" s="259"/>
      <c r="I72" s="251"/>
      <c r="J72" s="252"/>
    </row>
    <row r="73" spans="4:10" x14ac:dyDescent="0.4">
      <c r="D73" s="180"/>
      <c r="E73" s="156"/>
      <c r="F73" s="156"/>
      <c r="G73" s="156"/>
      <c r="H73" s="260"/>
      <c r="I73" s="251"/>
      <c r="J73" s="252"/>
    </row>
    <row r="74" spans="4:10" ht="19.5" thickBot="1" x14ac:dyDescent="0.45">
      <c r="D74" s="181"/>
      <c r="E74" s="195">
        <f>E72+F72</f>
        <v>0</v>
      </c>
      <c r="F74" s="196"/>
      <c r="G74" s="195">
        <f>G72+H72</f>
        <v>0</v>
      </c>
      <c r="H74" s="261"/>
      <c r="I74" s="251"/>
      <c r="J74" s="252"/>
    </row>
    <row r="75" spans="4:10" x14ac:dyDescent="0.4">
      <c r="D75" s="180" t="s">
        <v>154</v>
      </c>
      <c r="E75" s="70" t="s">
        <v>103</v>
      </c>
      <c r="F75" s="70" t="s">
        <v>128</v>
      </c>
      <c r="G75" s="70" t="s">
        <v>129</v>
      </c>
      <c r="H75" s="98" t="s">
        <v>128</v>
      </c>
      <c r="I75" s="251"/>
      <c r="J75" s="252"/>
    </row>
    <row r="76" spans="4:10" x14ac:dyDescent="0.4">
      <c r="D76" s="180"/>
      <c r="E76" s="154"/>
      <c r="F76" s="154"/>
      <c r="G76" s="154"/>
      <c r="H76" s="259"/>
      <c r="I76" s="251"/>
      <c r="J76" s="252"/>
    </row>
    <row r="77" spans="4:10" x14ac:dyDescent="0.4">
      <c r="D77" s="180"/>
      <c r="E77" s="156"/>
      <c r="F77" s="156"/>
      <c r="G77" s="156"/>
      <c r="H77" s="260"/>
      <c r="I77" s="251"/>
      <c r="J77" s="252"/>
    </row>
    <row r="78" spans="4:10" ht="19.5" thickBot="1" x14ac:dyDescent="0.45">
      <c r="D78" s="181"/>
      <c r="E78" s="195">
        <f>E76+F76</f>
        <v>0</v>
      </c>
      <c r="F78" s="196"/>
      <c r="G78" s="195">
        <f>G76+H76</f>
        <v>0</v>
      </c>
      <c r="H78" s="261"/>
      <c r="I78" s="251"/>
      <c r="J78" s="252"/>
    </row>
    <row r="79" spans="4:10" x14ac:dyDescent="0.4">
      <c r="D79" s="180" t="s">
        <v>209</v>
      </c>
      <c r="E79" s="70" t="s">
        <v>103</v>
      </c>
      <c r="F79" s="70" t="s">
        <v>128</v>
      </c>
      <c r="G79" s="70" t="s">
        <v>129</v>
      </c>
      <c r="H79" s="98" t="s">
        <v>128</v>
      </c>
      <c r="I79" s="251"/>
      <c r="J79" s="252"/>
    </row>
    <row r="80" spans="4:10" x14ac:dyDescent="0.4">
      <c r="D80" s="180"/>
      <c r="E80" s="154"/>
      <c r="F80" s="154"/>
      <c r="G80" s="154"/>
      <c r="H80" s="259"/>
      <c r="I80" s="251"/>
      <c r="J80" s="252"/>
    </row>
    <row r="81" spans="4:10" x14ac:dyDescent="0.4">
      <c r="D81" s="180"/>
      <c r="E81" s="156"/>
      <c r="F81" s="156"/>
      <c r="G81" s="156"/>
      <c r="H81" s="260"/>
      <c r="I81" s="251"/>
      <c r="J81" s="252"/>
    </row>
    <row r="82" spans="4:10" ht="19.5" thickBot="1" x14ac:dyDescent="0.45">
      <c r="D82" s="181"/>
      <c r="E82" s="195">
        <f>E80+F80</f>
        <v>0</v>
      </c>
      <c r="F82" s="196"/>
      <c r="G82" s="195">
        <f>G80+H80</f>
        <v>0</v>
      </c>
      <c r="H82" s="261"/>
      <c r="I82" s="251"/>
      <c r="J82" s="252"/>
    </row>
    <row r="83" spans="4:10" x14ac:dyDescent="0.4">
      <c r="D83" s="180" t="s">
        <v>210</v>
      </c>
      <c r="E83" s="70" t="s">
        <v>103</v>
      </c>
      <c r="F83" s="70" t="s">
        <v>128</v>
      </c>
      <c r="G83" s="70" t="s">
        <v>129</v>
      </c>
      <c r="H83" s="98" t="s">
        <v>128</v>
      </c>
      <c r="I83" s="251"/>
      <c r="J83" s="252"/>
    </row>
    <row r="84" spans="4:10" x14ac:dyDescent="0.4">
      <c r="D84" s="180"/>
      <c r="E84" s="154"/>
      <c r="F84" s="154"/>
      <c r="G84" s="154"/>
      <c r="H84" s="259"/>
      <c r="I84" s="251"/>
      <c r="J84" s="252"/>
    </row>
    <row r="85" spans="4:10" x14ac:dyDescent="0.4">
      <c r="D85" s="180"/>
      <c r="E85" s="156"/>
      <c r="F85" s="156"/>
      <c r="G85" s="156"/>
      <c r="H85" s="260"/>
      <c r="I85" s="251"/>
      <c r="J85" s="252"/>
    </row>
    <row r="86" spans="4:10" ht="19.5" thickBot="1" x14ac:dyDescent="0.45">
      <c r="D86" s="181"/>
      <c r="E86" s="195">
        <f>E84+F84</f>
        <v>0</v>
      </c>
      <c r="F86" s="196"/>
      <c r="G86" s="195">
        <f>G84+H84</f>
        <v>0</v>
      </c>
      <c r="H86" s="261"/>
      <c r="I86" s="251"/>
      <c r="J86" s="252"/>
    </row>
    <row r="87" spans="4:10" x14ac:dyDescent="0.4">
      <c r="D87" s="180" t="s">
        <v>211</v>
      </c>
      <c r="E87" s="70" t="s">
        <v>103</v>
      </c>
      <c r="F87" s="70" t="s">
        <v>128</v>
      </c>
      <c r="G87" s="70" t="s">
        <v>129</v>
      </c>
      <c r="H87" s="98" t="s">
        <v>128</v>
      </c>
      <c r="I87" s="251"/>
      <c r="J87" s="252"/>
    </row>
    <row r="88" spans="4:10" x14ac:dyDescent="0.4">
      <c r="D88" s="180"/>
      <c r="E88" s="154"/>
      <c r="F88" s="154"/>
      <c r="G88" s="154"/>
      <c r="H88" s="259"/>
      <c r="I88" s="251"/>
      <c r="J88" s="252"/>
    </row>
    <row r="89" spans="4:10" x14ac:dyDescent="0.4">
      <c r="D89" s="180"/>
      <c r="E89" s="156"/>
      <c r="F89" s="156"/>
      <c r="G89" s="156"/>
      <c r="H89" s="260"/>
      <c r="I89" s="251"/>
      <c r="J89" s="252"/>
    </row>
    <row r="90" spans="4:10" ht="19.5" thickBot="1" x14ac:dyDescent="0.45">
      <c r="D90" s="181"/>
      <c r="E90" s="195">
        <f>E88+F88</f>
        <v>0</v>
      </c>
      <c r="F90" s="196"/>
      <c r="G90" s="195">
        <f>G88+H88</f>
        <v>0</v>
      </c>
      <c r="H90" s="261"/>
      <c r="I90" s="251"/>
      <c r="J90" s="252"/>
    </row>
    <row r="91" spans="4:10" x14ac:dyDescent="0.4">
      <c r="D91" s="180" t="s">
        <v>212</v>
      </c>
      <c r="E91" s="70" t="s">
        <v>103</v>
      </c>
      <c r="F91" s="70" t="s">
        <v>128</v>
      </c>
      <c r="G91" s="70" t="s">
        <v>129</v>
      </c>
      <c r="H91" s="98" t="s">
        <v>128</v>
      </c>
      <c r="I91" s="251"/>
      <c r="J91" s="252"/>
    </row>
    <row r="92" spans="4:10" x14ac:dyDescent="0.4">
      <c r="D92" s="180"/>
      <c r="E92" s="154"/>
      <c r="F92" s="154"/>
      <c r="G92" s="154"/>
      <c r="H92" s="259"/>
      <c r="I92" s="251"/>
      <c r="J92" s="252"/>
    </row>
    <row r="93" spans="4:10" x14ac:dyDescent="0.4">
      <c r="D93" s="180"/>
      <c r="E93" s="156"/>
      <c r="F93" s="156"/>
      <c r="G93" s="156"/>
      <c r="H93" s="260"/>
      <c r="I93" s="251"/>
      <c r="J93" s="252"/>
    </row>
    <row r="94" spans="4:10" ht="19.5" thickBot="1" x14ac:dyDescent="0.45">
      <c r="D94" s="181"/>
      <c r="E94" s="195">
        <f>E92+F92</f>
        <v>0</v>
      </c>
      <c r="F94" s="196"/>
      <c r="G94" s="195">
        <f>G92+H92</f>
        <v>0</v>
      </c>
      <c r="H94" s="261"/>
      <c r="I94" s="251"/>
      <c r="J94" s="252"/>
    </row>
    <row r="95" spans="4:10" x14ac:dyDescent="0.4">
      <c r="D95" s="180" t="s">
        <v>213</v>
      </c>
      <c r="E95" s="70" t="s">
        <v>103</v>
      </c>
      <c r="F95" s="70" t="s">
        <v>128</v>
      </c>
      <c r="G95" s="70" t="s">
        <v>129</v>
      </c>
      <c r="H95" s="98" t="s">
        <v>128</v>
      </c>
      <c r="I95" s="251">
        <v>70</v>
      </c>
      <c r="J95" s="252"/>
    </row>
    <row r="96" spans="4:10" x14ac:dyDescent="0.4">
      <c r="D96" s="180"/>
      <c r="E96" s="154">
        <v>21</v>
      </c>
      <c r="F96" s="154">
        <v>12</v>
      </c>
      <c r="G96" s="154">
        <v>34</v>
      </c>
      <c r="H96" s="259">
        <v>12</v>
      </c>
      <c r="I96" s="251"/>
      <c r="J96" s="252"/>
    </row>
    <row r="97" spans="4:10" x14ac:dyDescent="0.4">
      <c r="D97" s="180"/>
      <c r="E97" s="156"/>
      <c r="F97" s="156"/>
      <c r="G97" s="156"/>
      <c r="H97" s="260"/>
      <c r="I97" s="251"/>
      <c r="J97" s="252"/>
    </row>
    <row r="98" spans="4:10" ht="19.5" thickBot="1" x14ac:dyDescent="0.45">
      <c r="D98" s="181"/>
      <c r="E98" s="195">
        <f>E96+F96</f>
        <v>33</v>
      </c>
      <c r="F98" s="196"/>
      <c r="G98" s="195">
        <f>G96+H96</f>
        <v>46</v>
      </c>
      <c r="H98" s="261"/>
      <c r="I98" s="253"/>
      <c r="J98" s="254"/>
    </row>
  </sheetData>
  <mergeCells count="200">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H32:H33"/>
    <mergeCell ref="I32:I34"/>
    <mergeCell ref="K32:R35"/>
    <mergeCell ref="E34:F34"/>
    <mergeCell ref="G34:H34"/>
    <mergeCell ref="C35:C37"/>
    <mergeCell ref="D35:D37"/>
    <mergeCell ref="E35:E36"/>
    <mergeCell ref="F35:F36"/>
    <mergeCell ref="G35:G36"/>
    <mergeCell ref="C32:C34"/>
    <mergeCell ref="D32:D34"/>
    <mergeCell ref="E32:E33"/>
    <mergeCell ref="F32:F33"/>
    <mergeCell ref="G32:G33"/>
    <mergeCell ref="H35:H36"/>
    <mergeCell ref="I35:I37"/>
    <mergeCell ref="E37:F37"/>
    <mergeCell ref="G37:H37"/>
    <mergeCell ref="C38:C40"/>
    <mergeCell ref="D38:D40"/>
    <mergeCell ref="E38:E39"/>
    <mergeCell ref="F38:F39"/>
    <mergeCell ref="G38:G39"/>
    <mergeCell ref="H38:H39"/>
    <mergeCell ref="I38:I40"/>
    <mergeCell ref="K38:R43"/>
    <mergeCell ref="E40:F40"/>
    <mergeCell ref="G40:H40"/>
    <mergeCell ref="C41:C43"/>
    <mergeCell ref="D41:D43"/>
    <mergeCell ref="E41:E42"/>
    <mergeCell ref="F41:F42"/>
    <mergeCell ref="G41:G42"/>
    <mergeCell ref="H41:H42"/>
    <mergeCell ref="I41:I43"/>
    <mergeCell ref="E43:F43"/>
    <mergeCell ref="G43:H43"/>
    <mergeCell ref="C44:C46"/>
    <mergeCell ref="D44:D46"/>
    <mergeCell ref="E44:E45"/>
    <mergeCell ref="F44:F45"/>
    <mergeCell ref="G44:G45"/>
    <mergeCell ref="H44:H45"/>
    <mergeCell ref="I44:I46"/>
    <mergeCell ref="E46:F46"/>
    <mergeCell ref="G46:H46"/>
    <mergeCell ref="D51:D52"/>
    <mergeCell ref="D54:D58"/>
    <mergeCell ref="E54:F54"/>
    <mergeCell ref="G54:H54"/>
    <mergeCell ref="E56:E57"/>
    <mergeCell ref="F56:F57"/>
    <mergeCell ref="G56:G57"/>
    <mergeCell ref="H56:H57"/>
    <mergeCell ref="E58:F58"/>
    <mergeCell ref="G58:H58"/>
    <mergeCell ref="D63:D66"/>
    <mergeCell ref="E64:E65"/>
    <mergeCell ref="F64:F65"/>
    <mergeCell ref="G64:G65"/>
    <mergeCell ref="H64:H65"/>
    <mergeCell ref="E66:F66"/>
    <mergeCell ref="G66:H66"/>
    <mergeCell ref="D59:D62"/>
    <mergeCell ref="E60:E61"/>
    <mergeCell ref="F60:F61"/>
    <mergeCell ref="G60:G61"/>
    <mergeCell ref="H60:H61"/>
    <mergeCell ref="E62:F62"/>
    <mergeCell ref="G62:H62"/>
    <mergeCell ref="E72:E73"/>
    <mergeCell ref="F72:F73"/>
    <mergeCell ref="G72:G73"/>
    <mergeCell ref="H72:H73"/>
    <mergeCell ref="E74:F74"/>
    <mergeCell ref="G74:H74"/>
    <mergeCell ref="D67:D70"/>
    <mergeCell ref="E68:E69"/>
    <mergeCell ref="F68:F69"/>
    <mergeCell ref="G68:G69"/>
    <mergeCell ref="H68:H69"/>
    <mergeCell ref="E70:F70"/>
    <mergeCell ref="G70:H70"/>
    <mergeCell ref="I47:I49"/>
    <mergeCell ref="E49:F49"/>
    <mergeCell ref="G49:H49"/>
    <mergeCell ref="B32:B49"/>
    <mergeCell ref="D79:D82"/>
    <mergeCell ref="E80:E81"/>
    <mergeCell ref="F80:F81"/>
    <mergeCell ref="G80:G81"/>
    <mergeCell ref="H80:H81"/>
    <mergeCell ref="E82:F82"/>
    <mergeCell ref="C47:C49"/>
    <mergeCell ref="D47:D49"/>
    <mergeCell ref="E47:E48"/>
    <mergeCell ref="F47:F48"/>
    <mergeCell ref="G47:G48"/>
    <mergeCell ref="H47:H48"/>
    <mergeCell ref="D75:D78"/>
    <mergeCell ref="E76:E77"/>
    <mergeCell ref="F76:F77"/>
    <mergeCell ref="G76:G77"/>
    <mergeCell ref="H76:H77"/>
    <mergeCell ref="E78:F78"/>
    <mergeCell ref="G78:H78"/>
    <mergeCell ref="D71:D74"/>
    <mergeCell ref="D87:D90"/>
    <mergeCell ref="E88:E89"/>
    <mergeCell ref="F88:F89"/>
    <mergeCell ref="G88:G89"/>
    <mergeCell ref="H88:H89"/>
    <mergeCell ref="E90:F90"/>
    <mergeCell ref="G90:H90"/>
    <mergeCell ref="G82:H82"/>
    <mergeCell ref="D83:D86"/>
    <mergeCell ref="E84:E85"/>
    <mergeCell ref="F84:F85"/>
    <mergeCell ref="G84:G85"/>
    <mergeCell ref="H84:H85"/>
    <mergeCell ref="E86:F86"/>
    <mergeCell ref="G86:H86"/>
    <mergeCell ref="D95:D98"/>
    <mergeCell ref="E96:E97"/>
    <mergeCell ref="F96:F97"/>
    <mergeCell ref="G96:G97"/>
    <mergeCell ref="H96:H97"/>
    <mergeCell ref="E98:F98"/>
    <mergeCell ref="G98:H98"/>
    <mergeCell ref="D91:D94"/>
    <mergeCell ref="E92:E93"/>
    <mergeCell ref="F92:F93"/>
    <mergeCell ref="G92:G93"/>
    <mergeCell ref="H92:H93"/>
    <mergeCell ref="E94:F94"/>
    <mergeCell ref="G94:H94"/>
    <mergeCell ref="I75:J78"/>
    <mergeCell ref="I79:J82"/>
    <mergeCell ref="I83:J86"/>
    <mergeCell ref="I87:J90"/>
    <mergeCell ref="I91:J94"/>
    <mergeCell ref="I95:J98"/>
    <mergeCell ref="I54:J54"/>
    <mergeCell ref="I55:J58"/>
    <mergeCell ref="I59:J62"/>
    <mergeCell ref="I63:J66"/>
    <mergeCell ref="I67:J70"/>
    <mergeCell ref="I71:J74"/>
  </mergeCells>
  <phoneticPr fontId="4"/>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73A09-7313-4526-93CB-14411C4360BA}">
  <sheetPr codeName="Sheet19"/>
  <dimension ref="B1:R105"/>
  <sheetViews>
    <sheetView topLeftCell="A27" zoomScale="85" zoomScaleNormal="85" workbookViewId="0">
      <selection activeCell="K24" sqref="K24"/>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6384" width="8.75" style="66"/>
  </cols>
  <sheetData>
    <row r="1" spans="2:9" ht="19.5" thickBot="1" x14ac:dyDescent="0.45"/>
    <row r="2" spans="2:9" ht="19.5" x14ac:dyDescent="0.4">
      <c r="B2" s="134" t="s">
        <v>120</v>
      </c>
      <c r="C2" s="135"/>
      <c r="D2" s="138" t="s">
        <v>121</v>
      </c>
      <c r="E2" s="138"/>
      <c r="F2" s="138"/>
      <c r="G2" s="138"/>
      <c r="H2" s="138"/>
      <c r="I2" s="139"/>
    </row>
    <row r="3" spans="2:9" x14ac:dyDescent="0.4">
      <c r="B3" s="136"/>
      <c r="C3" s="137"/>
      <c r="D3" s="67" t="s">
        <v>183</v>
      </c>
      <c r="E3" s="140" t="s">
        <v>123</v>
      </c>
      <c r="F3" s="140"/>
      <c r="G3" s="140" t="s">
        <v>124</v>
      </c>
      <c r="H3" s="140"/>
      <c r="I3" s="68" t="s">
        <v>125</v>
      </c>
    </row>
    <row r="4" spans="2:9" x14ac:dyDescent="0.4">
      <c r="B4" s="141" t="s">
        <v>126</v>
      </c>
      <c r="C4" s="69"/>
      <c r="D4" s="70" t="s">
        <v>127</v>
      </c>
      <c r="E4" s="70" t="s">
        <v>103</v>
      </c>
      <c r="F4" s="70" t="s">
        <v>128</v>
      </c>
      <c r="G4" s="70" t="s">
        <v>129</v>
      </c>
      <c r="H4" s="70" t="s">
        <v>128</v>
      </c>
      <c r="I4" s="71"/>
    </row>
    <row r="5" spans="2:9" x14ac:dyDescent="0.4">
      <c r="B5" s="141"/>
      <c r="C5" s="143" t="s">
        <v>214</v>
      </c>
      <c r="D5" s="143">
        <v>126</v>
      </c>
      <c r="E5" s="143">
        <v>83</v>
      </c>
      <c r="F5" s="143">
        <v>20</v>
      </c>
      <c r="G5" s="143">
        <v>91</v>
      </c>
      <c r="H5" s="143">
        <v>20</v>
      </c>
      <c r="I5" s="144">
        <v>567</v>
      </c>
    </row>
    <row r="6" spans="2:9" x14ac:dyDescent="0.4">
      <c r="B6" s="141"/>
      <c r="C6" s="143"/>
      <c r="D6" s="143"/>
      <c r="E6" s="143"/>
      <c r="F6" s="143"/>
      <c r="G6" s="143"/>
      <c r="H6" s="143"/>
      <c r="I6" s="145"/>
    </row>
    <row r="7" spans="2:9" x14ac:dyDescent="0.4">
      <c r="B7" s="141"/>
      <c r="C7" s="143"/>
      <c r="D7" s="143"/>
      <c r="E7" s="143">
        <f>E5+F5</f>
        <v>103</v>
      </c>
      <c r="F7" s="143"/>
      <c r="G7" s="143">
        <f>G5+H5</f>
        <v>111</v>
      </c>
      <c r="H7" s="143"/>
      <c r="I7" s="146"/>
    </row>
    <row r="8" spans="2:9" x14ac:dyDescent="0.4">
      <c r="B8" s="141"/>
      <c r="C8" s="143" t="s">
        <v>215</v>
      </c>
      <c r="D8" s="143">
        <v>279</v>
      </c>
      <c r="E8" s="143">
        <v>57</v>
      </c>
      <c r="F8" s="143">
        <v>22</v>
      </c>
      <c r="G8" s="143">
        <v>83</v>
      </c>
      <c r="H8" s="143">
        <v>22</v>
      </c>
      <c r="I8" s="144">
        <v>250</v>
      </c>
    </row>
    <row r="9" spans="2:9" x14ac:dyDescent="0.4">
      <c r="B9" s="141"/>
      <c r="C9" s="143"/>
      <c r="D9" s="143"/>
      <c r="E9" s="143"/>
      <c r="F9" s="143"/>
      <c r="G9" s="143"/>
      <c r="H9" s="143"/>
      <c r="I9" s="145"/>
    </row>
    <row r="10" spans="2:9" x14ac:dyDescent="0.4">
      <c r="B10" s="141"/>
      <c r="C10" s="143"/>
      <c r="D10" s="143"/>
      <c r="E10" s="143">
        <f>E8+F8</f>
        <v>79</v>
      </c>
      <c r="F10" s="143"/>
      <c r="G10" s="143">
        <f>G8+H8</f>
        <v>105</v>
      </c>
      <c r="H10" s="143"/>
      <c r="I10" s="146"/>
    </row>
    <row r="11" spans="2:9" ht="19.5" thickBot="1" x14ac:dyDescent="0.45">
      <c r="B11" s="142"/>
      <c r="C11" s="72" t="s">
        <v>132</v>
      </c>
      <c r="D11" s="73">
        <f t="shared" ref="D11:I11" si="0">D8/D5</f>
        <v>2.2142857142857144</v>
      </c>
      <c r="E11" s="73">
        <f t="shared" si="0"/>
        <v>0.68674698795180722</v>
      </c>
      <c r="F11" s="73">
        <f t="shared" si="0"/>
        <v>1.1000000000000001</v>
      </c>
      <c r="G11" s="73">
        <f t="shared" si="0"/>
        <v>0.91208791208791207</v>
      </c>
      <c r="H11" s="73">
        <f t="shared" si="0"/>
        <v>1.1000000000000001</v>
      </c>
      <c r="I11" s="74">
        <f t="shared" si="0"/>
        <v>0.44091710758377423</v>
      </c>
    </row>
    <row r="12" spans="2:9" ht="19.5" x14ac:dyDescent="0.4">
      <c r="B12" s="134" t="s">
        <v>133</v>
      </c>
      <c r="C12" s="135"/>
      <c r="D12" s="138" t="s">
        <v>121</v>
      </c>
      <c r="E12" s="138"/>
      <c r="F12" s="138"/>
      <c r="G12" s="138"/>
      <c r="H12" s="138"/>
      <c r="I12" s="139"/>
    </row>
    <row r="13" spans="2:9" x14ac:dyDescent="0.4">
      <c r="B13" s="136"/>
      <c r="C13" s="137"/>
      <c r="D13" s="67" t="s">
        <v>183</v>
      </c>
      <c r="E13" s="140" t="s">
        <v>123</v>
      </c>
      <c r="F13" s="140"/>
      <c r="G13" s="140" t="s">
        <v>124</v>
      </c>
      <c r="H13" s="140"/>
      <c r="I13" s="68" t="s">
        <v>125</v>
      </c>
    </row>
    <row r="14" spans="2:9" x14ac:dyDescent="0.4">
      <c r="B14" s="141" t="s">
        <v>126</v>
      </c>
      <c r="C14" s="69"/>
      <c r="D14" s="70" t="s">
        <v>127</v>
      </c>
      <c r="E14" s="70" t="s">
        <v>134</v>
      </c>
      <c r="F14" s="70" t="s">
        <v>135</v>
      </c>
      <c r="G14" s="70" t="s">
        <v>136</v>
      </c>
      <c r="H14" s="70" t="s">
        <v>135</v>
      </c>
      <c r="I14" s="71"/>
    </row>
    <row r="15" spans="2:9" x14ac:dyDescent="0.4">
      <c r="B15" s="141"/>
      <c r="C15" s="143" t="s">
        <v>216</v>
      </c>
      <c r="D15" s="143">
        <v>150</v>
      </c>
      <c r="E15" s="143">
        <v>80</v>
      </c>
      <c r="F15" s="143">
        <v>27</v>
      </c>
      <c r="G15" s="143">
        <v>78</v>
      </c>
      <c r="H15" s="143">
        <v>27</v>
      </c>
      <c r="I15" s="144">
        <v>839</v>
      </c>
    </row>
    <row r="16" spans="2:9" x14ac:dyDescent="0.4">
      <c r="B16" s="141"/>
      <c r="C16" s="143"/>
      <c r="D16" s="143"/>
      <c r="E16" s="143"/>
      <c r="F16" s="143"/>
      <c r="G16" s="143"/>
      <c r="H16" s="143"/>
      <c r="I16" s="145"/>
    </row>
    <row r="17" spans="2:18" x14ac:dyDescent="0.4">
      <c r="B17" s="141"/>
      <c r="C17" s="143"/>
      <c r="D17" s="143"/>
      <c r="E17" s="143">
        <f>E15+F15</f>
        <v>107</v>
      </c>
      <c r="F17" s="143"/>
      <c r="G17" s="143">
        <f>G15+H15</f>
        <v>105</v>
      </c>
      <c r="H17" s="143"/>
      <c r="I17" s="146"/>
    </row>
    <row r="18" spans="2:18" x14ac:dyDescent="0.4">
      <c r="B18" s="141"/>
      <c r="C18" s="143" t="s">
        <v>217</v>
      </c>
      <c r="D18" s="150">
        <f t="shared" ref="D18:I18" si="1">D15*D11</f>
        <v>332.14285714285717</v>
      </c>
      <c r="E18" s="150">
        <f t="shared" si="1"/>
        <v>54.939759036144579</v>
      </c>
      <c r="F18" s="150">
        <f t="shared" si="1"/>
        <v>29.700000000000003</v>
      </c>
      <c r="G18" s="150">
        <f t="shared" si="1"/>
        <v>71.142857142857139</v>
      </c>
      <c r="H18" s="150">
        <f t="shared" si="1"/>
        <v>29.700000000000003</v>
      </c>
      <c r="I18" s="147">
        <f t="shared" si="1"/>
        <v>369.92945326278658</v>
      </c>
    </row>
    <row r="19" spans="2:18" x14ac:dyDescent="0.4">
      <c r="B19" s="141"/>
      <c r="C19" s="143"/>
      <c r="D19" s="150"/>
      <c r="E19" s="150"/>
      <c r="F19" s="150"/>
      <c r="G19" s="150"/>
      <c r="H19" s="150"/>
      <c r="I19" s="148"/>
    </row>
    <row r="20" spans="2:18" x14ac:dyDescent="0.4">
      <c r="B20" s="141"/>
      <c r="C20" s="143"/>
      <c r="D20" s="150"/>
      <c r="E20" s="150">
        <f>E18+F18</f>
        <v>84.639759036144582</v>
      </c>
      <c r="F20" s="150"/>
      <c r="G20" s="150">
        <f>G18+H18</f>
        <v>100.84285714285714</v>
      </c>
      <c r="H20" s="150"/>
      <c r="I20" s="149"/>
    </row>
    <row r="21" spans="2:18" ht="19.5" thickBot="1" x14ac:dyDescent="0.45">
      <c r="B21" s="153"/>
      <c r="C21" s="75" t="s">
        <v>132</v>
      </c>
      <c r="D21" s="76">
        <f t="shared" ref="D21:I21" si="2">D18/D15</f>
        <v>2.2142857142857144</v>
      </c>
      <c r="E21" s="76">
        <f t="shared" si="2"/>
        <v>0.68674698795180722</v>
      </c>
      <c r="F21" s="76">
        <f t="shared" si="2"/>
        <v>1.1000000000000001</v>
      </c>
      <c r="G21" s="76">
        <f t="shared" si="2"/>
        <v>0.91208791208791207</v>
      </c>
      <c r="H21" s="76">
        <f t="shared" si="2"/>
        <v>1.1000000000000001</v>
      </c>
      <c r="I21" s="76">
        <f t="shared" si="2"/>
        <v>0.44091710758377423</v>
      </c>
    </row>
    <row r="22" spans="2:18" x14ac:dyDescent="0.4">
      <c r="B22" s="77"/>
      <c r="C22" s="77"/>
      <c r="D22" s="151" t="s">
        <v>139</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137"/>
      <c r="D31" s="67" t="s">
        <v>183</v>
      </c>
      <c r="E31" s="140" t="s">
        <v>123</v>
      </c>
      <c r="F31" s="140"/>
      <c r="G31" s="140" t="s">
        <v>124</v>
      </c>
      <c r="H31" s="140"/>
      <c r="I31" s="68" t="s">
        <v>125</v>
      </c>
    </row>
    <row r="32" spans="2:18" x14ac:dyDescent="0.4">
      <c r="B32" s="209" t="s">
        <v>193</v>
      </c>
      <c r="C32" s="186" t="s">
        <v>154</v>
      </c>
      <c r="D32" s="197">
        <v>316</v>
      </c>
      <c r="E32" s="202">
        <v>104</v>
      </c>
      <c r="F32" s="202">
        <v>42</v>
      </c>
      <c r="G32" s="202">
        <v>148</v>
      </c>
      <c r="H32" s="202">
        <v>42</v>
      </c>
      <c r="I32" s="194">
        <v>640</v>
      </c>
      <c r="K32" s="157" t="s">
        <v>141</v>
      </c>
      <c r="L32" s="158"/>
      <c r="M32" s="158"/>
      <c r="N32" s="158"/>
      <c r="O32" s="158"/>
      <c r="P32" s="158"/>
      <c r="Q32" s="158"/>
      <c r="R32" s="159"/>
    </row>
    <row r="33" spans="2:18" x14ac:dyDescent="0.4">
      <c r="B33" s="210"/>
      <c r="C33" s="187"/>
      <c r="D33" s="204"/>
      <c r="E33" s="203"/>
      <c r="F33" s="203"/>
      <c r="G33" s="203"/>
      <c r="H33" s="203"/>
      <c r="I33" s="145"/>
      <c r="K33" s="160"/>
      <c r="L33" s="161"/>
      <c r="M33" s="161"/>
      <c r="N33" s="161"/>
      <c r="O33" s="161"/>
      <c r="P33" s="161"/>
      <c r="Q33" s="161"/>
      <c r="R33" s="162"/>
    </row>
    <row r="34" spans="2:18" ht="19.5" thickBot="1" x14ac:dyDescent="0.45">
      <c r="B34" s="210"/>
      <c r="C34" s="189"/>
      <c r="D34" s="205"/>
      <c r="E34" s="207">
        <f>E32+F32</f>
        <v>146</v>
      </c>
      <c r="F34" s="208"/>
      <c r="G34" s="207">
        <f>G32+H32</f>
        <v>190</v>
      </c>
      <c r="H34" s="208"/>
      <c r="I34" s="176"/>
      <c r="K34" s="160"/>
      <c r="L34" s="161"/>
      <c r="M34" s="161"/>
      <c r="N34" s="161"/>
      <c r="O34" s="161"/>
      <c r="P34" s="161"/>
      <c r="Q34" s="161"/>
      <c r="R34" s="162"/>
    </row>
    <row r="35" spans="2:18" ht="19.5" thickBot="1" x14ac:dyDescent="0.45">
      <c r="B35" s="210"/>
      <c r="C35" s="186" t="s">
        <v>177</v>
      </c>
      <c r="D35" s="197">
        <v>364</v>
      </c>
      <c r="E35" s="202">
        <v>100</v>
      </c>
      <c r="F35" s="202">
        <v>39</v>
      </c>
      <c r="G35" s="202">
        <v>138</v>
      </c>
      <c r="H35" s="202">
        <v>39</v>
      </c>
      <c r="I35" s="194">
        <v>576</v>
      </c>
      <c r="K35" s="163"/>
      <c r="L35" s="164"/>
      <c r="M35" s="164"/>
      <c r="N35" s="164"/>
      <c r="O35" s="164"/>
      <c r="P35" s="164"/>
      <c r="Q35" s="164"/>
      <c r="R35" s="165"/>
    </row>
    <row r="36" spans="2:18" x14ac:dyDescent="0.4">
      <c r="B36" s="210"/>
      <c r="C36" s="187"/>
      <c r="D36" s="204"/>
      <c r="E36" s="203"/>
      <c r="F36" s="203"/>
      <c r="G36" s="203"/>
      <c r="H36" s="203"/>
      <c r="I36" s="145"/>
      <c r="K36" s="88"/>
      <c r="L36" s="88"/>
      <c r="M36" s="88"/>
      <c r="N36" s="88"/>
      <c r="O36" s="88"/>
      <c r="P36" s="88"/>
      <c r="Q36" s="88"/>
      <c r="R36" s="88"/>
    </row>
    <row r="37" spans="2:18" ht="19.5" thickBot="1" x14ac:dyDescent="0.45">
      <c r="B37" s="210"/>
      <c r="C37" s="189"/>
      <c r="D37" s="205"/>
      <c r="E37" s="207">
        <f>E35+F35</f>
        <v>139</v>
      </c>
      <c r="F37" s="208"/>
      <c r="G37" s="207">
        <f>G35+H35</f>
        <v>177</v>
      </c>
      <c r="H37" s="208"/>
      <c r="I37" s="176"/>
      <c r="J37" s="66">
        <v>25.6</v>
      </c>
      <c r="K37" s="88"/>
      <c r="L37" s="88"/>
      <c r="M37" s="88"/>
      <c r="N37" s="88"/>
      <c r="O37" s="88"/>
      <c r="P37" s="88"/>
      <c r="Q37" s="88"/>
      <c r="R37" s="88"/>
    </row>
    <row r="38" spans="2:18" x14ac:dyDescent="0.4">
      <c r="B38" s="210"/>
      <c r="C38" s="186" t="s">
        <v>182</v>
      </c>
      <c r="D38" s="197">
        <v>198</v>
      </c>
      <c r="E38" s="202">
        <v>95</v>
      </c>
      <c r="F38" s="202">
        <v>47</v>
      </c>
      <c r="G38" s="202">
        <v>96</v>
      </c>
      <c r="H38" s="202">
        <v>47</v>
      </c>
      <c r="I38" s="194"/>
      <c r="K38" s="166" t="s">
        <v>144</v>
      </c>
      <c r="L38" s="167"/>
      <c r="M38" s="167"/>
      <c r="N38" s="167"/>
      <c r="O38" s="167"/>
      <c r="P38" s="167"/>
      <c r="Q38" s="167"/>
      <c r="R38" s="168"/>
    </row>
    <row r="39" spans="2:18" x14ac:dyDescent="0.4">
      <c r="B39" s="210"/>
      <c r="C39" s="187"/>
      <c r="D39" s="204"/>
      <c r="E39" s="203"/>
      <c r="F39" s="203"/>
      <c r="G39" s="203"/>
      <c r="H39" s="203"/>
      <c r="I39" s="145"/>
      <c r="K39" s="169"/>
      <c r="L39" s="170"/>
      <c r="M39" s="170"/>
      <c r="N39" s="170"/>
      <c r="O39" s="170"/>
      <c r="P39" s="170"/>
      <c r="Q39" s="170"/>
      <c r="R39" s="171"/>
    </row>
    <row r="40" spans="2:18" ht="19.5" thickBot="1" x14ac:dyDescent="0.45">
      <c r="B40" s="210"/>
      <c r="C40" s="189"/>
      <c r="D40" s="205"/>
      <c r="E40" s="207">
        <f>E38+F38</f>
        <v>142</v>
      </c>
      <c r="F40" s="208"/>
      <c r="G40" s="207">
        <f>G38+H38</f>
        <v>143</v>
      </c>
      <c r="H40" s="208"/>
      <c r="I40" s="176"/>
      <c r="K40" s="169"/>
      <c r="L40" s="170"/>
      <c r="M40" s="170"/>
      <c r="N40" s="170"/>
      <c r="O40" s="170"/>
      <c r="P40" s="170"/>
      <c r="Q40" s="170"/>
      <c r="R40" s="171"/>
    </row>
    <row r="41" spans="2:18" x14ac:dyDescent="0.4">
      <c r="B41" s="210"/>
      <c r="C41" s="186" t="s">
        <v>188</v>
      </c>
      <c r="D41" s="197">
        <v>216</v>
      </c>
      <c r="E41" s="202">
        <v>122</v>
      </c>
      <c r="F41" s="202">
        <v>26</v>
      </c>
      <c r="G41" s="202">
        <v>161</v>
      </c>
      <c r="H41" s="202">
        <v>26</v>
      </c>
      <c r="I41" s="194"/>
      <c r="K41" s="169"/>
      <c r="L41" s="170"/>
      <c r="M41" s="170"/>
      <c r="N41" s="170"/>
      <c r="O41" s="170"/>
      <c r="P41" s="170"/>
      <c r="Q41" s="170"/>
      <c r="R41" s="171"/>
    </row>
    <row r="42" spans="2:18" x14ac:dyDescent="0.4">
      <c r="B42" s="210"/>
      <c r="C42" s="187"/>
      <c r="D42" s="204"/>
      <c r="E42" s="203"/>
      <c r="F42" s="203"/>
      <c r="G42" s="203"/>
      <c r="H42" s="203"/>
      <c r="I42" s="145"/>
      <c r="K42" s="169"/>
      <c r="L42" s="170"/>
      <c r="M42" s="170"/>
      <c r="N42" s="170"/>
      <c r="O42" s="170"/>
      <c r="P42" s="170"/>
      <c r="Q42" s="170"/>
      <c r="R42" s="171"/>
    </row>
    <row r="43" spans="2:18" ht="19.5" thickBot="1" x14ac:dyDescent="0.45">
      <c r="B43" s="210"/>
      <c r="C43" s="189"/>
      <c r="D43" s="205"/>
      <c r="E43" s="207">
        <f>E41+F41</f>
        <v>148</v>
      </c>
      <c r="F43" s="208"/>
      <c r="G43" s="207">
        <f>G41+H41</f>
        <v>187</v>
      </c>
      <c r="H43" s="208"/>
      <c r="I43" s="176"/>
      <c r="K43" s="172"/>
      <c r="L43" s="173"/>
      <c r="M43" s="173"/>
      <c r="N43" s="173"/>
      <c r="O43" s="173"/>
      <c r="P43" s="173"/>
      <c r="Q43" s="173"/>
      <c r="R43" s="174"/>
    </row>
    <row r="44" spans="2:18" x14ac:dyDescent="0.4">
      <c r="B44" s="210"/>
      <c r="C44" s="186" t="s">
        <v>194</v>
      </c>
      <c r="D44" s="197" t="s">
        <v>195</v>
      </c>
      <c r="E44" s="202">
        <v>61</v>
      </c>
      <c r="F44" s="202">
        <v>52</v>
      </c>
      <c r="G44" s="202">
        <v>99</v>
      </c>
      <c r="H44" s="202">
        <v>52</v>
      </c>
      <c r="I44" s="194">
        <v>374</v>
      </c>
      <c r="K44" s="88"/>
      <c r="L44" s="88"/>
      <c r="M44" s="88"/>
      <c r="N44" s="88"/>
      <c r="O44" s="88"/>
      <c r="P44" s="88"/>
      <c r="Q44" s="88"/>
      <c r="R44" s="88"/>
    </row>
    <row r="45" spans="2:18" x14ac:dyDescent="0.4">
      <c r="B45" s="210"/>
      <c r="C45" s="187"/>
      <c r="D45" s="204"/>
      <c r="E45" s="203"/>
      <c r="F45" s="203"/>
      <c r="G45" s="203"/>
      <c r="H45" s="203"/>
      <c r="I45" s="145"/>
      <c r="K45" s="88"/>
      <c r="L45" s="88"/>
      <c r="M45" s="88"/>
      <c r="N45" s="88"/>
      <c r="O45" s="88"/>
      <c r="P45" s="88"/>
      <c r="Q45" s="88"/>
      <c r="R45" s="88"/>
    </row>
    <row r="46" spans="2:18" ht="19.5" thickBot="1" x14ac:dyDescent="0.45">
      <c r="B46" s="210"/>
      <c r="C46" s="189"/>
      <c r="D46" s="205"/>
      <c r="E46" s="207">
        <f>E44+F44</f>
        <v>113</v>
      </c>
      <c r="F46" s="208"/>
      <c r="G46" s="207">
        <f>G44+H44</f>
        <v>151</v>
      </c>
      <c r="H46" s="208"/>
      <c r="I46" s="176"/>
      <c r="J46" s="66">
        <v>16.600000000000001</v>
      </c>
      <c r="K46" s="88"/>
      <c r="L46" s="88"/>
      <c r="M46" s="88"/>
      <c r="N46" s="88"/>
      <c r="O46" s="88"/>
      <c r="P46" s="88"/>
      <c r="Q46" s="88"/>
      <c r="R46" s="88"/>
    </row>
    <row r="47" spans="2:18" x14ac:dyDescent="0.4">
      <c r="B47" s="210"/>
      <c r="C47" s="186" t="s">
        <v>207</v>
      </c>
      <c r="D47" s="197" t="s">
        <v>208</v>
      </c>
      <c r="E47" s="202">
        <v>151</v>
      </c>
      <c r="F47" s="202">
        <v>26</v>
      </c>
      <c r="G47" s="202">
        <v>132</v>
      </c>
      <c r="H47" s="202">
        <v>26</v>
      </c>
      <c r="I47" s="194">
        <v>714</v>
      </c>
      <c r="K47" s="88"/>
      <c r="L47" s="88"/>
      <c r="M47" s="88"/>
      <c r="N47" s="88"/>
      <c r="O47" s="88"/>
      <c r="P47" s="88"/>
      <c r="Q47" s="88"/>
      <c r="R47" s="88"/>
    </row>
    <row r="48" spans="2:18" x14ac:dyDescent="0.4">
      <c r="B48" s="210"/>
      <c r="C48" s="187"/>
      <c r="D48" s="204"/>
      <c r="E48" s="203"/>
      <c r="F48" s="203"/>
      <c r="G48" s="203"/>
      <c r="H48" s="203"/>
      <c r="I48" s="145"/>
      <c r="K48" s="88"/>
      <c r="L48" s="88"/>
      <c r="M48" s="88"/>
      <c r="N48" s="88"/>
      <c r="O48" s="88"/>
      <c r="P48" s="88"/>
      <c r="Q48" s="88"/>
      <c r="R48" s="88"/>
    </row>
    <row r="49" spans="2:18" ht="19.5" thickBot="1" x14ac:dyDescent="0.45">
      <c r="B49" s="210"/>
      <c r="C49" s="189"/>
      <c r="D49" s="205"/>
      <c r="E49" s="207">
        <f>E47+F47</f>
        <v>177</v>
      </c>
      <c r="F49" s="208"/>
      <c r="G49" s="207">
        <f>G47+H47</f>
        <v>158</v>
      </c>
      <c r="H49" s="208"/>
      <c r="I49" s="176"/>
      <c r="K49" s="88"/>
      <c r="L49" s="88"/>
      <c r="M49" s="88"/>
      <c r="N49" s="88"/>
      <c r="O49" s="88"/>
      <c r="P49" s="88"/>
      <c r="Q49" s="88"/>
      <c r="R49" s="88"/>
    </row>
    <row r="50" spans="2:18" x14ac:dyDescent="0.4">
      <c r="B50" s="210"/>
      <c r="C50" s="186" t="s">
        <v>218</v>
      </c>
      <c r="D50" s="197" t="s">
        <v>219</v>
      </c>
      <c r="E50" s="202">
        <v>57</v>
      </c>
      <c r="F50" s="202">
        <v>22</v>
      </c>
      <c r="G50" s="202">
        <v>83</v>
      </c>
      <c r="H50" s="202">
        <v>22</v>
      </c>
      <c r="I50" s="194">
        <v>250</v>
      </c>
      <c r="K50" s="88"/>
      <c r="L50" s="88"/>
      <c r="M50" s="88"/>
      <c r="N50" s="88"/>
      <c r="O50" s="88"/>
      <c r="P50" s="88"/>
      <c r="Q50" s="88"/>
      <c r="R50" s="88"/>
    </row>
    <row r="51" spans="2:18" x14ac:dyDescent="0.4">
      <c r="B51" s="210"/>
      <c r="C51" s="187"/>
      <c r="D51" s="204"/>
      <c r="E51" s="203"/>
      <c r="F51" s="203"/>
      <c r="G51" s="203"/>
      <c r="H51" s="203"/>
      <c r="I51" s="145"/>
      <c r="K51" s="88"/>
      <c r="L51" s="88"/>
      <c r="M51" s="88"/>
      <c r="N51" s="88"/>
      <c r="O51" s="88"/>
      <c r="P51" s="88"/>
      <c r="Q51" s="88"/>
      <c r="R51" s="88"/>
    </row>
    <row r="52" spans="2:18" ht="19.5" thickBot="1" x14ac:dyDescent="0.45">
      <c r="B52" s="210"/>
      <c r="C52" s="189"/>
      <c r="D52" s="205"/>
      <c r="E52" s="207">
        <f>E50+F50</f>
        <v>79</v>
      </c>
      <c r="F52" s="208"/>
      <c r="G52" s="207">
        <f>G50+H50</f>
        <v>105</v>
      </c>
      <c r="H52" s="208"/>
      <c r="I52" s="176"/>
      <c r="J52" s="66">
        <v>11.1</v>
      </c>
      <c r="K52" s="88"/>
      <c r="L52" s="88"/>
      <c r="M52" s="88"/>
      <c r="N52" s="88"/>
      <c r="O52" s="88"/>
      <c r="P52" s="88"/>
      <c r="Q52" s="88"/>
      <c r="R52" s="88"/>
    </row>
    <row r="53" spans="2:18" x14ac:dyDescent="0.4">
      <c r="B53" s="77"/>
      <c r="C53" s="77"/>
      <c r="D53" s="91"/>
      <c r="E53" s="92"/>
      <c r="F53" s="92"/>
      <c r="G53" s="92"/>
      <c r="H53" s="92"/>
      <c r="I53" s="77"/>
      <c r="K53" s="88"/>
      <c r="L53" s="88"/>
      <c r="M53" s="88"/>
      <c r="N53" s="88"/>
      <c r="O53" s="88"/>
      <c r="P53" s="88"/>
      <c r="Q53" s="88"/>
      <c r="R53" s="88"/>
    </row>
    <row r="54" spans="2:18" x14ac:dyDescent="0.4">
      <c r="D54" s="178" t="s">
        <v>145</v>
      </c>
    </row>
    <row r="55" spans="2:18" x14ac:dyDescent="0.4">
      <c r="D55" s="178"/>
    </row>
    <row r="56" spans="2:18" ht="19.5" thickBot="1" x14ac:dyDescent="0.45">
      <c r="D56" s="83"/>
    </row>
    <row r="57" spans="2:18" ht="19.5" thickBot="1" x14ac:dyDescent="0.45">
      <c r="C57" s="84" t="s">
        <v>146</v>
      </c>
      <c r="D57" s="179" t="s">
        <v>142</v>
      </c>
      <c r="E57" s="255" t="s">
        <v>183</v>
      </c>
      <c r="F57" s="256"/>
      <c r="G57" s="263" t="s">
        <v>147</v>
      </c>
      <c r="H57" s="182"/>
      <c r="I57" s="182" t="s">
        <v>148</v>
      </c>
      <c r="J57" s="183"/>
    </row>
    <row r="58" spans="2:18" x14ac:dyDescent="0.4">
      <c r="D58" s="180"/>
      <c r="E58" s="257"/>
      <c r="F58" s="258"/>
      <c r="G58" s="97" t="s">
        <v>103</v>
      </c>
      <c r="H58" s="70" t="s">
        <v>128</v>
      </c>
      <c r="I58" s="70" t="s">
        <v>129</v>
      </c>
      <c r="J58" s="71" t="s">
        <v>128</v>
      </c>
    </row>
    <row r="59" spans="2:18" x14ac:dyDescent="0.4">
      <c r="D59" s="180"/>
      <c r="E59" s="251"/>
      <c r="F59" s="252"/>
      <c r="G59" s="141">
        <v>24</v>
      </c>
      <c r="H59" s="143">
        <v>5</v>
      </c>
      <c r="I59" s="143">
        <v>35</v>
      </c>
      <c r="J59" s="184">
        <v>5</v>
      </c>
    </row>
    <row r="60" spans="2:18" x14ac:dyDescent="0.4">
      <c r="D60" s="180"/>
      <c r="E60" s="251"/>
      <c r="F60" s="252"/>
      <c r="G60" s="141"/>
      <c r="H60" s="143"/>
      <c r="I60" s="143"/>
      <c r="J60" s="184"/>
    </row>
    <row r="61" spans="2:18" ht="19.5" thickBot="1" x14ac:dyDescent="0.45">
      <c r="D61" s="181"/>
      <c r="E61" s="251"/>
      <c r="F61" s="252"/>
      <c r="G61" s="153">
        <f>G59+H59</f>
        <v>29</v>
      </c>
      <c r="H61" s="177"/>
      <c r="I61" s="177">
        <f>I59+J59</f>
        <v>40</v>
      </c>
      <c r="J61" s="185"/>
    </row>
    <row r="62" spans="2:18" x14ac:dyDescent="0.4">
      <c r="D62" s="179" t="s">
        <v>149</v>
      </c>
      <c r="E62" s="251"/>
      <c r="F62" s="252"/>
      <c r="G62" s="97" t="s">
        <v>103</v>
      </c>
      <c r="H62" s="70" t="s">
        <v>128</v>
      </c>
      <c r="I62" s="70" t="s">
        <v>129</v>
      </c>
      <c r="J62" s="71" t="s">
        <v>128</v>
      </c>
    </row>
    <row r="63" spans="2:18" x14ac:dyDescent="0.4">
      <c r="D63" s="180"/>
      <c r="E63" s="251"/>
      <c r="F63" s="252"/>
      <c r="G63" s="141">
        <v>37</v>
      </c>
      <c r="H63" s="143">
        <v>7</v>
      </c>
      <c r="I63" s="143">
        <v>43</v>
      </c>
      <c r="J63" s="184">
        <v>7</v>
      </c>
    </row>
    <row r="64" spans="2:18" x14ac:dyDescent="0.4">
      <c r="D64" s="180"/>
      <c r="E64" s="251"/>
      <c r="F64" s="252"/>
      <c r="G64" s="141"/>
      <c r="H64" s="143"/>
      <c r="I64" s="143"/>
      <c r="J64" s="184"/>
    </row>
    <row r="65" spans="4:10" ht="19.5" thickBot="1" x14ac:dyDescent="0.45">
      <c r="D65" s="181"/>
      <c r="E65" s="251"/>
      <c r="F65" s="252"/>
      <c r="G65" s="153">
        <f>G63+H63</f>
        <v>44</v>
      </c>
      <c r="H65" s="177"/>
      <c r="I65" s="177">
        <f>I63+J63</f>
        <v>50</v>
      </c>
      <c r="J65" s="185"/>
    </row>
    <row r="66" spans="4:10" x14ac:dyDescent="0.4">
      <c r="D66" s="180" t="s">
        <v>150</v>
      </c>
      <c r="E66" s="251"/>
      <c r="F66" s="252"/>
      <c r="G66" s="97" t="s">
        <v>103</v>
      </c>
      <c r="H66" s="70" t="s">
        <v>128</v>
      </c>
      <c r="I66" s="70" t="s">
        <v>129</v>
      </c>
      <c r="J66" s="71" t="s">
        <v>128</v>
      </c>
    </row>
    <row r="67" spans="4:10" x14ac:dyDescent="0.4">
      <c r="D67" s="180"/>
      <c r="E67" s="251"/>
      <c r="F67" s="252"/>
      <c r="G67" s="141">
        <v>13</v>
      </c>
      <c r="H67" s="143">
        <v>2</v>
      </c>
      <c r="I67" s="143">
        <v>46</v>
      </c>
      <c r="J67" s="184">
        <v>2</v>
      </c>
    </row>
    <row r="68" spans="4:10" x14ac:dyDescent="0.4">
      <c r="D68" s="180"/>
      <c r="E68" s="251"/>
      <c r="F68" s="252"/>
      <c r="G68" s="141"/>
      <c r="H68" s="143"/>
      <c r="I68" s="143"/>
      <c r="J68" s="184"/>
    </row>
    <row r="69" spans="4:10" ht="19.5" thickBot="1" x14ac:dyDescent="0.45">
      <c r="D69" s="181"/>
      <c r="E69" s="251"/>
      <c r="F69" s="252"/>
      <c r="G69" s="153">
        <f>G67+H67</f>
        <v>15</v>
      </c>
      <c r="H69" s="177"/>
      <c r="I69" s="177">
        <f>I67+J67</f>
        <v>48</v>
      </c>
      <c r="J69" s="185"/>
    </row>
    <row r="70" spans="4:10" x14ac:dyDescent="0.4">
      <c r="D70" s="180" t="s">
        <v>138</v>
      </c>
      <c r="E70" s="251"/>
      <c r="F70" s="252"/>
      <c r="G70" s="97" t="s">
        <v>103</v>
      </c>
      <c r="H70" s="70" t="s">
        <v>128</v>
      </c>
      <c r="I70" s="70" t="s">
        <v>129</v>
      </c>
      <c r="J70" s="71" t="s">
        <v>128</v>
      </c>
    </row>
    <row r="71" spans="4:10" x14ac:dyDescent="0.4">
      <c r="D71" s="180"/>
      <c r="E71" s="251"/>
      <c r="F71" s="252"/>
      <c r="G71" s="142"/>
      <c r="H71" s="154"/>
      <c r="I71" s="154"/>
      <c r="J71" s="144"/>
    </row>
    <row r="72" spans="4:10" x14ac:dyDescent="0.4">
      <c r="D72" s="180"/>
      <c r="E72" s="251"/>
      <c r="F72" s="252"/>
      <c r="G72" s="264"/>
      <c r="H72" s="156"/>
      <c r="I72" s="156"/>
      <c r="J72" s="146"/>
    </row>
    <row r="73" spans="4:10" ht="19.5" thickBot="1" x14ac:dyDescent="0.45">
      <c r="D73" s="181"/>
      <c r="E73" s="251"/>
      <c r="F73" s="252"/>
      <c r="G73" s="265">
        <f>G71+H71</f>
        <v>0</v>
      </c>
      <c r="H73" s="196"/>
      <c r="I73" s="195">
        <f>I71+J71</f>
        <v>0</v>
      </c>
      <c r="J73" s="201"/>
    </row>
    <row r="74" spans="4:10" x14ac:dyDescent="0.4">
      <c r="D74" s="180" t="s">
        <v>153</v>
      </c>
      <c r="E74" s="251"/>
      <c r="F74" s="252"/>
      <c r="G74" s="97" t="s">
        <v>103</v>
      </c>
      <c r="H74" s="70" t="s">
        <v>128</v>
      </c>
      <c r="I74" s="70" t="s">
        <v>129</v>
      </c>
      <c r="J74" s="71" t="s">
        <v>128</v>
      </c>
    </row>
    <row r="75" spans="4:10" x14ac:dyDescent="0.4">
      <c r="D75" s="180"/>
      <c r="E75" s="251"/>
      <c r="F75" s="252"/>
      <c r="G75" s="142"/>
      <c r="H75" s="154"/>
      <c r="I75" s="154"/>
      <c r="J75" s="144"/>
    </row>
    <row r="76" spans="4:10" x14ac:dyDescent="0.4">
      <c r="D76" s="180"/>
      <c r="E76" s="251"/>
      <c r="F76" s="252"/>
      <c r="G76" s="264"/>
      <c r="H76" s="156"/>
      <c r="I76" s="156"/>
      <c r="J76" s="146"/>
    </row>
    <row r="77" spans="4:10" ht="19.5" thickBot="1" x14ac:dyDescent="0.45">
      <c r="D77" s="181"/>
      <c r="E77" s="251"/>
      <c r="F77" s="252"/>
      <c r="G77" s="265">
        <f>G75+H75</f>
        <v>0</v>
      </c>
      <c r="H77" s="196"/>
      <c r="I77" s="195">
        <f>I75+J75</f>
        <v>0</v>
      </c>
      <c r="J77" s="201"/>
    </row>
    <row r="78" spans="4:10" x14ac:dyDescent="0.4">
      <c r="D78" s="180" t="s">
        <v>154</v>
      </c>
      <c r="E78" s="251"/>
      <c r="F78" s="252"/>
      <c r="G78" s="97" t="s">
        <v>103</v>
      </c>
      <c r="H78" s="70" t="s">
        <v>128</v>
      </c>
      <c r="I78" s="70" t="s">
        <v>129</v>
      </c>
      <c r="J78" s="71" t="s">
        <v>128</v>
      </c>
    </row>
    <row r="79" spans="4:10" x14ac:dyDescent="0.4">
      <c r="D79" s="180"/>
      <c r="E79" s="251"/>
      <c r="F79" s="252"/>
      <c r="G79" s="142"/>
      <c r="H79" s="154"/>
      <c r="I79" s="154"/>
      <c r="J79" s="144"/>
    </row>
    <row r="80" spans="4:10" x14ac:dyDescent="0.4">
      <c r="D80" s="180"/>
      <c r="E80" s="251"/>
      <c r="F80" s="252"/>
      <c r="G80" s="264"/>
      <c r="H80" s="156"/>
      <c r="I80" s="156"/>
      <c r="J80" s="146"/>
    </row>
    <row r="81" spans="4:10" ht="19.5" thickBot="1" x14ac:dyDescent="0.45">
      <c r="D81" s="181"/>
      <c r="E81" s="251"/>
      <c r="F81" s="252"/>
      <c r="G81" s="265">
        <f>G79+H79</f>
        <v>0</v>
      </c>
      <c r="H81" s="196"/>
      <c r="I81" s="195">
        <f>I79+J79</f>
        <v>0</v>
      </c>
      <c r="J81" s="201"/>
    </row>
    <row r="82" spans="4:10" x14ac:dyDescent="0.4">
      <c r="D82" s="180" t="s">
        <v>209</v>
      </c>
      <c r="E82" s="251"/>
      <c r="F82" s="252"/>
      <c r="G82" s="97" t="s">
        <v>103</v>
      </c>
      <c r="H82" s="70" t="s">
        <v>128</v>
      </c>
      <c r="I82" s="70" t="s">
        <v>129</v>
      </c>
      <c r="J82" s="71" t="s">
        <v>128</v>
      </c>
    </row>
    <row r="83" spans="4:10" x14ac:dyDescent="0.4">
      <c r="D83" s="180"/>
      <c r="E83" s="251"/>
      <c r="F83" s="252"/>
      <c r="G83" s="142"/>
      <c r="H83" s="154"/>
      <c r="I83" s="154"/>
      <c r="J83" s="144"/>
    </row>
    <row r="84" spans="4:10" x14ac:dyDescent="0.4">
      <c r="D84" s="180"/>
      <c r="E84" s="251"/>
      <c r="F84" s="252"/>
      <c r="G84" s="264"/>
      <c r="H84" s="156"/>
      <c r="I84" s="156"/>
      <c r="J84" s="146"/>
    </row>
    <row r="85" spans="4:10" ht="19.5" thickBot="1" x14ac:dyDescent="0.45">
      <c r="D85" s="181"/>
      <c r="E85" s="251"/>
      <c r="F85" s="252"/>
      <c r="G85" s="265">
        <f>G83+H83</f>
        <v>0</v>
      </c>
      <c r="H85" s="196"/>
      <c r="I85" s="195">
        <f>I83+J83</f>
        <v>0</v>
      </c>
      <c r="J85" s="201"/>
    </row>
    <row r="86" spans="4:10" x14ac:dyDescent="0.4">
      <c r="D86" s="180" t="s">
        <v>210</v>
      </c>
      <c r="E86" s="251"/>
      <c r="F86" s="252"/>
      <c r="G86" s="97" t="s">
        <v>103</v>
      </c>
      <c r="H86" s="70" t="s">
        <v>128</v>
      </c>
      <c r="I86" s="70" t="s">
        <v>129</v>
      </c>
      <c r="J86" s="71" t="s">
        <v>128</v>
      </c>
    </row>
    <row r="87" spans="4:10" x14ac:dyDescent="0.4">
      <c r="D87" s="180"/>
      <c r="E87" s="251"/>
      <c r="F87" s="252"/>
      <c r="G87" s="142"/>
      <c r="H87" s="154"/>
      <c r="I87" s="154"/>
      <c r="J87" s="144"/>
    </row>
    <row r="88" spans="4:10" x14ac:dyDescent="0.4">
      <c r="D88" s="180"/>
      <c r="E88" s="251"/>
      <c r="F88" s="252"/>
      <c r="G88" s="264"/>
      <c r="H88" s="156"/>
      <c r="I88" s="156"/>
      <c r="J88" s="146"/>
    </row>
    <row r="89" spans="4:10" ht="19.5" thickBot="1" x14ac:dyDescent="0.45">
      <c r="D89" s="181"/>
      <c r="E89" s="251"/>
      <c r="F89" s="252"/>
      <c r="G89" s="265">
        <f>G87+H87</f>
        <v>0</v>
      </c>
      <c r="H89" s="196"/>
      <c r="I89" s="195">
        <f>I87+J87</f>
        <v>0</v>
      </c>
      <c r="J89" s="201"/>
    </row>
    <row r="90" spans="4:10" x14ac:dyDescent="0.4">
      <c r="D90" s="180" t="s">
        <v>211</v>
      </c>
      <c r="E90" s="251"/>
      <c r="F90" s="252"/>
      <c r="G90" s="97" t="s">
        <v>103</v>
      </c>
      <c r="H90" s="70" t="s">
        <v>128</v>
      </c>
      <c r="I90" s="70" t="s">
        <v>129</v>
      </c>
      <c r="J90" s="71" t="s">
        <v>128</v>
      </c>
    </row>
    <row r="91" spans="4:10" x14ac:dyDescent="0.4">
      <c r="D91" s="180"/>
      <c r="E91" s="251"/>
      <c r="F91" s="252"/>
      <c r="G91" s="142"/>
      <c r="H91" s="154"/>
      <c r="I91" s="154"/>
      <c r="J91" s="144"/>
    </row>
    <row r="92" spans="4:10" x14ac:dyDescent="0.4">
      <c r="D92" s="180"/>
      <c r="E92" s="251"/>
      <c r="F92" s="252"/>
      <c r="G92" s="264"/>
      <c r="H92" s="156"/>
      <c r="I92" s="156"/>
      <c r="J92" s="146"/>
    </row>
    <row r="93" spans="4:10" ht="19.5" thickBot="1" x14ac:dyDescent="0.45">
      <c r="D93" s="181"/>
      <c r="E93" s="251"/>
      <c r="F93" s="252"/>
      <c r="G93" s="265">
        <f>G91+H91</f>
        <v>0</v>
      </c>
      <c r="H93" s="196"/>
      <c r="I93" s="195">
        <f>I91+J91</f>
        <v>0</v>
      </c>
      <c r="J93" s="201"/>
    </row>
    <row r="94" spans="4:10" x14ac:dyDescent="0.4">
      <c r="D94" s="180" t="s">
        <v>212</v>
      </c>
      <c r="E94" s="251"/>
      <c r="F94" s="252"/>
      <c r="G94" s="97" t="s">
        <v>103</v>
      </c>
      <c r="H94" s="70" t="s">
        <v>128</v>
      </c>
      <c r="I94" s="70" t="s">
        <v>129</v>
      </c>
      <c r="J94" s="71" t="s">
        <v>128</v>
      </c>
    </row>
    <row r="95" spans="4:10" x14ac:dyDescent="0.4">
      <c r="D95" s="180"/>
      <c r="E95" s="251"/>
      <c r="F95" s="252"/>
      <c r="G95" s="142"/>
      <c r="H95" s="154"/>
      <c r="I95" s="154"/>
      <c r="J95" s="144"/>
    </row>
    <row r="96" spans="4:10" x14ac:dyDescent="0.4">
      <c r="D96" s="180"/>
      <c r="E96" s="251"/>
      <c r="F96" s="252"/>
      <c r="G96" s="264"/>
      <c r="H96" s="156"/>
      <c r="I96" s="156"/>
      <c r="J96" s="146"/>
    </row>
    <row r="97" spans="4:10" ht="19.5" thickBot="1" x14ac:dyDescent="0.45">
      <c r="D97" s="181"/>
      <c r="E97" s="251"/>
      <c r="F97" s="252"/>
      <c r="G97" s="265">
        <f>G95+H95</f>
        <v>0</v>
      </c>
      <c r="H97" s="196"/>
      <c r="I97" s="195">
        <f>I95+J95</f>
        <v>0</v>
      </c>
      <c r="J97" s="201"/>
    </row>
    <row r="98" spans="4:10" x14ac:dyDescent="0.4">
      <c r="D98" s="180" t="s">
        <v>213</v>
      </c>
      <c r="E98" s="251">
        <v>70</v>
      </c>
      <c r="F98" s="252"/>
      <c r="G98" s="97" t="s">
        <v>103</v>
      </c>
      <c r="H98" s="70" t="s">
        <v>128</v>
      </c>
      <c r="I98" s="70" t="s">
        <v>129</v>
      </c>
      <c r="J98" s="71" t="s">
        <v>128</v>
      </c>
    </row>
    <row r="99" spans="4:10" x14ac:dyDescent="0.4">
      <c r="D99" s="180"/>
      <c r="E99" s="251"/>
      <c r="F99" s="252"/>
      <c r="G99" s="142">
        <v>21</v>
      </c>
      <c r="H99" s="154">
        <v>12</v>
      </c>
      <c r="I99" s="154">
        <v>34</v>
      </c>
      <c r="J99" s="144">
        <v>12</v>
      </c>
    </row>
    <row r="100" spans="4:10" x14ac:dyDescent="0.4">
      <c r="D100" s="180"/>
      <c r="E100" s="251"/>
      <c r="F100" s="252"/>
      <c r="G100" s="264"/>
      <c r="H100" s="156"/>
      <c r="I100" s="156"/>
      <c r="J100" s="146"/>
    </row>
    <row r="101" spans="4:10" ht="19.5" thickBot="1" x14ac:dyDescent="0.45">
      <c r="D101" s="181"/>
      <c r="E101" s="253"/>
      <c r="F101" s="254"/>
      <c r="G101" s="265">
        <f>G99+H99</f>
        <v>33</v>
      </c>
      <c r="H101" s="196"/>
      <c r="I101" s="195">
        <f>I99+J99</f>
        <v>46</v>
      </c>
      <c r="J101" s="201"/>
    </row>
    <row r="102" spans="4:10" x14ac:dyDescent="0.4">
      <c r="D102" s="180" t="s">
        <v>218</v>
      </c>
      <c r="E102" s="251">
        <v>93</v>
      </c>
      <c r="F102" s="252"/>
      <c r="G102" s="97" t="s">
        <v>134</v>
      </c>
      <c r="H102" s="70" t="s">
        <v>135</v>
      </c>
      <c r="I102" s="70" t="s">
        <v>136</v>
      </c>
      <c r="J102" s="71" t="s">
        <v>135</v>
      </c>
    </row>
    <row r="103" spans="4:10" x14ac:dyDescent="0.4">
      <c r="D103" s="180"/>
      <c r="E103" s="251"/>
      <c r="F103" s="252"/>
      <c r="G103" s="142">
        <v>28</v>
      </c>
      <c r="H103" s="154">
        <v>3</v>
      </c>
      <c r="I103" s="154">
        <v>29</v>
      </c>
      <c r="J103" s="144">
        <v>3</v>
      </c>
    </row>
    <row r="104" spans="4:10" x14ac:dyDescent="0.4">
      <c r="D104" s="180"/>
      <c r="E104" s="251"/>
      <c r="F104" s="252"/>
      <c r="G104" s="264"/>
      <c r="H104" s="156"/>
      <c r="I104" s="156"/>
      <c r="J104" s="146"/>
    </row>
    <row r="105" spans="4:10" ht="19.5" thickBot="1" x14ac:dyDescent="0.45">
      <c r="D105" s="181"/>
      <c r="E105" s="253"/>
      <c r="F105" s="254"/>
      <c r="G105" s="265">
        <f>G103+H103</f>
        <v>31</v>
      </c>
      <c r="H105" s="196"/>
      <c r="I105" s="195">
        <f>I103+J103</f>
        <v>32</v>
      </c>
      <c r="J105" s="201"/>
    </row>
  </sheetData>
  <mergeCells count="217">
    <mergeCell ref="J103:J104"/>
    <mergeCell ref="G105:H105"/>
    <mergeCell ref="I105:J105"/>
    <mergeCell ref="I50:I52"/>
    <mergeCell ref="E52:F52"/>
    <mergeCell ref="G52:H52"/>
    <mergeCell ref="B32:B52"/>
    <mergeCell ref="D102:D105"/>
    <mergeCell ref="E102:F105"/>
    <mergeCell ref="G103:G104"/>
    <mergeCell ref="H103:H104"/>
    <mergeCell ref="I103:I104"/>
    <mergeCell ref="C50:C52"/>
    <mergeCell ref="D50:D52"/>
    <mergeCell ref="E50:E51"/>
    <mergeCell ref="F50:F51"/>
    <mergeCell ref="G50:G51"/>
    <mergeCell ref="H50:H51"/>
    <mergeCell ref="D98:D101"/>
    <mergeCell ref="E98:F101"/>
    <mergeCell ref="G99:G100"/>
    <mergeCell ref="H99:H100"/>
    <mergeCell ref="I99:I100"/>
    <mergeCell ref="J99:J100"/>
    <mergeCell ref="G101:H101"/>
    <mergeCell ref="I101:J101"/>
    <mergeCell ref="D94:D97"/>
    <mergeCell ref="E94:F97"/>
    <mergeCell ref="G95:G96"/>
    <mergeCell ref="H95:H96"/>
    <mergeCell ref="I95:I96"/>
    <mergeCell ref="J95:J96"/>
    <mergeCell ref="G97:H97"/>
    <mergeCell ref="I97:J97"/>
    <mergeCell ref="D90:D93"/>
    <mergeCell ref="E90:F93"/>
    <mergeCell ref="G91:G92"/>
    <mergeCell ref="H91:H92"/>
    <mergeCell ref="I91:I92"/>
    <mergeCell ref="J91:J92"/>
    <mergeCell ref="G93:H93"/>
    <mergeCell ref="I93:J93"/>
    <mergeCell ref="D86:D89"/>
    <mergeCell ref="E86:F89"/>
    <mergeCell ref="G87:G88"/>
    <mergeCell ref="H87:H88"/>
    <mergeCell ref="I87:I88"/>
    <mergeCell ref="J87:J88"/>
    <mergeCell ref="G89:H89"/>
    <mergeCell ref="I89:J89"/>
    <mergeCell ref="D82:D85"/>
    <mergeCell ref="E82:F85"/>
    <mergeCell ref="G83:G84"/>
    <mergeCell ref="H83:H84"/>
    <mergeCell ref="I83:I84"/>
    <mergeCell ref="J83:J84"/>
    <mergeCell ref="G85:H85"/>
    <mergeCell ref="I85:J85"/>
    <mergeCell ref="D78:D81"/>
    <mergeCell ref="E78:F81"/>
    <mergeCell ref="G79:G80"/>
    <mergeCell ref="H79:H80"/>
    <mergeCell ref="I79:I80"/>
    <mergeCell ref="J79:J80"/>
    <mergeCell ref="G81:H81"/>
    <mergeCell ref="I81:J81"/>
    <mergeCell ref="D74:D77"/>
    <mergeCell ref="E74:F77"/>
    <mergeCell ref="G75:G76"/>
    <mergeCell ref="H75:H76"/>
    <mergeCell ref="I75:I76"/>
    <mergeCell ref="J75:J76"/>
    <mergeCell ref="G77:H77"/>
    <mergeCell ref="I77:J77"/>
    <mergeCell ref="D70:D73"/>
    <mergeCell ref="E70:F73"/>
    <mergeCell ref="G71:G72"/>
    <mergeCell ref="H71:H72"/>
    <mergeCell ref="I71:I72"/>
    <mergeCell ref="J71:J72"/>
    <mergeCell ref="G73:H73"/>
    <mergeCell ref="I73:J73"/>
    <mergeCell ref="D66:D69"/>
    <mergeCell ref="E66:F69"/>
    <mergeCell ref="G67:G68"/>
    <mergeCell ref="H67:H68"/>
    <mergeCell ref="I67:I68"/>
    <mergeCell ref="J67:J68"/>
    <mergeCell ref="G69:H69"/>
    <mergeCell ref="I69:J69"/>
    <mergeCell ref="G61:H61"/>
    <mergeCell ref="I61:J61"/>
    <mergeCell ref="D62:D65"/>
    <mergeCell ref="E62:F65"/>
    <mergeCell ref="G63:G64"/>
    <mergeCell ref="H63:H64"/>
    <mergeCell ref="I63:I64"/>
    <mergeCell ref="J63:J64"/>
    <mergeCell ref="G65:H65"/>
    <mergeCell ref="I65:J65"/>
    <mergeCell ref="D54:D55"/>
    <mergeCell ref="D57:D61"/>
    <mergeCell ref="G57:H57"/>
    <mergeCell ref="I57:J57"/>
    <mergeCell ref="E57:F57"/>
    <mergeCell ref="E58:F61"/>
    <mergeCell ref="G59:G60"/>
    <mergeCell ref="H59:H60"/>
    <mergeCell ref="I59:I60"/>
    <mergeCell ref="J59:J60"/>
    <mergeCell ref="E47:E48"/>
    <mergeCell ref="F47:F48"/>
    <mergeCell ref="G47:G48"/>
    <mergeCell ref="H47:H48"/>
    <mergeCell ref="I47:I49"/>
    <mergeCell ref="E49:F49"/>
    <mergeCell ref="G49:H49"/>
    <mergeCell ref="I41:I43"/>
    <mergeCell ref="E43:F43"/>
    <mergeCell ref="G43:H43"/>
    <mergeCell ref="H44:H45"/>
    <mergeCell ref="I44:I46"/>
    <mergeCell ref="E46:F46"/>
    <mergeCell ref="G46:H46"/>
    <mergeCell ref="I38:I40"/>
    <mergeCell ref="K38:R43"/>
    <mergeCell ref="E40:F40"/>
    <mergeCell ref="G40:H40"/>
    <mergeCell ref="C41:C43"/>
    <mergeCell ref="D41:D43"/>
    <mergeCell ref="E41:E42"/>
    <mergeCell ref="F41:F42"/>
    <mergeCell ref="G41:G42"/>
    <mergeCell ref="H41:H42"/>
    <mergeCell ref="K32:R35"/>
    <mergeCell ref="E34:F34"/>
    <mergeCell ref="G34:H34"/>
    <mergeCell ref="C35:C37"/>
    <mergeCell ref="D35:D37"/>
    <mergeCell ref="E35:E36"/>
    <mergeCell ref="F35:F36"/>
    <mergeCell ref="G35:G36"/>
    <mergeCell ref="C32:C34"/>
    <mergeCell ref="D32:D34"/>
    <mergeCell ref="E32:E33"/>
    <mergeCell ref="F32:F33"/>
    <mergeCell ref="G32:G33"/>
    <mergeCell ref="H35:H36"/>
    <mergeCell ref="I35:I37"/>
    <mergeCell ref="E37:F37"/>
    <mergeCell ref="G37:H37"/>
    <mergeCell ref="C47:C49"/>
    <mergeCell ref="D47:D49"/>
    <mergeCell ref="I18:I20"/>
    <mergeCell ref="E20:F20"/>
    <mergeCell ref="G20:H20"/>
    <mergeCell ref="D22:D23"/>
    <mergeCell ref="B30:C31"/>
    <mergeCell ref="D30:I30"/>
    <mergeCell ref="E31:F31"/>
    <mergeCell ref="G31:H31"/>
    <mergeCell ref="B14:B21"/>
    <mergeCell ref="H32:H33"/>
    <mergeCell ref="I32:I34"/>
    <mergeCell ref="C38:C40"/>
    <mergeCell ref="D38:D40"/>
    <mergeCell ref="E38:E39"/>
    <mergeCell ref="F38:F39"/>
    <mergeCell ref="G38:G39"/>
    <mergeCell ref="H38:H39"/>
    <mergeCell ref="C44:C46"/>
    <mergeCell ref="D44:D46"/>
    <mergeCell ref="E44:E45"/>
    <mergeCell ref="F44:F45"/>
    <mergeCell ref="G44:G45"/>
    <mergeCell ref="H15:H16"/>
    <mergeCell ref="I15:I17"/>
    <mergeCell ref="E17:F17"/>
    <mergeCell ref="G17:H17"/>
    <mergeCell ref="C18:C20"/>
    <mergeCell ref="D18:D20"/>
    <mergeCell ref="E18:E19"/>
    <mergeCell ref="F18:F19"/>
    <mergeCell ref="G18:G19"/>
    <mergeCell ref="H18:H19"/>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B6066-CB61-4273-A099-D33069122B78}">
  <sheetPr codeName="Sheet20"/>
  <dimension ref="B1:R112"/>
  <sheetViews>
    <sheetView zoomScale="85" zoomScaleNormal="85" workbookViewId="0">
      <selection activeCell="E53" sqref="E53:E54"/>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6384" width="8.75" style="66"/>
  </cols>
  <sheetData>
    <row r="1" spans="2:9" ht="19.5" thickBot="1" x14ac:dyDescent="0.45"/>
    <row r="2" spans="2:9" ht="19.5" x14ac:dyDescent="0.4">
      <c r="B2" s="134" t="s">
        <v>120</v>
      </c>
      <c r="C2" s="135"/>
      <c r="D2" s="138" t="s">
        <v>121</v>
      </c>
      <c r="E2" s="138"/>
      <c r="F2" s="138"/>
      <c r="G2" s="138"/>
      <c r="H2" s="138"/>
      <c r="I2" s="139"/>
    </row>
    <row r="3" spans="2:9" x14ac:dyDescent="0.4">
      <c r="B3" s="136"/>
      <c r="C3" s="137"/>
      <c r="D3" s="67" t="s">
        <v>183</v>
      </c>
      <c r="E3" s="140" t="s">
        <v>123</v>
      </c>
      <c r="F3" s="140"/>
      <c r="G3" s="140" t="s">
        <v>124</v>
      </c>
      <c r="H3" s="140"/>
      <c r="I3" s="68" t="s">
        <v>125</v>
      </c>
    </row>
    <row r="4" spans="2:9" x14ac:dyDescent="0.4">
      <c r="B4" s="141" t="s">
        <v>126</v>
      </c>
      <c r="C4" s="69"/>
      <c r="D4" s="70" t="s">
        <v>127</v>
      </c>
      <c r="E4" s="70" t="s">
        <v>103</v>
      </c>
      <c r="F4" s="70" t="s">
        <v>128</v>
      </c>
      <c r="G4" s="70" t="s">
        <v>129</v>
      </c>
      <c r="H4" s="70" t="s">
        <v>128</v>
      </c>
      <c r="I4" s="71"/>
    </row>
    <row r="5" spans="2:9" x14ac:dyDescent="0.4">
      <c r="B5" s="141"/>
      <c r="C5" s="143" t="s">
        <v>220</v>
      </c>
      <c r="D5" s="143">
        <v>150</v>
      </c>
      <c r="E5" s="143">
        <v>80</v>
      </c>
      <c r="F5" s="143">
        <v>27</v>
      </c>
      <c r="G5" s="143">
        <v>78</v>
      </c>
      <c r="H5" s="143">
        <v>27</v>
      </c>
      <c r="I5" s="144">
        <v>839</v>
      </c>
    </row>
    <row r="6" spans="2:9" x14ac:dyDescent="0.4">
      <c r="B6" s="141"/>
      <c r="C6" s="143"/>
      <c r="D6" s="143"/>
      <c r="E6" s="143"/>
      <c r="F6" s="143"/>
      <c r="G6" s="143"/>
      <c r="H6" s="143"/>
      <c r="I6" s="145"/>
    </row>
    <row r="7" spans="2:9" x14ac:dyDescent="0.4">
      <c r="B7" s="141"/>
      <c r="C7" s="143"/>
      <c r="D7" s="143"/>
      <c r="E7" s="143">
        <f>E5+F5</f>
        <v>107</v>
      </c>
      <c r="F7" s="143"/>
      <c r="G7" s="143">
        <f>G5+H5</f>
        <v>105</v>
      </c>
      <c r="H7" s="143"/>
      <c r="I7" s="146"/>
    </row>
    <row r="8" spans="2:9" x14ac:dyDescent="0.4">
      <c r="B8" s="141"/>
      <c r="C8" s="143" t="s">
        <v>221</v>
      </c>
      <c r="D8" s="143">
        <v>489</v>
      </c>
      <c r="E8" s="143">
        <v>128</v>
      </c>
      <c r="F8" s="143">
        <v>23</v>
      </c>
      <c r="G8" s="143">
        <v>81</v>
      </c>
      <c r="H8" s="143">
        <v>23</v>
      </c>
      <c r="I8" s="144">
        <v>482</v>
      </c>
    </row>
    <row r="9" spans="2:9" x14ac:dyDescent="0.4">
      <c r="B9" s="141"/>
      <c r="C9" s="143"/>
      <c r="D9" s="143"/>
      <c r="E9" s="143"/>
      <c r="F9" s="143"/>
      <c r="G9" s="143"/>
      <c r="H9" s="143"/>
      <c r="I9" s="145"/>
    </row>
    <row r="10" spans="2:9" x14ac:dyDescent="0.4">
      <c r="B10" s="141"/>
      <c r="C10" s="143"/>
      <c r="D10" s="143"/>
      <c r="E10" s="143">
        <f>E8+F8</f>
        <v>151</v>
      </c>
      <c r="F10" s="143"/>
      <c r="G10" s="143">
        <f>G8+H8</f>
        <v>104</v>
      </c>
      <c r="H10" s="143"/>
      <c r="I10" s="146"/>
    </row>
    <row r="11" spans="2:9" ht="19.5" thickBot="1" x14ac:dyDescent="0.45">
      <c r="B11" s="142"/>
      <c r="C11" s="72" t="s">
        <v>132</v>
      </c>
      <c r="D11" s="73">
        <f t="shared" ref="D11:I11" si="0">D8/D5</f>
        <v>3.26</v>
      </c>
      <c r="E11" s="73">
        <f t="shared" si="0"/>
        <v>1.6</v>
      </c>
      <c r="F11" s="73">
        <f t="shared" si="0"/>
        <v>0.85185185185185186</v>
      </c>
      <c r="G11" s="73">
        <f t="shared" si="0"/>
        <v>1.0384615384615385</v>
      </c>
      <c r="H11" s="73">
        <f t="shared" si="0"/>
        <v>0.85185185185185186</v>
      </c>
      <c r="I11" s="74">
        <f t="shared" si="0"/>
        <v>0.57449344457687723</v>
      </c>
    </row>
    <row r="12" spans="2:9" ht="19.5" x14ac:dyDescent="0.4">
      <c r="B12" s="134" t="s">
        <v>133</v>
      </c>
      <c r="C12" s="135"/>
      <c r="D12" s="138" t="s">
        <v>121</v>
      </c>
      <c r="E12" s="138"/>
      <c r="F12" s="138"/>
      <c r="G12" s="138"/>
      <c r="H12" s="138"/>
      <c r="I12" s="139"/>
    </row>
    <row r="13" spans="2:9" x14ac:dyDescent="0.4">
      <c r="B13" s="136"/>
      <c r="C13" s="137"/>
      <c r="D13" s="67" t="s">
        <v>183</v>
      </c>
      <c r="E13" s="140" t="s">
        <v>123</v>
      </c>
      <c r="F13" s="140"/>
      <c r="G13" s="140" t="s">
        <v>124</v>
      </c>
      <c r="H13" s="140"/>
      <c r="I13" s="68" t="s">
        <v>125</v>
      </c>
    </row>
    <row r="14" spans="2:9" x14ac:dyDescent="0.4">
      <c r="B14" s="141" t="s">
        <v>126</v>
      </c>
      <c r="C14" s="69"/>
      <c r="D14" s="70" t="s">
        <v>127</v>
      </c>
      <c r="E14" s="70" t="s">
        <v>134</v>
      </c>
      <c r="F14" s="70" t="s">
        <v>135</v>
      </c>
      <c r="G14" s="70" t="s">
        <v>136</v>
      </c>
      <c r="H14" s="70" t="s">
        <v>135</v>
      </c>
      <c r="I14" s="71"/>
    </row>
    <row r="15" spans="2:9" x14ac:dyDescent="0.4">
      <c r="B15" s="141"/>
      <c r="C15" s="143" t="s">
        <v>222</v>
      </c>
      <c r="D15" s="143">
        <v>166</v>
      </c>
      <c r="E15" s="143">
        <v>66</v>
      </c>
      <c r="F15" s="143">
        <v>15</v>
      </c>
      <c r="G15" s="143">
        <v>97</v>
      </c>
      <c r="H15" s="143">
        <v>15</v>
      </c>
      <c r="I15" s="144">
        <v>509</v>
      </c>
    </row>
    <row r="16" spans="2:9" x14ac:dyDescent="0.4">
      <c r="B16" s="141"/>
      <c r="C16" s="143"/>
      <c r="D16" s="143"/>
      <c r="E16" s="143"/>
      <c r="F16" s="143"/>
      <c r="G16" s="143"/>
      <c r="H16" s="143"/>
      <c r="I16" s="145"/>
    </row>
    <row r="17" spans="2:18" x14ac:dyDescent="0.4">
      <c r="B17" s="141"/>
      <c r="C17" s="143"/>
      <c r="D17" s="143"/>
      <c r="E17" s="143">
        <f>E15+F15</f>
        <v>81</v>
      </c>
      <c r="F17" s="143"/>
      <c r="G17" s="143">
        <f>G15+H15</f>
        <v>112</v>
      </c>
      <c r="H17" s="143"/>
      <c r="I17" s="146"/>
    </row>
    <row r="18" spans="2:18" x14ac:dyDescent="0.4">
      <c r="B18" s="141"/>
      <c r="C18" s="143" t="s">
        <v>223</v>
      </c>
      <c r="D18" s="150">
        <f t="shared" ref="D18:I18" si="1">D15*D11</f>
        <v>541.16</v>
      </c>
      <c r="E18" s="150">
        <f t="shared" si="1"/>
        <v>105.60000000000001</v>
      </c>
      <c r="F18" s="150">
        <f t="shared" si="1"/>
        <v>12.777777777777779</v>
      </c>
      <c r="G18" s="150">
        <f t="shared" si="1"/>
        <v>100.73076923076924</v>
      </c>
      <c r="H18" s="150">
        <f t="shared" si="1"/>
        <v>12.777777777777779</v>
      </c>
      <c r="I18" s="147">
        <f t="shared" si="1"/>
        <v>292.41716328963054</v>
      </c>
    </row>
    <row r="19" spans="2:18" x14ac:dyDescent="0.4">
      <c r="B19" s="141"/>
      <c r="C19" s="143"/>
      <c r="D19" s="150"/>
      <c r="E19" s="150"/>
      <c r="F19" s="150"/>
      <c r="G19" s="150"/>
      <c r="H19" s="150"/>
      <c r="I19" s="148"/>
    </row>
    <row r="20" spans="2:18" x14ac:dyDescent="0.4">
      <c r="B20" s="141"/>
      <c r="C20" s="143"/>
      <c r="D20" s="150"/>
      <c r="E20" s="150">
        <f>E18+F18</f>
        <v>118.37777777777779</v>
      </c>
      <c r="F20" s="150"/>
      <c r="G20" s="150">
        <f>G18+H18</f>
        <v>113.50854700854703</v>
      </c>
      <c r="H20" s="150"/>
      <c r="I20" s="149"/>
    </row>
    <row r="21" spans="2:18" ht="19.5" thickBot="1" x14ac:dyDescent="0.45">
      <c r="B21" s="153"/>
      <c r="C21" s="75" t="s">
        <v>132</v>
      </c>
      <c r="D21" s="76">
        <f t="shared" ref="D21:I21" si="2">D18/D15</f>
        <v>3.26</v>
      </c>
      <c r="E21" s="76">
        <f t="shared" si="2"/>
        <v>1.6</v>
      </c>
      <c r="F21" s="76">
        <f t="shared" si="2"/>
        <v>0.85185185185185186</v>
      </c>
      <c r="G21" s="76">
        <f t="shared" si="2"/>
        <v>1.0384615384615385</v>
      </c>
      <c r="H21" s="76">
        <f t="shared" si="2"/>
        <v>0.85185185185185186</v>
      </c>
      <c r="I21" s="76">
        <f t="shared" si="2"/>
        <v>0.57449344457687723</v>
      </c>
    </row>
    <row r="22" spans="2:18" x14ac:dyDescent="0.4">
      <c r="B22" s="77"/>
      <c r="C22" s="77"/>
      <c r="D22" s="151" t="s">
        <v>139</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137"/>
      <c r="D31" s="67" t="s">
        <v>183</v>
      </c>
      <c r="E31" s="140" t="s">
        <v>123</v>
      </c>
      <c r="F31" s="140"/>
      <c r="G31" s="140" t="s">
        <v>124</v>
      </c>
      <c r="H31" s="140"/>
      <c r="I31" s="68" t="s">
        <v>125</v>
      </c>
    </row>
    <row r="32" spans="2:18" x14ac:dyDescent="0.4">
      <c r="B32" s="209" t="s">
        <v>193</v>
      </c>
      <c r="C32" s="186" t="s">
        <v>154</v>
      </c>
      <c r="D32" s="197">
        <v>316</v>
      </c>
      <c r="E32" s="202">
        <v>104</v>
      </c>
      <c r="F32" s="202">
        <v>42</v>
      </c>
      <c r="G32" s="202">
        <v>148</v>
      </c>
      <c r="H32" s="202">
        <v>42</v>
      </c>
      <c r="I32" s="194">
        <v>640</v>
      </c>
      <c r="K32" s="157" t="s">
        <v>141</v>
      </c>
      <c r="L32" s="158"/>
      <c r="M32" s="158"/>
      <c r="N32" s="158"/>
      <c r="O32" s="158"/>
      <c r="P32" s="158"/>
      <c r="Q32" s="158"/>
      <c r="R32" s="159"/>
    </row>
    <row r="33" spans="2:18" x14ac:dyDescent="0.4">
      <c r="B33" s="210"/>
      <c r="C33" s="187"/>
      <c r="D33" s="204"/>
      <c r="E33" s="203"/>
      <c r="F33" s="203"/>
      <c r="G33" s="203"/>
      <c r="H33" s="203"/>
      <c r="I33" s="145"/>
      <c r="K33" s="160"/>
      <c r="L33" s="161"/>
      <c r="M33" s="161"/>
      <c r="N33" s="161"/>
      <c r="O33" s="161"/>
      <c r="P33" s="161"/>
      <c r="Q33" s="161"/>
      <c r="R33" s="162"/>
    </row>
    <row r="34" spans="2:18" ht="19.5" thickBot="1" x14ac:dyDescent="0.45">
      <c r="B34" s="210"/>
      <c r="C34" s="189"/>
      <c r="D34" s="205"/>
      <c r="E34" s="207">
        <f>E32+F32</f>
        <v>146</v>
      </c>
      <c r="F34" s="208"/>
      <c r="G34" s="207">
        <f>G32+H32</f>
        <v>190</v>
      </c>
      <c r="H34" s="208"/>
      <c r="I34" s="176"/>
      <c r="K34" s="160"/>
      <c r="L34" s="161"/>
      <c r="M34" s="161"/>
      <c r="N34" s="161"/>
      <c r="O34" s="161"/>
      <c r="P34" s="161"/>
      <c r="Q34" s="161"/>
      <c r="R34" s="162"/>
    </row>
    <row r="35" spans="2:18" ht="19.5" thickBot="1" x14ac:dyDescent="0.45">
      <c r="B35" s="210"/>
      <c r="C35" s="186" t="s">
        <v>177</v>
      </c>
      <c r="D35" s="197">
        <v>364</v>
      </c>
      <c r="E35" s="202">
        <v>100</v>
      </c>
      <c r="F35" s="202">
        <v>39</v>
      </c>
      <c r="G35" s="202">
        <v>138</v>
      </c>
      <c r="H35" s="202">
        <v>39</v>
      </c>
      <c r="I35" s="194">
        <v>576</v>
      </c>
      <c r="K35" s="163"/>
      <c r="L35" s="164"/>
      <c r="M35" s="164"/>
      <c r="N35" s="164"/>
      <c r="O35" s="164"/>
      <c r="P35" s="164"/>
      <c r="Q35" s="164"/>
      <c r="R35" s="165"/>
    </row>
    <row r="36" spans="2:18" x14ac:dyDescent="0.4">
      <c r="B36" s="210"/>
      <c r="C36" s="187"/>
      <c r="D36" s="204"/>
      <c r="E36" s="203"/>
      <c r="F36" s="203"/>
      <c r="G36" s="203"/>
      <c r="H36" s="203"/>
      <c r="I36" s="145"/>
      <c r="K36" s="88"/>
      <c r="L36" s="88"/>
      <c r="M36" s="88"/>
      <c r="N36" s="88"/>
      <c r="O36" s="88"/>
      <c r="P36" s="88"/>
      <c r="Q36" s="88"/>
      <c r="R36" s="88"/>
    </row>
    <row r="37" spans="2:18" ht="19.5" thickBot="1" x14ac:dyDescent="0.45">
      <c r="B37" s="210"/>
      <c r="C37" s="189"/>
      <c r="D37" s="205"/>
      <c r="E37" s="207">
        <f>E35+F35</f>
        <v>139</v>
      </c>
      <c r="F37" s="208"/>
      <c r="G37" s="207">
        <f>G35+H35</f>
        <v>177</v>
      </c>
      <c r="H37" s="208"/>
      <c r="I37" s="176"/>
      <c r="J37" s="66">
        <v>25.6</v>
      </c>
      <c r="K37" s="88"/>
      <c r="L37" s="88"/>
      <c r="M37" s="88"/>
      <c r="N37" s="88"/>
      <c r="O37" s="88"/>
      <c r="P37" s="88"/>
      <c r="Q37" s="88"/>
      <c r="R37" s="88"/>
    </row>
    <row r="38" spans="2:18" x14ac:dyDescent="0.4">
      <c r="B38" s="210"/>
      <c r="C38" s="186" t="s">
        <v>182</v>
      </c>
      <c r="D38" s="197">
        <v>198</v>
      </c>
      <c r="E38" s="202">
        <v>95</v>
      </c>
      <c r="F38" s="202">
        <v>47</v>
      </c>
      <c r="G38" s="202">
        <v>96</v>
      </c>
      <c r="H38" s="202">
        <v>47</v>
      </c>
      <c r="I38" s="194"/>
      <c r="K38" s="166" t="s">
        <v>144</v>
      </c>
      <c r="L38" s="167"/>
      <c r="M38" s="167"/>
      <c r="N38" s="167"/>
      <c r="O38" s="167"/>
      <c r="P38" s="167"/>
      <c r="Q38" s="167"/>
      <c r="R38" s="168"/>
    </row>
    <row r="39" spans="2:18" x14ac:dyDescent="0.4">
      <c r="B39" s="210"/>
      <c r="C39" s="187"/>
      <c r="D39" s="204"/>
      <c r="E39" s="203"/>
      <c r="F39" s="203"/>
      <c r="G39" s="203"/>
      <c r="H39" s="203"/>
      <c r="I39" s="145"/>
      <c r="K39" s="169"/>
      <c r="L39" s="170"/>
      <c r="M39" s="170"/>
      <c r="N39" s="170"/>
      <c r="O39" s="170"/>
      <c r="P39" s="170"/>
      <c r="Q39" s="170"/>
      <c r="R39" s="171"/>
    </row>
    <row r="40" spans="2:18" ht="19.5" thickBot="1" x14ac:dyDescent="0.45">
      <c r="B40" s="210"/>
      <c r="C40" s="189"/>
      <c r="D40" s="205"/>
      <c r="E40" s="207">
        <f>E38+F38</f>
        <v>142</v>
      </c>
      <c r="F40" s="208"/>
      <c r="G40" s="207">
        <f>G38+H38</f>
        <v>143</v>
      </c>
      <c r="H40" s="208"/>
      <c r="I40" s="176"/>
      <c r="K40" s="169"/>
      <c r="L40" s="170"/>
      <c r="M40" s="170"/>
      <c r="N40" s="170"/>
      <c r="O40" s="170"/>
      <c r="P40" s="170"/>
      <c r="Q40" s="170"/>
      <c r="R40" s="171"/>
    </row>
    <row r="41" spans="2:18" x14ac:dyDescent="0.4">
      <c r="B41" s="210"/>
      <c r="C41" s="186" t="s">
        <v>188</v>
      </c>
      <c r="D41" s="197">
        <v>216</v>
      </c>
      <c r="E41" s="202">
        <v>122</v>
      </c>
      <c r="F41" s="202">
        <v>26</v>
      </c>
      <c r="G41" s="202">
        <v>161</v>
      </c>
      <c r="H41" s="202">
        <v>26</v>
      </c>
      <c r="I41" s="194"/>
      <c r="K41" s="169"/>
      <c r="L41" s="170"/>
      <c r="M41" s="170"/>
      <c r="N41" s="170"/>
      <c r="O41" s="170"/>
      <c r="P41" s="170"/>
      <c r="Q41" s="170"/>
      <c r="R41" s="171"/>
    </row>
    <row r="42" spans="2:18" x14ac:dyDescent="0.4">
      <c r="B42" s="210"/>
      <c r="C42" s="187"/>
      <c r="D42" s="204"/>
      <c r="E42" s="203"/>
      <c r="F42" s="203"/>
      <c r="G42" s="203"/>
      <c r="H42" s="203"/>
      <c r="I42" s="145"/>
      <c r="K42" s="169"/>
      <c r="L42" s="170"/>
      <c r="M42" s="170"/>
      <c r="N42" s="170"/>
      <c r="O42" s="170"/>
      <c r="P42" s="170"/>
      <c r="Q42" s="170"/>
      <c r="R42" s="171"/>
    </row>
    <row r="43" spans="2:18" ht="19.5" thickBot="1" x14ac:dyDescent="0.45">
      <c r="B43" s="210"/>
      <c r="C43" s="189"/>
      <c r="D43" s="205"/>
      <c r="E43" s="207">
        <f>E41+F41</f>
        <v>148</v>
      </c>
      <c r="F43" s="208"/>
      <c r="G43" s="207">
        <f>G41+H41</f>
        <v>187</v>
      </c>
      <c r="H43" s="208"/>
      <c r="I43" s="176"/>
      <c r="K43" s="172"/>
      <c r="L43" s="173"/>
      <c r="M43" s="173"/>
      <c r="N43" s="173"/>
      <c r="O43" s="173"/>
      <c r="P43" s="173"/>
      <c r="Q43" s="173"/>
      <c r="R43" s="174"/>
    </row>
    <row r="44" spans="2:18" x14ac:dyDescent="0.4">
      <c r="B44" s="210"/>
      <c r="C44" s="186" t="s">
        <v>194</v>
      </c>
      <c r="D44" s="197" t="s">
        <v>195</v>
      </c>
      <c r="E44" s="202">
        <v>61</v>
      </c>
      <c r="F44" s="202">
        <v>52</v>
      </c>
      <c r="G44" s="202">
        <v>99</v>
      </c>
      <c r="H44" s="202">
        <v>52</v>
      </c>
      <c r="I44" s="194">
        <v>374</v>
      </c>
      <c r="K44" s="88"/>
      <c r="L44" s="88"/>
      <c r="M44" s="88"/>
      <c r="N44" s="88"/>
      <c r="O44" s="88"/>
      <c r="P44" s="88"/>
      <c r="Q44" s="88"/>
      <c r="R44" s="88"/>
    </row>
    <row r="45" spans="2:18" x14ac:dyDescent="0.4">
      <c r="B45" s="210"/>
      <c r="C45" s="187"/>
      <c r="D45" s="204"/>
      <c r="E45" s="203"/>
      <c r="F45" s="203"/>
      <c r="G45" s="203"/>
      <c r="H45" s="203"/>
      <c r="I45" s="145"/>
      <c r="K45" s="88"/>
      <c r="L45" s="88"/>
      <c r="M45" s="88"/>
      <c r="N45" s="88"/>
      <c r="O45" s="88"/>
      <c r="P45" s="88"/>
      <c r="Q45" s="88"/>
      <c r="R45" s="88"/>
    </row>
    <row r="46" spans="2:18" ht="19.5" thickBot="1" x14ac:dyDescent="0.45">
      <c r="B46" s="210"/>
      <c r="C46" s="189"/>
      <c r="D46" s="205"/>
      <c r="E46" s="207">
        <f>E44+F44</f>
        <v>113</v>
      </c>
      <c r="F46" s="208"/>
      <c r="G46" s="207">
        <f>G44+H44</f>
        <v>151</v>
      </c>
      <c r="H46" s="208"/>
      <c r="I46" s="176"/>
      <c r="J46" s="66">
        <v>16.600000000000001</v>
      </c>
      <c r="K46" s="88"/>
      <c r="L46" s="88"/>
      <c r="M46" s="88"/>
      <c r="N46" s="88"/>
      <c r="O46" s="88"/>
      <c r="P46" s="88"/>
      <c r="Q46" s="88"/>
      <c r="R46" s="88"/>
    </row>
    <row r="47" spans="2:18" x14ac:dyDescent="0.4">
      <c r="B47" s="210"/>
      <c r="C47" s="186" t="s">
        <v>207</v>
      </c>
      <c r="D47" s="197" t="s">
        <v>208</v>
      </c>
      <c r="E47" s="202">
        <v>151</v>
      </c>
      <c r="F47" s="202">
        <v>26</v>
      </c>
      <c r="G47" s="202">
        <v>132</v>
      </c>
      <c r="H47" s="202">
        <v>26</v>
      </c>
      <c r="I47" s="194">
        <v>714</v>
      </c>
      <c r="K47" s="88"/>
      <c r="L47" s="88"/>
      <c r="M47" s="88"/>
      <c r="N47" s="88"/>
      <c r="O47" s="88"/>
      <c r="P47" s="88"/>
      <c r="Q47" s="88"/>
      <c r="R47" s="88"/>
    </row>
    <row r="48" spans="2:18" x14ac:dyDescent="0.4">
      <c r="B48" s="210"/>
      <c r="C48" s="187"/>
      <c r="D48" s="204"/>
      <c r="E48" s="203"/>
      <c r="F48" s="203"/>
      <c r="G48" s="203"/>
      <c r="H48" s="203"/>
      <c r="I48" s="145"/>
      <c r="K48" s="88"/>
      <c r="L48" s="88"/>
      <c r="M48" s="88"/>
      <c r="N48" s="88"/>
      <c r="O48" s="88"/>
      <c r="P48" s="88"/>
      <c r="Q48" s="88"/>
      <c r="R48" s="88"/>
    </row>
    <row r="49" spans="2:18" ht="19.5" thickBot="1" x14ac:dyDescent="0.45">
      <c r="B49" s="210"/>
      <c r="C49" s="189"/>
      <c r="D49" s="205"/>
      <c r="E49" s="207">
        <f>E47+F47</f>
        <v>177</v>
      </c>
      <c r="F49" s="208"/>
      <c r="G49" s="207">
        <f>G47+H47</f>
        <v>158</v>
      </c>
      <c r="H49" s="208"/>
      <c r="I49" s="176"/>
      <c r="K49" s="88"/>
      <c r="L49" s="88"/>
      <c r="M49" s="88"/>
      <c r="N49" s="88"/>
      <c r="O49" s="88"/>
      <c r="P49" s="88"/>
      <c r="Q49" s="88"/>
      <c r="R49" s="88"/>
    </row>
    <row r="50" spans="2:18" x14ac:dyDescent="0.4">
      <c r="B50" s="210"/>
      <c r="C50" s="186" t="s">
        <v>218</v>
      </c>
      <c r="D50" s="197" t="s">
        <v>219</v>
      </c>
      <c r="E50" s="202">
        <v>57</v>
      </c>
      <c r="F50" s="202">
        <v>22</v>
      </c>
      <c r="G50" s="202">
        <v>83</v>
      </c>
      <c r="H50" s="202">
        <v>22</v>
      </c>
      <c r="I50" s="194">
        <v>250</v>
      </c>
      <c r="K50" s="88"/>
      <c r="L50" s="88"/>
      <c r="M50" s="88"/>
      <c r="N50" s="88"/>
      <c r="O50" s="88"/>
      <c r="P50" s="88"/>
      <c r="Q50" s="88"/>
      <c r="R50" s="88"/>
    </row>
    <row r="51" spans="2:18" x14ac:dyDescent="0.4">
      <c r="B51" s="210"/>
      <c r="C51" s="187"/>
      <c r="D51" s="204"/>
      <c r="E51" s="203"/>
      <c r="F51" s="203"/>
      <c r="G51" s="203"/>
      <c r="H51" s="203"/>
      <c r="I51" s="145"/>
      <c r="K51" s="88"/>
      <c r="L51" s="88"/>
      <c r="M51" s="88"/>
      <c r="N51" s="88"/>
      <c r="O51" s="88"/>
      <c r="P51" s="88"/>
      <c r="Q51" s="88"/>
      <c r="R51" s="88"/>
    </row>
    <row r="52" spans="2:18" ht="19.5" thickBot="1" x14ac:dyDescent="0.45">
      <c r="B52" s="210"/>
      <c r="C52" s="189"/>
      <c r="D52" s="205"/>
      <c r="E52" s="207">
        <f>E50+F50</f>
        <v>79</v>
      </c>
      <c r="F52" s="208"/>
      <c r="G52" s="207">
        <f>G50+H50</f>
        <v>105</v>
      </c>
      <c r="H52" s="208"/>
      <c r="I52" s="176"/>
      <c r="J52" s="66">
        <v>11.1</v>
      </c>
      <c r="K52" s="88"/>
      <c r="L52" s="88"/>
      <c r="M52" s="88"/>
      <c r="N52" s="88"/>
      <c r="O52" s="88"/>
      <c r="P52" s="88"/>
      <c r="Q52" s="88"/>
      <c r="R52" s="88"/>
    </row>
    <row r="53" spans="2:18" x14ac:dyDescent="0.4">
      <c r="B53" s="77"/>
      <c r="C53" s="186" t="s">
        <v>224</v>
      </c>
      <c r="D53" s="197" t="s">
        <v>225</v>
      </c>
      <c r="E53" s="202">
        <v>128</v>
      </c>
      <c r="F53" s="202">
        <v>23</v>
      </c>
      <c r="G53" s="202">
        <v>81</v>
      </c>
      <c r="H53" s="202">
        <v>23</v>
      </c>
      <c r="I53" s="194">
        <v>482</v>
      </c>
      <c r="K53" s="88"/>
      <c r="L53" s="88"/>
      <c r="M53" s="88"/>
      <c r="N53" s="88"/>
      <c r="O53" s="88"/>
      <c r="P53" s="88"/>
      <c r="Q53" s="88"/>
      <c r="R53" s="88"/>
    </row>
    <row r="54" spans="2:18" x14ac:dyDescent="0.4">
      <c r="B54" s="77"/>
      <c r="C54" s="187"/>
      <c r="D54" s="204"/>
      <c r="E54" s="203"/>
      <c r="F54" s="203"/>
      <c r="G54" s="203"/>
      <c r="H54" s="203"/>
      <c r="I54" s="145"/>
      <c r="K54" s="88"/>
      <c r="L54" s="88"/>
      <c r="M54" s="88"/>
      <c r="N54" s="88"/>
      <c r="O54" s="88"/>
      <c r="P54" s="88"/>
      <c r="Q54" s="88"/>
      <c r="R54" s="88"/>
    </row>
    <row r="55" spans="2:18" ht="19.5" thickBot="1" x14ac:dyDescent="0.45">
      <c r="B55" s="77"/>
      <c r="C55" s="189"/>
      <c r="D55" s="205"/>
      <c r="E55" s="207">
        <f>E53+F53</f>
        <v>151</v>
      </c>
      <c r="F55" s="208"/>
      <c r="G55" s="207">
        <f>G53+H53</f>
        <v>104</v>
      </c>
      <c r="H55" s="208"/>
      <c r="I55" s="176"/>
      <c r="J55" s="66">
        <v>21.4</v>
      </c>
      <c r="K55" s="88"/>
      <c r="L55" s="88"/>
      <c r="M55" s="88"/>
      <c r="N55" s="88"/>
      <c r="O55" s="88"/>
      <c r="P55" s="88"/>
      <c r="Q55" s="88"/>
      <c r="R55" s="88"/>
    </row>
    <row r="56" spans="2:18" x14ac:dyDescent="0.4">
      <c r="B56" s="77"/>
      <c r="C56" s="77"/>
      <c r="D56" s="91"/>
      <c r="E56" s="92"/>
      <c r="F56" s="92"/>
      <c r="G56" s="92"/>
      <c r="H56" s="92"/>
      <c r="I56" s="77"/>
      <c r="K56" s="88"/>
      <c r="L56" s="88"/>
      <c r="M56" s="88"/>
      <c r="N56" s="88"/>
      <c r="O56" s="88"/>
      <c r="P56" s="88"/>
      <c r="Q56" s="88"/>
      <c r="R56" s="88"/>
    </row>
    <row r="57" spans="2:18" x14ac:dyDescent="0.4">
      <c r="D57" s="178" t="s">
        <v>145</v>
      </c>
    </row>
    <row r="58" spans="2:18" x14ac:dyDescent="0.4">
      <c r="D58" s="178"/>
    </row>
    <row r="59" spans="2:18" ht="19.5" thickBot="1" x14ac:dyDescent="0.45">
      <c r="D59" s="83"/>
    </row>
    <row r="60" spans="2:18" ht="19.5" thickBot="1" x14ac:dyDescent="0.45">
      <c r="C60" s="84" t="s">
        <v>146</v>
      </c>
      <c r="D60" s="179" t="s">
        <v>142</v>
      </c>
      <c r="E60" s="255" t="s">
        <v>183</v>
      </c>
      <c r="F60" s="256"/>
      <c r="G60" s="263" t="s">
        <v>147</v>
      </c>
      <c r="H60" s="182"/>
      <c r="I60" s="182" t="s">
        <v>148</v>
      </c>
      <c r="J60" s="183"/>
    </row>
    <row r="61" spans="2:18" x14ac:dyDescent="0.4">
      <c r="D61" s="180"/>
      <c r="E61" s="257"/>
      <c r="F61" s="258"/>
      <c r="G61" s="97" t="s">
        <v>103</v>
      </c>
      <c r="H61" s="70" t="s">
        <v>128</v>
      </c>
      <c r="I61" s="70" t="s">
        <v>129</v>
      </c>
      <c r="J61" s="71" t="s">
        <v>128</v>
      </c>
    </row>
    <row r="62" spans="2:18" x14ac:dyDescent="0.4">
      <c r="D62" s="180"/>
      <c r="E62" s="251"/>
      <c r="F62" s="252"/>
      <c r="G62" s="141">
        <v>24</v>
      </c>
      <c r="H62" s="143">
        <v>5</v>
      </c>
      <c r="I62" s="143">
        <v>35</v>
      </c>
      <c r="J62" s="184">
        <v>5</v>
      </c>
    </row>
    <row r="63" spans="2:18" x14ac:dyDescent="0.4">
      <c r="D63" s="180"/>
      <c r="E63" s="251"/>
      <c r="F63" s="252"/>
      <c r="G63" s="141"/>
      <c r="H63" s="143"/>
      <c r="I63" s="143"/>
      <c r="J63" s="184"/>
    </row>
    <row r="64" spans="2:18" ht="19.5" thickBot="1" x14ac:dyDescent="0.45">
      <c r="D64" s="181"/>
      <c r="E64" s="251"/>
      <c r="F64" s="252"/>
      <c r="G64" s="153">
        <f>G62+H62</f>
        <v>29</v>
      </c>
      <c r="H64" s="177"/>
      <c r="I64" s="177">
        <f>I62+J62</f>
        <v>40</v>
      </c>
      <c r="J64" s="185"/>
    </row>
    <row r="65" spans="4:10" x14ac:dyDescent="0.4">
      <c r="D65" s="179" t="s">
        <v>149</v>
      </c>
      <c r="E65" s="251"/>
      <c r="F65" s="252"/>
      <c r="G65" s="97" t="s">
        <v>103</v>
      </c>
      <c r="H65" s="70" t="s">
        <v>128</v>
      </c>
      <c r="I65" s="70" t="s">
        <v>129</v>
      </c>
      <c r="J65" s="71" t="s">
        <v>128</v>
      </c>
    </row>
    <row r="66" spans="4:10" x14ac:dyDescent="0.4">
      <c r="D66" s="180"/>
      <c r="E66" s="251"/>
      <c r="F66" s="252"/>
      <c r="G66" s="141">
        <v>37</v>
      </c>
      <c r="H66" s="143">
        <v>7</v>
      </c>
      <c r="I66" s="143">
        <v>43</v>
      </c>
      <c r="J66" s="184">
        <v>7</v>
      </c>
    </row>
    <row r="67" spans="4:10" x14ac:dyDescent="0.4">
      <c r="D67" s="180"/>
      <c r="E67" s="251"/>
      <c r="F67" s="252"/>
      <c r="G67" s="141"/>
      <c r="H67" s="143"/>
      <c r="I67" s="143"/>
      <c r="J67" s="184"/>
    </row>
    <row r="68" spans="4:10" ht="19.5" thickBot="1" x14ac:dyDescent="0.45">
      <c r="D68" s="181"/>
      <c r="E68" s="251"/>
      <c r="F68" s="252"/>
      <c r="G68" s="153">
        <f>G66+H66</f>
        <v>44</v>
      </c>
      <c r="H68" s="177"/>
      <c r="I68" s="177">
        <f>I66+J66</f>
        <v>50</v>
      </c>
      <c r="J68" s="185"/>
    </row>
    <row r="69" spans="4:10" x14ac:dyDescent="0.4">
      <c r="D69" s="180" t="s">
        <v>150</v>
      </c>
      <c r="E69" s="251"/>
      <c r="F69" s="252"/>
      <c r="G69" s="97" t="s">
        <v>103</v>
      </c>
      <c r="H69" s="70" t="s">
        <v>128</v>
      </c>
      <c r="I69" s="70" t="s">
        <v>129</v>
      </c>
      <c r="J69" s="71" t="s">
        <v>128</v>
      </c>
    </row>
    <row r="70" spans="4:10" x14ac:dyDescent="0.4">
      <c r="D70" s="180"/>
      <c r="E70" s="251"/>
      <c r="F70" s="252"/>
      <c r="G70" s="141">
        <v>13</v>
      </c>
      <c r="H70" s="143">
        <v>2</v>
      </c>
      <c r="I70" s="143">
        <v>46</v>
      </c>
      <c r="J70" s="184">
        <v>2</v>
      </c>
    </row>
    <row r="71" spans="4:10" x14ac:dyDescent="0.4">
      <c r="D71" s="180"/>
      <c r="E71" s="251"/>
      <c r="F71" s="252"/>
      <c r="G71" s="141"/>
      <c r="H71" s="143"/>
      <c r="I71" s="143"/>
      <c r="J71" s="184"/>
    </row>
    <row r="72" spans="4:10" ht="19.5" thickBot="1" x14ac:dyDescent="0.45">
      <c r="D72" s="181"/>
      <c r="E72" s="251"/>
      <c r="F72" s="252"/>
      <c r="G72" s="153">
        <f>G70+H70</f>
        <v>15</v>
      </c>
      <c r="H72" s="177"/>
      <c r="I72" s="177">
        <f>I70+J70</f>
        <v>48</v>
      </c>
      <c r="J72" s="185"/>
    </row>
    <row r="73" spans="4:10" x14ac:dyDescent="0.4">
      <c r="D73" s="180" t="s">
        <v>138</v>
      </c>
      <c r="E73" s="251"/>
      <c r="F73" s="252"/>
      <c r="G73" s="97" t="s">
        <v>103</v>
      </c>
      <c r="H73" s="70" t="s">
        <v>128</v>
      </c>
      <c r="I73" s="70" t="s">
        <v>129</v>
      </c>
      <c r="J73" s="71" t="s">
        <v>128</v>
      </c>
    </row>
    <row r="74" spans="4:10" x14ac:dyDescent="0.4">
      <c r="D74" s="180"/>
      <c r="E74" s="251"/>
      <c r="F74" s="252"/>
      <c r="G74" s="142"/>
      <c r="H74" s="154"/>
      <c r="I74" s="154"/>
      <c r="J74" s="144"/>
    </row>
    <row r="75" spans="4:10" x14ac:dyDescent="0.4">
      <c r="D75" s="180"/>
      <c r="E75" s="251"/>
      <c r="F75" s="252"/>
      <c r="G75" s="264"/>
      <c r="H75" s="156"/>
      <c r="I75" s="156"/>
      <c r="J75" s="146"/>
    </row>
    <row r="76" spans="4:10" ht="19.5" thickBot="1" x14ac:dyDescent="0.45">
      <c r="D76" s="181"/>
      <c r="E76" s="251"/>
      <c r="F76" s="252"/>
      <c r="G76" s="265">
        <f>G74+H74</f>
        <v>0</v>
      </c>
      <c r="H76" s="196"/>
      <c r="I76" s="195">
        <f>I74+J74</f>
        <v>0</v>
      </c>
      <c r="J76" s="201"/>
    </row>
    <row r="77" spans="4:10" x14ac:dyDescent="0.4">
      <c r="D77" s="180" t="s">
        <v>153</v>
      </c>
      <c r="E77" s="251"/>
      <c r="F77" s="252"/>
      <c r="G77" s="97" t="s">
        <v>103</v>
      </c>
      <c r="H77" s="70" t="s">
        <v>128</v>
      </c>
      <c r="I77" s="70" t="s">
        <v>129</v>
      </c>
      <c r="J77" s="71" t="s">
        <v>128</v>
      </c>
    </row>
    <row r="78" spans="4:10" x14ac:dyDescent="0.4">
      <c r="D78" s="180"/>
      <c r="E78" s="251"/>
      <c r="F78" s="252"/>
      <c r="G78" s="142"/>
      <c r="H78" s="154"/>
      <c r="I78" s="154"/>
      <c r="J78" s="144"/>
    </row>
    <row r="79" spans="4:10" x14ac:dyDescent="0.4">
      <c r="D79" s="180"/>
      <c r="E79" s="251"/>
      <c r="F79" s="252"/>
      <c r="G79" s="264"/>
      <c r="H79" s="156"/>
      <c r="I79" s="156"/>
      <c r="J79" s="146"/>
    </row>
    <row r="80" spans="4:10" ht="19.5" thickBot="1" x14ac:dyDescent="0.45">
      <c r="D80" s="181"/>
      <c r="E80" s="251"/>
      <c r="F80" s="252"/>
      <c r="G80" s="265">
        <f>G78+H78</f>
        <v>0</v>
      </c>
      <c r="H80" s="196"/>
      <c r="I80" s="195">
        <f>I78+J78</f>
        <v>0</v>
      </c>
      <c r="J80" s="201"/>
    </row>
    <row r="81" spans="4:10" x14ac:dyDescent="0.4">
      <c r="D81" s="180" t="s">
        <v>154</v>
      </c>
      <c r="E81" s="251"/>
      <c r="F81" s="252"/>
      <c r="G81" s="97" t="s">
        <v>103</v>
      </c>
      <c r="H81" s="70" t="s">
        <v>128</v>
      </c>
      <c r="I81" s="70" t="s">
        <v>129</v>
      </c>
      <c r="J81" s="71" t="s">
        <v>128</v>
      </c>
    </row>
    <row r="82" spans="4:10" x14ac:dyDescent="0.4">
      <c r="D82" s="180"/>
      <c r="E82" s="251"/>
      <c r="F82" s="252"/>
      <c r="G82" s="142"/>
      <c r="H82" s="154"/>
      <c r="I82" s="154"/>
      <c r="J82" s="144"/>
    </row>
    <row r="83" spans="4:10" x14ac:dyDescent="0.4">
      <c r="D83" s="180"/>
      <c r="E83" s="251"/>
      <c r="F83" s="252"/>
      <c r="G83" s="264"/>
      <c r="H83" s="156"/>
      <c r="I83" s="156"/>
      <c r="J83" s="146"/>
    </row>
    <row r="84" spans="4:10" ht="19.5" thickBot="1" x14ac:dyDescent="0.45">
      <c r="D84" s="181"/>
      <c r="E84" s="251"/>
      <c r="F84" s="252"/>
      <c r="G84" s="265">
        <f>G82+H82</f>
        <v>0</v>
      </c>
      <c r="H84" s="196"/>
      <c r="I84" s="195">
        <f>I82+J82</f>
        <v>0</v>
      </c>
      <c r="J84" s="201"/>
    </row>
    <row r="85" spans="4:10" x14ac:dyDescent="0.4">
      <c r="D85" s="180" t="s">
        <v>209</v>
      </c>
      <c r="E85" s="251"/>
      <c r="F85" s="252"/>
      <c r="G85" s="97" t="s">
        <v>103</v>
      </c>
      <c r="H85" s="70" t="s">
        <v>128</v>
      </c>
      <c r="I85" s="70" t="s">
        <v>129</v>
      </c>
      <c r="J85" s="71" t="s">
        <v>128</v>
      </c>
    </row>
    <row r="86" spans="4:10" x14ac:dyDescent="0.4">
      <c r="D86" s="180"/>
      <c r="E86" s="251"/>
      <c r="F86" s="252"/>
      <c r="G86" s="142"/>
      <c r="H86" s="154"/>
      <c r="I86" s="154"/>
      <c r="J86" s="144"/>
    </row>
    <row r="87" spans="4:10" x14ac:dyDescent="0.4">
      <c r="D87" s="180"/>
      <c r="E87" s="251"/>
      <c r="F87" s="252"/>
      <c r="G87" s="264"/>
      <c r="H87" s="156"/>
      <c r="I87" s="156"/>
      <c r="J87" s="146"/>
    </row>
    <row r="88" spans="4:10" ht="19.5" thickBot="1" x14ac:dyDescent="0.45">
      <c r="D88" s="181"/>
      <c r="E88" s="251"/>
      <c r="F88" s="252"/>
      <c r="G88" s="265">
        <f>G86+H86</f>
        <v>0</v>
      </c>
      <c r="H88" s="196"/>
      <c r="I88" s="195">
        <f>I86+J86</f>
        <v>0</v>
      </c>
      <c r="J88" s="201"/>
    </row>
    <row r="89" spans="4:10" x14ac:dyDescent="0.4">
      <c r="D89" s="180" t="s">
        <v>210</v>
      </c>
      <c r="E89" s="251"/>
      <c r="F89" s="252"/>
      <c r="G89" s="97" t="s">
        <v>103</v>
      </c>
      <c r="H89" s="70" t="s">
        <v>128</v>
      </c>
      <c r="I89" s="70" t="s">
        <v>129</v>
      </c>
      <c r="J89" s="71" t="s">
        <v>128</v>
      </c>
    </row>
    <row r="90" spans="4:10" x14ac:dyDescent="0.4">
      <c r="D90" s="180"/>
      <c r="E90" s="251"/>
      <c r="F90" s="252"/>
      <c r="G90" s="142"/>
      <c r="H90" s="154"/>
      <c r="I90" s="154"/>
      <c r="J90" s="144"/>
    </row>
    <row r="91" spans="4:10" x14ac:dyDescent="0.4">
      <c r="D91" s="180"/>
      <c r="E91" s="251"/>
      <c r="F91" s="252"/>
      <c r="G91" s="264"/>
      <c r="H91" s="156"/>
      <c r="I91" s="156"/>
      <c r="J91" s="146"/>
    </row>
    <row r="92" spans="4:10" ht="19.5" thickBot="1" x14ac:dyDescent="0.45">
      <c r="D92" s="181"/>
      <c r="E92" s="251"/>
      <c r="F92" s="252"/>
      <c r="G92" s="265">
        <f>G90+H90</f>
        <v>0</v>
      </c>
      <c r="H92" s="196"/>
      <c r="I92" s="195">
        <f>I90+J90</f>
        <v>0</v>
      </c>
      <c r="J92" s="201"/>
    </row>
    <row r="93" spans="4:10" x14ac:dyDescent="0.4">
      <c r="D93" s="180" t="s">
        <v>211</v>
      </c>
      <c r="E93" s="251"/>
      <c r="F93" s="252"/>
      <c r="G93" s="97" t="s">
        <v>103</v>
      </c>
      <c r="H93" s="70" t="s">
        <v>128</v>
      </c>
      <c r="I93" s="70" t="s">
        <v>129</v>
      </c>
      <c r="J93" s="71" t="s">
        <v>128</v>
      </c>
    </row>
    <row r="94" spans="4:10" x14ac:dyDescent="0.4">
      <c r="D94" s="180"/>
      <c r="E94" s="251"/>
      <c r="F94" s="252"/>
      <c r="G94" s="142"/>
      <c r="H94" s="154"/>
      <c r="I94" s="154"/>
      <c r="J94" s="144"/>
    </row>
    <row r="95" spans="4:10" x14ac:dyDescent="0.4">
      <c r="D95" s="180"/>
      <c r="E95" s="251"/>
      <c r="F95" s="252"/>
      <c r="G95" s="264"/>
      <c r="H95" s="156"/>
      <c r="I95" s="156"/>
      <c r="J95" s="146"/>
    </row>
    <row r="96" spans="4:10" ht="19.5" thickBot="1" x14ac:dyDescent="0.45">
      <c r="D96" s="181"/>
      <c r="E96" s="251"/>
      <c r="F96" s="252"/>
      <c r="G96" s="265">
        <f>G94+H94</f>
        <v>0</v>
      </c>
      <c r="H96" s="196"/>
      <c r="I96" s="195">
        <f>I94+J94</f>
        <v>0</v>
      </c>
      <c r="J96" s="201"/>
    </row>
    <row r="97" spans="4:10" x14ac:dyDescent="0.4">
      <c r="D97" s="180" t="s">
        <v>212</v>
      </c>
      <c r="E97" s="251"/>
      <c r="F97" s="252"/>
      <c r="G97" s="97" t="s">
        <v>103</v>
      </c>
      <c r="H97" s="70" t="s">
        <v>128</v>
      </c>
      <c r="I97" s="70" t="s">
        <v>129</v>
      </c>
      <c r="J97" s="71" t="s">
        <v>128</v>
      </c>
    </row>
    <row r="98" spans="4:10" x14ac:dyDescent="0.4">
      <c r="D98" s="180"/>
      <c r="E98" s="251"/>
      <c r="F98" s="252"/>
      <c r="G98" s="142"/>
      <c r="H98" s="154"/>
      <c r="I98" s="154"/>
      <c r="J98" s="144"/>
    </row>
    <row r="99" spans="4:10" x14ac:dyDescent="0.4">
      <c r="D99" s="180"/>
      <c r="E99" s="251"/>
      <c r="F99" s="252"/>
      <c r="G99" s="264"/>
      <c r="H99" s="156"/>
      <c r="I99" s="156"/>
      <c r="J99" s="146"/>
    </row>
    <row r="100" spans="4:10" ht="19.5" thickBot="1" x14ac:dyDescent="0.45">
      <c r="D100" s="181"/>
      <c r="E100" s="251"/>
      <c r="F100" s="252"/>
      <c r="G100" s="265">
        <f>G98+H98</f>
        <v>0</v>
      </c>
      <c r="H100" s="196"/>
      <c r="I100" s="195">
        <f>I98+J98</f>
        <v>0</v>
      </c>
      <c r="J100" s="201"/>
    </row>
    <row r="101" spans="4:10" x14ac:dyDescent="0.4">
      <c r="D101" s="180" t="s">
        <v>213</v>
      </c>
      <c r="E101" s="251">
        <v>70</v>
      </c>
      <c r="F101" s="252"/>
      <c r="G101" s="97" t="s">
        <v>103</v>
      </c>
      <c r="H101" s="70" t="s">
        <v>128</v>
      </c>
      <c r="I101" s="70" t="s">
        <v>129</v>
      </c>
      <c r="J101" s="71" t="s">
        <v>128</v>
      </c>
    </row>
    <row r="102" spans="4:10" x14ac:dyDescent="0.4">
      <c r="D102" s="180"/>
      <c r="E102" s="251"/>
      <c r="F102" s="252"/>
      <c r="G102" s="142">
        <v>21</v>
      </c>
      <c r="H102" s="154">
        <v>12</v>
      </c>
      <c r="I102" s="154">
        <v>34</v>
      </c>
      <c r="J102" s="144">
        <v>12</v>
      </c>
    </row>
    <row r="103" spans="4:10" x14ac:dyDescent="0.4">
      <c r="D103" s="180"/>
      <c r="E103" s="251"/>
      <c r="F103" s="252"/>
      <c r="G103" s="264"/>
      <c r="H103" s="156"/>
      <c r="I103" s="156"/>
      <c r="J103" s="146"/>
    </row>
    <row r="104" spans="4:10" ht="19.5" thickBot="1" x14ac:dyDescent="0.45">
      <c r="D104" s="181"/>
      <c r="E104" s="253"/>
      <c r="F104" s="254"/>
      <c r="G104" s="265">
        <f>G102+H102</f>
        <v>33</v>
      </c>
      <c r="H104" s="196"/>
      <c r="I104" s="195">
        <f>I102+J102</f>
        <v>46</v>
      </c>
      <c r="J104" s="201"/>
    </row>
    <row r="105" spans="4:10" x14ac:dyDescent="0.4">
      <c r="D105" s="180" t="s">
        <v>218</v>
      </c>
      <c r="E105" s="251">
        <v>93</v>
      </c>
      <c r="F105" s="252"/>
      <c r="G105" s="97" t="s">
        <v>103</v>
      </c>
      <c r="H105" s="70" t="s">
        <v>128</v>
      </c>
      <c r="I105" s="70" t="s">
        <v>129</v>
      </c>
      <c r="J105" s="71" t="s">
        <v>128</v>
      </c>
    </row>
    <row r="106" spans="4:10" x14ac:dyDescent="0.4">
      <c r="D106" s="180"/>
      <c r="E106" s="251"/>
      <c r="F106" s="252"/>
      <c r="G106" s="142">
        <v>28</v>
      </c>
      <c r="H106" s="154">
        <v>3</v>
      </c>
      <c r="I106" s="154">
        <v>29</v>
      </c>
      <c r="J106" s="144">
        <v>3</v>
      </c>
    </row>
    <row r="107" spans="4:10" x14ac:dyDescent="0.4">
      <c r="D107" s="180"/>
      <c r="E107" s="251"/>
      <c r="F107" s="252"/>
      <c r="G107" s="264"/>
      <c r="H107" s="156"/>
      <c r="I107" s="156"/>
      <c r="J107" s="146"/>
    </row>
    <row r="108" spans="4:10" ht="19.5" thickBot="1" x14ac:dyDescent="0.45">
      <c r="D108" s="181"/>
      <c r="E108" s="253"/>
      <c r="F108" s="254"/>
      <c r="G108" s="265">
        <f>G106+H106</f>
        <v>31</v>
      </c>
      <c r="H108" s="196"/>
      <c r="I108" s="195">
        <f>I106+J106</f>
        <v>32</v>
      </c>
      <c r="J108" s="201"/>
    </row>
    <row r="109" spans="4:10" x14ac:dyDescent="0.4">
      <c r="D109" s="180" t="s">
        <v>224</v>
      </c>
      <c r="E109" s="251">
        <v>64</v>
      </c>
      <c r="F109" s="252"/>
      <c r="G109" s="97" t="s">
        <v>103</v>
      </c>
      <c r="H109" s="70" t="s">
        <v>128</v>
      </c>
      <c r="I109" s="70" t="s">
        <v>129</v>
      </c>
      <c r="J109" s="71" t="s">
        <v>128</v>
      </c>
    </row>
    <row r="110" spans="4:10" x14ac:dyDescent="0.4">
      <c r="D110" s="180"/>
      <c r="E110" s="251"/>
      <c r="F110" s="252"/>
      <c r="G110" s="142">
        <v>25</v>
      </c>
      <c r="H110" s="154">
        <v>3</v>
      </c>
      <c r="I110" s="154">
        <v>23</v>
      </c>
      <c r="J110" s="144">
        <v>3</v>
      </c>
    </row>
    <row r="111" spans="4:10" x14ac:dyDescent="0.4">
      <c r="D111" s="180"/>
      <c r="E111" s="251"/>
      <c r="F111" s="252"/>
      <c r="G111" s="264"/>
      <c r="H111" s="156"/>
      <c r="I111" s="156"/>
      <c r="J111" s="146"/>
    </row>
    <row r="112" spans="4:10" ht="19.5" thickBot="1" x14ac:dyDescent="0.45">
      <c r="D112" s="181"/>
      <c r="E112" s="253"/>
      <c r="F112" s="254"/>
      <c r="G112" s="265">
        <f>G110+H110</f>
        <v>28</v>
      </c>
      <c r="H112" s="196"/>
      <c r="I112" s="195">
        <f>I110+J110</f>
        <v>26</v>
      </c>
      <c r="J112" s="201"/>
    </row>
  </sheetData>
  <mergeCells count="234">
    <mergeCell ref="J110:J111"/>
    <mergeCell ref="G112:H112"/>
    <mergeCell ref="I112:J112"/>
    <mergeCell ref="I53:I55"/>
    <mergeCell ref="E55:F55"/>
    <mergeCell ref="G55:H55"/>
    <mergeCell ref="D109:D112"/>
    <mergeCell ref="E109:F112"/>
    <mergeCell ref="G110:G111"/>
    <mergeCell ref="H110:H111"/>
    <mergeCell ref="I110:I111"/>
    <mergeCell ref="I106:I107"/>
    <mergeCell ref="J106:J107"/>
    <mergeCell ref="I108:J108"/>
    <mergeCell ref="I102:I103"/>
    <mergeCell ref="J102:J103"/>
    <mergeCell ref="I104:J104"/>
    <mergeCell ref="I98:I99"/>
    <mergeCell ref="J98:J99"/>
    <mergeCell ref="I100:J100"/>
    <mergeCell ref="H94:H95"/>
    <mergeCell ref="I94:I95"/>
    <mergeCell ref="J94:J95"/>
    <mergeCell ref="G96:H96"/>
    <mergeCell ref="C53:C55"/>
    <mergeCell ref="D53:D55"/>
    <mergeCell ref="E53:E54"/>
    <mergeCell ref="F53:F54"/>
    <mergeCell ref="G53:G54"/>
    <mergeCell ref="H53:H54"/>
    <mergeCell ref="D105:D108"/>
    <mergeCell ref="E105:F108"/>
    <mergeCell ref="G106:G107"/>
    <mergeCell ref="H106:H107"/>
    <mergeCell ref="G108:H108"/>
    <mergeCell ref="D101:D104"/>
    <mergeCell ref="E101:F104"/>
    <mergeCell ref="G102:G103"/>
    <mergeCell ref="H102:H103"/>
    <mergeCell ref="G104:H104"/>
    <mergeCell ref="D97:D100"/>
    <mergeCell ref="E97:F100"/>
    <mergeCell ref="G98:G99"/>
    <mergeCell ref="H98:H99"/>
    <mergeCell ref="G100:H100"/>
    <mergeCell ref="D93:D96"/>
    <mergeCell ref="E93:F96"/>
    <mergeCell ref="G94:G95"/>
    <mergeCell ref="I96:J96"/>
    <mergeCell ref="D89:D92"/>
    <mergeCell ref="E89:F92"/>
    <mergeCell ref="G90:G91"/>
    <mergeCell ref="H90:H91"/>
    <mergeCell ref="I90:I91"/>
    <mergeCell ref="J90:J91"/>
    <mergeCell ref="G92:H92"/>
    <mergeCell ref="I92:J92"/>
    <mergeCell ref="D85:D88"/>
    <mergeCell ref="E85:F88"/>
    <mergeCell ref="G86:G87"/>
    <mergeCell ref="H86:H87"/>
    <mergeCell ref="I86:I87"/>
    <mergeCell ref="J86:J87"/>
    <mergeCell ref="G88:H88"/>
    <mergeCell ref="I88:J88"/>
    <mergeCell ref="D81:D84"/>
    <mergeCell ref="E81:F84"/>
    <mergeCell ref="G82:G83"/>
    <mergeCell ref="H82:H83"/>
    <mergeCell ref="I82:I83"/>
    <mergeCell ref="J82:J83"/>
    <mergeCell ref="G84:H84"/>
    <mergeCell ref="I84:J84"/>
    <mergeCell ref="D77:D80"/>
    <mergeCell ref="E77:F80"/>
    <mergeCell ref="G78:G79"/>
    <mergeCell ref="H78:H79"/>
    <mergeCell ref="I78:I79"/>
    <mergeCell ref="J78:J79"/>
    <mergeCell ref="G80:H80"/>
    <mergeCell ref="I80:J80"/>
    <mergeCell ref="I72:J72"/>
    <mergeCell ref="D73:D76"/>
    <mergeCell ref="E73:F76"/>
    <mergeCell ref="G74:G75"/>
    <mergeCell ref="H74:H75"/>
    <mergeCell ref="I74:I75"/>
    <mergeCell ref="J74:J75"/>
    <mergeCell ref="G76:H76"/>
    <mergeCell ref="I76:J76"/>
    <mergeCell ref="D65:D68"/>
    <mergeCell ref="E65:F68"/>
    <mergeCell ref="G66:G67"/>
    <mergeCell ref="H66:H67"/>
    <mergeCell ref="I66:I67"/>
    <mergeCell ref="J66:J67"/>
    <mergeCell ref="G68:H68"/>
    <mergeCell ref="I68:J68"/>
    <mergeCell ref="D69:D72"/>
    <mergeCell ref="E69:F72"/>
    <mergeCell ref="G70:G71"/>
    <mergeCell ref="H70:H71"/>
    <mergeCell ref="I70:I71"/>
    <mergeCell ref="J70:J71"/>
    <mergeCell ref="G72:H72"/>
    <mergeCell ref="I50:I52"/>
    <mergeCell ref="E52:F52"/>
    <mergeCell ref="G52:H52"/>
    <mergeCell ref="D57:D58"/>
    <mergeCell ref="D60:D64"/>
    <mergeCell ref="E60:F60"/>
    <mergeCell ref="G60:H60"/>
    <mergeCell ref="I60:J60"/>
    <mergeCell ref="E61:F64"/>
    <mergeCell ref="G62:G63"/>
    <mergeCell ref="H62:H63"/>
    <mergeCell ref="I62:I63"/>
    <mergeCell ref="J62:J63"/>
    <mergeCell ref="G64:H64"/>
    <mergeCell ref="I64:J64"/>
    <mergeCell ref="I47:I49"/>
    <mergeCell ref="E49:F49"/>
    <mergeCell ref="G49:H49"/>
    <mergeCell ref="I41:I43"/>
    <mergeCell ref="E43:F43"/>
    <mergeCell ref="G43:H43"/>
    <mergeCell ref="C44:C46"/>
    <mergeCell ref="D44:D46"/>
    <mergeCell ref="E44:E45"/>
    <mergeCell ref="F44:F45"/>
    <mergeCell ref="G44:G45"/>
    <mergeCell ref="H44:H45"/>
    <mergeCell ref="I44:I46"/>
    <mergeCell ref="E47:E48"/>
    <mergeCell ref="F47:F48"/>
    <mergeCell ref="G47:G48"/>
    <mergeCell ref="H47:H48"/>
    <mergeCell ref="I38:I40"/>
    <mergeCell ref="K38:R43"/>
    <mergeCell ref="E40:F40"/>
    <mergeCell ref="G40:H40"/>
    <mergeCell ref="C41:C43"/>
    <mergeCell ref="D41:D43"/>
    <mergeCell ref="E41:E42"/>
    <mergeCell ref="F41:F42"/>
    <mergeCell ref="G41:G42"/>
    <mergeCell ref="H41:H42"/>
    <mergeCell ref="I32:I34"/>
    <mergeCell ref="K32:R35"/>
    <mergeCell ref="E34:F34"/>
    <mergeCell ref="G34:H34"/>
    <mergeCell ref="C35:C37"/>
    <mergeCell ref="D35:D37"/>
    <mergeCell ref="E35:E36"/>
    <mergeCell ref="F35:F36"/>
    <mergeCell ref="G35:G36"/>
    <mergeCell ref="H35:H36"/>
    <mergeCell ref="I35:I37"/>
    <mergeCell ref="E37:F37"/>
    <mergeCell ref="G37:H37"/>
    <mergeCell ref="B32:B52"/>
    <mergeCell ref="C32:C34"/>
    <mergeCell ref="D32:D34"/>
    <mergeCell ref="E32:E33"/>
    <mergeCell ref="F32:F33"/>
    <mergeCell ref="G32:G33"/>
    <mergeCell ref="E46:F46"/>
    <mergeCell ref="G46:H46"/>
    <mergeCell ref="C47:C49"/>
    <mergeCell ref="D47:D49"/>
    <mergeCell ref="H32:H33"/>
    <mergeCell ref="C38:C40"/>
    <mergeCell ref="D38:D40"/>
    <mergeCell ref="E38:E39"/>
    <mergeCell ref="F38:F39"/>
    <mergeCell ref="G38:G39"/>
    <mergeCell ref="H38:H39"/>
    <mergeCell ref="C50:C52"/>
    <mergeCell ref="D50:D52"/>
    <mergeCell ref="E50:E51"/>
    <mergeCell ref="F50:F51"/>
    <mergeCell ref="G50:G51"/>
    <mergeCell ref="H50:H51"/>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70CBA-79AB-41DA-98D4-1B32E53872CA}">
  <sheetPr codeName="Sheet21"/>
  <dimension ref="B1:S103"/>
  <sheetViews>
    <sheetView topLeftCell="A27" zoomScale="85" zoomScaleNormal="85" workbookViewId="0">
      <selection activeCell="G58" sqref="G58:H58"/>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1" width="8.75" style="66"/>
    <col min="12" max="12" width="8.75" style="66" customWidth="1"/>
    <col min="13" max="13" width="18" style="66" customWidth="1"/>
    <col min="14" max="16384" width="8.75" style="66"/>
  </cols>
  <sheetData>
    <row r="1" spans="2:9" ht="19.5" thickBot="1" x14ac:dyDescent="0.45"/>
    <row r="2" spans="2:9" ht="19.5" x14ac:dyDescent="0.4">
      <c r="B2" s="134" t="s">
        <v>120</v>
      </c>
      <c r="C2" s="135"/>
      <c r="D2" s="138" t="s">
        <v>121</v>
      </c>
      <c r="E2" s="138"/>
      <c r="F2" s="138"/>
      <c r="G2" s="138"/>
      <c r="H2" s="138"/>
      <c r="I2" s="139"/>
    </row>
    <row r="3" spans="2:9" x14ac:dyDescent="0.4">
      <c r="B3" s="136"/>
      <c r="C3" s="137"/>
      <c r="D3" s="67" t="s">
        <v>183</v>
      </c>
      <c r="E3" s="140" t="s">
        <v>123</v>
      </c>
      <c r="F3" s="140"/>
      <c r="G3" s="140" t="s">
        <v>124</v>
      </c>
      <c r="H3" s="140"/>
      <c r="I3" s="68" t="s">
        <v>125</v>
      </c>
    </row>
    <row r="4" spans="2:9" x14ac:dyDescent="0.4">
      <c r="B4" s="141" t="s">
        <v>126</v>
      </c>
      <c r="C4" s="69"/>
      <c r="D4" s="70" t="s">
        <v>127</v>
      </c>
      <c r="E4" s="70" t="s">
        <v>103</v>
      </c>
      <c r="F4" s="70" t="s">
        <v>128</v>
      </c>
      <c r="G4" s="70" t="s">
        <v>129</v>
      </c>
      <c r="H4" s="70" t="s">
        <v>128</v>
      </c>
      <c r="I4" s="71"/>
    </row>
    <row r="5" spans="2:9" x14ac:dyDescent="0.4">
      <c r="B5" s="141"/>
      <c r="C5" s="143" t="s">
        <v>226</v>
      </c>
      <c r="D5" s="143">
        <v>166</v>
      </c>
      <c r="E5" s="143">
        <v>66</v>
      </c>
      <c r="F5" s="143">
        <v>2</v>
      </c>
      <c r="G5" s="143">
        <v>132</v>
      </c>
      <c r="H5" s="143">
        <v>2</v>
      </c>
      <c r="I5" s="144">
        <v>509</v>
      </c>
    </row>
    <row r="6" spans="2:9" x14ac:dyDescent="0.4">
      <c r="B6" s="141"/>
      <c r="C6" s="143"/>
      <c r="D6" s="143"/>
      <c r="E6" s="143"/>
      <c r="F6" s="143"/>
      <c r="G6" s="143"/>
      <c r="H6" s="143"/>
      <c r="I6" s="145"/>
    </row>
    <row r="7" spans="2:9" x14ac:dyDescent="0.4">
      <c r="B7" s="141"/>
      <c r="C7" s="143"/>
      <c r="D7" s="143"/>
      <c r="E7" s="143">
        <f>E5+F5</f>
        <v>68</v>
      </c>
      <c r="F7" s="143"/>
      <c r="G7" s="143">
        <f>G5+H5</f>
        <v>134</v>
      </c>
      <c r="H7" s="143"/>
      <c r="I7" s="146"/>
    </row>
    <row r="8" spans="2:9" x14ac:dyDescent="0.4">
      <c r="B8" s="141"/>
      <c r="C8" s="143" t="s">
        <v>227</v>
      </c>
      <c r="D8" s="143">
        <v>538</v>
      </c>
      <c r="E8" s="143">
        <v>76</v>
      </c>
      <c r="F8" s="143">
        <v>23</v>
      </c>
      <c r="G8" s="143">
        <v>119</v>
      </c>
      <c r="H8" s="143">
        <v>23</v>
      </c>
      <c r="I8" s="144">
        <v>472</v>
      </c>
    </row>
    <row r="9" spans="2:9" x14ac:dyDescent="0.4">
      <c r="B9" s="141"/>
      <c r="C9" s="143"/>
      <c r="D9" s="143"/>
      <c r="E9" s="143"/>
      <c r="F9" s="143"/>
      <c r="G9" s="143"/>
      <c r="H9" s="143"/>
      <c r="I9" s="145"/>
    </row>
    <row r="10" spans="2:9" x14ac:dyDescent="0.4">
      <c r="B10" s="141"/>
      <c r="C10" s="143"/>
      <c r="D10" s="143"/>
      <c r="E10" s="143">
        <f>E8+F8</f>
        <v>99</v>
      </c>
      <c r="F10" s="143"/>
      <c r="G10" s="143">
        <f>G8+H8</f>
        <v>142</v>
      </c>
      <c r="H10" s="143"/>
      <c r="I10" s="146"/>
    </row>
    <row r="11" spans="2:9" ht="19.5" thickBot="1" x14ac:dyDescent="0.45">
      <c r="B11" s="142"/>
      <c r="C11" s="72" t="s">
        <v>132</v>
      </c>
      <c r="D11" s="73">
        <f t="shared" ref="D11:I11" si="0">D8/D5</f>
        <v>3.2409638554216866</v>
      </c>
      <c r="E11" s="73">
        <f t="shared" si="0"/>
        <v>1.1515151515151516</v>
      </c>
      <c r="F11" s="73">
        <f t="shared" si="0"/>
        <v>11.5</v>
      </c>
      <c r="G11" s="73">
        <f t="shared" si="0"/>
        <v>0.90151515151515149</v>
      </c>
      <c r="H11" s="73">
        <f t="shared" si="0"/>
        <v>11.5</v>
      </c>
      <c r="I11" s="74">
        <f t="shared" si="0"/>
        <v>0.92730844793713163</v>
      </c>
    </row>
    <row r="12" spans="2:9" ht="19.5" x14ac:dyDescent="0.4">
      <c r="B12" s="134" t="s">
        <v>133</v>
      </c>
      <c r="C12" s="135"/>
      <c r="D12" s="138" t="s">
        <v>121</v>
      </c>
      <c r="E12" s="138"/>
      <c r="F12" s="138"/>
      <c r="G12" s="138"/>
      <c r="H12" s="138"/>
      <c r="I12" s="139"/>
    </row>
    <row r="13" spans="2:9" x14ac:dyDescent="0.4">
      <c r="B13" s="136"/>
      <c r="C13" s="137"/>
      <c r="D13" s="67" t="s">
        <v>183</v>
      </c>
      <c r="E13" s="140" t="s">
        <v>123</v>
      </c>
      <c r="F13" s="140"/>
      <c r="G13" s="140" t="s">
        <v>124</v>
      </c>
      <c r="H13" s="140"/>
      <c r="I13" s="68" t="s">
        <v>125</v>
      </c>
    </row>
    <row r="14" spans="2:9" x14ac:dyDescent="0.4">
      <c r="B14" s="141" t="s">
        <v>126</v>
      </c>
      <c r="C14" s="69"/>
      <c r="D14" s="70" t="s">
        <v>127</v>
      </c>
      <c r="E14" s="70" t="s">
        <v>134</v>
      </c>
      <c r="F14" s="70" t="s">
        <v>135</v>
      </c>
      <c r="G14" s="70" t="s">
        <v>136</v>
      </c>
      <c r="H14" s="70" t="s">
        <v>135</v>
      </c>
      <c r="I14" s="71"/>
    </row>
    <row r="15" spans="2:9" x14ac:dyDescent="0.4">
      <c r="B15" s="141"/>
      <c r="C15" s="143" t="s">
        <v>228</v>
      </c>
      <c r="D15" s="143">
        <v>140</v>
      </c>
      <c r="E15" s="143">
        <v>70</v>
      </c>
      <c r="F15" s="143">
        <v>54</v>
      </c>
      <c r="G15" s="143">
        <v>132</v>
      </c>
      <c r="H15" s="143">
        <v>54</v>
      </c>
      <c r="I15" s="144">
        <v>590</v>
      </c>
    </row>
    <row r="16" spans="2:9" x14ac:dyDescent="0.4">
      <c r="B16" s="141"/>
      <c r="C16" s="143"/>
      <c r="D16" s="143"/>
      <c r="E16" s="143"/>
      <c r="F16" s="143"/>
      <c r="G16" s="143"/>
      <c r="H16" s="143"/>
      <c r="I16" s="145"/>
    </row>
    <row r="17" spans="2:18" x14ac:dyDescent="0.4">
      <c r="B17" s="141"/>
      <c r="C17" s="143"/>
      <c r="D17" s="143"/>
      <c r="E17" s="143">
        <f>E15+F15</f>
        <v>124</v>
      </c>
      <c r="F17" s="143"/>
      <c r="G17" s="143">
        <f>G15+H15</f>
        <v>186</v>
      </c>
      <c r="H17" s="143"/>
      <c r="I17" s="146"/>
    </row>
    <row r="18" spans="2:18" x14ac:dyDescent="0.4">
      <c r="B18" s="141"/>
      <c r="C18" s="143" t="s">
        <v>229</v>
      </c>
      <c r="D18" s="150">
        <f t="shared" ref="D18:I18" si="1">D15*D11</f>
        <v>453.73493975903614</v>
      </c>
      <c r="E18" s="150">
        <f t="shared" si="1"/>
        <v>80.606060606060609</v>
      </c>
      <c r="F18" s="150">
        <f t="shared" si="1"/>
        <v>621</v>
      </c>
      <c r="G18" s="150">
        <f t="shared" si="1"/>
        <v>119</v>
      </c>
      <c r="H18" s="150">
        <f t="shared" si="1"/>
        <v>621</v>
      </c>
      <c r="I18" s="147">
        <f t="shared" si="1"/>
        <v>547.11198428290766</v>
      </c>
    </row>
    <row r="19" spans="2:18" x14ac:dyDescent="0.4">
      <c r="B19" s="141"/>
      <c r="C19" s="143"/>
      <c r="D19" s="150"/>
      <c r="E19" s="150"/>
      <c r="F19" s="150"/>
      <c r="G19" s="150"/>
      <c r="H19" s="150"/>
      <c r="I19" s="148"/>
    </row>
    <row r="20" spans="2:18" x14ac:dyDescent="0.4">
      <c r="B20" s="141"/>
      <c r="C20" s="143"/>
      <c r="D20" s="150"/>
      <c r="E20" s="150">
        <f>E18+F18</f>
        <v>701.60606060606062</v>
      </c>
      <c r="F20" s="150"/>
      <c r="G20" s="150">
        <f>G18+H18</f>
        <v>740</v>
      </c>
      <c r="H20" s="150"/>
      <c r="I20" s="149"/>
    </row>
    <row r="21" spans="2:18" ht="19.5" thickBot="1" x14ac:dyDescent="0.45">
      <c r="B21" s="153"/>
      <c r="C21" s="75" t="s">
        <v>132</v>
      </c>
      <c r="D21" s="76">
        <f t="shared" ref="D21:I21" si="2">D18/D15</f>
        <v>3.2409638554216866</v>
      </c>
      <c r="E21" s="76">
        <f t="shared" si="2"/>
        <v>1.1515151515151516</v>
      </c>
      <c r="F21" s="76">
        <f t="shared" si="2"/>
        <v>11.5</v>
      </c>
      <c r="G21" s="76">
        <f t="shared" si="2"/>
        <v>0.90151515151515149</v>
      </c>
      <c r="H21" s="76">
        <f t="shared" si="2"/>
        <v>11.5</v>
      </c>
      <c r="I21" s="76">
        <f t="shared" si="2"/>
        <v>0.92730844793713163</v>
      </c>
    </row>
    <row r="22" spans="2:18" x14ac:dyDescent="0.4">
      <c r="B22" s="77"/>
      <c r="C22" s="77"/>
      <c r="D22" s="151" t="s">
        <v>139</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137"/>
      <c r="D31" s="67" t="s">
        <v>183</v>
      </c>
      <c r="E31" s="140" t="s">
        <v>123</v>
      </c>
      <c r="F31" s="140"/>
      <c r="G31" s="140" t="s">
        <v>124</v>
      </c>
      <c r="H31" s="140"/>
      <c r="I31" s="68" t="s">
        <v>125</v>
      </c>
    </row>
    <row r="32" spans="2:18" x14ac:dyDescent="0.4">
      <c r="B32" s="209" t="s">
        <v>193</v>
      </c>
      <c r="C32" s="186" t="s">
        <v>154</v>
      </c>
      <c r="D32" s="197">
        <v>316</v>
      </c>
      <c r="E32" s="202">
        <v>104</v>
      </c>
      <c r="F32" s="202">
        <v>42</v>
      </c>
      <c r="G32" s="202">
        <v>148</v>
      </c>
      <c r="H32" s="202">
        <v>42</v>
      </c>
      <c r="I32" s="194">
        <v>640</v>
      </c>
      <c r="K32" s="157" t="s">
        <v>141</v>
      </c>
      <c r="L32" s="158"/>
      <c r="M32" s="158"/>
      <c r="N32" s="158"/>
      <c r="O32" s="158"/>
      <c r="P32" s="158"/>
      <c r="Q32" s="158"/>
      <c r="R32" s="159"/>
    </row>
    <row r="33" spans="2:18" x14ac:dyDescent="0.4">
      <c r="B33" s="210"/>
      <c r="C33" s="187"/>
      <c r="D33" s="204"/>
      <c r="E33" s="203"/>
      <c r="F33" s="203"/>
      <c r="G33" s="203"/>
      <c r="H33" s="203"/>
      <c r="I33" s="145"/>
      <c r="K33" s="160"/>
      <c r="L33" s="161"/>
      <c r="M33" s="161"/>
      <c r="N33" s="161"/>
      <c r="O33" s="161"/>
      <c r="P33" s="161"/>
      <c r="Q33" s="161"/>
      <c r="R33" s="162"/>
    </row>
    <row r="34" spans="2:18" ht="19.5" thickBot="1" x14ac:dyDescent="0.45">
      <c r="B34" s="210"/>
      <c r="C34" s="189"/>
      <c r="D34" s="205"/>
      <c r="E34" s="207">
        <f>E32+F32</f>
        <v>146</v>
      </c>
      <c r="F34" s="208"/>
      <c r="G34" s="207">
        <f>G32+H32</f>
        <v>190</v>
      </c>
      <c r="H34" s="208"/>
      <c r="I34" s="176"/>
      <c r="K34" s="160"/>
      <c r="L34" s="161"/>
      <c r="M34" s="161"/>
      <c r="N34" s="161"/>
      <c r="O34" s="161"/>
      <c r="P34" s="161"/>
      <c r="Q34" s="161"/>
      <c r="R34" s="162"/>
    </row>
    <row r="35" spans="2:18" ht="19.5" thickBot="1" x14ac:dyDescent="0.45">
      <c r="B35" s="210"/>
      <c r="C35" s="186" t="s">
        <v>177</v>
      </c>
      <c r="D35" s="197">
        <v>364</v>
      </c>
      <c r="E35" s="202">
        <v>100</v>
      </c>
      <c r="F35" s="202">
        <v>39</v>
      </c>
      <c r="G35" s="202">
        <v>138</v>
      </c>
      <c r="H35" s="202">
        <v>39</v>
      </c>
      <c r="I35" s="194">
        <v>576</v>
      </c>
      <c r="K35" s="163"/>
      <c r="L35" s="164"/>
      <c r="M35" s="164"/>
      <c r="N35" s="164"/>
      <c r="O35" s="164"/>
      <c r="P35" s="164"/>
      <c r="Q35" s="164"/>
      <c r="R35" s="165"/>
    </row>
    <row r="36" spans="2:18" x14ac:dyDescent="0.4">
      <c r="B36" s="210"/>
      <c r="C36" s="187"/>
      <c r="D36" s="204"/>
      <c r="E36" s="203"/>
      <c r="F36" s="203"/>
      <c r="G36" s="203"/>
      <c r="H36" s="203"/>
      <c r="I36" s="145"/>
      <c r="K36" s="88"/>
      <c r="L36" s="88"/>
      <c r="M36" s="88"/>
      <c r="N36" s="88"/>
      <c r="O36" s="88"/>
      <c r="P36" s="88"/>
      <c r="Q36" s="88"/>
      <c r="R36" s="88"/>
    </row>
    <row r="37" spans="2:18" ht="19.5" thickBot="1" x14ac:dyDescent="0.45">
      <c r="B37" s="210"/>
      <c r="C37" s="189"/>
      <c r="D37" s="205"/>
      <c r="E37" s="207">
        <f>E35+F35</f>
        <v>139</v>
      </c>
      <c r="F37" s="208"/>
      <c r="G37" s="207">
        <f>G35+H35</f>
        <v>177</v>
      </c>
      <c r="H37" s="208"/>
      <c r="I37" s="176"/>
      <c r="J37" s="66">
        <v>25.6</v>
      </c>
      <c r="K37" s="88"/>
      <c r="L37" s="88"/>
      <c r="M37" s="88"/>
      <c r="N37" s="88"/>
      <c r="O37" s="88"/>
      <c r="P37" s="88"/>
      <c r="Q37" s="88"/>
      <c r="R37" s="88"/>
    </row>
    <row r="38" spans="2:18" x14ac:dyDescent="0.4">
      <c r="B38" s="210"/>
      <c r="C38" s="186" t="s">
        <v>182</v>
      </c>
      <c r="D38" s="197">
        <v>198</v>
      </c>
      <c r="E38" s="202">
        <v>95</v>
      </c>
      <c r="F38" s="202">
        <v>47</v>
      </c>
      <c r="G38" s="202">
        <v>96</v>
      </c>
      <c r="H38" s="202">
        <v>47</v>
      </c>
      <c r="I38" s="194"/>
      <c r="K38" s="166" t="s">
        <v>144</v>
      </c>
      <c r="L38" s="167"/>
      <c r="M38" s="167"/>
      <c r="N38" s="167"/>
      <c r="O38" s="167"/>
      <c r="P38" s="167"/>
      <c r="Q38" s="167"/>
      <c r="R38" s="168"/>
    </row>
    <row r="39" spans="2:18" x14ac:dyDescent="0.4">
      <c r="B39" s="210"/>
      <c r="C39" s="187"/>
      <c r="D39" s="204"/>
      <c r="E39" s="203"/>
      <c r="F39" s="203"/>
      <c r="G39" s="203"/>
      <c r="H39" s="203"/>
      <c r="I39" s="145"/>
      <c r="K39" s="169"/>
      <c r="L39" s="170"/>
      <c r="M39" s="170"/>
      <c r="N39" s="170"/>
      <c r="O39" s="170"/>
      <c r="P39" s="170"/>
      <c r="Q39" s="170"/>
      <c r="R39" s="171"/>
    </row>
    <row r="40" spans="2:18" ht="19.5" thickBot="1" x14ac:dyDescent="0.45">
      <c r="B40" s="210"/>
      <c r="C40" s="189"/>
      <c r="D40" s="205"/>
      <c r="E40" s="207">
        <f>E38+F38</f>
        <v>142</v>
      </c>
      <c r="F40" s="208"/>
      <c r="G40" s="207">
        <f>G38+H38</f>
        <v>143</v>
      </c>
      <c r="H40" s="208"/>
      <c r="I40" s="176"/>
      <c r="K40" s="169"/>
      <c r="L40" s="170"/>
      <c r="M40" s="170"/>
      <c r="N40" s="170"/>
      <c r="O40" s="170"/>
      <c r="P40" s="170"/>
      <c r="Q40" s="170"/>
      <c r="R40" s="171"/>
    </row>
    <row r="41" spans="2:18" x14ac:dyDescent="0.4">
      <c r="B41" s="210"/>
      <c r="C41" s="186" t="s">
        <v>188</v>
      </c>
      <c r="D41" s="197">
        <v>216</v>
      </c>
      <c r="E41" s="202">
        <v>122</v>
      </c>
      <c r="F41" s="202">
        <v>26</v>
      </c>
      <c r="G41" s="202">
        <v>161</v>
      </c>
      <c r="H41" s="202">
        <v>26</v>
      </c>
      <c r="I41" s="194"/>
      <c r="K41" s="169"/>
      <c r="L41" s="170"/>
      <c r="M41" s="170"/>
      <c r="N41" s="170"/>
      <c r="O41" s="170"/>
      <c r="P41" s="170"/>
      <c r="Q41" s="170"/>
      <c r="R41" s="171"/>
    </row>
    <row r="42" spans="2:18" x14ac:dyDescent="0.4">
      <c r="B42" s="210"/>
      <c r="C42" s="187"/>
      <c r="D42" s="204"/>
      <c r="E42" s="203"/>
      <c r="F42" s="203"/>
      <c r="G42" s="203"/>
      <c r="H42" s="203"/>
      <c r="I42" s="145"/>
      <c r="K42" s="169"/>
      <c r="L42" s="170"/>
      <c r="M42" s="170"/>
      <c r="N42" s="170"/>
      <c r="O42" s="170"/>
      <c r="P42" s="170"/>
      <c r="Q42" s="170"/>
      <c r="R42" s="171"/>
    </row>
    <row r="43" spans="2:18" ht="19.5" thickBot="1" x14ac:dyDescent="0.45">
      <c r="B43" s="210"/>
      <c r="C43" s="189"/>
      <c r="D43" s="205"/>
      <c r="E43" s="207">
        <f>E41+F41</f>
        <v>148</v>
      </c>
      <c r="F43" s="208"/>
      <c r="G43" s="207">
        <f>G41+H41</f>
        <v>187</v>
      </c>
      <c r="H43" s="208"/>
      <c r="I43" s="176"/>
      <c r="K43" s="172"/>
      <c r="L43" s="173"/>
      <c r="M43" s="173"/>
      <c r="N43" s="173"/>
      <c r="O43" s="173"/>
      <c r="P43" s="173"/>
      <c r="Q43" s="173"/>
      <c r="R43" s="174"/>
    </row>
    <row r="44" spans="2:18" x14ac:dyDescent="0.4">
      <c r="B44" s="210"/>
      <c r="C44" s="186" t="s">
        <v>194</v>
      </c>
      <c r="D44" s="197" t="s">
        <v>195</v>
      </c>
      <c r="E44" s="202">
        <v>61</v>
      </c>
      <c r="F44" s="202">
        <v>52</v>
      </c>
      <c r="G44" s="202">
        <v>99</v>
      </c>
      <c r="H44" s="202">
        <v>52</v>
      </c>
      <c r="I44" s="194">
        <v>374</v>
      </c>
      <c r="K44" s="88"/>
      <c r="L44" s="88"/>
      <c r="M44" s="88"/>
      <c r="N44" s="88"/>
      <c r="O44" s="88"/>
      <c r="P44" s="88"/>
      <c r="Q44" s="88"/>
      <c r="R44" s="88"/>
    </row>
    <row r="45" spans="2:18" x14ac:dyDescent="0.4">
      <c r="B45" s="210"/>
      <c r="C45" s="187"/>
      <c r="D45" s="204"/>
      <c r="E45" s="203"/>
      <c r="F45" s="203"/>
      <c r="G45" s="203"/>
      <c r="H45" s="203"/>
      <c r="I45" s="145"/>
      <c r="K45" s="88"/>
      <c r="L45" s="88"/>
      <c r="M45" s="88"/>
      <c r="N45" s="88"/>
      <c r="O45" s="88"/>
      <c r="P45" s="88"/>
      <c r="Q45" s="88"/>
      <c r="R45" s="88"/>
    </row>
    <row r="46" spans="2:18" ht="19.5" thickBot="1" x14ac:dyDescent="0.45">
      <c r="B46" s="210"/>
      <c r="C46" s="189"/>
      <c r="D46" s="205"/>
      <c r="E46" s="207">
        <f>E44+F44</f>
        <v>113</v>
      </c>
      <c r="F46" s="208"/>
      <c r="G46" s="207">
        <f>G44+H44</f>
        <v>151</v>
      </c>
      <c r="H46" s="208"/>
      <c r="I46" s="176"/>
      <c r="J46" s="66">
        <v>16.600000000000001</v>
      </c>
      <c r="K46" s="88"/>
      <c r="L46" s="88"/>
      <c r="M46" s="88"/>
      <c r="N46" s="88"/>
      <c r="O46" s="88"/>
      <c r="P46" s="88"/>
      <c r="Q46" s="88"/>
      <c r="R46" s="88"/>
    </row>
    <row r="47" spans="2:18" x14ac:dyDescent="0.4">
      <c r="B47" s="210"/>
      <c r="C47" s="186" t="s">
        <v>207</v>
      </c>
      <c r="D47" s="197" t="s">
        <v>208</v>
      </c>
      <c r="E47" s="202">
        <v>151</v>
      </c>
      <c r="F47" s="202">
        <v>26</v>
      </c>
      <c r="G47" s="202">
        <v>132</v>
      </c>
      <c r="H47" s="202">
        <v>26</v>
      </c>
      <c r="I47" s="194">
        <v>714</v>
      </c>
      <c r="K47" s="88"/>
      <c r="L47" s="88"/>
      <c r="M47" s="88"/>
      <c r="N47" s="88"/>
      <c r="O47" s="88"/>
      <c r="P47" s="88"/>
      <c r="Q47" s="88"/>
      <c r="R47" s="88"/>
    </row>
    <row r="48" spans="2:18" x14ac:dyDescent="0.4">
      <c r="B48" s="210"/>
      <c r="C48" s="187"/>
      <c r="D48" s="204"/>
      <c r="E48" s="203"/>
      <c r="F48" s="203"/>
      <c r="G48" s="203"/>
      <c r="H48" s="203"/>
      <c r="I48" s="145"/>
      <c r="K48" s="88"/>
      <c r="L48" s="88"/>
      <c r="M48" s="88"/>
      <c r="N48" s="88"/>
      <c r="O48" s="88"/>
      <c r="P48" s="88"/>
      <c r="Q48" s="88"/>
      <c r="R48" s="88"/>
    </row>
    <row r="49" spans="2:19" ht="19.5" thickBot="1" x14ac:dyDescent="0.45">
      <c r="B49" s="210"/>
      <c r="C49" s="189"/>
      <c r="D49" s="205"/>
      <c r="E49" s="207">
        <f>E47+F47</f>
        <v>177</v>
      </c>
      <c r="F49" s="208"/>
      <c r="G49" s="207">
        <f>G47+H47</f>
        <v>158</v>
      </c>
      <c r="H49" s="208"/>
      <c r="I49" s="176"/>
      <c r="K49" s="88"/>
      <c r="L49" s="88"/>
      <c r="M49" s="88"/>
      <c r="N49" s="88"/>
      <c r="O49" s="88"/>
      <c r="P49" s="88"/>
      <c r="Q49" s="88"/>
      <c r="R49" s="88"/>
    </row>
    <row r="50" spans="2:19" x14ac:dyDescent="0.4">
      <c r="B50" s="210"/>
      <c r="C50" s="186" t="s">
        <v>218</v>
      </c>
      <c r="D50" s="197" t="s">
        <v>219</v>
      </c>
      <c r="E50" s="202">
        <v>57</v>
      </c>
      <c r="F50" s="202">
        <v>22</v>
      </c>
      <c r="G50" s="202">
        <v>83</v>
      </c>
      <c r="H50" s="202">
        <v>22</v>
      </c>
      <c r="I50" s="194">
        <v>250</v>
      </c>
      <c r="K50" s="88"/>
      <c r="L50" s="88"/>
      <c r="M50" s="88"/>
      <c r="N50" s="88"/>
      <c r="O50" s="88"/>
      <c r="P50" s="88"/>
      <c r="Q50" s="88"/>
      <c r="R50" s="88"/>
    </row>
    <row r="51" spans="2:19" x14ac:dyDescent="0.4">
      <c r="B51" s="210"/>
      <c r="C51" s="187"/>
      <c r="D51" s="204"/>
      <c r="E51" s="203"/>
      <c r="F51" s="203"/>
      <c r="G51" s="203"/>
      <c r="H51" s="203"/>
      <c r="I51" s="145"/>
      <c r="K51" s="88"/>
      <c r="L51" s="88"/>
      <c r="M51" s="88"/>
      <c r="N51" s="88"/>
      <c r="O51" s="88"/>
      <c r="P51" s="88"/>
      <c r="Q51" s="88"/>
      <c r="R51" s="88"/>
    </row>
    <row r="52" spans="2:19" ht="19.5" thickBot="1" x14ac:dyDescent="0.45">
      <c r="B52" s="210"/>
      <c r="C52" s="189"/>
      <c r="D52" s="205"/>
      <c r="E52" s="207">
        <f>E50+F50</f>
        <v>79</v>
      </c>
      <c r="F52" s="208"/>
      <c r="G52" s="207">
        <f>G50+H50</f>
        <v>105</v>
      </c>
      <c r="H52" s="208"/>
      <c r="I52" s="176"/>
      <c r="J52" s="66">
        <v>11.1</v>
      </c>
      <c r="K52" s="88"/>
      <c r="L52" s="88"/>
      <c r="M52" s="88"/>
      <c r="N52" s="88"/>
      <c r="O52" s="88"/>
      <c r="P52" s="88"/>
      <c r="Q52" s="88"/>
      <c r="R52" s="88"/>
    </row>
    <row r="53" spans="2:19" x14ac:dyDescent="0.4">
      <c r="B53" s="77"/>
      <c r="C53" s="186" t="s">
        <v>224</v>
      </c>
      <c r="D53" s="197" t="s">
        <v>225</v>
      </c>
      <c r="E53" s="202">
        <v>128</v>
      </c>
      <c r="F53" s="202">
        <v>23</v>
      </c>
      <c r="G53" s="202">
        <v>81</v>
      </c>
      <c r="H53" s="202">
        <v>23</v>
      </c>
      <c r="I53" s="194">
        <v>482</v>
      </c>
      <c r="K53" s="88"/>
      <c r="L53" s="88"/>
      <c r="M53" s="88"/>
      <c r="N53" s="88"/>
      <c r="O53" s="88"/>
      <c r="P53" s="88"/>
      <c r="Q53" s="88"/>
      <c r="R53" s="88"/>
    </row>
    <row r="54" spans="2:19" x14ac:dyDescent="0.4">
      <c r="B54" s="77"/>
      <c r="C54" s="187"/>
      <c r="D54" s="204"/>
      <c r="E54" s="203"/>
      <c r="F54" s="203"/>
      <c r="G54" s="203"/>
      <c r="H54" s="203"/>
      <c r="I54" s="145"/>
      <c r="K54" s="88"/>
      <c r="L54" s="88"/>
      <c r="M54" s="88"/>
      <c r="N54" s="88"/>
      <c r="O54" s="88"/>
      <c r="P54" s="88"/>
      <c r="Q54" s="88"/>
      <c r="R54" s="88"/>
    </row>
    <row r="55" spans="2:19" ht="19.5" thickBot="1" x14ac:dyDescent="0.45">
      <c r="B55" s="77"/>
      <c r="C55" s="189"/>
      <c r="D55" s="205"/>
      <c r="E55" s="207">
        <f>E53+F53</f>
        <v>151</v>
      </c>
      <c r="F55" s="208"/>
      <c r="G55" s="207">
        <f>G53+H53</f>
        <v>104</v>
      </c>
      <c r="H55" s="208"/>
      <c r="I55" s="176"/>
      <c r="J55" s="66">
        <v>21.4</v>
      </c>
      <c r="K55" s="88"/>
      <c r="L55" s="88"/>
      <c r="M55" s="88"/>
      <c r="N55" s="88"/>
      <c r="O55" s="88"/>
      <c r="P55" s="88"/>
      <c r="Q55" s="88"/>
      <c r="R55" s="88"/>
    </row>
    <row r="56" spans="2:19" x14ac:dyDescent="0.4">
      <c r="B56" s="77"/>
      <c r="C56" s="186" t="s">
        <v>230</v>
      </c>
      <c r="D56" s="197" t="s">
        <v>231</v>
      </c>
      <c r="E56" s="202">
        <v>101</v>
      </c>
      <c r="F56" s="202">
        <v>29</v>
      </c>
      <c r="G56" s="202">
        <v>138</v>
      </c>
      <c r="H56" s="202">
        <v>29</v>
      </c>
      <c r="I56" s="194">
        <v>472</v>
      </c>
      <c r="K56" s="88"/>
      <c r="L56" s="88"/>
      <c r="M56" s="88"/>
      <c r="N56" s="88"/>
      <c r="O56" s="88"/>
      <c r="P56" s="88"/>
      <c r="Q56" s="88"/>
      <c r="R56" s="88"/>
    </row>
    <row r="57" spans="2:19" x14ac:dyDescent="0.4">
      <c r="B57" s="77"/>
      <c r="C57" s="187"/>
      <c r="D57" s="204"/>
      <c r="E57" s="203"/>
      <c r="F57" s="203"/>
      <c r="G57" s="203"/>
      <c r="H57" s="203"/>
      <c r="I57" s="145"/>
      <c r="K57" s="88"/>
      <c r="L57" s="88"/>
      <c r="M57" s="88"/>
      <c r="N57" s="88"/>
      <c r="O57" s="88"/>
      <c r="P57" s="88"/>
      <c r="Q57" s="88"/>
      <c r="R57" s="88"/>
    </row>
    <row r="58" spans="2:19" ht="19.5" thickBot="1" x14ac:dyDescent="0.45">
      <c r="B58" s="77"/>
      <c r="C58" s="189"/>
      <c r="D58" s="205"/>
      <c r="E58" s="207">
        <f>E56+F56</f>
        <v>130</v>
      </c>
      <c r="F58" s="208"/>
      <c r="G58" s="207">
        <f>G56+H56</f>
        <v>167</v>
      </c>
      <c r="H58" s="208"/>
      <c r="I58" s="176"/>
      <c r="J58" s="66">
        <v>22.4</v>
      </c>
      <c r="K58" s="88"/>
      <c r="L58" s="88"/>
      <c r="M58" s="88"/>
      <c r="N58" s="88"/>
      <c r="O58" s="88"/>
      <c r="P58" s="88"/>
      <c r="Q58" s="88"/>
      <c r="R58" s="88"/>
    </row>
    <row r="59" spans="2:19" x14ac:dyDescent="0.4">
      <c r="B59" s="77"/>
      <c r="C59" s="77"/>
      <c r="D59" s="91"/>
      <c r="E59" s="92"/>
      <c r="F59" s="92"/>
      <c r="G59" s="92"/>
      <c r="H59" s="92"/>
      <c r="I59" s="77"/>
      <c r="K59" s="88"/>
      <c r="L59" s="88"/>
      <c r="M59" s="88"/>
      <c r="N59" s="88"/>
      <c r="O59" s="88"/>
      <c r="P59" s="88"/>
      <c r="Q59" s="88"/>
      <c r="R59" s="88"/>
    </row>
    <row r="60" spans="2:19" x14ac:dyDescent="0.4">
      <c r="D60" s="178" t="s">
        <v>145</v>
      </c>
    </row>
    <row r="61" spans="2:19" x14ac:dyDescent="0.4">
      <c r="D61" s="178"/>
    </row>
    <row r="62" spans="2:19" ht="19.5" thickBot="1" x14ac:dyDescent="0.45">
      <c r="D62" s="83"/>
    </row>
    <row r="63" spans="2:19" ht="19.5" thickBot="1" x14ac:dyDescent="0.45">
      <c r="C63" s="84" t="s">
        <v>146</v>
      </c>
      <c r="D63" s="180" t="s">
        <v>213</v>
      </c>
      <c r="E63" s="251">
        <v>70</v>
      </c>
      <c r="F63" s="252"/>
      <c r="G63" s="97" t="s">
        <v>103</v>
      </c>
      <c r="H63" s="70" t="s">
        <v>128</v>
      </c>
      <c r="I63" s="70" t="s">
        <v>129</v>
      </c>
      <c r="J63" s="71" t="s">
        <v>128</v>
      </c>
      <c r="M63" s="179" t="s">
        <v>142</v>
      </c>
      <c r="N63" s="255" t="s">
        <v>183</v>
      </c>
      <c r="O63" s="256"/>
      <c r="P63" s="263" t="s">
        <v>147</v>
      </c>
      <c r="Q63" s="182"/>
      <c r="R63" s="182" t="s">
        <v>148</v>
      </c>
      <c r="S63" s="183"/>
    </row>
    <row r="64" spans="2:19" x14ac:dyDescent="0.4">
      <c r="D64" s="180"/>
      <c r="E64" s="251"/>
      <c r="F64" s="252"/>
      <c r="G64" s="142">
        <v>21</v>
      </c>
      <c r="H64" s="154">
        <v>12</v>
      </c>
      <c r="I64" s="154">
        <v>34</v>
      </c>
      <c r="J64" s="144">
        <v>12</v>
      </c>
      <c r="M64" s="180"/>
      <c r="N64" s="257"/>
      <c r="O64" s="258"/>
      <c r="P64" s="97" t="s">
        <v>103</v>
      </c>
      <c r="Q64" s="70" t="s">
        <v>128</v>
      </c>
      <c r="R64" s="70" t="s">
        <v>129</v>
      </c>
      <c r="S64" s="71" t="s">
        <v>128</v>
      </c>
    </row>
    <row r="65" spans="4:19" x14ac:dyDescent="0.4">
      <c r="D65" s="180"/>
      <c r="E65" s="251"/>
      <c r="F65" s="252"/>
      <c r="G65" s="264"/>
      <c r="H65" s="156"/>
      <c r="I65" s="156"/>
      <c r="J65" s="146"/>
      <c r="M65" s="180"/>
      <c r="N65" s="251"/>
      <c r="O65" s="252"/>
      <c r="P65" s="141">
        <v>24</v>
      </c>
      <c r="Q65" s="143">
        <v>5</v>
      </c>
      <c r="R65" s="143">
        <v>35</v>
      </c>
      <c r="S65" s="184">
        <v>5</v>
      </c>
    </row>
    <row r="66" spans="4:19" ht="19.5" thickBot="1" x14ac:dyDescent="0.45">
      <c r="D66" s="181"/>
      <c r="E66" s="253"/>
      <c r="F66" s="254"/>
      <c r="G66" s="265">
        <f>G64+H64</f>
        <v>33</v>
      </c>
      <c r="H66" s="196"/>
      <c r="I66" s="195">
        <f>I64+J64</f>
        <v>46</v>
      </c>
      <c r="J66" s="201"/>
      <c r="M66" s="180"/>
      <c r="N66" s="251"/>
      <c r="O66" s="252"/>
      <c r="P66" s="141"/>
      <c r="Q66" s="143"/>
      <c r="R66" s="143"/>
      <c r="S66" s="184"/>
    </row>
    <row r="67" spans="4:19" ht="19.5" thickBot="1" x14ac:dyDescent="0.45">
      <c r="D67" s="180" t="s">
        <v>218</v>
      </c>
      <c r="E67" s="251">
        <v>93</v>
      </c>
      <c r="F67" s="252"/>
      <c r="G67" s="97" t="s">
        <v>103</v>
      </c>
      <c r="H67" s="70" t="s">
        <v>128</v>
      </c>
      <c r="I67" s="70" t="s">
        <v>129</v>
      </c>
      <c r="J67" s="71" t="s">
        <v>128</v>
      </c>
      <c r="M67" s="181"/>
      <c r="N67" s="251"/>
      <c r="O67" s="252"/>
      <c r="P67" s="153">
        <f>P65+Q65</f>
        <v>29</v>
      </c>
      <c r="Q67" s="177"/>
      <c r="R67" s="177">
        <f>R65+S65</f>
        <v>40</v>
      </c>
      <c r="S67" s="185"/>
    </row>
    <row r="68" spans="4:19" x14ac:dyDescent="0.4">
      <c r="D68" s="180"/>
      <c r="E68" s="251"/>
      <c r="F68" s="252"/>
      <c r="G68" s="142">
        <v>28</v>
      </c>
      <c r="H68" s="154">
        <v>3</v>
      </c>
      <c r="I68" s="154">
        <v>29</v>
      </c>
      <c r="J68" s="144">
        <v>3</v>
      </c>
      <c r="M68" s="179" t="s">
        <v>149</v>
      </c>
      <c r="N68" s="251"/>
      <c r="O68" s="252"/>
      <c r="P68" s="97" t="s">
        <v>103</v>
      </c>
      <c r="Q68" s="70" t="s">
        <v>128</v>
      </c>
      <c r="R68" s="70" t="s">
        <v>129</v>
      </c>
      <c r="S68" s="71" t="s">
        <v>128</v>
      </c>
    </row>
    <row r="69" spans="4:19" x14ac:dyDescent="0.4">
      <c r="D69" s="180"/>
      <c r="E69" s="251"/>
      <c r="F69" s="252"/>
      <c r="G69" s="264"/>
      <c r="H69" s="156"/>
      <c r="I69" s="156"/>
      <c r="J69" s="146"/>
      <c r="M69" s="180"/>
      <c r="N69" s="251"/>
      <c r="O69" s="252"/>
      <c r="P69" s="141">
        <v>37</v>
      </c>
      <c r="Q69" s="143">
        <v>7</v>
      </c>
      <c r="R69" s="143">
        <v>43</v>
      </c>
      <c r="S69" s="184">
        <v>7</v>
      </c>
    </row>
    <row r="70" spans="4:19" ht="19.5" thickBot="1" x14ac:dyDescent="0.45">
      <c r="D70" s="181"/>
      <c r="E70" s="253"/>
      <c r="F70" s="254"/>
      <c r="G70" s="265">
        <f>G68+H68</f>
        <v>31</v>
      </c>
      <c r="H70" s="196"/>
      <c r="I70" s="195">
        <f>I68+J68</f>
        <v>32</v>
      </c>
      <c r="J70" s="201"/>
      <c r="M70" s="180"/>
      <c r="N70" s="251"/>
      <c r="O70" s="252"/>
      <c r="P70" s="141"/>
      <c r="Q70" s="143"/>
      <c r="R70" s="143"/>
      <c r="S70" s="184"/>
    </row>
    <row r="71" spans="4:19" ht="19.5" thickBot="1" x14ac:dyDescent="0.45">
      <c r="D71" s="180" t="s">
        <v>224</v>
      </c>
      <c r="E71" s="251">
        <v>64</v>
      </c>
      <c r="F71" s="252"/>
      <c r="G71" s="97" t="s">
        <v>103</v>
      </c>
      <c r="H71" s="70" t="s">
        <v>128</v>
      </c>
      <c r="I71" s="70" t="s">
        <v>129</v>
      </c>
      <c r="J71" s="71" t="s">
        <v>128</v>
      </c>
      <c r="M71" s="181"/>
      <c r="N71" s="251"/>
      <c r="O71" s="252"/>
      <c r="P71" s="153">
        <f>P69+Q69</f>
        <v>44</v>
      </c>
      <c r="Q71" s="177"/>
      <c r="R71" s="177">
        <f>R69+S69</f>
        <v>50</v>
      </c>
      <c r="S71" s="185"/>
    </row>
    <row r="72" spans="4:19" x14ac:dyDescent="0.4">
      <c r="D72" s="180"/>
      <c r="E72" s="251"/>
      <c r="F72" s="252"/>
      <c r="G72" s="142">
        <v>25</v>
      </c>
      <c r="H72" s="154">
        <v>3</v>
      </c>
      <c r="I72" s="154">
        <v>23</v>
      </c>
      <c r="J72" s="144">
        <v>3</v>
      </c>
      <c r="M72" s="180" t="s">
        <v>150</v>
      </c>
      <c r="N72" s="251"/>
      <c r="O72" s="252"/>
      <c r="P72" s="97" t="s">
        <v>103</v>
      </c>
      <c r="Q72" s="70" t="s">
        <v>128</v>
      </c>
      <c r="R72" s="70" t="s">
        <v>129</v>
      </c>
      <c r="S72" s="71" t="s">
        <v>128</v>
      </c>
    </row>
    <row r="73" spans="4:19" x14ac:dyDescent="0.4">
      <c r="D73" s="180"/>
      <c r="E73" s="251"/>
      <c r="F73" s="252"/>
      <c r="G73" s="264"/>
      <c r="H73" s="156"/>
      <c r="I73" s="156"/>
      <c r="J73" s="146"/>
      <c r="M73" s="180"/>
      <c r="N73" s="251"/>
      <c r="O73" s="252"/>
      <c r="P73" s="141">
        <v>13</v>
      </c>
      <c r="Q73" s="143">
        <v>2</v>
      </c>
      <c r="R73" s="143">
        <v>46</v>
      </c>
      <c r="S73" s="184">
        <v>2</v>
      </c>
    </row>
    <row r="74" spans="4:19" ht="19.5" thickBot="1" x14ac:dyDescent="0.45">
      <c r="D74" s="181"/>
      <c r="E74" s="253"/>
      <c r="F74" s="254"/>
      <c r="G74" s="265">
        <f>G72+H72</f>
        <v>28</v>
      </c>
      <c r="H74" s="196"/>
      <c r="I74" s="195">
        <f>I72+J72</f>
        <v>26</v>
      </c>
      <c r="J74" s="201"/>
      <c r="M74" s="180"/>
      <c r="N74" s="251"/>
      <c r="O74" s="252"/>
      <c r="P74" s="141"/>
      <c r="Q74" s="143"/>
      <c r="R74" s="143"/>
      <c r="S74" s="184"/>
    </row>
    <row r="75" spans="4:19" ht="19.5" thickBot="1" x14ac:dyDescent="0.45">
      <c r="D75" s="191" t="s">
        <v>230</v>
      </c>
      <c r="E75" s="266">
        <v>70</v>
      </c>
      <c r="F75" s="267"/>
      <c r="G75" s="97" t="s">
        <v>134</v>
      </c>
      <c r="H75" s="70" t="s">
        <v>135</v>
      </c>
      <c r="I75" s="70" t="s">
        <v>136</v>
      </c>
      <c r="J75" s="71" t="s">
        <v>135</v>
      </c>
      <c r="M75" s="181"/>
      <c r="N75" s="251"/>
      <c r="O75" s="252"/>
      <c r="P75" s="153">
        <f>P73+Q73</f>
        <v>15</v>
      </c>
      <c r="Q75" s="177"/>
      <c r="R75" s="177">
        <f>R73+S73</f>
        <v>48</v>
      </c>
      <c r="S75" s="185"/>
    </row>
    <row r="76" spans="4:19" x14ac:dyDescent="0.4">
      <c r="D76" s="192"/>
      <c r="E76" s="268"/>
      <c r="F76" s="269"/>
      <c r="G76" s="142">
        <v>25</v>
      </c>
      <c r="H76" s="154">
        <v>6</v>
      </c>
      <c r="I76" s="154">
        <v>19</v>
      </c>
      <c r="J76" s="144">
        <v>6</v>
      </c>
      <c r="M76" s="180" t="s">
        <v>138</v>
      </c>
      <c r="N76" s="251"/>
      <c r="O76" s="252"/>
      <c r="P76" s="97" t="s">
        <v>103</v>
      </c>
      <c r="Q76" s="70" t="s">
        <v>128</v>
      </c>
      <c r="R76" s="70" t="s">
        <v>129</v>
      </c>
      <c r="S76" s="71" t="s">
        <v>128</v>
      </c>
    </row>
    <row r="77" spans="4:19" x14ac:dyDescent="0.4">
      <c r="D77" s="192"/>
      <c r="E77" s="268"/>
      <c r="F77" s="269"/>
      <c r="G77" s="264"/>
      <c r="H77" s="156"/>
      <c r="I77" s="156"/>
      <c r="J77" s="146"/>
      <c r="M77" s="180"/>
      <c r="N77" s="251"/>
      <c r="O77" s="252"/>
      <c r="P77" s="142"/>
      <c r="Q77" s="154"/>
      <c r="R77" s="154"/>
      <c r="S77" s="144"/>
    </row>
    <row r="78" spans="4:19" ht="19.5" thickBot="1" x14ac:dyDescent="0.45">
      <c r="D78" s="193"/>
      <c r="E78" s="270"/>
      <c r="F78" s="271"/>
      <c r="G78" s="265">
        <f>G76+H76</f>
        <v>31</v>
      </c>
      <c r="H78" s="196"/>
      <c r="I78" s="195">
        <f>I76+J76</f>
        <v>25</v>
      </c>
      <c r="J78" s="201"/>
      <c r="M78" s="180"/>
      <c r="N78" s="251"/>
      <c r="O78" s="252"/>
      <c r="P78" s="264"/>
      <c r="Q78" s="156"/>
      <c r="R78" s="156"/>
      <c r="S78" s="146"/>
    </row>
    <row r="79" spans="4:19" ht="19.5" thickBot="1" x14ac:dyDescent="0.45">
      <c r="M79" s="181"/>
      <c r="N79" s="251"/>
      <c r="O79" s="252"/>
      <c r="P79" s="265">
        <f>P77+Q77</f>
        <v>0</v>
      </c>
      <c r="Q79" s="196"/>
      <c r="R79" s="195">
        <f>R77+S77</f>
        <v>0</v>
      </c>
      <c r="S79" s="201"/>
    </row>
    <row r="80" spans="4:19" x14ac:dyDescent="0.4">
      <c r="M80" s="180" t="s">
        <v>153</v>
      </c>
      <c r="N80" s="251"/>
      <c r="O80" s="252"/>
      <c r="P80" s="97" t="s">
        <v>103</v>
      </c>
      <c r="Q80" s="70" t="s">
        <v>128</v>
      </c>
      <c r="R80" s="70" t="s">
        <v>129</v>
      </c>
      <c r="S80" s="71" t="s">
        <v>128</v>
      </c>
    </row>
    <row r="81" spans="13:19" x14ac:dyDescent="0.4">
      <c r="M81" s="180"/>
      <c r="N81" s="251"/>
      <c r="O81" s="252"/>
      <c r="P81" s="142"/>
      <c r="Q81" s="154"/>
      <c r="R81" s="154"/>
      <c r="S81" s="144"/>
    </row>
    <row r="82" spans="13:19" x14ac:dyDescent="0.4">
      <c r="M82" s="180"/>
      <c r="N82" s="251"/>
      <c r="O82" s="252"/>
      <c r="P82" s="264"/>
      <c r="Q82" s="156"/>
      <c r="R82" s="156"/>
      <c r="S82" s="146"/>
    </row>
    <row r="83" spans="13:19" ht="19.5" thickBot="1" x14ac:dyDescent="0.45">
      <c r="M83" s="181"/>
      <c r="N83" s="251"/>
      <c r="O83" s="252"/>
      <c r="P83" s="265">
        <f>P81+Q81</f>
        <v>0</v>
      </c>
      <c r="Q83" s="196"/>
      <c r="R83" s="195">
        <f>R81+S81</f>
        <v>0</v>
      </c>
      <c r="S83" s="201"/>
    </row>
    <row r="84" spans="13:19" x14ac:dyDescent="0.4">
      <c r="M84" s="180" t="s">
        <v>154</v>
      </c>
      <c r="N84" s="251"/>
      <c r="O84" s="252"/>
      <c r="P84" s="97" t="s">
        <v>103</v>
      </c>
      <c r="Q84" s="70" t="s">
        <v>128</v>
      </c>
      <c r="R84" s="70" t="s">
        <v>129</v>
      </c>
      <c r="S84" s="71" t="s">
        <v>128</v>
      </c>
    </row>
    <row r="85" spans="13:19" x14ac:dyDescent="0.4">
      <c r="M85" s="180"/>
      <c r="N85" s="251"/>
      <c r="O85" s="252"/>
      <c r="P85" s="142"/>
      <c r="Q85" s="154"/>
      <c r="R85" s="154"/>
      <c r="S85" s="144"/>
    </row>
    <row r="86" spans="13:19" x14ac:dyDescent="0.4">
      <c r="M86" s="180"/>
      <c r="N86" s="251"/>
      <c r="O86" s="252"/>
      <c r="P86" s="264"/>
      <c r="Q86" s="156"/>
      <c r="R86" s="156"/>
      <c r="S86" s="146"/>
    </row>
    <row r="87" spans="13:19" ht="19.5" thickBot="1" x14ac:dyDescent="0.45">
      <c r="M87" s="181"/>
      <c r="N87" s="251"/>
      <c r="O87" s="252"/>
      <c r="P87" s="265">
        <f>P85+Q85</f>
        <v>0</v>
      </c>
      <c r="Q87" s="196"/>
      <c r="R87" s="195">
        <f>R85+S85</f>
        <v>0</v>
      </c>
      <c r="S87" s="201"/>
    </row>
    <row r="88" spans="13:19" x14ac:dyDescent="0.4">
      <c r="M88" s="180" t="s">
        <v>209</v>
      </c>
      <c r="N88" s="251"/>
      <c r="O88" s="252"/>
      <c r="P88" s="97" t="s">
        <v>103</v>
      </c>
      <c r="Q88" s="70" t="s">
        <v>128</v>
      </c>
      <c r="R88" s="70" t="s">
        <v>129</v>
      </c>
      <c r="S88" s="71" t="s">
        <v>128</v>
      </c>
    </row>
    <row r="89" spans="13:19" x14ac:dyDescent="0.4">
      <c r="M89" s="180"/>
      <c r="N89" s="251"/>
      <c r="O89" s="252"/>
      <c r="P89" s="142"/>
      <c r="Q89" s="154"/>
      <c r="R89" s="154"/>
      <c r="S89" s="144"/>
    </row>
    <row r="90" spans="13:19" x14ac:dyDescent="0.4">
      <c r="M90" s="180"/>
      <c r="N90" s="251"/>
      <c r="O90" s="252"/>
      <c r="P90" s="264"/>
      <c r="Q90" s="156"/>
      <c r="R90" s="156"/>
      <c r="S90" s="146"/>
    </row>
    <row r="91" spans="13:19" ht="19.5" thickBot="1" x14ac:dyDescent="0.45">
      <c r="M91" s="181"/>
      <c r="N91" s="251"/>
      <c r="O91" s="252"/>
      <c r="P91" s="265">
        <f>P89+Q89</f>
        <v>0</v>
      </c>
      <c r="Q91" s="196"/>
      <c r="R91" s="195">
        <f>R89+S89</f>
        <v>0</v>
      </c>
      <c r="S91" s="201"/>
    </row>
    <row r="92" spans="13:19" x14ac:dyDescent="0.4">
      <c r="M92" s="180" t="s">
        <v>210</v>
      </c>
      <c r="N92" s="251"/>
      <c r="O92" s="252"/>
      <c r="P92" s="97" t="s">
        <v>103</v>
      </c>
      <c r="Q92" s="70" t="s">
        <v>128</v>
      </c>
      <c r="R92" s="70" t="s">
        <v>129</v>
      </c>
      <c r="S92" s="71" t="s">
        <v>128</v>
      </c>
    </row>
    <row r="93" spans="13:19" x14ac:dyDescent="0.4">
      <c r="M93" s="180"/>
      <c r="N93" s="251"/>
      <c r="O93" s="252"/>
      <c r="P93" s="142"/>
      <c r="Q93" s="154"/>
      <c r="R93" s="154"/>
      <c r="S93" s="144"/>
    </row>
    <row r="94" spans="13:19" x14ac:dyDescent="0.4">
      <c r="M94" s="180"/>
      <c r="N94" s="251"/>
      <c r="O94" s="252"/>
      <c r="P94" s="264"/>
      <c r="Q94" s="156"/>
      <c r="R94" s="156"/>
      <c r="S94" s="146"/>
    </row>
    <row r="95" spans="13:19" ht="19.5" thickBot="1" x14ac:dyDescent="0.45">
      <c r="M95" s="181"/>
      <c r="N95" s="251"/>
      <c r="O95" s="252"/>
      <c r="P95" s="265">
        <f>P93+Q93</f>
        <v>0</v>
      </c>
      <c r="Q95" s="196"/>
      <c r="R95" s="195">
        <f>R93+S93</f>
        <v>0</v>
      </c>
      <c r="S95" s="201"/>
    </row>
    <row r="96" spans="13:19" x14ac:dyDescent="0.4">
      <c r="M96" s="180" t="s">
        <v>211</v>
      </c>
      <c r="N96" s="251"/>
      <c r="O96" s="252"/>
      <c r="P96" s="97" t="s">
        <v>103</v>
      </c>
      <c r="Q96" s="70" t="s">
        <v>128</v>
      </c>
      <c r="R96" s="70" t="s">
        <v>129</v>
      </c>
      <c r="S96" s="71" t="s">
        <v>128</v>
      </c>
    </row>
    <row r="97" spans="13:19" x14ac:dyDescent="0.4">
      <c r="M97" s="180"/>
      <c r="N97" s="251"/>
      <c r="O97" s="252"/>
      <c r="P97" s="142"/>
      <c r="Q97" s="154"/>
      <c r="R97" s="154"/>
      <c r="S97" s="144"/>
    </row>
    <row r="98" spans="13:19" x14ac:dyDescent="0.4">
      <c r="M98" s="180"/>
      <c r="N98" s="251"/>
      <c r="O98" s="252"/>
      <c r="P98" s="264"/>
      <c r="Q98" s="156"/>
      <c r="R98" s="156"/>
      <c r="S98" s="146"/>
    </row>
    <row r="99" spans="13:19" ht="19.5" thickBot="1" x14ac:dyDescent="0.45">
      <c r="M99" s="181"/>
      <c r="N99" s="251"/>
      <c r="O99" s="252"/>
      <c r="P99" s="265">
        <f>P97+Q97</f>
        <v>0</v>
      </c>
      <c r="Q99" s="196"/>
      <c r="R99" s="195">
        <f>R97+S97</f>
        <v>0</v>
      </c>
      <c r="S99" s="201"/>
    </row>
    <row r="100" spans="13:19" x14ac:dyDescent="0.4">
      <c r="M100" s="180" t="s">
        <v>212</v>
      </c>
      <c r="N100" s="251"/>
      <c r="O100" s="252"/>
      <c r="P100" s="97" t="s">
        <v>103</v>
      </c>
      <c r="Q100" s="70" t="s">
        <v>128</v>
      </c>
      <c r="R100" s="70" t="s">
        <v>129</v>
      </c>
      <c r="S100" s="71" t="s">
        <v>128</v>
      </c>
    </row>
    <row r="101" spans="13:19" x14ac:dyDescent="0.4">
      <c r="M101" s="180"/>
      <c r="N101" s="251"/>
      <c r="O101" s="252"/>
      <c r="P101" s="142"/>
      <c r="Q101" s="154"/>
      <c r="R101" s="154"/>
      <c r="S101" s="144"/>
    </row>
    <row r="102" spans="13:19" x14ac:dyDescent="0.4">
      <c r="M102" s="180"/>
      <c r="N102" s="251"/>
      <c r="O102" s="252"/>
      <c r="P102" s="264"/>
      <c r="Q102" s="156"/>
      <c r="R102" s="156"/>
      <c r="S102" s="146"/>
    </row>
    <row r="103" spans="13:19" ht="19.5" thickBot="1" x14ac:dyDescent="0.45">
      <c r="M103" s="181"/>
      <c r="N103" s="251"/>
      <c r="O103" s="252"/>
      <c r="P103" s="265">
        <f>P101+Q101</f>
        <v>0</v>
      </c>
      <c r="Q103" s="196"/>
      <c r="R103" s="195">
        <f>R101+S101</f>
        <v>0</v>
      </c>
      <c r="S103" s="201"/>
    </row>
  </sheetData>
  <mergeCells count="251">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32:B52"/>
    <mergeCell ref="C32:C34"/>
    <mergeCell ref="D32:D34"/>
    <mergeCell ref="E32:E33"/>
    <mergeCell ref="F32:F33"/>
    <mergeCell ref="G32:G33"/>
    <mergeCell ref="E46:F46"/>
    <mergeCell ref="G46:H46"/>
    <mergeCell ref="C47:C49"/>
    <mergeCell ref="D47:D49"/>
    <mergeCell ref="H32:H33"/>
    <mergeCell ref="C38:C40"/>
    <mergeCell ref="D38:D40"/>
    <mergeCell ref="E38:E39"/>
    <mergeCell ref="F38:F39"/>
    <mergeCell ref="G38:G39"/>
    <mergeCell ref="H38:H39"/>
    <mergeCell ref="C44:C46"/>
    <mergeCell ref="D44:D46"/>
    <mergeCell ref="E44:E45"/>
    <mergeCell ref="F44:F45"/>
    <mergeCell ref="G44:G45"/>
    <mergeCell ref="H44:H45"/>
    <mergeCell ref="E47:E48"/>
    <mergeCell ref="I32:I34"/>
    <mergeCell ref="K32:R35"/>
    <mergeCell ref="E34:F34"/>
    <mergeCell ref="G34:H34"/>
    <mergeCell ref="C35:C37"/>
    <mergeCell ref="D35:D37"/>
    <mergeCell ref="E35:E36"/>
    <mergeCell ref="F35:F36"/>
    <mergeCell ref="G35:G36"/>
    <mergeCell ref="H35:H36"/>
    <mergeCell ref="I35:I37"/>
    <mergeCell ref="E37:F37"/>
    <mergeCell ref="G37:H37"/>
    <mergeCell ref="I38:I40"/>
    <mergeCell ref="K38:R43"/>
    <mergeCell ref="E40:F40"/>
    <mergeCell ref="G40:H40"/>
    <mergeCell ref="C41:C43"/>
    <mergeCell ref="D41:D43"/>
    <mergeCell ref="E41:E42"/>
    <mergeCell ref="F41:F42"/>
    <mergeCell ref="G41:G42"/>
    <mergeCell ref="H41:H42"/>
    <mergeCell ref="F47:F48"/>
    <mergeCell ref="G47:G48"/>
    <mergeCell ref="H47:H48"/>
    <mergeCell ref="I47:I49"/>
    <mergeCell ref="E49:F49"/>
    <mergeCell ref="G49:H49"/>
    <mergeCell ref="I41:I43"/>
    <mergeCell ref="E43:F43"/>
    <mergeCell ref="G43:H43"/>
    <mergeCell ref="I44:I46"/>
    <mergeCell ref="C53:C55"/>
    <mergeCell ref="D53:D55"/>
    <mergeCell ref="E53:E54"/>
    <mergeCell ref="F53:F54"/>
    <mergeCell ref="G53:G54"/>
    <mergeCell ref="H53:H54"/>
    <mergeCell ref="I53:I55"/>
    <mergeCell ref="C50:C52"/>
    <mergeCell ref="D50:D52"/>
    <mergeCell ref="E50:E51"/>
    <mergeCell ref="F50:F51"/>
    <mergeCell ref="G50:G51"/>
    <mergeCell ref="H50:H51"/>
    <mergeCell ref="E55:F55"/>
    <mergeCell ref="G55:H55"/>
    <mergeCell ref="M63:M67"/>
    <mergeCell ref="N63:O63"/>
    <mergeCell ref="P63:Q63"/>
    <mergeCell ref="I50:I52"/>
    <mergeCell ref="E52:F52"/>
    <mergeCell ref="G52:H52"/>
    <mergeCell ref="M68:M71"/>
    <mergeCell ref="N68:O71"/>
    <mergeCell ref="P69:P70"/>
    <mergeCell ref="Q69:Q70"/>
    <mergeCell ref="R69:R70"/>
    <mergeCell ref="S69:S70"/>
    <mergeCell ref="P71:Q71"/>
    <mergeCell ref="R71:S71"/>
    <mergeCell ref="R63:S63"/>
    <mergeCell ref="N64:O67"/>
    <mergeCell ref="P65:P66"/>
    <mergeCell ref="Q65:Q66"/>
    <mergeCell ref="R65:R66"/>
    <mergeCell ref="S65:S66"/>
    <mergeCell ref="P67:Q67"/>
    <mergeCell ref="R67:S67"/>
    <mergeCell ref="M76:M79"/>
    <mergeCell ref="N76:O79"/>
    <mergeCell ref="P77:P78"/>
    <mergeCell ref="Q77:Q78"/>
    <mergeCell ref="R77:R78"/>
    <mergeCell ref="S77:S78"/>
    <mergeCell ref="P79:Q79"/>
    <mergeCell ref="R79:S79"/>
    <mergeCell ref="M72:M75"/>
    <mergeCell ref="N72:O75"/>
    <mergeCell ref="P73:P74"/>
    <mergeCell ref="Q73:Q74"/>
    <mergeCell ref="R73:R74"/>
    <mergeCell ref="S73:S74"/>
    <mergeCell ref="P75:Q75"/>
    <mergeCell ref="R75:S75"/>
    <mergeCell ref="M84:M87"/>
    <mergeCell ref="N84:O87"/>
    <mergeCell ref="P85:P86"/>
    <mergeCell ref="Q85:Q86"/>
    <mergeCell ref="R85:R86"/>
    <mergeCell ref="S85:S86"/>
    <mergeCell ref="P87:Q87"/>
    <mergeCell ref="R87:S87"/>
    <mergeCell ref="M80:M83"/>
    <mergeCell ref="N80:O83"/>
    <mergeCell ref="P81:P82"/>
    <mergeCell ref="Q81:Q82"/>
    <mergeCell ref="R81:R82"/>
    <mergeCell ref="S81:S82"/>
    <mergeCell ref="P83:Q83"/>
    <mergeCell ref="R83:S83"/>
    <mergeCell ref="M92:M95"/>
    <mergeCell ref="N92:O95"/>
    <mergeCell ref="P93:P94"/>
    <mergeCell ref="Q93:Q94"/>
    <mergeCell ref="R93:R94"/>
    <mergeCell ref="S93:S94"/>
    <mergeCell ref="P95:Q95"/>
    <mergeCell ref="R95:S95"/>
    <mergeCell ref="M88:M91"/>
    <mergeCell ref="N88:O91"/>
    <mergeCell ref="P89:P90"/>
    <mergeCell ref="Q89:Q90"/>
    <mergeCell ref="R89:R90"/>
    <mergeCell ref="S89:S90"/>
    <mergeCell ref="P91:Q91"/>
    <mergeCell ref="R91:S91"/>
    <mergeCell ref="M100:M103"/>
    <mergeCell ref="N100:O103"/>
    <mergeCell ref="P101:P102"/>
    <mergeCell ref="Q101:Q102"/>
    <mergeCell ref="R101:R102"/>
    <mergeCell ref="S101:S102"/>
    <mergeCell ref="P103:Q103"/>
    <mergeCell ref="R103:S103"/>
    <mergeCell ref="M96:M99"/>
    <mergeCell ref="N96:O99"/>
    <mergeCell ref="P97:P98"/>
    <mergeCell ref="Q97:Q98"/>
    <mergeCell ref="R97:R98"/>
    <mergeCell ref="S97:S98"/>
    <mergeCell ref="P99:Q99"/>
    <mergeCell ref="R99:S99"/>
    <mergeCell ref="C56:C58"/>
    <mergeCell ref="D56:D58"/>
    <mergeCell ref="E56:E57"/>
    <mergeCell ref="F56:F57"/>
    <mergeCell ref="G56:G57"/>
    <mergeCell ref="H56:H57"/>
    <mergeCell ref="D71:D74"/>
    <mergeCell ref="E71:F74"/>
    <mergeCell ref="G72:G73"/>
    <mergeCell ref="H72:H73"/>
    <mergeCell ref="G74:H74"/>
    <mergeCell ref="D67:D70"/>
    <mergeCell ref="E67:F70"/>
    <mergeCell ref="G68:G69"/>
    <mergeCell ref="H68:H69"/>
    <mergeCell ref="G70:H70"/>
    <mergeCell ref="D63:D66"/>
    <mergeCell ref="E63:F66"/>
    <mergeCell ref="G64:G65"/>
    <mergeCell ref="H64:H65"/>
    <mergeCell ref="G66:H66"/>
    <mergeCell ref="D60:D61"/>
    <mergeCell ref="J76:J77"/>
    <mergeCell ref="G78:H78"/>
    <mergeCell ref="I78:J78"/>
    <mergeCell ref="I56:I58"/>
    <mergeCell ref="E58:F58"/>
    <mergeCell ref="G58:H58"/>
    <mergeCell ref="D75:D78"/>
    <mergeCell ref="E75:F78"/>
    <mergeCell ref="G76:G77"/>
    <mergeCell ref="H76:H77"/>
    <mergeCell ref="I76:I77"/>
    <mergeCell ref="I72:I73"/>
    <mergeCell ref="J72:J73"/>
    <mergeCell ref="I74:J74"/>
    <mergeCell ref="I68:I69"/>
    <mergeCell ref="J68:J69"/>
    <mergeCell ref="I70:J70"/>
    <mergeCell ref="I64:I65"/>
    <mergeCell ref="J64:J65"/>
    <mergeCell ref="I66:J66"/>
  </mergeCells>
  <phoneticPr fontId="4"/>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89B7A-0601-401E-91D7-99AE10C048A7}">
  <sheetPr codeName="Sheet22">
    <pageSetUpPr fitToPage="1"/>
  </sheetPr>
  <dimension ref="A1:D41"/>
  <sheetViews>
    <sheetView topLeftCell="A18" zoomScaleNormal="100" workbookViewId="0">
      <selection activeCell="D37" sqref="D37"/>
    </sheetView>
  </sheetViews>
  <sheetFormatPr defaultRowHeight="18.75" x14ac:dyDescent="0.4"/>
  <cols>
    <col min="1" max="1" width="15.875" customWidth="1"/>
    <col min="2" max="4" width="20.75" customWidth="1"/>
  </cols>
  <sheetData>
    <row r="1" spans="1:4" x14ac:dyDescent="0.4">
      <c r="A1" s="60" t="s">
        <v>74</v>
      </c>
      <c r="B1" s="60"/>
      <c r="C1" s="60"/>
      <c r="D1" s="61" t="s">
        <v>75</v>
      </c>
    </row>
    <row r="2" spans="1:4" x14ac:dyDescent="0.4">
      <c r="A2" s="62" t="s">
        <v>76</v>
      </c>
      <c r="B2" s="62" t="s">
        <v>77</v>
      </c>
      <c r="C2" s="62" t="s">
        <v>78</v>
      </c>
      <c r="D2" s="62" t="s">
        <v>79</v>
      </c>
    </row>
    <row r="3" spans="1:4" ht="22.5" customHeight="1" x14ac:dyDescent="0.4">
      <c r="A3" s="86">
        <v>44891</v>
      </c>
      <c r="B3" s="87"/>
      <c r="C3" s="87"/>
      <c r="D3" s="87"/>
    </row>
    <row r="4" spans="1:4" ht="22.5" customHeight="1" x14ac:dyDescent="0.4">
      <c r="A4" s="86">
        <f>A3+1</f>
        <v>44892</v>
      </c>
      <c r="B4" s="87"/>
      <c r="C4" s="87"/>
      <c r="D4" s="87"/>
    </row>
    <row r="5" spans="1:4" ht="22.5" customHeight="1" x14ac:dyDescent="0.4">
      <c r="A5" s="85">
        <f>A4+1</f>
        <v>44893</v>
      </c>
      <c r="B5" s="3">
        <v>1371</v>
      </c>
      <c r="C5" s="3">
        <v>679</v>
      </c>
      <c r="D5" s="3">
        <v>1181</v>
      </c>
    </row>
    <row r="6" spans="1:4" ht="22.5" customHeight="1" x14ac:dyDescent="0.4">
      <c r="A6" s="85">
        <f t="shared" ref="A6:A39" si="0">A5+1</f>
        <v>44894</v>
      </c>
      <c r="B6" s="3">
        <v>1286</v>
      </c>
      <c r="C6" s="3">
        <v>618</v>
      </c>
      <c r="D6" s="3">
        <v>1121</v>
      </c>
    </row>
    <row r="7" spans="1:4" ht="22.5" customHeight="1" x14ac:dyDescent="0.4">
      <c r="A7" s="85">
        <f t="shared" si="0"/>
        <v>44895</v>
      </c>
      <c r="B7" s="3">
        <v>1192</v>
      </c>
      <c r="C7" s="3">
        <v>586</v>
      </c>
      <c r="D7" s="3">
        <v>1098</v>
      </c>
    </row>
    <row r="8" spans="1:4" ht="22.5" customHeight="1" x14ac:dyDescent="0.4">
      <c r="A8" s="85">
        <f t="shared" si="0"/>
        <v>44896</v>
      </c>
      <c r="B8" s="3">
        <v>1203</v>
      </c>
      <c r="C8" s="3">
        <v>861</v>
      </c>
      <c r="D8" s="3">
        <v>1029</v>
      </c>
    </row>
    <row r="9" spans="1:4" ht="22.5" customHeight="1" x14ac:dyDescent="0.4">
      <c r="A9" s="85">
        <f t="shared" si="0"/>
        <v>44897</v>
      </c>
      <c r="B9" s="3">
        <v>1007</v>
      </c>
      <c r="C9" s="3">
        <v>810</v>
      </c>
      <c r="D9" s="3">
        <v>1260</v>
      </c>
    </row>
    <row r="10" spans="1:4" ht="22.5" customHeight="1" x14ac:dyDescent="0.4">
      <c r="A10" s="86">
        <f t="shared" si="0"/>
        <v>44898</v>
      </c>
      <c r="B10" s="90"/>
      <c r="C10" s="90"/>
      <c r="D10" s="90"/>
    </row>
    <row r="11" spans="1:4" ht="22.5" customHeight="1" x14ac:dyDescent="0.4">
      <c r="A11" s="86">
        <f t="shared" si="0"/>
        <v>44899</v>
      </c>
      <c r="B11" s="90"/>
      <c r="C11" s="90"/>
      <c r="D11" s="90"/>
    </row>
    <row r="12" spans="1:4" ht="22.5" customHeight="1" x14ac:dyDescent="0.4">
      <c r="A12" s="85">
        <f t="shared" si="0"/>
        <v>44900</v>
      </c>
      <c r="B12" s="3"/>
      <c r="C12" s="3"/>
      <c r="D12" s="3"/>
    </row>
    <row r="13" spans="1:4" ht="22.5" customHeight="1" x14ac:dyDescent="0.4">
      <c r="A13" s="85">
        <f t="shared" si="0"/>
        <v>44901</v>
      </c>
      <c r="B13" s="3"/>
      <c r="C13" s="3"/>
      <c r="D13" s="3"/>
    </row>
    <row r="14" spans="1:4" ht="22.5" customHeight="1" x14ac:dyDescent="0.4">
      <c r="A14" s="85">
        <f t="shared" si="0"/>
        <v>44902</v>
      </c>
      <c r="B14" s="3">
        <v>1476</v>
      </c>
      <c r="C14" s="3">
        <v>932</v>
      </c>
      <c r="D14" s="3">
        <v>1417</v>
      </c>
    </row>
    <row r="15" spans="1:4" ht="22.5" customHeight="1" x14ac:dyDescent="0.4">
      <c r="A15" s="85">
        <f t="shared" si="0"/>
        <v>44903</v>
      </c>
      <c r="B15" s="3">
        <v>1574</v>
      </c>
      <c r="C15" s="3">
        <v>892</v>
      </c>
      <c r="D15" s="3">
        <v>1369</v>
      </c>
    </row>
    <row r="16" spans="1:4" ht="22.5" customHeight="1" x14ac:dyDescent="0.4">
      <c r="A16" s="85">
        <f t="shared" si="0"/>
        <v>44904</v>
      </c>
      <c r="B16" s="3">
        <v>1511</v>
      </c>
      <c r="C16" s="3">
        <v>1028</v>
      </c>
      <c r="D16" s="3">
        <v>1382</v>
      </c>
    </row>
    <row r="17" spans="1:4" ht="22.5" customHeight="1" x14ac:dyDescent="0.4">
      <c r="A17" s="86">
        <f t="shared" si="0"/>
        <v>44905</v>
      </c>
      <c r="B17" s="90"/>
      <c r="C17" s="90"/>
      <c r="D17" s="90"/>
    </row>
    <row r="18" spans="1:4" ht="22.5" customHeight="1" x14ac:dyDescent="0.4">
      <c r="A18" s="86">
        <f t="shared" si="0"/>
        <v>44906</v>
      </c>
      <c r="B18" s="90"/>
      <c r="C18" s="90"/>
      <c r="D18" s="90"/>
    </row>
    <row r="19" spans="1:4" ht="22.5" customHeight="1" x14ac:dyDescent="0.4">
      <c r="A19" s="85">
        <f t="shared" si="0"/>
        <v>44907</v>
      </c>
      <c r="B19" s="3">
        <v>1569</v>
      </c>
      <c r="C19" s="3">
        <v>965</v>
      </c>
      <c r="D19" s="3">
        <v>1113</v>
      </c>
    </row>
    <row r="20" spans="1:4" ht="22.5" customHeight="1" x14ac:dyDescent="0.4">
      <c r="A20" s="85">
        <f t="shared" si="0"/>
        <v>44908</v>
      </c>
      <c r="B20" s="3">
        <v>1811</v>
      </c>
      <c r="C20" s="3">
        <v>1269</v>
      </c>
      <c r="D20" s="3">
        <v>1276</v>
      </c>
    </row>
    <row r="21" spans="1:4" ht="22.5" customHeight="1" x14ac:dyDescent="0.4">
      <c r="A21" s="85">
        <f t="shared" si="0"/>
        <v>44909</v>
      </c>
      <c r="B21" s="3">
        <v>1796</v>
      </c>
      <c r="C21" s="3">
        <v>1189</v>
      </c>
      <c r="D21" s="3">
        <v>1283</v>
      </c>
    </row>
    <row r="22" spans="1:4" ht="22.5" customHeight="1" x14ac:dyDescent="0.4">
      <c r="A22" s="85">
        <f t="shared" si="0"/>
        <v>44910</v>
      </c>
      <c r="B22" s="3">
        <v>1713</v>
      </c>
      <c r="C22" s="3">
        <v>1267</v>
      </c>
      <c r="D22" s="3">
        <v>1185</v>
      </c>
    </row>
    <row r="23" spans="1:4" ht="22.5" customHeight="1" x14ac:dyDescent="0.4">
      <c r="A23" s="85">
        <f t="shared" si="0"/>
        <v>44911</v>
      </c>
      <c r="B23" s="3">
        <v>1597</v>
      </c>
      <c r="C23" s="3">
        <v>1248</v>
      </c>
      <c r="D23" s="3">
        <v>1130</v>
      </c>
    </row>
    <row r="24" spans="1:4" ht="22.5" customHeight="1" x14ac:dyDescent="0.4">
      <c r="A24" s="86">
        <f t="shared" si="0"/>
        <v>44912</v>
      </c>
      <c r="B24" s="90"/>
      <c r="C24" s="90"/>
      <c r="D24" s="90"/>
    </row>
    <row r="25" spans="1:4" ht="22.5" customHeight="1" x14ac:dyDescent="0.4">
      <c r="A25" s="86">
        <f t="shared" si="0"/>
        <v>44913</v>
      </c>
      <c r="B25" s="90"/>
      <c r="C25" s="90"/>
      <c r="D25" s="90"/>
    </row>
    <row r="26" spans="1:4" ht="22.5" customHeight="1" x14ac:dyDescent="0.4">
      <c r="A26" s="85">
        <f t="shared" si="0"/>
        <v>44914</v>
      </c>
      <c r="B26" s="3"/>
      <c r="C26" s="3"/>
      <c r="D26" s="3"/>
    </row>
    <row r="27" spans="1:4" ht="22.5" customHeight="1" x14ac:dyDescent="0.4">
      <c r="A27" s="85">
        <f t="shared" si="0"/>
        <v>44915</v>
      </c>
      <c r="B27" s="3"/>
      <c r="C27" s="3"/>
      <c r="D27" s="3"/>
    </row>
    <row r="28" spans="1:4" ht="22.5" customHeight="1" x14ac:dyDescent="0.4">
      <c r="A28" s="85">
        <f t="shared" si="0"/>
        <v>44916</v>
      </c>
      <c r="B28" s="3"/>
      <c r="C28" s="3"/>
      <c r="D28" s="3"/>
    </row>
    <row r="29" spans="1:4" ht="22.5" customHeight="1" x14ac:dyDescent="0.4">
      <c r="A29" s="85">
        <f t="shared" si="0"/>
        <v>44917</v>
      </c>
      <c r="B29" s="3"/>
      <c r="C29" s="3"/>
      <c r="D29" s="3"/>
    </row>
    <row r="30" spans="1:4" ht="22.5" customHeight="1" x14ac:dyDescent="0.4">
      <c r="A30" s="85">
        <f t="shared" si="0"/>
        <v>44918</v>
      </c>
      <c r="B30" s="3"/>
      <c r="C30" s="3"/>
      <c r="D30" s="3"/>
    </row>
    <row r="31" spans="1:4" ht="22.5" customHeight="1" x14ac:dyDescent="0.4">
      <c r="A31" s="86">
        <f t="shared" si="0"/>
        <v>44919</v>
      </c>
      <c r="B31" s="90">
        <v>1033</v>
      </c>
      <c r="C31" s="90">
        <v>1318</v>
      </c>
      <c r="D31" s="90">
        <v>1248</v>
      </c>
    </row>
    <row r="32" spans="1:4" ht="22.5" customHeight="1" x14ac:dyDescent="0.4">
      <c r="A32" s="86">
        <f t="shared" si="0"/>
        <v>44920</v>
      </c>
      <c r="B32" s="90"/>
      <c r="C32" s="90"/>
      <c r="D32" s="90"/>
    </row>
    <row r="33" spans="1:4" ht="22.5" customHeight="1" x14ac:dyDescent="0.4">
      <c r="A33" s="85">
        <f t="shared" si="0"/>
        <v>44921</v>
      </c>
      <c r="B33" s="3">
        <v>1128</v>
      </c>
      <c r="C33" s="3">
        <v>1281</v>
      </c>
      <c r="D33" s="3">
        <v>1412</v>
      </c>
    </row>
    <row r="34" spans="1:4" ht="22.5" customHeight="1" x14ac:dyDescent="0.4">
      <c r="A34" s="85">
        <f t="shared" si="0"/>
        <v>44922</v>
      </c>
      <c r="B34" s="3">
        <v>1430</v>
      </c>
      <c r="C34" s="3">
        <v>1255</v>
      </c>
      <c r="D34" s="3">
        <v>1450</v>
      </c>
    </row>
    <row r="35" spans="1:4" ht="22.5" customHeight="1" x14ac:dyDescent="0.4">
      <c r="A35" s="85">
        <f t="shared" si="0"/>
        <v>44923</v>
      </c>
      <c r="B35" s="3">
        <v>1389</v>
      </c>
      <c r="C35" s="3">
        <v>1249</v>
      </c>
      <c r="D35" s="3">
        <v>1402</v>
      </c>
    </row>
    <row r="36" spans="1:4" ht="22.5" customHeight="1" x14ac:dyDescent="0.4">
      <c r="A36" s="85">
        <f t="shared" si="0"/>
        <v>44924</v>
      </c>
      <c r="B36" s="3">
        <v>1604</v>
      </c>
      <c r="C36" s="3">
        <v>1226</v>
      </c>
      <c r="D36" s="3">
        <v>1399</v>
      </c>
    </row>
    <row r="37" spans="1:4" ht="22.5" customHeight="1" x14ac:dyDescent="0.4">
      <c r="A37" s="85">
        <f t="shared" si="0"/>
        <v>44925</v>
      </c>
      <c r="B37" s="3"/>
      <c r="C37" s="3"/>
      <c r="D37" s="3"/>
    </row>
    <row r="38" spans="1:4" ht="22.5" customHeight="1" x14ac:dyDescent="0.4">
      <c r="A38" s="86">
        <f t="shared" si="0"/>
        <v>44926</v>
      </c>
      <c r="B38" s="87"/>
      <c r="C38" s="87"/>
      <c r="D38" s="87"/>
    </row>
    <row r="39" spans="1:4" ht="22.5" customHeight="1" x14ac:dyDescent="0.4">
      <c r="A39" s="86">
        <f t="shared" si="0"/>
        <v>44927</v>
      </c>
      <c r="B39" s="87"/>
      <c r="C39" s="87"/>
      <c r="D39" s="87"/>
    </row>
    <row r="40" spans="1:4" ht="18.75" customHeight="1" x14ac:dyDescent="0.4">
      <c r="A40" s="131" t="s">
        <v>196</v>
      </c>
      <c r="B40" s="131"/>
      <c r="C40" s="131"/>
      <c r="D40" s="131"/>
    </row>
    <row r="41" spans="1:4" x14ac:dyDescent="0.4">
      <c r="A41" s="250"/>
      <c r="B41" s="250"/>
      <c r="C41" s="250"/>
      <c r="D41" s="250"/>
    </row>
  </sheetData>
  <mergeCells count="1">
    <mergeCell ref="A40:D41"/>
  </mergeCells>
  <phoneticPr fontId="4"/>
  <pageMargins left="0.7" right="0.7" top="0.75" bottom="0.75" header="0.3" footer="0.3"/>
  <pageSetup paperSize="9" scale="82" orientation="portrait" horizontalDpi="0"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5E7D1-BC82-469B-8DE6-903BD9609BBE}">
  <sheetPr codeName="Sheet23">
    <pageSetUpPr fitToPage="1"/>
  </sheetPr>
  <dimension ref="B1:AE128"/>
  <sheetViews>
    <sheetView zoomScale="55" zoomScaleNormal="55" workbookViewId="0">
      <selection activeCell="K79" sqref="K79"/>
    </sheetView>
  </sheetViews>
  <sheetFormatPr defaultRowHeight="18.75" x14ac:dyDescent="0.4"/>
  <cols>
    <col min="1" max="1" width="4.5" customWidth="1"/>
    <col min="2" max="2" width="21.75" customWidth="1"/>
    <col min="3" max="4" width="13.125" customWidth="1"/>
    <col min="5" max="16" width="13.625" customWidth="1"/>
    <col min="17" max="18" width="22.25" customWidth="1"/>
    <col min="19" max="19" width="29.125" customWidth="1"/>
    <col min="20" max="20" width="22.625" customWidth="1"/>
    <col min="21" max="21" width="10.625" customWidth="1"/>
    <col min="22" max="22" width="16.375" customWidth="1"/>
    <col min="24" max="25" width="11.25" customWidth="1"/>
    <col min="27" max="27" width="17.375" customWidth="1"/>
  </cols>
  <sheetData>
    <row r="1" spans="2:29" ht="20.25" customHeight="1" thickBot="1" x14ac:dyDescent="0.45">
      <c r="B1" s="114" t="s">
        <v>232</v>
      </c>
      <c r="C1" s="1"/>
      <c r="D1" s="2"/>
      <c r="E1" s="3"/>
      <c r="F1" s="115" t="s">
        <v>198</v>
      </c>
      <c r="G1" s="116"/>
      <c r="H1" s="117"/>
      <c r="I1" s="115" t="s">
        <v>233</v>
      </c>
      <c r="J1" s="116"/>
      <c r="K1" s="117"/>
      <c r="L1" s="126" t="s">
        <v>82</v>
      </c>
      <c r="M1" s="127"/>
      <c r="N1" s="127"/>
      <c r="O1" s="127"/>
    </row>
    <row r="2" spans="2:29" ht="20.25" customHeight="1" x14ac:dyDescent="0.4">
      <c r="B2" s="114"/>
      <c r="C2" s="6" t="s">
        <v>8</v>
      </c>
      <c r="D2" s="2"/>
      <c r="E2" s="4" t="s">
        <v>4</v>
      </c>
      <c r="F2" s="115" t="s">
        <v>234</v>
      </c>
      <c r="G2" s="116"/>
      <c r="H2" s="117"/>
      <c r="I2" s="115" t="s">
        <v>168</v>
      </c>
      <c r="J2" s="116"/>
      <c r="K2" s="117"/>
      <c r="S2" s="5" t="s">
        <v>7</v>
      </c>
    </row>
    <row r="3" spans="2:29" ht="20.25" customHeight="1" thickBot="1" x14ac:dyDescent="0.45">
      <c r="B3" s="114"/>
      <c r="C3" s="248">
        <v>1350</v>
      </c>
      <c r="D3" s="249"/>
      <c r="E3" s="8" t="s">
        <v>9</v>
      </c>
      <c r="F3" s="118" t="s">
        <v>235</v>
      </c>
      <c r="G3" s="119"/>
      <c r="H3" s="120"/>
      <c r="I3" s="118" t="s">
        <v>169</v>
      </c>
      <c r="J3" s="119"/>
      <c r="K3" s="120"/>
      <c r="S3" s="9" t="s">
        <v>12</v>
      </c>
    </row>
    <row r="4" spans="2:29" ht="20.25" customHeight="1" x14ac:dyDescent="0.4">
      <c r="C4" s="248">
        <v>1248</v>
      </c>
      <c r="D4" s="249"/>
      <c r="E4" s="4" t="s">
        <v>13</v>
      </c>
      <c r="F4" s="115" t="s">
        <v>236</v>
      </c>
      <c r="G4" s="116"/>
      <c r="H4" s="117"/>
      <c r="I4" s="115" t="s">
        <v>170</v>
      </c>
      <c r="J4" s="116"/>
      <c r="K4" s="117"/>
    </row>
    <row r="5" spans="2:29" ht="20.25" customHeight="1" x14ac:dyDescent="0.4">
      <c r="C5" s="248">
        <v>1508</v>
      </c>
      <c r="D5" s="249"/>
      <c r="E5" s="8" t="s">
        <v>16</v>
      </c>
      <c r="F5" s="118" t="s">
        <v>237</v>
      </c>
      <c r="G5" s="119"/>
      <c r="H5" s="120"/>
      <c r="I5" s="118" t="s">
        <v>171</v>
      </c>
      <c r="J5" s="119"/>
      <c r="K5" s="120"/>
      <c r="L5" s="11"/>
      <c r="M5" s="112" t="s">
        <v>172</v>
      </c>
      <c r="N5" s="113"/>
      <c r="O5" s="112" t="s">
        <v>238</v>
      </c>
      <c r="P5" s="113"/>
    </row>
    <row r="6" spans="2:29" ht="20.25" customHeight="1" x14ac:dyDescent="0.4">
      <c r="E6" s="4" t="s">
        <v>21</v>
      </c>
      <c r="F6" s="115">
        <v>3500</v>
      </c>
      <c r="G6" s="116"/>
      <c r="H6" s="117"/>
      <c r="I6" s="115"/>
      <c r="J6" s="116"/>
      <c r="K6" s="117"/>
      <c r="L6" s="12" t="s">
        <v>22</v>
      </c>
      <c r="M6" s="112">
        <v>120</v>
      </c>
      <c r="N6" s="113"/>
      <c r="O6" s="112"/>
      <c r="P6" s="113"/>
      <c r="S6" t="s">
        <v>23</v>
      </c>
    </row>
    <row r="7" spans="2:29" ht="20.25" customHeight="1" x14ac:dyDescent="0.4">
      <c r="E7" s="99" t="s">
        <v>7</v>
      </c>
      <c r="F7" s="118">
        <v>1500</v>
      </c>
      <c r="G7" s="119"/>
      <c r="H7" s="120"/>
      <c r="I7" s="118"/>
      <c r="J7" s="119"/>
      <c r="K7" s="120"/>
      <c r="L7" s="12" t="s">
        <v>24</v>
      </c>
      <c r="M7" s="112">
        <v>144</v>
      </c>
      <c r="N7" s="113"/>
      <c r="O7" s="112"/>
      <c r="P7" s="113"/>
      <c r="S7" t="s">
        <v>25</v>
      </c>
    </row>
    <row r="8" spans="2:29" ht="20.25" customHeight="1" x14ac:dyDescent="0.4">
      <c r="E8" s="4" t="s">
        <v>26</v>
      </c>
      <c r="F8" s="115">
        <v>1500</v>
      </c>
      <c r="G8" s="116"/>
      <c r="H8" s="117"/>
      <c r="I8" s="115"/>
      <c r="J8" s="116"/>
      <c r="K8" s="117"/>
      <c r="L8" s="12" t="s">
        <v>27</v>
      </c>
      <c r="M8" s="112">
        <v>32</v>
      </c>
      <c r="N8" s="113"/>
      <c r="O8" s="112"/>
      <c r="P8" s="113"/>
      <c r="S8" t="s">
        <v>28</v>
      </c>
    </row>
    <row r="9" spans="2:29" ht="20.25" customHeight="1" x14ac:dyDescent="0.4">
      <c r="E9" s="8" t="s">
        <v>29</v>
      </c>
      <c r="F9" s="118">
        <v>1000</v>
      </c>
      <c r="G9" s="119"/>
      <c r="H9" s="120"/>
      <c r="I9" s="118"/>
      <c r="J9" s="119"/>
      <c r="K9" s="120"/>
      <c r="L9" s="12" t="s">
        <v>30</v>
      </c>
      <c r="M9" s="112">
        <v>50</v>
      </c>
      <c r="N9" s="113"/>
      <c r="O9" s="112"/>
      <c r="P9" s="113"/>
    </row>
    <row r="10" spans="2:29" ht="20.25" customHeight="1" x14ac:dyDescent="0.4">
      <c r="E10" s="4" t="s">
        <v>31</v>
      </c>
      <c r="F10" s="115">
        <v>100</v>
      </c>
      <c r="G10" s="116"/>
      <c r="H10" s="117"/>
      <c r="I10" s="115"/>
      <c r="J10" s="116"/>
      <c r="K10" s="117"/>
      <c r="L10" s="12" t="s">
        <v>32</v>
      </c>
      <c r="M10" s="112">
        <v>47</v>
      </c>
      <c r="N10" s="113"/>
      <c r="O10" s="112"/>
      <c r="P10" s="113"/>
      <c r="S10" t="s">
        <v>33</v>
      </c>
    </row>
    <row r="11" spans="2:29" ht="20.25" customHeight="1" x14ac:dyDescent="0.4">
      <c r="E11" s="8"/>
      <c r="F11" s="118"/>
      <c r="G11" s="119"/>
      <c r="H11" s="120"/>
      <c r="I11" s="118"/>
      <c r="J11" s="119"/>
      <c r="K11" s="120"/>
      <c r="L11" s="12" t="s">
        <v>34</v>
      </c>
      <c r="M11" s="112">
        <v>39</v>
      </c>
      <c r="N11" s="113"/>
      <c r="O11" s="112"/>
      <c r="P11" s="113"/>
      <c r="S11" t="s">
        <v>35</v>
      </c>
    </row>
    <row r="12" spans="2:29" ht="20.25" customHeight="1" x14ac:dyDescent="0.4">
      <c r="E12" s="4"/>
      <c r="F12" s="115"/>
      <c r="G12" s="116"/>
      <c r="H12" s="117"/>
      <c r="I12" s="115"/>
      <c r="J12" s="116"/>
      <c r="K12" s="117"/>
      <c r="L12" s="12" t="s">
        <v>36</v>
      </c>
      <c r="M12" s="112">
        <v>205</v>
      </c>
      <c r="N12" s="113"/>
      <c r="O12" s="112"/>
      <c r="P12" s="113"/>
    </row>
    <row r="13" spans="2:29" ht="20.25" customHeight="1" x14ac:dyDescent="0.4">
      <c r="E13" s="8"/>
      <c r="F13" s="118"/>
      <c r="G13" s="119"/>
      <c r="H13" s="120"/>
      <c r="I13" s="118"/>
      <c r="J13" s="119"/>
      <c r="K13" s="120"/>
      <c r="L13" s="12" t="s">
        <v>37</v>
      </c>
      <c r="M13" s="112">
        <v>188</v>
      </c>
      <c r="N13" s="113"/>
      <c r="O13" s="112"/>
      <c r="P13" s="113"/>
      <c r="W13" s="14" t="s">
        <v>91</v>
      </c>
    </row>
    <row r="14" spans="2:29" ht="22.5" customHeight="1" thickBot="1" x14ac:dyDescent="0.45">
      <c r="W14" s="128" t="s">
        <v>92</v>
      </c>
      <c r="X14" s="128"/>
      <c r="Y14" s="128"/>
      <c r="Z14" s="129" t="s">
        <v>93</v>
      </c>
      <c r="AA14" s="128" t="s">
        <v>94</v>
      </c>
      <c r="AB14" s="128"/>
      <c r="AC14" s="128"/>
    </row>
    <row r="15" spans="2:29" ht="27" customHeight="1" x14ac:dyDescent="0.4">
      <c r="C15" s="121"/>
      <c r="D15" s="122"/>
      <c r="E15" s="15">
        <v>44893</v>
      </c>
      <c r="F15" s="16" t="s">
        <v>38</v>
      </c>
      <c r="G15" s="15">
        <v>44894</v>
      </c>
      <c r="H15" s="16" t="s">
        <v>38</v>
      </c>
      <c r="I15" s="15">
        <v>44895</v>
      </c>
      <c r="J15" s="16" t="s">
        <v>38</v>
      </c>
      <c r="K15" s="15">
        <v>44896</v>
      </c>
      <c r="L15" s="16" t="s">
        <v>38</v>
      </c>
      <c r="M15" s="15">
        <v>44897</v>
      </c>
      <c r="N15" s="16" t="s">
        <v>38</v>
      </c>
      <c r="O15" s="15">
        <v>44898</v>
      </c>
      <c r="P15" s="16" t="s">
        <v>38</v>
      </c>
      <c r="Q15" s="17" t="s">
        <v>39</v>
      </c>
      <c r="R15" s="17" t="s">
        <v>40</v>
      </c>
      <c r="T15" s="18" t="s">
        <v>41</v>
      </c>
      <c r="U15" s="19"/>
      <c r="W15" s="130" t="s">
        <v>95</v>
      </c>
      <c r="X15" s="130"/>
      <c r="Y15" s="130"/>
      <c r="Z15" s="129"/>
      <c r="AA15" s="130" t="s">
        <v>96</v>
      </c>
      <c r="AB15" s="130"/>
      <c r="AC15" s="130"/>
    </row>
    <row r="16" spans="2:29" ht="27" customHeight="1" x14ac:dyDescent="0.4">
      <c r="B16" s="20"/>
      <c r="C16" s="21" t="s">
        <v>42</v>
      </c>
      <c r="D16" s="21" t="s">
        <v>43</v>
      </c>
      <c r="E16" s="4" t="s">
        <v>44</v>
      </c>
      <c r="F16" s="4"/>
      <c r="G16" s="4" t="s">
        <v>97</v>
      </c>
      <c r="H16" s="4"/>
      <c r="I16" s="4" t="s">
        <v>46</v>
      </c>
      <c r="J16" s="4"/>
      <c r="K16" s="4" t="s">
        <v>47</v>
      </c>
      <c r="L16" s="4"/>
      <c r="M16" s="4" t="s">
        <v>48</v>
      </c>
      <c r="N16" s="4"/>
      <c r="O16" s="4" t="s">
        <v>49</v>
      </c>
      <c r="P16" s="4"/>
      <c r="Q16" s="22"/>
      <c r="R16" s="23"/>
      <c r="T16" s="24" t="s">
        <v>50</v>
      </c>
      <c r="U16" s="25">
        <v>353</v>
      </c>
      <c r="W16" s="130"/>
      <c r="X16" s="130"/>
      <c r="Y16" s="130"/>
      <c r="Z16" s="129"/>
      <c r="AA16" s="130"/>
      <c r="AB16" s="130"/>
      <c r="AC16" s="130"/>
    </row>
    <row r="17" spans="2:31" ht="27" customHeight="1" x14ac:dyDescent="0.4">
      <c r="B17" s="8" t="s">
        <v>51</v>
      </c>
      <c r="C17" s="26">
        <v>500</v>
      </c>
      <c r="D17" s="8">
        <f>C17/5</f>
        <v>100</v>
      </c>
      <c r="E17" s="8"/>
      <c r="F17" s="8">
        <f t="shared" ref="F17:F24" si="0">E17</f>
        <v>0</v>
      </c>
      <c r="G17" s="8"/>
      <c r="H17" s="8">
        <f t="shared" ref="H17:H24" si="1">F17+G17</f>
        <v>0</v>
      </c>
      <c r="I17" s="8"/>
      <c r="J17" s="8">
        <f t="shared" ref="J17:J24" si="2">H17+I17</f>
        <v>0</v>
      </c>
      <c r="K17" s="8"/>
      <c r="L17" s="8">
        <f t="shared" ref="L17:L24" si="3">J17+K17</f>
        <v>0</v>
      </c>
      <c r="M17" s="8"/>
      <c r="N17" s="8">
        <f t="shared" ref="N17:N24" si="4">L17+M17</f>
        <v>0</v>
      </c>
      <c r="O17" s="8"/>
      <c r="P17" s="8"/>
      <c r="Q17" s="27">
        <f t="shared" ref="Q17:Q27" si="5">E17+G17+I17+K17+M17+O17</f>
        <v>0</v>
      </c>
      <c r="R17" s="28">
        <f t="shared" ref="R17:R27" si="6">Q17-C17</f>
        <v>-500</v>
      </c>
      <c r="T17" s="24" t="s">
        <v>52</v>
      </c>
      <c r="U17" s="25">
        <v>588</v>
      </c>
      <c r="W17" s="29"/>
      <c r="X17" s="29" t="s">
        <v>98</v>
      </c>
      <c r="Y17" s="29" t="s">
        <v>99</v>
      </c>
      <c r="Z17" s="129"/>
      <c r="AA17" s="29" t="s">
        <v>100</v>
      </c>
      <c r="AB17" s="29" t="s">
        <v>101</v>
      </c>
      <c r="AC17" s="29" t="s">
        <v>102</v>
      </c>
    </row>
    <row r="18" spans="2:31" ht="27" customHeight="1" x14ac:dyDescent="0.4">
      <c r="B18" s="12" t="s">
        <v>53</v>
      </c>
      <c r="C18" s="21">
        <v>120</v>
      </c>
      <c r="D18" s="4">
        <f t="shared" ref="D18:D24" si="7">C18/5</f>
        <v>24</v>
      </c>
      <c r="E18" s="4"/>
      <c r="F18" s="4">
        <f t="shared" si="0"/>
        <v>0</v>
      </c>
      <c r="G18" s="4"/>
      <c r="H18" s="4">
        <f t="shared" si="1"/>
        <v>0</v>
      </c>
      <c r="I18" s="4"/>
      <c r="J18" s="4">
        <f t="shared" si="2"/>
        <v>0</v>
      </c>
      <c r="K18" s="4"/>
      <c r="L18" s="4">
        <f t="shared" si="3"/>
        <v>0</v>
      </c>
      <c r="M18" s="4"/>
      <c r="N18" s="4">
        <f t="shared" si="4"/>
        <v>0</v>
      </c>
      <c r="O18" s="4"/>
      <c r="P18" s="4"/>
      <c r="Q18" s="30">
        <f t="shared" si="5"/>
        <v>0</v>
      </c>
      <c r="R18" s="28">
        <f t="shared" si="6"/>
        <v>-120</v>
      </c>
      <c r="T18" s="24"/>
      <c r="U18" s="31" t="s">
        <v>54</v>
      </c>
      <c r="W18" s="29" t="s">
        <v>103</v>
      </c>
      <c r="X18" s="29">
        <v>38.6</v>
      </c>
      <c r="Y18" s="29">
        <v>0.28741623231571106</v>
      </c>
      <c r="Z18" s="129"/>
      <c r="AA18" s="32">
        <v>71.854058078927764</v>
      </c>
      <c r="AB18" s="29">
        <v>718540.58078927768</v>
      </c>
      <c r="AC18" s="33">
        <v>182.37070578408063</v>
      </c>
      <c r="AD18" s="34">
        <v>220</v>
      </c>
    </row>
    <row r="19" spans="2:31" ht="27" customHeight="1" x14ac:dyDescent="0.4">
      <c r="B19" s="8" t="s">
        <v>55</v>
      </c>
      <c r="C19" s="26">
        <v>80</v>
      </c>
      <c r="D19" s="8">
        <f t="shared" si="7"/>
        <v>16</v>
      </c>
      <c r="E19" s="8"/>
      <c r="F19" s="8">
        <f t="shared" si="0"/>
        <v>0</v>
      </c>
      <c r="G19" s="8"/>
      <c r="H19" s="8">
        <f t="shared" si="1"/>
        <v>0</v>
      </c>
      <c r="I19" s="8"/>
      <c r="J19" s="8">
        <f t="shared" si="2"/>
        <v>0</v>
      </c>
      <c r="K19" s="8"/>
      <c r="L19" s="8">
        <f t="shared" si="3"/>
        <v>0</v>
      </c>
      <c r="M19" s="8"/>
      <c r="N19" s="8">
        <f t="shared" si="4"/>
        <v>0</v>
      </c>
      <c r="O19" s="8"/>
      <c r="P19" s="8"/>
      <c r="Q19" s="27">
        <f t="shared" si="5"/>
        <v>0</v>
      </c>
      <c r="R19" s="28">
        <f t="shared" si="6"/>
        <v>-80</v>
      </c>
      <c r="T19" s="24"/>
      <c r="U19" s="25"/>
      <c r="W19" s="29" t="s">
        <v>104</v>
      </c>
      <c r="X19" s="29">
        <v>74.2</v>
      </c>
      <c r="Y19" s="29">
        <v>0.55249441548771405</v>
      </c>
      <c r="Z19" s="129"/>
      <c r="AA19" s="32">
        <v>138.12360387192851</v>
      </c>
      <c r="AB19" s="29">
        <v>1381236.038719285</v>
      </c>
      <c r="AC19" s="33">
        <v>213.153709678902</v>
      </c>
      <c r="AD19" s="34">
        <v>260</v>
      </c>
    </row>
    <row r="20" spans="2:31" ht="27" customHeight="1" x14ac:dyDescent="0.4">
      <c r="B20" s="4" t="s">
        <v>9</v>
      </c>
      <c r="C20" s="4">
        <v>450</v>
      </c>
      <c r="D20" s="4">
        <f t="shared" si="7"/>
        <v>90</v>
      </c>
      <c r="E20" s="4">
        <v>200</v>
      </c>
      <c r="F20" s="4">
        <f t="shared" si="0"/>
        <v>200</v>
      </c>
      <c r="G20" s="4"/>
      <c r="H20" s="4">
        <f t="shared" si="1"/>
        <v>200</v>
      </c>
      <c r="I20" s="4"/>
      <c r="J20" s="4">
        <f t="shared" si="2"/>
        <v>200</v>
      </c>
      <c r="K20" s="4">
        <v>257</v>
      </c>
      <c r="L20" s="4">
        <f t="shared" si="3"/>
        <v>457</v>
      </c>
      <c r="M20" s="4"/>
      <c r="N20" s="4">
        <f t="shared" si="4"/>
        <v>457</v>
      </c>
      <c r="O20" s="4"/>
      <c r="P20" s="4"/>
      <c r="Q20" s="30">
        <f t="shared" si="5"/>
        <v>457</v>
      </c>
      <c r="R20" s="28">
        <f t="shared" si="6"/>
        <v>7</v>
      </c>
      <c r="T20" s="24" t="s">
        <v>105</v>
      </c>
      <c r="U20" s="31" t="s">
        <v>106</v>
      </c>
      <c r="W20" s="29" t="s">
        <v>107</v>
      </c>
      <c r="X20" s="29">
        <v>20.5</v>
      </c>
      <c r="Y20" s="29">
        <v>0.15264333581533879</v>
      </c>
      <c r="Z20" s="129"/>
      <c r="AA20" s="32">
        <v>38.160833953834697</v>
      </c>
      <c r="AB20" s="29">
        <v>381608.33953834698</v>
      </c>
      <c r="AC20" s="33">
        <v>39.26011723645545</v>
      </c>
    </row>
    <row r="21" spans="2:31" ht="27" customHeight="1" x14ac:dyDescent="0.4">
      <c r="B21" s="8" t="s">
        <v>13</v>
      </c>
      <c r="C21" s="100">
        <v>728</v>
      </c>
      <c r="D21" s="8">
        <f t="shared" si="7"/>
        <v>145.6</v>
      </c>
      <c r="E21" s="8"/>
      <c r="F21" s="8">
        <f t="shared" si="0"/>
        <v>0</v>
      </c>
      <c r="G21" s="8"/>
      <c r="H21" s="8">
        <f t="shared" si="1"/>
        <v>0</v>
      </c>
      <c r="I21" s="8"/>
      <c r="J21" s="8">
        <f t="shared" si="2"/>
        <v>0</v>
      </c>
      <c r="K21" s="8"/>
      <c r="L21" s="8">
        <f t="shared" si="3"/>
        <v>0</v>
      </c>
      <c r="M21" s="8">
        <v>208</v>
      </c>
      <c r="N21" s="8">
        <f t="shared" si="4"/>
        <v>208</v>
      </c>
      <c r="O21" s="8"/>
      <c r="P21" s="8"/>
      <c r="Q21" s="27">
        <f t="shared" si="5"/>
        <v>208</v>
      </c>
      <c r="R21" s="28">
        <f t="shared" si="6"/>
        <v>-520</v>
      </c>
      <c r="T21" s="24" t="s">
        <v>108</v>
      </c>
      <c r="U21" s="31" t="s">
        <v>109</v>
      </c>
      <c r="W21" s="35"/>
      <c r="X21" s="35"/>
      <c r="Y21" s="35"/>
      <c r="Z21" s="35"/>
      <c r="AA21" s="35"/>
      <c r="AB21" s="35"/>
      <c r="AC21" s="35"/>
      <c r="AD21" s="35"/>
      <c r="AE21" s="35"/>
    </row>
    <row r="22" spans="2:31" ht="27" customHeight="1" thickBot="1" x14ac:dyDescent="0.45">
      <c r="B22" s="4" t="s">
        <v>16</v>
      </c>
      <c r="C22" s="101">
        <v>520</v>
      </c>
      <c r="D22" s="4">
        <f t="shared" si="7"/>
        <v>104</v>
      </c>
      <c r="E22" s="4"/>
      <c r="F22" s="4">
        <f t="shared" si="0"/>
        <v>0</v>
      </c>
      <c r="G22" s="4"/>
      <c r="H22" s="4">
        <f t="shared" si="1"/>
        <v>0</v>
      </c>
      <c r="I22" s="4"/>
      <c r="J22" s="4">
        <f t="shared" si="2"/>
        <v>0</v>
      </c>
      <c r="K22" s="4"/>
      <c r="L22" s="4">
        <f t="shared" si="3"/>
        <v>0</v>
      </c>
      <c r="M22" s="4">
        <v>208</v>
      </c>
      <c r="N22" s="4">
        <f t="shared" si="4"/>
        <v>208</v>
      </c>
      <c r="O22" s="4"/>
      <c r="P22" s="4"/>
      <c r="Q22" s="30">
        <f t="shared" si="5"/>
        <v>208</v>
      </c>
      <c r="R22" s="28">
        <f t="shared" si="6"/>
        <v>-312</v>
      </c>
      <c r="T22" s="36"/>
      <c r="U22" s="37" t="s">
        <v>110</v>
      </c>
    </row>
    <row r="23" spans="2:31" ht="27" customHeight="1" x14ac:dyDescent="0.4">
      <c r="B23" s="8" t="s">
        <v>26</v>
      </c>
      <c r="C23" s="8">
        <v>200</v>
      </c>
      <c r="D23" s="8">
        <f t="shared" si="7"/>
        <v>40</v>
      </c>
      <c r="E23" s="8"/>
      <c r="F23" s="8">
        <f t="shared" si="0"/>
        <v>0</v>
      </c>
      <c r="G23" s="8"/>
      <c r="H23" s="8">
        <f t="shared" si="1"/>
        <v>0</v>
      </c>
      <c r="I23" s="8"/>
      <c r="J23" s="8">
        <f t="shared" si="2"/>
        <v>0</v>
      </c>
      <c r="K23" s="8"/>
      <c r="L23" s="8">
        <f t="shared" si="3"/>
        <v>0</v>
      </c>
      <c r="M23" s="8"/>
      <c r="N23" s="8">
        <f t="shared" si="4"/>
        <v>0</v>
      </c>
      <c r="O23" s="8"/>
      <c r="P23" s="8"/>
      <c r="Q23" s="27">
        <f t="shared" si="5"/>
        <v>0</v>
      </c>
      <c r="R23" s="27">
        <f t="shared" si="6"/>
        <v>-200</v>
      </c>
    </row>
    <row r="24" spans="2:31" ht="27" customHeight="1" thickBot="1" x14ac:dyDescent="0.45">
      <c r="B24" s="4" t="s">
        <v>31</v>
      </c>
      <c r="C24" s="12">
        <v>20</v>
      </c>
      <c r="D24" s="4">
        <f t="shared" si="7"/>
        <v>4</v>
      </c>
      <c r="E24" s="4"/>
      <c r="F24" s="4">
        <f t="shared" si="0"/>
        <v>0</v>
      </c>
      <c r="G24" s="4"/>
      <c r="H24" s="4">
        <f t="shared" si="1"/>
        <v>0</v>
      </c>
      <c r="I24" s="4"/>
      <c r="J24" s="4">
        <f t="shared" si="2"/>
        <v>0</v>
      </c>
      <c r="K24" s="4"/>
      <c r="L24" s="4">
        <f t="shared" si="3"/>
        <v>0</v>
      </c>
      <c r="M24" s="4"/>
      <c r="N24" s="4">
        <f t="shared" si="4"/>
        <v>0</v>
      </c>
      <c r="O24" s="4"/>
      <c r="P24" s="4"/>
      <c r="Q24" s="30">
        <f t="shared" si="5"/>
        <v>0</v>
      </c>
      <c r="R24" s="27">
        <f t="shared" si="6"/>
        <v>-20</v>
      </c>
    </row>
    <row r="25" spans="2:31" ht="27" customHeight="1" x14ac:dyDescent="0.4">
      <c r="B25" s="8"/>
      <c r="C25" s="8"/>
      <c r="D25" s="8"/>
      <c r="E25" s="8"/>
      <c r="F25" s="8"/>
      <c r="G25" s="8"/>
      <c r="H25" s="8"/>
      <c r="I25" s="8"/>
      <c r="J25" s="8"/>
      <c r="K25" s="8"/>
      <c r="L25" s="8"/>
      <c r="M25" s="8"/>
      <c r="N25" s="8"/>
      <c r="O25" s="8"/>
      <c r="P25" s="8"/>
      <c r="Q25" s="27">
        <f t="shared" si="5"/>
        <v>0</v>
      </c>
      <c r="R25" s="27">
        <f t="shared" si="6"/>
        <v>0</v>
      </c>
      <c r="T25" s="38" t="s">
        <v>111</v>
      </c>
      <c r="U25" s="19"/>
    </row>
    <row r="26" spans="2:31" ht="27" customHeight="1" x14ac:dyDescent="0.4">
      <c r="B26" s="4"/>
      <c r="C26" s="12"/>
      <c r="D26" s="4"/>
      <c r="E26" s="4"/>
      <c r="F26" s="4"/>
      <c r="G26" s="4"/>
      <c r="H26" s="4"/>
      <c r="I26" s="4"/>
      <c r="J26" s="4"/>
      <c r="K26" s="4"/>
      <c r="L26" s="4"/>
      <c r="M26" s="4"/>
      <c r="N26" s="4"/>
      <c r="O26" s="4"/>
      <c r="P26" s="4"/>
      <c r="Q26" s="30">
        <f t="shared" si="5"/>
        <v>0</v>
      </c>
      <c r="R26" s="27">
        <f t="shared" si="6"/>
        <v>0</v>
      </c>
      <c r="T26" s="24" t="s">
        <v>105</v>
      </c>
      <c r="U26" s="31" t="s">
        <v>112</v>
      </c>
    </row>
    <row r="27" spans="2:31" ht="27" customHeight="1" thickBot="1" x14ac:dyDescent="0.45">
      <c r="B27" s="8"/>
      <c r="C27" s="8"/>
      <c r="D27" s="26"/>
      <c r="E27" s="8"/>
      <c r="F27" s="8"/>
      <c r="G27" s="8"/>
      <c r="H27" s="8"/>
      <c r="I27" s="8"/>
      <c r="J27" s="8"/>
      <c r="K27" s="8"/>
      <c r="L27" s="8"/>
      <c r="M27" s="8"/>
      <c r="N27" s="8"/>
      <c r="O27" s="8"/>
      <c r="P27" s="8"/>
      <c r="Q27" s="39">
        <f t="shared" si="5"/>
        <v>0</v>
      </c>
      <c r="R27" s="28">
        <f t="shared" si="6"/>
        <v>0</v>
      </c>
      <c r="T27" s="24" t="s">
        <v>108</v>
      </c>
      <c r="U27" s="31" t="s">
        <v>113</v>
      </c>
    </row>
    <row r="28" spans="2:31" ht="22.5" customHeight="1" thickBot="1" x14ac:dyDescent="0.45">
      <c r="B28" s="40"/>
      <c r="C28" s="40"/>
      <c r="D28" s="40"/>
      <c r="E28" s="40"/>
      <c r="F28" s="40"/>
      <c r="G28" s="40"/>
      <c r="H28" s="40"/>
      <c r="I28" s="40"/>
      <c r="J28" s="40"/>
      <c r="K28" s="40"/>
      <c r="L28" s="40"/>
      <c r="M28" s="40"/>
      <c r="N28" s="40"/>
      <c r="O28" s="40"/>
      <c r="P28" s="40"/>
      <c r="T28" s="24"/>
      <c r="U28" s="31" t="s">
        <v>114</v>
      </c>
    </row>
    <row r="29" spans="2:31" ht="27" customHeight="1" thickBot="1" x14ac:dyDescent="0.45">
      <c r="C29" s="121" t="s">
        <v>56</v>
      </c>
      <c r="D29" s="122"/>
      <c r="E29" s="15">
        <f>O15+2</f>
        <v>44900</v>
      </c>
      <c r="F29" s="16" t="s">
        <v>38</v>
      </c>
      <c r="G29" s="15">
        <f>E29+1</f>
        <v>44901</v>
      </c>
      <c r="H29" s="16" t="s">
        <v>38</v>
      </c>
      <c r="I29" s="15">
        <f>G29+1</f>
        <v>44902</v>
      </c>
      <c r="J29" s="16" t="s">
        <v>38</v>
      </c>
      <c r="K29" s="15">
        <f>I29+1</f>
        <v>44903</v>
      </c>
      <c r="L29" s="16" t="s">
        <v>38</v>
      </c>
      <c r="M29" s="15">
        <f>K29+1</f>
        <v>44904</v>
      </c>
      <c r="N29" s="16" t="s">
        <v>38</v>
      </c>
      <c r="O29" s="15">
        <f>M29+1</f>
        <v>44905</v>
      </c>
      <c r="P29" s="16" t="s">
        <v>38</v>
      </c>
      <c r="Q29" s="17" t="s">
        <v>39</v>
      </c>
      <c r="R29" s="17" t="s">
        <v>40</v>
      </c>
      <c r="T29" s="36"/>
      <c r="U29" s="41"/>
    </row>
    <row r="30" spans="2:31" ht="27" customHeight="1" x14ac:dyDescent="0.4">
      <c r="B30" s="20"/>
      <c r="C30" s="21"/>
      <c r="D30" s="21"/>
      <c r="E30" s="4" t="s">
        <v>44</v>
      </c>
      <c r="F30" s="4"/>
      <c r="G30" s="4" t="s">
        <v>45</v>
      </c>
      <c r="H30" s="4"/>
      <c r="I30" s="4" t="s">
        <v>46</v>
      </c>
      <c r="J30" s="4"/>
      <c r="K30" s="4" t="s">
        <v>47</v>
      </c>
      <c r="L30" s="4"/>
      <c r="M30" s="4" t="s">
        <v>48</v>
      </c>
      <c r="N30" s="4"/>
      <c r="O30" s="4" t="s">
        <v>49</v>
      </c>
      <c r="P30" s="4"/>
      <c r="Q30" s="22"/>
      <c r="R30" s="23"/>
    </row>
    <row r="31" spans="2:31" ht="27" customHeight="1" thickBot="1" x14ac:dyDescent="0.45">
      <c r="B31" s="8" t="s">
        <v>51</v>
      </c>
      <c r="C31" s="26">
        <v>500</v>
      </c>
      <c r="D31" s="8">
        <f>C31/5</f>
        <v>100</v>
      </c>
      <c r="E31" s="8"/>
      <c r="F31" s="8">
        <f t="shared" ref="F31:F38" si="8">E31</f>
        <v>0</v>
      </c>
      <c r="G31" s="8"/>
      <c r="H31" s="8">
        <f t="shared" ref="H31:H38" si="9">F31+G31</f>
        <v>0</v>
      </c>
      <c r="I31" s="8"/>
      <c r="J31" s="8">
        <f t="shared" ref="J31:J38" si="10">H31+I31</f>
        <v>0</v>
      </c>
      <c r="K31" s="8"/>
      <c r="L31" s="8">
        <f t="shared" ref="L31:L38" si="11">J31+K31</f>
        <v>0</v>
      </c>
      <c r="M31" s="8"/>
      <c r="N31" s="8">
        <f t="shared" ref="N31:N38" si="12">L31+M31</f>
        <v>0</v>
      </c>
      <c r="O31" s="8"/>
      <c r="P31" s="8"/>
      <c r="Q31" s="27">
        <f t="shared" ref="Q31:Q41" si="13">E31+G31+I31+K31+M31+O31</f>
        <v>0</v>
      </c>
      <c r="R31" s="28">
        <f t="shared" ref="R31:R41" si="14">Q31-C31</f>
        <v>-500</v>
      </c>
    </row>
    <row r="32" spans="2:31" ht="27" customHeight="1" x14ac:dyDescent="0.4">
      <c r="B32" s="12" t="s">
        <v>53</v>
      </c>
      <c r="C32" s="21">
        <v>120</v>
      </c>
      <c r="D32" s="4">
        <f t="shared" ref="D32:D38" si="15">C32/5</f>
        <v>24</v>
      </c>
      <c r="E32" s="4"/>
      <c r="F32" s="4">
        <f t="shared" si="8"/>
        <v>0</v>
      </c>
      <c r="G32" s="4"/>
      <c r="H32" s="4">
        <f t="shared" si="9"/>
        <v>0</v>
      </c>
      <c r="I32" s="4"/>
      <c r="J32" s="4">
        <f t="shared" si="10"/>
        <v>0</v>
      </c>
      <c r="K32" s="4"/>
      <c r="L32" s="4">
        <f t="shared" si="11"/>
        <v>0</v>
      </c>
      <c r="M32" s="4"/>
      <c r="N32" s="4">
        <f t="shared" si="12"/>
        <v>0</v>
      </c>
      <c r="O32" s="4"/>
      <c r="P32" s="4"/>
      <c r="Q32" s="30">
        <f t="shared" si="13"/>
        <v>0</v>
      </c>
      <c r="R32" s="28">
        <f t="shared" si="14"/>
        <v>-120</v>
      </c>
      <c r="T32" s="38" t="s">
        <v>115</v>
      </c>
      <c r="U32" s="19"/>
    </row>
    <row r="33" spans="2:21" ht="27" customHeight="1" x14ac:dyDescent="0.4">
      <c r="B33" s="8" t="s">
        <v>55</v>
      </c>
      <c r="C33" s="26">
        <v>80</v>
      </c>
      <c r="D33" s="8">
        <f t="shared" si="15"/>
        <v>16</v>
      </c>
      <c r="E33" s="8"/>
      <c r="F33" s="8">
        <f t="shared" si="8"/>
        <v>0</v>
      </c>
      <c r="G33" s="8"/>
      <c r="H33" s="8">
        <f t="shared" si="9"/>
        <v>0</v>
      </c>
      <c r="I33" s="8"/>
      <c r="J33" s="8">
        <f t="shared" si="10"/>
        <v>0</v>
      </c>
      <c r="K33" s="8"/>
      <c r="L33" s="8">
        <f t="shared" si="11"/>
        <v>0</v>
      </c>
      <c r="M33" s="8"/>
      <c r="N33" s="8">
        <f t="shared" si="12"/>
        <v>0</v>
      </c>
      <c r="O33" s="8"/>
      <c r="P33" s="8"/>
      <c r="Q33" s="27">
        <f t="shared" si="13"/>
        <v>0</v>
      </c>
      <c r="R33" s="28">
        <f t="shared" si="14"/>
        <v>-80</v>
      </c>
      <c r="T33" s="24" t="s">
        <v>105</v>
      </c>
      <c r="U33" s="31" t="s">
        <v>116</v>
      </c>
    </row>
    <row r="34" spans="2:21" ht="27" customHeight="1" x14ac:dyDescent="0.4">
      <c r="B34" s="4" t="s">
        <v>9</v>
      </c>
      <c r="C34" s="4">
        <v>1100</v>
      </c>
      <c r="D34" s="4">
        <f t="shared" si="15"/>
        <v>220</v>
      </c>
      <c r="E34" s="4">
        <v>470</v>
      </c>
      <c r="F34" s="4">
        <f t="shared" si="8"/>
        <v>470</v>
      </c>
      <c r="G34" s="4">
        <v>234</v>
      </c>
      <c r="H34" s="4">
        <f t="shared" si="9"/>
        <v>704</v>
      </c>
      <c r="I34" s="4">
        <v>155</v>
      </c>
      <c r="J34" s="4">
        <f t="shared" si="10"/>
        <v>859</v>
      </c>
      <c r="K34" s="4">
        <v>243</v>
      </c>
      <c r="L34" s="4">
        <f t="shared" si="11"/>
        <v>1102</v>
      </c>
      <c r="M34" s="4"/>
      <c r="N34" s="4">
        <f t="shared" si="12"/>
        <v>1102</v>
      </c>
      <c r="O34" s="4"/>
      <c r="P34" s="4"/>
      <c r="Q34" s="30">
        <f t="shared" si="13"/>
        <v>1102</v>
      </c>
      <c r="R34" s="28">
        <f t="shared" si="14"/>
        <v>2</v>
      </c>
      <c r="T34" s="24" t="s">
        <v>108</v>
      </c>
      <c r="U34" s="31" t="s">
        <v>117</v>
      </c>
    </row>
    <row r="35" spans="2:21" ht="27" customHeight="1" x14ac:dyDescent="0.4">
      <c r="B35" s="8" t="s">
        <v>13</v>
      </c>
      <c r="C35" s="100">
        <v>676</v>
      </c>
      <c r="D35" s="8">
        <f t="shared" si="15"/>
        <v>135.19999999999999</v>
      </c>
      <c r="E35" s="8"/>
      <c r="F35" s="8">
        <f t="shared" si="8"/>
        <v>0</v>
      </c>
      <c r="G35" s="8"/>
      <c r="H35" s="8">
        <f t="shared" si="9"/>
        <v>0</v>
      </c>
      <c r="I35" s="8">
        <v>208</v>
      </c>
      <c r="J35" s="8">
        <f t="shared" si="10"/>
        <v>208</v>
      </c>
      <c r="K35" s="8"/>
      <c r="L35" s="8">
        <f t="shared" si="11"/>
        <v>208</v>
      </c>
      <c r="M35" s="8"/>
      <c r="N35" s="8">
        <f t="shared" si="12"/>
        <v>208</v>
      </c>
      <c r="O35" s="8"/>
      <c r="P35" s="8"/>
      <c r="Q35" s="27">
        <f t="shared" si="13"/>
        <v>208</v>
      </c>
      <c r="R35" s="28">
        <f t="shared" si="14"/>
        <v>-468</v>
      </c>
      <c r="T35" s="24"/>
      <c r="U35" s="31" t="s">
        <v>118</v>
      </c>
    </row>
    <row r="36" spans="2:21" ht="27" customHeight="1" thickBot="1" x14ac:dyDescent="0.45">
      <c r="B36" s="4" t="s">
        <v>16</v>
      </c>
      <c r="C36" s="101">
        <v>624</v>
      </c>
      <c r="D36" s="4">
        <f t="shared" si="15"/>
        <v>124.8</v>
      </c>
      <c r="E36" s="4"/>
      <c r="F36" s="4">
        <f t="shared" si="8"/>
        <v>0</v>
      </c>
      <c r="G36" s="4">
        <v>120</v>
      </c>
      <c r="H36" s="4">
        <f t="shared" si="9"/>
        <v>120</v>
      </c>
      <c r="I36" s="4">
        <v>156</v>
      </c>
      <c r="J36" s="4">
        <f t="shared" si="10"/>
        <v>276</v>
      </c>
      <c r="K36" s="4">
        <v>104</v>
      </c>
      <c r="L36" s="4">
        <f t="shared" si="11"/>
        <v>380</v>
      </c>
      <c r="M36" s="4">
        <v>156</v>
      </c>
      <c r="N36" s="4">
        <f t="shared" si="12"/>
        <v>536</v>
      </c>
      <c r="O36" s="4"/>
      <c r="P36" s="4"/>
      <c r="Q36" s="30">
        <f t="shared" si="13"/>
        <v>536</v>
      </c>
      <c r="R36" s="28">
        <f t="shared" si="14"/>
        <v>-88</v>
      </c>
      <c r="T36" s="36"/>
      <c r="U36" s="41"/>
    </row>
    <row r="37" spans="2:21" ht="27" customHeight="1" x14ac:dyDescent="0.4">
      <c r="B37" s="8" t="s">
        <v>26</v>
      </c>
      <c r="C37" s="8">
        <v>200</v>
      </c>
      <c r="D37" s="8">
        <f t="shared" si="15"/>
        <v>40</v>
      </c>
      <c r="E37" s="8"/>
      <c r="F37" s="8">
        <f t="shared" si="8"/>
        <v>0</v>
      </c>
      <c r="G37" s="8"/>
      <c r="H37" s="8">
        <f t="shared" si="9"/>
        <v>0</v>
      </c>
      <c r="I37" s="8"/>
      <c r="J37" s="8">
        <f t="shared" si="10"/>
        <v>0</v>
      </c>
      <c r="K37" s="8"/>
      <c r="L37" s="8">
        <f t="shared" si="11"/>
        <v>0</v>
      </c>
      <c r="M37" s="8"/>
      <c r="N37" s="8">
        <f t="shared" si="12"/>
        <v>0</v>
      </c>
      <c r="O37" s="8"/>
      <c r="P37" s="8"/>
      <c r="Q37" s="27">
        <f t="shared" si="13"/>
        <v>0</v>
      </c>
      <c r="R37" s="27">
        <f t="shared" si="14"/>
        <v>-200</v>
      </c>
    </row>
    <row r="38" spans="2:21" ht="27" customHeight="1" x14ac:dyDescent="0.4">
      <c r="B38" s="4" t="s">
        <v>31</v>
      </c>
      <c r="C38" s="12">
        <v>20</v>
      </c>
      <c r="D38" s="4">
        <f t="shared" si="15"/>
        <v>4</v>
      </c>
      <c r="E38" s="4"/>
      <c r="F38" s="4">
        <f t="shared" si="8"/>
        <v>0</v>
      </c>
      <c r="G38" s="4"/>
      <c r="H38" s="4">
        <f t="shared" si="9"/>
        <v>0</v>
      </c>
      <c r="I38" s="4"/>
      <c r="J38" s="4">
        <f t="shared" si="10"/>
        <v>0</v>
      </c>
      <c r="K38" s="4"/>
      <c r="L38" s="4">
        <f t="shared" si="11"/>
        <v>0</v>
      </c>
      <c r="M38" s="4"/>
      <c r="N38" s="4">
        <f t="shared" si="12"/>
        <v>0</v>
      </c>
      <c r="O38" s="4"/>
      <c r="P38" s="4"/>
      <c r="Q38" s="30">
        <f t="shared" si="13"/>
        <v>0</v>
      </c>
      <c r="R38" s="27">
        <f t="shared" si="14"/>
        <v>-20</v>
      </c>
    </row>
    <row r="39" spans="2:21" ht="27" customHeight="1" x14ac:dyDescent="0.4">
      <c r="B39" s="8"/>
      <c r="C39" s="8"/>
      <c r="D39" s="8"/>
      <c r="E39" s="8"/>
      <c r="F39" s="8"/>
      <c r="G39" s="8"/>
      <c r="H39" s="8"/>
      <c r="I39" s="8"/>
      <c r="J39" s="8"/>
      <c r="K39" s="8"/>
      <c r="L39" s="8"/>
      <c r="M39" s="8"/>
      <c r="N39" s="8"/>
      <c r="O39" s="8"/>
      <c r="P39" s="8"/>
      <c r="Q39" s="27">
        <f t="shared" si="13"/>
        <v>0</v>
      </c>
      <c r="R39" s="27">
        <f t="shared" si="14"/>
        <v>0</v>
      </c>
    </row>
    <row r="40" spans="2:21" ht="27" customHeight="1" x14ac:dyDescent="0.4">
      <c r="B40" s="4"/>
      <c r="C40" s="12"/>
      <c r="D40" s="4"/>
      <c r="E40" s="4"/>
      <c r="F40" s="4"/>
      <c r="G40" s="4"/>
      <c r="H40" s="4"/>
      <c r="I40" s="4"/>
      <c r="J40" s="4"/>
      <c r="K40" s="4"/>
      <c r="L40" s="4"/>
      <c r="M40" s="4"/>
      <c r="N40" s="4"/>
      <c r="O40" s="4"/>
      <c r="P40" s="4"/>
      <c r="Q40" s="30">
        <f t="shared" si="13"/>
        <v>0</v>
      </c>
      <c r="R40" s="27">
        <f t="shared" si="14"/>
        <v>0</v>
      </c>
    </row>
    <row r="41" spans="2:21" ht="27" customHeight="1" thickBot="1" x14ac:dyDescent="0.45">
      <c r="B41" s="8"/>
      <c r="C41" s="8"/>
      <c r="D41" s="8"/>
      <c r="E41" s="8"/>
      <c r="F41" s="8"/>
      <c r="G41" s="8"/>
      <c r="H41" s="8"/>
      <c r="I41" s="8"/>
      <c r="J41" s="8"/>
      <c r="K41" s="8"/>
      <c r="L41" s="8"/>
      <c r="M41" s="8"/>
      <c r="N41" s="8"/>
      <c r="O41" s="8"/>
      <c r="P41" s="8"/>
      <c r="Q41" s="39">
        <f t="shared" si="13"/>
        <v>0</v>
      </c>
      <c r="R41" s="28">
        <f t="shared" si="14"/>
        <v>0</v>
      </c>
    </row>
    <row r="42" spans="2:21" ht="109.5" customHeight="1" thickBot="1" x14ac:dyDescent="0.45">
      <c r="B42" s="42"/>
      <c r="C42" s="42"/>
      <c r="D42" s="42"/>
      <c r="E42" s="42"/>
      <c r="F42" s="42"/>
      <c r="G42" s="42"/>
      <c r="H42" s="42"/>
      <c r="I42" s="42"/>
      <c r="J42" s="42"/>
      <c r="K42" s="42"/>
      <c r="L42" s="42"/>
      <c r="M42" s="42"/>
      <c r="N42" s="42"/>
      <c r="O42" s="42"/>
      <c r="P42" s="42"/>
    </row>
    <row r="43" spans="2:21" ht="18" customHeight="1" x14ac:dyDescent="0.4">
      <c r="B43" s="43"/>
      <c r="C43" s="123" t="s">
        <v>56</v>
      </c>
      <c r="D43" s="124"/>
      <c r="E43" s="44">
        <f>O29+2</f>
        <v>44907</v>
      </c>
      <c r="F43" s="45" t="s">
        <v>38</v>
      </c>
      <c r="G43" s="44">
        <f>E43+1</f>
        <v>44908</v>
      </c>
      <c r="H43" s="45" t="s">
        <v>38</v>
      </c>
      <c r="I43" s="44">
        <f>G43+1</f>
        <v>44909</v>
      </c>
      <c r="J43" s="45" t="s">
        <v>38</v>
      </c>
      <c r="K43" s="44">
        <f>I43+1</f>
        <v>44910</v>
      </c>
      <c r="L43" s="45" t="s">
        <v>38</v>
      </c>
      <c r="M43" s="44">
        <f>K43+1</f>
        <v>44911</v>
      </c>
      <c r="N43" s="45" t="s">
        <v>38</v>
      </c>
      <c r="O43" s="44">
        <f>M43+1</f>
        <v>44912</v>
      </c>
      <c r="P43" s="45" t="s">
        <v>38</v>
      </c>
      <c r="Q43" s="17" t="s">
        <v>39</v>
      </c>
      <c r="R43" s="17" t="s">
        <v>40</v>
      </c>
    </row>
    <row r="44" spans="2:21" ht="27" customHeight="1" x14ac:dyDescent="0.4">
      <c r="B44" s="20"/>
      <c r="C44" s="21"/>
      <c r="D44" s="21"/>
      <c r="E44" s="4" t="s">
        <v>44</v>
      </c>
      <c r="F44" s="4"/>
      <c r="G44" s="4" t="s">
        <v>45</v>
      </c>
      <c r="H44" s="4"/>
      <c r="I44" s="4" t="s">
        <v>46</v>
      </c>
      <c r="J44" s="4"/>
      <c r="K44" s="4" t="s">
        <v>47</v>
      </c>
      <c r="L44" s="4"/>
      <c r="M44" s="4" t="s">
        <v>48</v>
      </c>
      <c r="N44" s="4"/>
      <c r="O44" s="4" t="s">
        <v>49</v>
      </c>
      <c r="P44" s="4"/>
      <c r="Q44" s="22"/>
      <c r="R44" s="23"/>
    </row>
    <row r="45" spans="2:21" ht="27" customHeight="1" x14ac:dyDescent="0.4">
      <c r="B45" s="8" t="s">
        <v>51</v>
      </c>
      <c r="C45" s="26">
        <v>500</v>
      </c>
      <c r="D45" s="8">
        <f>C45/5</f>
        <v>100</v>
      </c>
      <c r="E45" s="8"/>
      <c r="F45" s="8">
        <f t="shared" ref="F45:F52" si="16">E45</f>
        <v>0</v>
      </c>
      <c r="G45" s="8"/>
      <c r="H45" s="8">
        <f t="shared" ref="H45:H52" si="17">F45+G45</f>
        <v>0</v>
      </c>
      <c r="I45" s="8"/>
      <c r="J45" s="8">
        <f t="shared" ref="J45:J52" si="18">H45+I45</f>
        <v>0</v>
      </c>
      <c r="K45" s="8"/>
      <c r="L45" s="8">
        <f t="shared" ref="L45:L52" si="19">J45+K45</f>
        <v>0</v>
      </c>
      <c r="M45" s="8"/>
      <c r="N45" s="8">
        <f t="shared" ref="N45:N52" si="20">L45+M45</f>
        <v>0</v>
      </c>
      <c r="O45" s="8"/>
      <c r="P45" s="8"/>
      <c r="Q45" s="27">
        <f t="shared" ref="Q45:Q55" si="21">E45+G45+I45+K45+M45+O45</f>
        <v>0</v>
      </c>
      <c r="R45" s="28">
        <f t="shared" ref="R45:R55" si="22">Q45-C45</f>
        <v>-500</v>
      </c>
    </row>
    <row r="46" spans="2:21" ht="27" customHeight="1" x14ac:dyDescent="0.4">
      <c r="B46" s="12" t="s">
        <v>53</v>
      </c>
      <c r="C46" s="21">
        <v>120</v>
      </c>
      <c r="D46" s="4">
        <f t="shared" ref="D46:D52" si="23">C46/5</f>
        <v>24</v>
      </c>
      <c r="E46" s="4"/>
      <c r="F46" s="4">
        <f t="shared" si="16"/>
        <v>0</v>
      </c>
      <c r="G46" s="4"/>
      <c r="H46" s="4">
        <f t="shared" si="17"/>
        <v>0</v>
      </c>
      <c r="I46" s="4"/>
      <c r="J46" s="4">
        <f t="shared" si="18"/>
        <v>0</v>
      </c>
      <c r="K46" s="4"/>
      <c r="L46" s="4">
        <f t="shared" si="19"/>
        <v>0</v>
      </c>
      <c r="M46" s="4"/>
      <c r="N46" s="4">
        <f t="shared" si="20"/>
        <v>0</v>
      </c>
      <c r="O46" s="4"/>
      <c r="P46" s="4"/>
      <c r="Q46" s="30">
        <f t="shared" si="21"/>
        <v>0</v>
      </c>
      <c r="R46" s="28">
        <f t="shared" si="22"/>
        <v>-120</v>
      </c>
    </row>
    <row r="47" spans="2:21" ht="27" customHeight="1" x14ac:dyDescent="0.4">
      <c r="B47" s="8" t="s">
        <v>55</v>
      </c>
      <c r="C47" s="26">
        <v>80</v>
      </c>
      <c r="D47" s="8">
        <f t="shared" si="23"/>
        <v>16</v>
      </c>
      <c r="E47" s="8"/>
      <c r="F47" s="8">
        <f t="shared" si="16"/>
        <v>0</v>
      </c>
      <c r="G47" s="8"/>
      <c r="H47" s="8">
        <f t="shared" si="17"/>
        <v>0</v>
      </c>
      <c r="I47" s="8"/>
      <c r="J47" s="8">
        <f t="shared" si="18"/>
        <v>0</v>
      </c>
      <c r="K47" s="8"/>
      <c r="L47" s="8">
        <f t="shared" si="19"/>
        <v>0</v>
      </c>
      <c r="M47" s="8"/>
      <c r="N47" s="8">
        <f t="shared" si="20"/>
        <v>0</v>
      </c>
      <c r="O47" s="8"/>
      <c r="P47" s="8"/>
      <c r="Q47" s="27">
        <f t="shared" si="21"/>
        <v>0</v>
      </c>
      <c r="R47" s="28">
        <f t="shared" si="22"/>
        <v>-80</v>
      </c>
    </row>
    <row r="48" spans="2:21" ht="27" customHeight="1" x14ac:dyDescent="0.4">
      <c r="B48" s="4" t="s">
        <v>9</v>
      </c>
      <c r="C48" s="4">
        <v>630</v>
      </c>
      <c r="D48" s="4">
        <f t="shared" si="23"/>
        <v>126</v>
      </c>
      <c r="E48" s="4">
        <v>200</v>
      </c>
      <c r="F48" s="4">
        <f t="shared" si="16"/>
        <v>200</v>
      </c>
      <c r="G48" s="4">
        <v>430</v>
      </c>
      <c r="H48" s="4">
        <f t="shared" si="17"/>
        <v>630</v>
      </c>
      <c r="I48" s="4"/>
      <c r="J48" s="4">
        <f t="shared" si="18"/>
        <v>630</v>
      </c>
      <c r="K48" s="4"/>
      <c r="L48" s="4">
        <f t="shared" si="19"/>
        <v>630</v>
      </c>
      <c r="M48" s="4"/>
      <c r="N48" s="4">
        <f t="shared" si="20"/>
        <v>630</v>
      </c>
      <c r="O48" s="4"/>
      <c r="P48" s="4"/>
      <c r="Q48" s="30">
        <f t="shared" si="21"/>
        <v>630</v>
      </c>
      <c r="R48" s="28">
        <f t="shared" si="22"/>
        <v>0</v>
      </c>
    </row>
    <row r="49" spans="2:18" ht="27" customHeight="1" x14ac:dyDescent="0.4">
      <c r="B49" s="8" t="s">
        <v>13</v>
      </c>
      <c r="C49" s="8">
        <v>416</v>
      </c>
      <c r="D49" s="8">
        <f t="shared" si="23"/>
        <v>83.2</v>
      </c>
      <c r="E49" s="8"/>
      <c r="F49" s="8">
        <f t="shared" si="16"/>
        <v>0</v>
      </c>
      <c r="G49" s="8">
        <v>156</v>
      </c>
      <c r="H49" s="8">
        <f t="shared" si="17"/>
        <v>156</v>
      </c>
      <c r="I49" s="8">
        <v>156</v>
      </c>
      <c r="J49" s="8">
        <f t="shared" si="18"/>
        <v>312</v>
      </c>
      <c r="K49" s="8">
        <v>104</v>
      </c>
      <c r="L49" s="8">
        <f t="shared" si="19"/>
        <v>416</v>
      </c>
      <c r="M49" s="8"/>
      <c r="N49" s="8">
        <f t="shared" si="20"/>
        <v>416</v>
      </c>
      <c r="O49" s="8"/>
      <c r="P49" s="8"/>
      <c r="Q49" s="27">
        <f t="shared" si="21"/>
        <v>416</v>
      </c>
      <c r="R49" s="28">
        <f t="shared" si="22"/>
        <v>0</v>
      </c>
    </row>
    <row r="50" spans="2:18" ht="27" customHeight="1" x14ac:dyDescent="0.4">
      <c r="B50" s="4" t="s">
        <v>16</v>
      </c>
      <c r="C50" s="12">
        <v>416</v>
      </c>
      <c r="D50" s="4">
        <f t="shared" si="23"/>
        <v>83.2</v>
      </c>
      <c r="E50" s="4"/>
      <c r="F50" s="4">
        <f t="shared" si="16"/>
        <v>0</v>
      </c>
      <c r="G50" s="4"/>
      <c r="H50" s="4">
        <f t="shared" si="17"/>
        <v>0</v>
      </c>
      <c r="I50" s="4"/>
      <c r="J50" s="4">
        <f t="shared" si="18"/>
        <v>0</v>
      </c>
      <c r="K50" s="4"/>
      <c r="L50" s="4">
        <f t="shared" si="19"/>
        <v>0</v>
      </c>
      <c r="M50" s="4"/>
      <c r="N50" s="4">
        <f t="shared" si="20"/>
        <v>0</v>
      </c>
      <c r="O50" s="4"/>
      <c r="P50" s="4"/>
      <c r="Q50" s="30">
        <f t="shared" si="21"/>
        <v>0</v>
      </c>
      <c r="R50" s="28">
        <f t="shared" si="22"/>
        <v>-416</v>
      </c>
    </row>
    <row r="51" spans="2:18" ht="27" customHeight="1" x14ac:dyDescent="0.4">
      <c r="B51" s="8" t="s">
        <v>26</v>
      </c>
      <c r="C51" s="8">
        <v>200</v>
      </c>
      <c r="D51" s="8">
        <f t="shared" si="23"/>
        <v>40</v>
      </c>
      <c r="E51" s="8"/>
      <c r="F51" s="8">
        <f t="shared" si="16"/>
        <v>0</v>
      </c>
      <c r="G51" s="8"/>
      <c r="H51" s="8">
        <f t="shared" si="17"/>
        <v>0</v>
      </c>
      <c r="I51" s="8"/>
      <c r="J51" s="8">
        <f t="shared" si="18"/>
        <v>0</v>
      </c>
      <c r="K51" s="8"/>
      <c r="L51" s="8">
        <f t="shared" si="19"/>
        <v>0</v>
      </c>
      <c r="M51" s="8"/>
      <c r="N51" s="8">
        <f t="shared" si="20"/>
        <v>0</v>
      </c>
      <c r="O51" s="8"/>
      <c r="P51" s="8"/>
      <c r="Q51" s="27">
        <f t="shared" si="21"/>
        <v>0</v>
      </c>
      <c r="R51" s="27">
        <f t="shared" si="22"/>
        <v>-200</v>
      </c>
    </row>
    <row r="52" spans="2:18" ht="27" customHeight="1" x14ac:dyDescent="0.4">
      <c r="B52" s="4" t="s">
        <v>31</v>
      </c>
      <c r="C52" s="12">
        <v>20</v>
      </c>
      <c r="D52" s="4">
        <f t="shared" si="23"/>
        <v>4</v>
      </c>
      <c r="E52" s="4"/>
      <c r="F52" s="4">
        <f t="shared" si="16"/>
        <v>0</v>
      </c>
      <c r="G52" s="4"/>
      <c r="H52" s="4">
        <f t="shared" si="17"/>
        <v>0</v>
      </c>
      <c r="I52" s="4"/>
      <c r="J52" s="4">
        <f t="shared" si="18"/>
        <v>0</v>
      </c>
      <c r="K52" s="4"/>
      <c r="L52" s="4">
        <f t="shared" si="19"/>
        <v>0</v>
      </c>
      <c r="M52" s="4"/>
      <c r="N52" s="4">
        <f t="shared" si="20"/>
        <v>0</v>
      </c>
      <c r="O52" s="4"/>
      <c r="P52" s="4"/>
      <c r="Q52" s="30">
        <f t="shared" si="21"/>
        <v>0</v>
      </c>
      <c r="R52" s="27">
        <f t="shared" si="22"/>
        <v>-20</v>
      </c>
    </row>
    <row r="53" spans="2:18" ht="27" customHeight="1" x14ac:dyDescent="0.4">
      <c r="B53" s="8"/>
      <c r="C53" s="8"/>
      <c r="D53" s="8"/>
      <c r="E53" s="8"/>
      <c r="F53" s="8"/>
      <c r="G53" s="8"/>
      <c r="H53" s="8"/>
      <c r="I53" s="8"/>
      <c r="J53" s="8"/>
      <c r="K53" s="8"/>
      <c r="L53" s="8"/>
      <c r="M53" s="8"/>
      <c r="N53" s="8"/>
      <c r="O53" s="8"/>
      <c r="P53" s="8"/>
      <c r="Q53" s="27">
        <f t="shared" si="21"/>
        <v>0</v>
      </c>
      <c r="R53" s="27">
        <f t="shared" si="22"/>
        <v>0</v>
      </c>
    </row>
    <row r="54" spans="2:18" ht="27" customHeight="1" x14ac:dyDescent="0.4">
      <c r="B54" s="4"/>
      <c r="C54" s="12"/>
      <c r="D54" s="4"/>
      <c r="E54" s="4"/>
      <c r="F54" s="4"/>
      <c r="G54" s="4"/>
      <c r="H54" s="4"/>
      <c r="I54" s="4"/>
      <c r="J54" s="4"/>
      <c r="K54" s="4"/>
      <c r="L54" s="4"/>
      <c r="M54" s="4"/>
      <c r="N54" s="4"/>
      <c r="O54" s="4"/>
      <c r="P54" s="4"/>
      <c r="Q54" s="30">
        <f t="shared" si="21"/>
        <v>0</v>
      </c>
      <c r="R54" s="27">
        <f t="shared" si="22"/>
        <v>0</v>
      </c>
    </row>
    <row r="55" spans="2:18" ht="27" customHeight="1" thickBot="1" x14ac:dyDescent="0.45">
      <c r="B55" s="8"/>
      <c r="C55" s="8"/>
      <c r="D55" s="8"/>
      <c r="E55" s="8"/>
      <c r="F55" s="8"/>
      <c r="G55" s="8"/>
      <c r="H55" s="8"/>
      <c r="I55" s="8"/>
      <c r="J55" s="8"/>
      <c r="K55" s="8"/>
      <c r="L55" s="8"/>
      <c r="M55" s="8"/>
      <c r="N55" s="8"/>
      <c r="O55" s="8"/>
      <c r="P55" s="8"/>
      <c r="Q55" s="39">
        <f t="shared" si="21"/>
        <v>0</v>
      </c>
      <c r="R55" s="28">
        <f t="shared" si="22"/>
        <v>0</v>
      </c>
    </row>
    <row r="56" spans="2:18" ht="22.5" customHeight="1" thickBot="1" x14ac:dyDescent="0.45">
      <c r="B56" s="43"/>
      <c r="C56" s="43"/>
      <c r="D56" s="43"/>
      <c r="E56" s="43"/>
      <c r="F56" s="43"/>
      <c r="G56" s="43"/>
      <c r="H56" s="43"/>
      <c r="I56" s="43"/>
      <c r="J56" s="43"/>
      <c r="K56" s="43"/>
      <c r="L56" s="43"/>
      <c r="M56" s="43"/>
      <c r="N56" s="43"/>
      <c r="O56" s="43"/>
      <c r="P56" s="43"/>
    </row>
    <row r="57" spans="2:18" ht="27" customHeight="1" x14ac:dyDescent="0.4">
      <c r="B57" s="43"/>
      <c r="C57" s="123" t="s">
        <v>56</v>
      </c>
      <c r="D57" s="124"/>
      <c r="E57" s="44">
        <f>O43+2</f>
        <v>44914</v>
      </c>
      <c r="F57" s="45" t="s">
        <v>38</v>
      </c>
      <c r="G57" s="44">
        <f>E57+1</f>
        <v>44915</v>
      </c>
      <c r="H57" s="45" t="s">
        <v>38</v>
      </c>
      <c r="I57" s="44">
        <f>G57+1</f>
        <v>44916</v>
      </c>
      <c r="J57" s="45" t="s">
        <v>38</v>
      </c>
      <c r="K57" s="44">
        <f>I57+1</f>
        <v>44917</v>
      </c>
      <c r="L57" s="45" t="s">
        <v>38</v>
      </c>
      <c r="M57" s="44">
        <f>K57+1</f>
        <v>44918</v>
      </c>
      <c r="N57" s="45" t="s">
        <v>38</v>
      </c>
      <c r="O57" s="44">
        <f>M57+1</f>
        <v>44919</v>
      </c>
      <c r="P57" s="45" t="s">
        <v>38</v>
      </c>
      <c r="Q57" s="17" t="s">
        <v>39</v>
      </c>
      <c r="R57" s="17" t="s">
        <v>40</v>
      </c>
    </row>
    <row r="58" spans="2:18" ht="27" customHeight="1" x14ac:dyDescent="0.4">
      <c r="B58" s="20"/>
      <c r="C58" s="21"/>
      <c r="D58" s="21"/>
      <c r="E58" s="4" t="s">
        <v>44</v>
      </c>
      <c r="F58" s="4"/>
      <c r="G58" s="4" t="s">
        <v>45</v>
      </c>
      <c r="H58" s="4"/>
      <c r="I58" s="4" t="s">
        <v>46</v>
      </c>
      <c r="J58" s="4"/>
      <c r="K58" s="4" t="s">
        <v>47</v>
      </c>
      <c r="L58" s="4"/>
      <c r="M58" s="4" t="s">
        <v>48</v>
      </c>
      <c r="N58" s="4"/>
      <c r="O58" s="4" t="s">
        <v>49</v>
      </c>
      <c r="P58" s="4"/>
      <c r="Q58" s="22"/>
      <c r="R58" s="23"/>
    </row>
    <row r="59" spans="2:18" ht="27" customHeight="1" x14ac:dyDescent="0.4">
      <c r="B59" s="8" t="s">
        <v>51</v>
      </c>
      <c r="C59" s="26">
        <v>500</v>
      </c>
      <c r="D59" s="104">
        <f>C59/5</f>
        <v>100</v>
      </c>
      <c r="E59" s="8"/>
      <c r="F59" s="8">
        <f t="shared" ref="F59:F66" si="24">E59</f>
        <v>0</v>
      </c>
      <c r="G59" s="8"/>
      <c r="H59" s="8">
        <f t="shared" ref="H59:H66" si="25">F59+G59</f>
        <v>0</v>
      </c>
      <c r="I59" s="8"/>
      <c r="J59" s="8">
        <f t="shared" ref="J59:J66" si="26">H59+I59</f>
        <v>0</v>
      </c>
      <c r="K59" s="8"/>
      <c r="L59" s="8">
        <f t="shared" ref="L59:L66" si="27">J59+K59</f>
        <v>0</v>
      </c>
      <c r="M59" s="8"/>
      <c r="N59" s="8">
        <f>L59+M59</f>
        <v>0</v>
      </c>
      <c r="O59" s="8"/>
      <c r="P59" s="8">
        <f>N59+O59</f>
        <v>0</v>
      </c>
      <c r="Q59" s="27">
        <f t="shared" ref="Q59:Q69" si="28">E59+G59+I59+K59+M59+O59</f>
        <v>0</v>
      </c>
      <c r="R59" s="28">
        <f t="shared" ref="R59:R69" si="29">Q59-C59</f>
        <v>-500</v>
      </c>
    </row>
    <row r="60" spans="2:18" ht="27" customHeight="1" x14ac:dyDescent="0.4">
      <c r="B60" s="12" t="s">
        <v>53</v>
      </c>
      <c r="C60" s="21">
        <v>120</v>
      </c>
      <c r="D60" s="105">
        <f t="shared" ref="D60:D66" si="30">C60/5</f>
        <v>24</v>
      </c>
      <c r="E60" s="4"/>
      <c r="F60" s="4">
        <f t="shared" si="24"/>
        <v>0</v>
      </c>
      <c r="G60" s="4"/>
      <c r="H60" s="4">
        <f t="shared" si="25"/>
        <v>0</v>
      </c>
      <c r="I60" s="4"/>
      <c r="J60" s="4">
        <f t="shared" si="26"/>
        <v>0</v>
      </c>
      <c r="K60" s="4"/>
      <c r="L60" s="4">
        <f t="shared" si="27"/>
        <v>0</v>
      </c>
      <c r="M60" s="4"/>
      <c r="N60" s="4">
        <f t="shared" ref="N60:N66" si="31">L60+M60</f>
        <v>0</v>
      </c>
      <c r="O60" s="4"/>
      <c r="P60" s="4">
        <f t="shared" ref="P60:P66" si="32">N60+O60</f>
        <v>0</v>
      </c>
      <c r="Q60" s="30">
        <f t="shared" si="28"/>
        <v>0</v>
      </c>
      <c r="R60" s="28">
        <f t="shared" si="29"/>
        <v>-120</v>
      </c>
    </row>
    <row r="61" spans="2:18" ht="27" customHeight="1" x14ac:dyDescent="0.4">
      <c r="B61" s="8" t="s">
        <v>55</v>
      </c>
      <c r="C61" s="26">
        <v>80</v>
      </c>
      <c r="D61" s="104">
        <f t="shared" si="30"/>
        <v>16</v>
      </c>
      <c r="E61" s="8"/>
      <c r="F61" s="8">
        <f t="shared" si="24"/>
        <v>0</v>
      </c>
      <c r="G61" s="8"/>
      <c r="H61" s="8">
        <f t="shared" si="25"/>
        <v>0</v>
      </c>
      <c r="I61" s="8"/>
      <c r="J61" s="8">
        <f t="shared" si="26"/>
        <v>0</v>
      </c>
      <c r="K61" s="8"/>
      <c r="L61" s="8">
        <f t="shared" si="27"/>
        <v>0</v>
      </c>
      <c r="M61" s="8"/>
      <c r="N61" s="8">
        <f t="shared" si="31"/>
        <v>0</v>
      </c>
      <c r="O61" s="8"/>
      <c r="P61" s="8">
        <f t="shared" si="32"/>
        <v>0</v>
      </c>
      <c r="Q61" s="27">
        <f t="shared" si="28"/>
        <v>0</v>
      </c>
      <c r="R61" s="28">
        <f t="shared" si="29"/>
        <v>-80</v>
      </c>
    </row>
    <row r="62" spans="2:18" ht="27" customHeight="1" x14ac:dyDescent="0.4">
      <c r="B62" s="4" t="s">
        <v>9</v>
      </c>
      <c r="C62" s="4">
        <v>630</v>
      </c>
      <c r="D62" s="105">
        <f t="shared" si="30"/>
        <v>126</v>
      </c>
      <c r="E62" s="4">
        <v>384</v>
      </c>
      <c r="F62" s="4">
        <f t="shared" si="24"/>
        <v>384</v>
      </c>
      <c r="G62" s="4"/>
      <c r="H62" s="4">
        <f t="shared" si="25"/>
        <v>384</v>
      </c>
      <c r="I62" s="4"/>
      <c r="J62" s="4">
        <f t="shared" si="26"/>
        <v>384</v>
      </c>
      <c r="K62" s="4"/>
      <c r="L62" s="4">
        <f t="shared" si="27"/>
        <v>384</v>
      </c>
      <c r="M62" s="4"/>
      <c r="N62" s="4">
        <f t="shared" si="31"/>
        <v>384</v>
      </c>
      <c r="O62" s="4"/>
      <c r="P62" s="4">
        <f t="shared" si="32"/>
        <v>384</v>
      </c>
      <c r="Q62" s="30">
        <f t="shared" si="28"/>
        <v>384</v>
      </c>
      <c r="R62" s="28">
        <f t="shared" si="29"/>
        <v>-246</v>
      </c>
    </row>
    <row r="63" spans="2:18" ht="27" customHeight="1" x14ac:dyDescent="0.4">
      <c r="B63" s="8" t="s">
        <v>13</v>
      </c>
      <c r="C63" s="8">
        <v>260</v>
      </c>
      <c r="D63" s="104">
        <f t="shared" si="30"/>
        <v>52</v>
      </c>
      <c r="E63" s="8"/>
      <c r="F63" s="8">
        <f t="shared" si="24"/>
        <v>0</v>
      </c>
      <c r="G63" s="8"/>
      <c r="H63" s="8">
        <f t="shared" si="25"/>
        <v>0</v>
      </c>
      <c r="I63" s="8">
        <v>52</v>
      </c>
      <c r="J63" s="8">
        <f t="shared" si="26"/>
        <v>52</v>
      </c>
      <c r="K63" s="8">
        <v>104</v>
      </c>
      <c r="L63" s="8">
        <f t="shared" si="27"/>
        <v>156</v>
      </c>
      <c r="M63" s="8"/>
      <c r="N63" s="8">
        <f t="shared" si="31"/>
        <v>156</v>
      </c>
      <c r="O63" s="8">
        <v>104</v>
      </c>
      <c r="P63" s="8">
        <f t="shared" si="32"/>
        <v>260</v>
      </c>
      <c r="Q63" s="27">
        <f t="shared" si="28"/>
        <v>260</v>
      </c>
      <c r="R63" s="28">
        <f t="shared" si="29"/>
        <v>0</v>
      </c>
    </row>
    <row r="64" spans="2:18" ht="27" customHeight="1" x14ac:dyDescent="0.4">
      <c r="B64" s="4" t="s">
        <v>16</v>
      </c>
      <c r="C64" s="12">
        <v>624</v>
      </c>
      <c r="D64" s="105">
        <f t="shared" si="30"/>
        <v>124.8</v>
      </c>
      <c r="E64" s="4"/>
      <c r="F64" s="4">
        <f t="shared" si="24"/>
        <v>0</v>
      </c>
      <c r="G64" s="4">
        <v>208</v>
      </c>
      <c r="H64" s="4">
        <f t="shared" si="25"/>
        <v>208</v>
      </c>
      <c r="I64" s="4">
        <v>52</v>
      </c>
      <c r="J64" s="4">
        <f t="shared" si="26"/>
        <v>260</v>
      </c>
      <c r="K64" s="4">
        <v>52</v>
      </c>
      <c r="L64" s="4">
        <f t="shared" si="27"/>
        <v>312</v>
      </c>
      <c r="M64" s="4"/>
      <c r="N64" s="4">
        <f t="shared" si="31"/>
        <v>312</v>
      </c>
      <c r="O64" s="4">
        <v>156</v>
      </c>
      <c r="P64" s="4">
        <f t="shared" si="32"/>
        <v>468</v>
      </c>
      <c r="Q64" s="30">
        <f t="shared" si="28"/>
        <v>468</v>
      </c>
      <c r="R64" s="28">
        <f t="shared" si="29"/>
        <v>-156</v>
      </c>
    </row>
    <row r="65" spans="2:22" ht="27" customHeight="1" x14ac:dyDescent="0.4">
      <c r="B65" s="8" t="s">
        <v>26</v>
      </c>
      <c r="C65" s="8">
        <v>200</v>
      </c>
      <c r="D65" s="104">
        <f t="shared" si="30"/>
        <v>40</v>
      </c>
      <c r="E65" s="8"/>
      <c r="F65" s="8">
        <f t="shared" si="24"/>
        <v>0</v>
      </c>
      <c r="G65" s="8"/>
      <c r="H65" s="8">
        <f t="shared" si="25"/>
        <v>0</v>
      </c>
      <c r="I65" s="8"/>
      <c r="J65" s="8">
        <f t="shared" si="26"/>
        <v>0</v>
      </c>
      <c r="K65" s="8"/>
      <c r="L65" s="8">
        <f t="shared" si="27"/>
        <v>0</v>
      </c>
      <c r="M65" s="8"/>
      <c r="N65" s="8">
        <f t="shared" si="31"/>
        <v>0</v>
      </c>
      <c r="O65" s="8"/>
      <c r="P65" s="8">
        <f t="shared" si="32"/>
        <v>0</v>
      </c>
      <c r="Q65" s="27">
        <f t="shared" si="28"/>
        <v>0</v>
      </c>
      <c r="R65" s="27">
        <f t="shared" si="29"/>
        <v>-200</v>
      </c>
    </row>
    <row r="66" spans="2:22" ht="27" customHeight="1" x14ac:dyDescent="0.4">
      <c r="B66" s="4" t="s">
        <v>31</v>
      </c>
      <c r="C66" s="12">
        <v>20</v>
      </c>
      <c r="D66" s="105">
        <f t="shared" si="30"/>
        <v>4</v>
      </c>
      <c r="E66" s="4"/>
      <c r="F66" s="4">
        <f t="shared" si="24"/>
        <v>0</v>
      </c>
      <c r="G66" s="4"/>
      <c r="H66" s="4">
        <f t="shared" si="25"/>
        <v>0</v>
      </c>
      <c r="I66" s="4"/>
      <c r="J66" s="4">
        <f t="shared" si="26"/>
        <v>0</v>
      </c>
      <c r="K66" s="4"/>
      <c r="L66" s="4">
        <f t="shared" si="27"/>
        <v>0</v>
      </c>
      <c r="M66" s="4"/>
      <c r="N66" s="4">
        <f t="shared" si="31"/>
        <v>0</v>
      </c>
      <c r="O66" s="4"/>
      <c r="P66" s="4">
        <f t="shared" si="32"/>
        <v>0</v>
      </c>
      <c r="Q66" s="30">
        <f t="shared" si="28"/>
        <v>0</v>
      </c>
      <c r="R66" s="27">
        <f t="shared" si="29"/>
        <v>-20</v>
      </c>
    </row>
    <row r="67" spans="2:22" ht="27" customHeight="1" x14ac:dyDescent="0.4">
      <c r="B67" s="8"/>
      <c r="C67" s="8"/>
      <c r="D67" s="8"/>
      <c r="E67" s="8"/>
      <c r="F67" s="8"/>
      <c r="G67" s="8"/>
      <c r="H67" s="8"/>
      <c r="I67" s="8"/>
      <c r="J67" s="8"/>
      <c r="K67" s="8"/>
      <c r="L67" s="8"/>
      <c r="M67" s="8"/>
      <c r="N67" s="8"/>
      <c r="O67" s="8"/>
      <c r="P67" s="8"/>
      <c r="Q67" s="27">
        <f t="shared" si="28"/>
        <v>0</v>
      </c>
      <c r="R67" s="27">
        <f t="shared" si="29"/>
        <v>0</v>
      </c>
    </row>
    <row r="68" spans="2:22" ht="27" customHeight="1" x14ac:dyDescent="0.4">
      <c r="B68" s="4"/>
      <c r="C68" s="12"/>
      <c r="D68" s="4"/>
      <c r="E68" s="4"/>
      <c r="F68" s="4"/>
      <c r="G68" s="4"/>
      <c r="H68" s="4"/>
      <c r="I68" s="4"/>
      <c r="J68" s="4"/>
      <c r="K68" s="4"/>
      <c r="L68" s="4"/>
      <c r="M68" s="4"/>
      <c r="N68" s="4"/>
      <c r="O68" s="4"/>
      <c r="P68" s="4"/>
      <c r="Q68" s="30">
        <f t="shared" si="28"/>
        <v>0</v>
      </c>
      <c r="R68" s="27">
        <f t="shared" si="29"/>
        <v>0</v>
      </c>
    </row>
    <row r="69" spans="2:22" ht="27" customHeight="1" thickBot="1" x14ac:dyDescent="0.45">
      <c r="B69" s="8"/>
      <c r="C69" s="8"/>
      <c r="D69" s="8"/>
      <c r="E69" s="8"/>
      <c r="F69" s="8"/>
      <c r="G69" s="8"/>
      <c r="H69" s="8"/>
      <c r="I69" s="8"/>
      <c r="J69" s="8"/>
      <c r="K69" s="8"/>
      <c r="L69" s="8"/>
      <c r="M69" s="8"/>
      <c r="N69" s="8"/>
      <c r="O69" s="8"/>
      <c r="P69" s="8"/>
      <c r="Q69" s="39">
        <f t="shared" si="28"/>
        <v>0</v>
      </c>
      <c r="R69" s="28">
        <f t="shared" si="29"/>
        <v>0</v>
      </c>
    </row>
    <row r="70" spans="2:22" ht="22.5" customHeight="1" thickBot="1" x14ac:dyDescent="0.45">
      <c r="B70" s="42"/>
      <c r="C70" s="42"/>
      <c r="D70" s="42"/>
      <c r="E70" s="42"/>
      <c r="F70" s="42"/>
      <c r="G70" s="42"/>
      <c r="H70" s="42"/>
      <c r="I70" s="42"/>
      <c r="J70" s="42"/>
      <c r="K70" s="42"/>
      <c r="L70" s="42"/>
      <c r="M70" s="42"/>
      <c r="N70" s="42"/>
      <c r="O70" s="42"/>
      <c r="P70" s="42"/>
    </row>
    <row r="71" spans="2:22" ht="27" customHeight="1" x14ac:dyDescent="0.4">
      <c r="B71" s="43"/>
      <c r="C71" s="123" t="s">
        <v>56</v>
      </c>
      <c r="D71" s="124"/>
      <c r="E71" s="44">
        <f>O57+2</f>
        <v>44921</v>
      </c>
      <c r="F71" s="45" t="s">
        <v>38</v>
      </c>
      <c r="G71" s="44">
        <f>E71+1</f>
        <v>44922</v>
      </c>
      <c r="H71" s="45" t="s">
        <v>38</v>
      </c>
      <c r="I71" s="44">
        <f>G71+1</f>
        <v>44923</v>
      </c>
      <c r="J71" s="45" t="s">
        <v>38</v>
      </c>
      <c r="K71" s="44">
        <f>I71+1</f>
        <v>44924</v>
      </c>
      <c r="L71" s="45" t="s">
        <v>38</v>
      </c>
      <c r="M71" s="44">
        <f>K71+1</f>
        <v>44925</v>
      </c>
      <c r="N71" s="45" t="s">
        <v>38</v>
      </c>
      <c r="O71" s="44">
        <f>M71+1</f>
        <v>44926</v>
      </c>
      <c r="P71" s="45" t="s">
        <v>38</v>
      </c>
      <c r="Q71" s="17" t="s">
        <v>39</v>
      </c>
      <c r="R71" s="17" t="s">
        <v>40</v>
      </c>
      <c r="S71" s="46"/>
      <c r="T71" s="12" t="s">
        <v>57</v>
      </c>
      <c r="U71" s="47" t="s">
        <v>58</v>
      </c>
      <c r="V71" s="47" t="s">
        <v>40</v>
      </c>
    </row>
    <row r="72" spans="2:22" ht="27" customHeight="1" x14ac:dyDescent="0.4">
      <c r="B72" s="20"/>
      <c r="C72" s="21"/>
      <c r="D72" s="21"/>
      <c r="E72" s="4" t="s">
        <v>44</v>
      </c>
      <c r="F72" s="4"/>
      <c r="G72" s="4" t="s">
        <v>45</v>
      </c>
      <c r="H72" s="4"/>
      <c r="I72" s="4" t="s">
        <v>46</v>
      </c>
      <c r="J72" s="4"/>
      <c r="K72" s="4" t="s">
        <v>47</v>
      </c>
      <c r="L72" s="4"/>
      <c r="M72" s="4" t="s">
        <v>48</v>
      </c>
      <c r="N72" s="4"/>
      <c r="O72" s="4" t="s">
        <v>49</v>
      </c>
      <c r="P72" s="4"/>
      <c r="Q72" s="22"/>
      <c r="R72" s="23"/>
      <c r="S72" s="48"/>
      <c r="T72" s="12"/>
      <c r="U72" s="49"/>
      <c r="V72" s="49"/>
    </row>
    <row r="73" spans="2:22" ht="27" customHeight="1" x14ac:dyDescent="0.4">
      <c r="B73" s="8" t="s">
        <v>51</v>
      </c>
      <c r="C73" s="26">
        <v>500</v>
      </c>
      <c r="D73" s="8">
        <f t="shared" ref="D73:D80" si="33">C73/5</f>
        <v>100</v>
      </c>
      <c r="E73" s="8"/>
      <c r="F73" s="8">
        <f t="shared" ref="F73:F80" si="34">E73</f>
        <v>0</v>
      </c>
      <c r="G73" s="8"/>
      <c r="H73" s="8">
        <f t="shared" ref="H73:H80" si="35">F73+G73</f>
        <v>0</v>
      </c>
      <c r="I73" s="8"/>
      <c r="J73" s="8">
        <f t="shared" ref="J73:J80" si="36">H73+I73</f>
        <v>0</v>
      </c>
      <c r="K73" s="8"/>
      <c r="L73" s="8">
        <f t="shared" ref="L73:L80" si="37">J73+K73</f>
        <v>0</v>
      </c>
      <c r="M73" s="8"/>
      <c r="N73" s="8">
        <f t="shared" ref="N73:N80" si="38">L73+M73</f>
        <v>0</v>
      </c>
      <c r="O73" s="8"/>
      <c r="P73" s="8"/>
      <c r="Q73" s="27">
        <f t="shared" ref="Q73:Q83" si="39">E73+G73+I73+K73+M73+O73</f>
        <v>0</v>
      </c>
      <c r="R73" s="28">
        <f t="shared" ref="R73:R83" si="40">Q73-C73</f>
        <v>-500</v>
      </c>
      <c r="S73" s="48"/>
      <c r="T73" s="12"/>
      <c r="U73" s="49"/>
      <c r="V73" s="49"/>
    </row>
    <row r="74" spans="2:22" ht="27" customHeight="1" x14ac:dyDescent="0.4">
      <c r="B74" s="12" t="s">
        <v>53</v>
      </c>
      <c r="C74" s="21">
        <v>120</v>
      </c>
      <c r="D74" s="4">
        <f t="shared" si="33"/>
        <v>24</v>
      </c>
      <c r="E74" s="4"/>
      <c r="F74" s="4">
        <f t="shared" si="34"/>
        <v>0</v>
      </c>
      <c r="G74" s="4"/>
      <c r="H74" s="4">
        <f t="shared" si="35"/>
        <v>0</v>
      </c>
      <c r="I74" s="4"/>
      <c r="J74" s="4">
        <f t="shared" si="36"/>
        <v>0</v>
      </c>
      <c r="K74" s="4"/>
      <c r="L74" s="4">
        <f t="shared" si="37"/>
        <v>0</v>
      </c>
      <c r="M74" s="4"/>
      <c r="N74" s="4">
        <f t="shared" si="38"/>
        <v>0</v>
      </c>
      <c r="O74" s="4"/>
      <c r="P74" s="4"/>
      <c r="Q74" s="30">
        <f t="shared" si="39"/>
        <v>0</v>
      </c>
      <c r="R74" s="28">
        <f t="shared" si="40"/>
        <v>-120</v>
      </c>
      <c r="S74" s="48"/>
      <c r="T74" s="12"/>
      <c r="U74" s="49"/>
      <c r="V74" s="49"/>
    </row>
    <row r="75" spans="2:22" ht="27" customHeight="1" x14ac:dyDescent="0.4">
      <c r="B75" s="8" t="s">
        <v>55</v>
      </c>
      <c r="C75" s="26">
        <v>80</v>
      </c>
      <c r="D75" s="8">
        <f t="shared" si="33"/>
        <v>16</v>
      </c>
      <c r="E75" s="8"/>
      <c r="F75" s="8">
        <f t="shared" si="34"/>
        <v>0</v>
      </c>
      <c r="G75" s="8"/>
      <c r="H75" s="8">
        <f t="shared" si="35"/>
        <v>0</v>
      </c>
      <c r="I75" s="8"/>
      <c r="J75" s="8">
        <f t="shared" si="36"/>
        <v>0</v>
      </c>
      <c r="K75" s="8"/>
      <c r="L75" s="8">
        <f t="shared" si="37"/>
        <v>0</v>
      </c>
      <c r="M75" s="8"/>
      <c r="N75" s="8">
        <f t="shared" si="38"/>
        <v>0</v>
      </c>
      <c r="O75" s="8"/>
      <c r="P75" s="8"/>
      <c r="Q75" s="27">
        <f t="shared" si="39"/>
        <v>0</v>
      </c>
      <c r="R75" s="28">
        <f t="shared" si="40"/>
        <v>-80</v>
      </c>
      <c r="S75" s="48"/>
      <c r="T75" s="12"/>
      <c r="U75" s="49"/>
      <c r="V75" s="49"/>
    </row>
    <row r="76" spans="2:22" ht="27" customHeight="1" x14ac:dyDescent="0.4">
      <c r="B76" s="4" t="s">
        <v>9</v>
      </c>
      <c r="C76" s="4">
        <v>800</v>
      </c>
      <c r="D76" s="4">
        <f t="shared" si="33"/>
        <v>160</v>
      </c>
      <c r="E76" s="4">
        <v>246</v>
      </c>
      <c r="F76" s="4">
        <f t="shared" si="34"/>
        <v>246</v>
      </c>
      <c r="G76" s="4">
        <v>468</v>
      </c>
      <c r="H76" s="4">
        <f t="shared" si="35"/>
        <v>714</v>
      </c>
      <c r="I76" s="4">
        <v>100</v>
      </c>
      <c r="J76" s="4">
        <f t="shared" si="36"/>
        <v>814</v>
      </c>
      <c r="K76" s="4"/>
      <c r="L76" s="4">
        <f t="shared" si="37"/>
        <v>814</v>
      </c>
      <c r="M76" s="4"/>
      <c r="N76" s="4">
        <f t="shared" si="38"/>
        <v>814</v>
      </c>
      <c r="O76" s="4"/>
      <c r="P76" s="4"/>
      <c r="Q76" s="30">
        <f t="shared" si="39"/>
        <v>814</v>
      </c>
      <c r="R76" s="28">
        <f t="shared" si="40"/>
        <v>14</v>
      </c>
      <c r="S76" s="50" t="s">
        <v>59</v>
      </c>
      <c r="T76" s="12"/>
      <c r="U76" s="51">
        <f t="shared" ref="U76:U83" si="41">Q76+Q34+Q48+Q62+P76</f>
        <v>2930</v>
      </c>
      <c r="V76" s="52">
        <f t="shared" ref="V76:V83" si="42">U76-C20-C34-C48-C62-C76</f>
        <v>-680</v>
      </c>
    </row>
    <row r="77" spans="2:22" ht="27" customHeight="1" x14ac:dyDescent="0.4">
      <c r="B77" s="8" t="s">
        <v>13</v>
      </c>
      <c r="C77" s="8">
        <v>200</v>
      </c>
      <c r="D77" s="8">
        <f t="shared" si="33"/>
        <v>40</v>
      </c>
      <c r="E77" s="8"/>
      <c r="F77" s="8">
        <f t="shared" si="34"/>
        <v>0</v>
      </c>
      <c r="G77" s="8"/>
      <c r="H77" s="8">
        <f t="shared" si="35"/>
        <v>0</v>
      </c>
      <c r="I77" s="8"/>
      <c r="J77" s="8">
        <f t="shared" si="36"/>
        <v>0</v>
      </c>
      <c r="K77" s="8"/>
      <c r="L77" s="8">
        <f t="shared" si="37"/>
        <v>0</v>
      </c>
      <c r="M77" s="8"/>
      <c r="N77" s="8">
        <f t="shared" si="38"/>
        <v>0</v>
      </c>
      <c r="O77" s="8"/>
      <c r="P77" s="8"/>
      <c r="Q77" s="27">
        <f t="shared" si="39"/>
        <v>0</v>
      </c>
      <c r="R77" s="28">
        <f t="shared" si="40"/>
        <v>-200</v>
      </c>
      <c r="S77" s="53" t="s">
        <v>13</v>
      </c>
      <c r="T77" s="8"/>
      <c r="U77" s="51">
        <f t="shared" si="41"/>
        <v>884</v>
      </c>
      <c r="V77" s="52">
        <f t="shared" si="42"/>
        <v>-1396</v>
      </c>
    </row>
    <row r="78" spans="2:22" ht="27" customHeight="1" x14ac:dyDescent="0.4">
      <c r="B78" s="4" t="s">
        <v>16</v>
      </c>
      <c r="C78" s="12">
        <v>520</v>
      </c>
      <c r="D78" s="4">
        <f t="shared" si="33"/>
        <v>104</v>
      </c>
      <c r="E78" s="4"/>
      <c r="F78" s="4">
        <f t="shared" si="34"/>
        <v>0</v>
      </c>
      <c r="G78" s="4"/>
      <c r="H78" s="4">
        <f t="shared" si="35"/>
        <v>0</v>
      </c>
      <c r="I78" s="4">
        <v>52</v>
      </c>
      <c r="J78" s="4">
        <f t="shared" si="36"/>
        <v>52</v>
      </c>
      <c r="K78" s="4">
        <v>52</v>
      </c>
      <c r="L78" s="4">
        <f t="shared" si="37"/>
        <v>104</v>
      </c>
      <c r="M78" s="4"/>
      <c r="N78" s="4">
        <f t="shared" si="38"/>
        <v>104</v>
      </c>
      <c r="O78" s="4"/>
      <c r="P78" s="4"/>
      <c r="Q78" s="30">
        <f t="shared" si="39"/>
        <v>104</v>
      </c>
      <c r="R78" s="28">
        <f t="shared" si="40"/>
        <v>-416</v>
      </c>
      <c r="S78" s="50" t="s">
        <v>16</v>
      </c>
      <c r="T78" s="12"/>
      <c r="U78" s="51">
        <f t="shared" si="41"/>
        <v>1108</v>
      </c>
      <c r="V78" s="52">
        <f t="shared" si="42"/>
        <v>-1596</v>
      </c>
    </row>
    <row r="79" spans="2:22" ht="27" customHeight="1" x14ac:dyDescent="0.4">
      <c r="B79" s="8" t="s">
        <v>26</v>
      </c>
      <c r="C79" s="8">
        <v>200</v>
      </c>
      <c r="D79" s="8">
        <f t="shared" si="33"/>
        <v>40</v>
      </c>
      <c r="E79" s="8"/>
      <c r="F79" s="8">
        <f t="shared" si="34"/>
        <v>0</v>
      </c>
      <c r="G79" s="8"/>
      <c r="H79" s="8">
        <f t="shared" si="35"/>
        <v>0</v>
      </c>
      <c r="I79" s="8"/>
      <c r="J79" s="8">
        <f t="shared" si="36"/>
        <v>0</v>
      </c>
      <c r="K79" s="8"/>
      <c r="L79" s="8">
        <f t="shared" si="37"/>
        <v>0</v>
      </c>
      <c r="M79" s="8"/>
      <c r="N79" s="8">
        <f t="shared" si="38"/>
        <v>0</v>
      </c>
      <c r="O79" s="8"/>
      <c r="P79" s="8"/>
      <c r="Q79" s="27">
        <f t="shared" si="39"/>
        <v>0</v>
      </c>
      <c r="R79" s="27">
        <f t="shared" si="40"/>
        <v>-200</v>
      </c>
      <c r="S79" s="53" t="s">
        <v>21</v>
      </c>
      <c r="T79" s="8"/>
      <c r="U79" s="51">
        <f t="shared" si="41"/>
        <v>0</v>
      </c>
      <c r="V79" s="51">
        <f t="shared" si="42"/>
        <v>-1000</v>
      </c>
    </row>
    <row r="80" spans="2:22" ht="27" customHeight="1" x14ac:dyDescent="0.4">
      <c r="B80" s="4" t="s">
        <v>31</v>
      </c>
      <c r="C80" s="12">
        <v>20</v>
      </c>
      <c r="D80" s="4">
        <f t="shared" si="33"/>
        <v>4</v>
      </c>
      <c r="E80" s="4"/>
      <c r="F80" s="4">
        <f t="shared" si="34"/>
        <v>0</v>
      </c>
      <c r="G80" s="4"/>
      <c r="H80" s="4">
        <f t="shared" si="35"/>
        <v>0</v>
      </c>
      <c r="I80" s="4"/>
      <c r="J80" s="4">
        <f t="shared" si="36"/>
        <v>0</v>
      </c>
      <c r="K80" s="4"/>
      <c r="L80" s="4">
        <f t="shared" si="37"/>
        <v>0</v>
      </c>
      <c r="M80" s="4"/>
      <c r="N80" s="4">
        <f t="shared" si="38"/>
        <v>0</v>
      </c>
      <c r="O80" s="4"/>
      <c r="P80" s="4"/>
      <c r="Q80" s="30">
        <f t="shared" si="39"/>
        <v>0</v>
      </c>
      <c r="R80" s="27">
        <f t="shared" si="40"/>
        <v>-20</v>
      </c>
      <c r="S80" s="53" t="s">
        <v>60</v>
      </c>
      <c r="T80" s="8"/>
      <c r="U80" s="51">
        <f t="shared" si="41"/>
        <v>0</v>
      </c>
      <c r="V80" s="51">
        <f t="shared" si="42"/>
        <v>-100</v>
      </c>
    </row>
    <row r="81" spans="2:22" ht="27" customHeight="1" x14ac:dyDescent="0.4">
      <c r="B81" s="8"/>
      <c r="C81" s="8"/>
      <c r="D81" s="8"/>
      <c r="E81" s="8"/>
      <c r="F81" s="8"/>
      <c r="G81" s="8"/>
      <c r="H81" s="8"/>
      <c r="I81" s="8"/>
      <c r="J81" s="8"/>
      <c r="K81" s="8"/>
      <c r="L81" s="8"/>
      <c r="M81" s="8"/>
      <c r="N81" s="8"/>
      <c r="O81" s="8"/>
      <c r="P81" s="8"/>
      <c r="Q81" s="27">
        <f t="shared" si="39"/>
        <v>0</v>
      </c>
      <c r="R81" s="27">
        <f t="shared" si="40"/>
        <v>0</v>
      </c>
      <c r="S81" s="54" t="s">
        <v>29</v>
      </c>
      <c r="T81" s="12"/>
      <c r="U81" s="51">
        <f t="shared" si="41"/>
        <v>0</v>
      </c>
      <c r="V81" s="51">
        <f t="shared" si="42"/>
        <v>0</v>
      </c>
    </row>
    <row r="82" spans="2:22" ht="27" customHeight="1" x14ac:dyDescent="0.4">
      <c r="B82" s="4"/>
      <c r="C82" s="12"/>
      <c r="D82" s="4"/>
      <c r="E82" s="4"/>
      <c r="F82" s="4"/>
      <c r="G82" s="4"/>
      <c r="H82" s="4"/>
      <c r="I82" s="4"/>
      <c r="J82" s="4"/>
      <c r="K82" s="4"/>
      <c r="L82" s="4"/>
      <c r="M82" s="4"/>
      <c r="N82" s="4"/>
      <c r="O82" s="4"/>
      <c r="P82" s="4"/>
      <c r="Q82" s="30">
        <f t="shared" si="39"/>
        <v>0</v>
      </c>
      <c r="R82" s="27">
        <f t="shared" si="40"/>
        <v>0</v>
      </c>
      <c r="S82" s="53" t="s">
        <v>31</v>
      </c>
      <c r="T82" s="8"/>
      <c r="U82" s="51">
        <f t="shared" si="41"/>
        <v>0</v>
      </c>
      <c r="V82" s="51">
        <f t="shared" si="42"/>
        <v>0</v>
      </c>
    </row>
    <row r="83" spans="2:22" ht="27" customHeight="1" thickBot="1" x14ac:dyDescent="0.45">
      <c r="B83" s="8"/>
      <c r="C83" s="8"/>
      <c r="D83" s="26"/>
      <c r="E83" s="8"/>
      <c r="F83" s="8"/>
      <c r="G83" s="8"/>
      <c r="H83" s="8"/>
      <c r="I83" s="8"/>
      <c r="J83" s="8"/>
      <c r="K83" s="8"/>
      <c r="L83" s="8"/>
      <c r="M83" s="8"/>
      <c r="N83" s="8"/>
      <c r="O83" s="8"/>
      <c r="P83" s="8"/>
      <c r="Q83" s="39">
        <f t="shared" si="39"/>
        <v>0</v>
      </c>
      <c r="R83" s="28">
        <f t="shared" si="40"/>
        <v>0</v>
      </c>
      <c r="S83" s="50" t="s">
        <v>61</v>
      </c>
      <c r="T83" s="12"/>
      <c r="U83" s="51">
        <f t="shared" si="41"/>
        <v>0</v>
      </c>
      <c r="V83" s="52">
        <f t="shared" si="42"/>
        <v>0</v>
      </c>
    </row>
    <row r="84" spans="2:22" x14ac:dyDescent="0.4">
      <c r="E84" s="40"/>
      <c r="F84" s="40"/>
      <c r="G84" s="40"/>
      <c r="H84" s="40"/>
      <c r="I84" s="40"/>
      <c r="J84" s="40"/>
      <c r="K84" s="40"/>
      <c r="L84" s="40"/>
      <c r="M84" s="40"/>
      <c r="N84" s="40"/>
      <c r="O84" s="40"/>
      <c r="P84" s="40"/>
    </row>
    <row r="85" spans="2:22" ht="13.5" customHeight="1" x14ac:dyDescent="0.4">
      <c r="B85" s="12" t="s">
        <v>62</v>
      </c>
      <c r="C85" s="12"/>
      <c r="D85" s="55" t="s">
        <v>63</v>
      </c>
    </row>
    <row r="86" spans="2:22" ht="13.5" customHeight="1" x14ac:dyDescent="0.4">
      <c r="B86" s="8" t="s">
        <v>51</v>
      </c>
      <c r="C86" s="8"/>
      <c r="D86" s="8">
        <f t="shared" ref="D86:D91" si="43">C99-C86</f>
        <v>3000</v>
      </c>
      <c r="E86" s="56">
        <f>D86/4</f>
        <v>750</v>
      </c>
    </row>
    <row r="87" spans="2:22" ht="13.5" customHeight="1" x14ac:dyDescent="0.4">
      <c r="B87" s="12" t="s">
        <v>53</v>
      </c>
      <c r="C87" s="12"/>
      <c r="D87" s="8">
        <f t="shared" si="43"/>
        <v>600</v>
      </c>
      <c r="E87" s="56">
        <f t="shared" ref="E87:E96" si="44">D87/4</f>
        <v>150</v>
      </c>
    </row>
    <row r="88" spans="2:22" ht="13.5" customHeight="1" x14ac:dyDescent="0.4">
      <c r="B88" s="8" t="s">
        <v>55</v>
      </c>
      <c r="C88" s="8"/>
      <c r="D88" s="8">
        <f t="shared" si="43"/>
        <v>160</v>
      </c>
      <c r="E88" s="56">
        <f t="shared" si="44"/>
        <v>40</v>
      </c>
    </row>
    <row r="89" spans="2:22" ht="13.5" customHeight="1" x14ac:dyDescent="0.4">
      <c r="B89" s="12" t="s">
        <v>9</v>
      </c>
      <c r="C89" s="12"/>
      <c r="D89" s="8">
        <f t="shared" si="43"/>
        <v>850</v>
      </c>
      <c r="E89" s="56">
        <f t="shared" si="44"/>
        <v>212.5</v>
      </c>
    </row>
    <row r="90" spans="2:22" ht="13.5" customHeight="1" x14ac:dyDescent="0.4">
      <c r="B90" s="8" t="s">
        <v>13</v>
      </c>
      <c r="C90" s="8"/>
      <c r="D90" s="8">
        <f t="shared" si="43"/>
        <v>300</v>
      </c>
      <c r="E90" s="56">
        <f t="shared" si="44"/>
        <v>75</v>
      </c>
    </row>
    <row r="91" spans="2:22" ht="13.5" customHeight="1" x14ac:dyDescent="0.4">
      <c r="B91" s="12" t="s">
        <v>16</v>
      </c>
      <c r="C91" s="12"/>
      <c r="D91" s="8">
        <f t="shared" si="43"/>
        <v>450</v>
      </c>
      <c r="E91" s="56">
        <f t="shared" si="44"/>
        <v>112.5</v>
      </c>
    </row>
    <row r="92" spans="2:22" ht="13.5" customHeight="1" x14ac:dyDescent="0.4">
      <c r="B92" s="8" t="s">
        <v>21</v>
      </c>
      <c r="C92" s="12"/>
      <c r="D92" s="8">
        <f>C106-C92</f>
        <v>750</v>
      </c>
      <c r="E92" s="56">
        <f t="shared" si="44"/>
        <v>187.5</v>
      </c>
    </row>
    <row r="93" spans="2:22" ht="13.5" customHeight="1" x14ac:dyDescent="0.4">
      <c r="B93" s="12" t="s">
        <v>26</v>
      </c>
      <c r="C93" s="8"/>
      <c r="D93" s="8">
        <f>C107-C93</f>
        <v>100</v>
      </c>
      <c r="E93" s="56">
        <f t="shared" si="44"/>
        <v>25</v>
      </c>
    </row>
    <row r="94" spans="2:22" ht="13.5" customHeight="1" x14ac:dyDescent="0.4">
      <c r="B94" s="8" t="s">
        <v>60</v>
      </c>
      <c r="C94" s="12"/>
      <c r="D94" s="8">
        <f>C108-C94</f>
        <v>200</v>
      </c>
      <c r="E94" s="56">
        <f t="shared" si="44"/>
        <v>50</v>
      </c>
    </row>
    <row r="95" spans="2:22" ht="13.5" customHeight="1" x14ac:dyDescent="0.4">
      <c r="B95" s="4" t="s">
        <v>29</v>
      </c>
      <c r="C95" s="8"/>
      <c r="D95" s="8">
        <f>C109-C95</f>
        <v>280</v>
      </c>
      <c r="E95" s="56">
        <f t="shared" si="44"/>
        <v>70</v>
      </c>
    </row>
    <row r="96" spans="2:22" x14ac:dyDescent="0.4">
      <c r="B96" s="8" t="s">
        <v>31</v>
      </c>
      <c r="C96" s="12"/>
      <c r="D96" s="8">
        <f>C110-C96</f>
        <v>0</v>
      </c>
      <c r="E96" s="56">
        <f t="shared" si="44"/>
        <v>0</v>
      </c>
    </row>
    <row r="97" spans="2:14" x14ac:dyDescent="0.4">
      <c r="B97" s="12"/>
    </row>
    <row r="98" spans="2:14" x14ac:dyDescent="0.4">
      <c r="B98" s="112" t="s">
        <v>64</v>
      </c>
      <c r="C98" s="113"/>
      <c r="D98" s="40"/>
    </row>
    <row r="99" spans="2:14" x14ac:dyDescent="0.4">
      <c r="B99" s="8" t="s">
        <v>51</v>
      </c>
      <c r="C99" s="8">
        <v>3000</v>
      </c>
      <c r="D99" s="40"/>
      <c r="I99" s="57" t="s">
        <v>65</v>
      </c>
      <c r="J99" s="58" t="s">
        <v>66</v>
      </c>
      <c r="K99" s="55" t="s">
        <v>63</v>
      </c>
      <c r="L99" s="11"/>
      <c r="M99" s="125" t="s">
        <v>67</v>
      </c>
      <c r="N99" s="125"/>
    </row>
    <row r="100" spans="2:14" x14ac:dyDescent="0.4">
      <c r="B100" s="12" t="s">
        <v>53</v>
      </c>
      <c r="C100" s="12">
        <v>600</v>
      </c>
      <c r="D100" s="40"/>
      <c r="I100" s="4" t="s">
        <v>68</v>
      </c>
      <c r="J100" s="59">
        <v>337</v>
      </c>
      <c r="K100" s="12">
        <f>M100-J100</f>
        <v>1163</v>
      </c>
      <c r="L100" s="4" t="s">
        <v>68</v>
      </c>
      <c r="M100" s="125">
        <v>1500</v>
      </c>
      <c r="N100" s="125"/>
    </row>
    <row r="101" spans="2:14" x14ac:dyDescent="0.4">
      <c r="B101" s="8" t="s">
        <v>55</v>
      </c>
      <c r="C101" s="8">
        <v>160</v>
      </c>
      <c r="D101" s="40"/>
      <c r="I101" s="12" t="s">
        <v>53</v>
      </c>
      <c r="J101" s="59">
        <v>63</v>
      </c>
      <c r="K101" s="12">
        <f>M101-J101</f>
        <v>-23</v>
      </c>
      <c r="L101" s="12" t="s">
        <v>53</v>
      </c>
      <c r="M101" s="125">
        <v>40</v>
      </c>
      <c r="N101" s="125"/>
    </row>
    <row r="102" spans="2:14" x14ac:dyDescent="0.4">
      <c r="B102" s="12" t="s">
        <v>59</v>
      </c>
      <c r="C102" s="12">
        <v>850</v>
      </c>
      <c r="D102" s="40"/>
      <c r="I102" s="4" t="s">
        <v>55</v>
      </c>
      <c r="J102" s="59">
        <v>46</v>
      </c>
      <c r="K102" s="12">
        <f t="shared" ref="K102" si="45">M102-J102</f>
        <v>54</v>
      </c>
      <c r="L102" s="4" t="s">
        <v>55</v>
      </c>
      <c r="M102" s="125">
        <v>100</v>
      </c>
      <c r="N102" s="125"/>
    </row>
    <row r="103" spans="2:14" x14ac:dyDescent="0.4">
      <c r="B103" s="8" t="s">
        <v>13</v>
      </c>
      <c r="C103" s="8">
        <v>300</v>
      </c>
      <c r="D103" s="40"/>
      <c r="I103" s="12" t="s">
        <v>59</v>
      </c>
      <c r="J103" s="12">
        <v>177</v>
      </c>
      <c r="K103" s="12">
        <f>M103-J103</f>
        <v>373</v>
      </c>
      <c r="L103" s="12" t="s">
        <v>59</v>
      </c>
      <c r="M103" s="125">
        <v>550</v>
      </c>
      <c r="N103" s="125"/>
    </row>
    <row r="104" spans="2:14" x14ac:dyDescent="0.4">
      <c r="B104" s="12" t="s">
        <v>16</v>
      </c>
      <c r="C104" s="12">
        <v>450</v>
      </c>
      <c r="D104" s="40"/>
      <c r="I104" s="12" t="s">
        <v>13</v>
      </c>
      <c r="J104" s="12">
        <v>140</v>
      </c>
      <c r="K104" s="12">
        <f t="shared" ref="K104:K110" si="46">M104-J104</f>
        <v>280</v>
      </c>
      <c r="L104" s="12" t="s">
        <v>13</v>
      </c>
      <c r="M104" s="125">
        <v>420</v>
      </c>
      <c r="N104" s="125"/>
    </row>
    <row r="105" spans="2:14" x14ac:dyDescent="0.4">
      <c r="B105" s="8" t="s">
        <v>21</v>
      </c>
      <c r="C105" s="8">
        <v>3760</v>
      </c>
      <c r="D105" s="40"/>
      <c r="I105" s="12" t="s">
        <v>16</v>
      </c>
      <c r="J105" s="12">
        <v>306</v>
      </c>
      <c r="K105" s="12">
        <f t="shared" si="46"/>
        <v>244</v>
      </c>
      <c r="L105" s="12" t="s">
        <v>16</v>
      </c>
      <c r="M105" s="125">
        <v>550</v>
      </c>
      <c r="N105" s="125"/>
    </row>
    <row r="106" spans="2:14" x14ac:dyDescent="0.4">
      <c r="B106" s="12" t="s">
        <v>26</v>
      </c>
      <c r="C106" s="12">
        <v>750</v>
      </c>
      <c r="D106" s="40"/>
      <c r="I106" s="12" t="s">
        <v>69</v>
      </c>
      <c r="J106" s="12">
        <v>99</v>
      </c>
      <c r="K106" s="12">
        <f t="shared" si="46"/>
        <v>51</v>
      </c>
      <c r="L106" s="12" t="s">
        <v>70</v>
      </c>
      <c r="M106" s="125">
        <v>150</v>
      </c>
      <c r="N106" s="125"/>
    </row>
    <row r="107" spans="2:14" x14ac:dyDescent="0.4">
      <c r="B107" s="8" t="s">
        <v>60</v>
      </c>
      <c r="C107" s="8">
        <v>100</v>
      </c>
      <c r="D107" s="40"/>
      <c r="I107" s="12" t="s">
        <v>21</v>
      </c>
      <c r="J107" s="12">
        <v>36</v>
      </c>
      <c r="K107" s="12">
        <f t="shared" si="46"/>
        <v>1964</v>
      </c>
      <c r="L107" s="12" t="s">
        <v>21</v>
      </c>
      <c r="M107" s="125">
        <v>2000</v>
      </c>
      <c r="N107" s="125"/>
    </row>
    <row r="108" spans="2:14" x14ac:dyDescent="0.4">
      <c r="B108" s="4" t="s">
        <v>29</v>
      </c>
      <c r="C108" s="12">
        <v>200</v>
      </c>
      <c r="D108" s="40"/>
      <c r="I108" s="12" t="s">
        <v>71</v>
      </c>
      <c r="J108" s="12">
        <v>20</v>
      </c>
      <c r="K108" s="12">
        <f t="shared" si="46"/>
        <v>530</v>
      </c>
      <c r="L108" s="12" t="s">
        <v>71</v>
      </c>
      <c r="M108" s="125">
        <v>550</v>
      </c>
      <c r="N108" s="125"/>
    </row>
    <row r="109" spans="2:14" x14ac:dyDescent="0.4">
      <c r="B109" s="8" t="s">
        <v>31</v>
      </c>
      <c r="C109" s="8">
        <v>280</v>
      </c>
      <c r="D109" s="40"/>
      <c r="I109" s="12" t="s">
        <v>72</v>
      </c>
      <c r="J109" s="12">
        <v>10</v>
      </c>
      <c r="K109" s="12">
        <f t="shared" si="46"/>
        <v>360</v>
      </c>
      <c r="L109" s="12" t="s">
        <v>72</v>
      </c>
      <c r="M109" s="125">
        <v>370</v>
      </c>
      <c r="N109" s="125"/>
    </row>
    <row r="110" spans="2:14" x14ac:dyDescent="0.4">
      <c r="B110" s="4" t="s">
        <v>61</v>
      </c>
      <c r="C110" s="12">
        <v>0</v>
      </c>
      <c r="D110" s="40"/>
      <c r="I110" s="12" t="s">
        <v>73</v>
      </c>
      <c r="J110" s="12">
        <v>10</v>
      </c>
      <c r="K110" s="12">
        <f t="shared" si="46"/>
        <v>290</v>
      </c>
      <c r="L110" s="12" t="s">
        <v>73</v>
      </c>
      <c r="M110" s="125">
        <v>300</v>
      </c>
      <c r="N110" s="125"/>
    </row>
    <row r="111" spans="2:14" x14ac:dyDescent="0.4">
      <c r="D111" s="40"/>
    </row>
    <row r="115" spans="2:22" ht="19.5" thickBot="1" x14ac:dyDescent="0.45"/>
    <row r="116" spans="2:22" x14ac:dyDescent="0.4">
      <c r="B116" s="43"/>
      <c r="C116" s="123" t="s">
        <v>56</v>
      </c>
      <c r="D116" s="124"/>
      <c r="E116" s="44">
        <f>O102+2</f>
        <v>2</v>
      </c>
      <c r="F116" s="45" t="s">
        <v>38</v>
      </c>
      <c r="G116" s="44">
        <f>E116+1</f>
        <v>3</v>
      </c>
      <c r="H116" s="45" t="s">
        <v>38</v>
      </c>
      <c r="I116" s="44">
        <f>G116+1</f>
        <v>4</v>
      </c>
      <c r="J116" s="45" t="s">
        <v>38</v>
      </c>
      <c r="K116" s="44">
        <f>I116+1</f>
        <v>5</v>
      </c>
      <c r="L116" s="45" t="s">
        <v>38</v>
      </c>
      <c r="M116" s="44">
        <f>K116+1</f>
        <v>6</v>
      </c>
      <c r="N116" s="45" t="s">
        <v>38</v>
      </c>
      <c r="O116" s="44">
        <f>M116+1</f>
        <v>7</v>
      </c>
      <c r="P116" s="45" t="s">
        <v>38</v>
      </c>
      <c r="Q116" s="17" t="s">
        <v>39</v>
      </c>
      <c r="R116" s="17" t="s">
        <v>40</v>
      </c>
      <c r="S116" s="46"/>
      <c r="T116" s="12" t="s">
        <v>57</v>
      </c>
      <c r="U116" s="47" t="s">
        <v>58</v>
      </c>
      <c r="V116" s="47" t="s">
        <v>40</v>
      </c>
    </row>
    <row r="117" spans="2:22" x14ac:dyDescent="0.4">
      <c r="B117" s="20"/>
      <c r="C117" s="21"/>
      <c r="D117" s="21"/>
      <c r="E117" s="4" t="s">
        <v>44</v>
      </c>
      <c r="F117" s="4"/>
      <c r="G117" s="4" t="s">
        <v>45</v>
      </c>
      <c r="H117" s="4"/>
      <c r="I117" s="4" t="s">
        <v>46</v>
      </c>
      <c r="J117" s="4"/>
      <c r="K117" s="4" t="s">
        <v>47</v>
      </c>
      <c r="L117" s="4"/>
      <c r="M117" s="4" t="s">
        <v>48</v>
      </c>
      <c r="N117" s="4"/>
      <c r="O117" s="4" t="s">
        <v>49</v>
      </c>
      <c r="P117" s="4"/>
      <c r="Q117" s="22"/>
      <c r="R117" s="23"/>
      <c r="S117" s="48"/>
      <c r="T117" s="12"/>
      <c r="U117" s="49"/>
      <c r="V117" s="49"/>
    </row>
    <row r="118" spans="2:22" x14ac:dyDescent="0.4">
      <c r="B118" s="8" t="s">
        <v>51</v>
      </c>
      <c r="C118" s="26"/>
      <c r="D118" s="8">
        <f t="shared" ref="D118:D127" si="47">C118/5</f>
        <v>0</v>
      </c>
      <c r="E118" s="8"/>
      <c r="F118" s="8">
        <f t="shared" ref="F118:F128" si="48">E118</f>
        <v>0</v>
      </c>
      <c r="G118" s="8"/>
      <c r="H118" s="8">
        <f t="shared" ref="H118:H128" si="49">F118+G118</f>
        <v>0</v>
      </c>
      <c r="I118" s="8"/>
      <c r="J118" s="8">
        <f t="shared" ref="J118:J128" si="50">H118+I118</f>
        <v>0</v>
      </c>
      <c r="K118" s="8"/>
      <c r="L118" s="8">
        <f t="shared" ref="L118:L128" si="51">J118+K118</f>
        <v>0</v>
      </c>
      <c r="M118" s="8"/>
      <c r="N118" s="8">
        <f t="shared" ref="N118:N128" si="52">L118+M118</f>
        <v>0</v>
      </c>
      <c r="O118" s="8"/>
      <c r="P118" s="8"/>
      <c r="Q118" s="27">
        <f t="shared" ref="Q118:Q128" si="53">E118+G118+I118+K118+M118+O118</f>
        <v>0</v>
      </c>
      <c r="R118" s="28">
        <f t="shared" ref="R118:R128" si="54">Q118-C118</f>
        <v>0</v>
      </c>
      <c r="S118" s="48"/>
      <c r="T118" s="12"/>
      <c r="U118" s="49"/>
      <c r="V118" s="49"/>
    </row>
    <row r="119" spans="2:22" x14ac:dyDescent="0.4">
      <c r="B119" s="12" t="s">
        <v>53</v>
      </c>
      <c r="C119" s="21"/>
      <c r="D119" s="4">
        <f t="shared" si="47"/>
        <v>0</v>
      </c>
      <c r="E119" s="4"/>
      <c r="F119" s="4">
        <f t="shared" si="48"/>
        <v>0</v>
      </c>
      <c r="G119" s="4"/>
      <c r="H119" s="4">
        <f t="shared" si="49"/>
        <v>0</v>
      </c>
      <c r="I119" s="4"/>
      <c r="J119" s="4">
        <f t="shared" si="50"/>
        <v>0</v>
      </c>
      <c r="K119" s="4"/>
      <c r="L119" s="4">
        <f t="shared" si="51"/>
        <v>0</v>
      </c>
      <c r="M119" s="4"/>
      <c r="N119" s="4">
        <f t="shared" si="52"/>
        <v>0</v>
      </c>
      <c r="O119" s="4"/>
      <c r="P119" s="4"/>
      <c r="Q119" s="30">
        <f t="shared" si="53"/>
        <v>0</v>
      </c>
      <c r="R119" s="28">
        <f t="shared" si="54"/>
        <v>0</v>
      </c>
      <c r="S119" s="48"/>
      <c r="T119" s="12"/>
      <c r="U119" s="49"/>
      <c r="V119" s="49"/>
    </row>
    <row r="120" spans="2:22" x14ac:dyDescent="0.4">
      <c r="B120" s="8" t="s">
        <v>55</v>
      </c>
      <c r="C120" s="26"/>
      <c r="D120" s="8">
        <f t="shared" si="47"/>
        <v>0</v>
      </c>
      <c r="E120" s="8"/>
      <c r="F120" s="8">
        <f t="shared" si="48"/>
        <v>0</v>
      </c>
      <c r="G120" s="8"/>
      <c r="H120" s="8">
        <f t="shared" si="49"/>
        <v>0</v>
      </c>
      <c r="I120" s="8"/>
      <c r="J120" s="8">
        <f t="shared" si="50"/>
        <v>0</v>
      </c>
      <c r="K120" s="8"/>
      <c r="L120" s="8">
        <f t="shared" si="51"/>
        <v>0</v>
      </c>
      <c r="M120" s="8"/>
      <c r="N120" s="8">
        <f t="shared" si="52"/>
        <v>0</v>
      </c>
      <c r="O120" s="8"/>
      <c r="P120" s="8"/>
      <c r="Q120" s="27">
        <f t="shared" si="53"/>
        <v>0</v>
      </c>
      <c r="R120" s="28">
        <f t="shared" si="54"/>
        <v>0</v>
      </c>
      <c r="S120" s="48"/>
      <c r="T120" s="12"/>
      <c r="U120" s="49"/>
      <c r="V120" s="49"/>
    </row>
    <row r="121" spans="2:22" x14ac:dyDescent="0.4">
      <c r="B121" s="4" t="s">
        <v>9</v>
      </c>
      <c r="C121" s="4"/>
      <c r="D121" s="4">
        <f t="shared" si="47"/>
        <v>0</v>
      </c>
      <c r="E121" s="4"/>
      <c r="F121" s="4">
        <f t="shared" si="48"/>
        <v>0</v>
      </c>
      <c r="G121" s="4"/>
      <c r="H121" s="4">
        <f t="shared" si="49"/>
        <v>0</v>
      </c>
      <c r="I121" s="4"/>
      <c r="J121" s="4">
        <f t="shared" si="50"/>
        <v>0</v>
      </c>
      <c r="K121" s="4"/>
      <c r="L121" s="4">
        <f t="shared" si="51"/>
        <v>0</v>
      </c>
      <c r="M121" s="4"/>
      <c r="N121" s="4">
        <f t="shared" si="52"/>
        <v>0</v>
      </c>
      <c r="O121" s="4"/>
      <c r="P121" s="4"/>
      <c r="Q121" s="30">
        <f t="shared" si="53"/>
        <v>0</v>
      </c>
      <c r="R121" s="28">
        <f t="shared" si="54"/>
        <v>0</v>
      </c>
      <c r="S121" s="50" t="s">
        <v>59</v>
      </c>
      <c r="T121" s="12"/>
      <c r="U121" s="51">
        <f t="shared" ref="U121:U128" si="55">Q121+Q79+Q93+Q107+P121</f>
        <v>0</v>
      </c>
      <c r="V121" s="52">
        <f t="shared" ref="V121:V128" si="56">U121-C65-C79-C93-C107-C121</f>
        <v>-500</v>
      </c>
    </row>
    <row r="122" spans="2:22" x14ac:dyDescent="0.4">
      <c r="B122" s="8" t="s">
        <v>13</v>
      </c>
      <c r="C122" s="8"/>
      <c r="D122" s="8">
        <f t="shared" si="47"/>
        <v>0</v>
      </c>
      <c r="E122" s="8"/>
      <c r="F122" s="8">
        <f t="shared" si="48"/>
        <v>0</v>
      </c>
      <c r="G122" s="8"/>
      <c r="H122" s="8">
        <f t="shared" si="49"/>
        <v>0</v>
      </c>
      <c r="I122" s="8"/>
      <c r="J122" s="8">
        <f t="shared" si="50"/>
        <v>0</v>
      </c>
      <c r="K122" s="8"/>
      <c r="L122" s="8">
        <f t="shared" si="51"/>
        <v>0</v>
      </c>
      <c r="M122" s="8"/>
      <c r="N122" s="8">
        <f t="shared" si="52"/>
        <v>0</v>
      </c>
      <c r="O122" s="8"/>
      <c r="P122" s="8"/>
      <c r="Q122" s="27">
        <f t="shared" si="53"/>
        <v>0</v>
      </c>
      <c r="R122" s="28">
        <f t="shared" si="54"/>
        <v>0</v>
      </c>
      <c r="S122" s="53" t="s">
        <v>13</v>
      </c>
      <c r="T122" s="8"/>
      <c r="U122" s="51">
        <f t="shared" si="55"/>
        <v>0</v>
      </c>
      <c r="V122" s="52">
        <f t="shared" si="56"/>
        <v>-240</v>
      </c>
    </row>
    <row r="123" spans="2:22" x14ac:dyDescent="0.4">
      <c r="B123" s="4" t="s">
        <v>16</v>
      </c>
      <c r="C123" s="12"/>
      <c r="D123" s="4">
        <f t="shared" si="47"/>
        <v>0</v>
      </c>
      <c r="E123" s="4"/>
      <c r="F123" s="4">
        <f t="shared" si="48"/>
        <v>0</v>
      </c>
      <c r="G123" s="4"/>
      <c r="H123" s="4">
        <f t="shared" si="49"/>
        <v>0</v>
      </c>
      <c r="I123" s="4"/>
      <c r="J123" s="4">
        <f t="shared" si="50"/>
        <v>0</v>
      </c>
      <c r="K123" s="4"/>
      <c r="L123" s="4">
        <f t="shared" si="51"/>
        <v>0</v>
      </c>
      <c r="M123" s="4"/>
      <c r="N123" s="4">
        <f t="shared" si="52"/>
        <v>0</v>
      </c>
      <c r="O123" s="4"/>
      <c r="P123" s="4"/>
      <c r="Q123" s="30">
        <f t="shared" si="53"/>
        <v>0</v>
      </c>
      <c r="R123" s="28">
        <f t="shared" si="54"/>
        <v>0</v>
      </c>
      <c r="S123" s="50" t="s">
        <v>16</v>
      </c>
      <c r="T123" s="12"/>
      <c r="U123" s="51">
        <f t="shared" si="55"/>
        <v>0</v>
      </c>
      <c r="V123" s="52">
        <f t="shared" si="56"/>
        <v>-280</v>
      </c>
    </row>
    <row r="124" spans="2:22" x14ac:dyDescent="0.4">
      <c r="B124" s="8" t="s">
        <v>26</v>
      </c>
      <c r="C124" s="8"/>
      <c r="D124" s="8">
        <f t="shared" si="47"/>
        <v>0</v>
      </c>
      <c r="E124" s="8"/>
      <c r="F124" s="8">
        <f t="shared" si="48"/>
        <v>0</v>
      </c>
      <c r="G124" s="8"/>
      <c r="H124" s="8">
        <f t="shared" si="49"/>
        <v>0</v>
      </c>
      <c r="I124" s="8"/>
      <c r="J124" s="8">
        <f t="shared" si="50"/>
        <v>0</v>
      </c>
      <c r="K124" s="8"/>
      <c r="L124" s="8">
        <f t="shared" si="51"/>
        <v>0</v>
      </c>
      <c r="M124" s="8"/>
      <c r="N124" s="8">
        <f t="shared" si="52"/>
        <v>0</v>
      </c>
      <c r="O124" s="8"/>
      <c r="P124" s="8"/>
      <c r="Q124" s="27">
        <f t="shared" si="53"/>
        <v>0</v>
      </c>
      <c r="R124" s="27">
        <f t="shared" si="54"/>
        <v>0</v>
      </c>
      <c r="S124" s="53" t="s">
        <v>21</v>
      </c>
      <c r="T124" s="8"/>
      <c r="U124" s="51">
        <f t="shared" si="55"/>
        <v>0</v>
      </c>
      <c r="V124" s="51">
        <f t="shared" si="56"/>
        <v>0</v>
      </c>
    </row>
    <row r="125" spans="2:22" x14ac:dyDescent="0.4">
      <c r="B125" s="4" t="s">
        <v>31</v>
      </c>
      <c r="C125" s="12"/>
      <c r="D125" s="4">
        <f t="shared" si="47"/>
        <v>0</v>
      </c>
      <c r="E125" s="4"/>
      <c r="F125" s="4">
        <f t="shared" si="48"/>
        <v>0</v>
      </c>
      <c r="G125" s="4"/>
      <c r="H125" s="4">
        <f t="shared" si="49"/>
        <v>0</v>
      </c>
      <c r="I125" s="4"/>
      <c r="J125" s="4">
        <f t="shared" si="50"/>
        <v>0</v>
      </c>
      <c r="K125" s="4"/>
      <c r="L125" s="4">
        <f t="shared" si="51"/>
        <v>0</v>
      </c>
      <c r="M125" s="4"/>
      <c r="N125" s="4">
        <f t="shared" si="52"/>
        <v>0</v>
      </c>
      <c r="O125" s="4"/>
      <c r="P125" s="4"/>
      <c r="Q125" s="30">
        <f t="shared" si="53"/>
        <v>0</v>
      </c>
      <c r="R125" s="27">
        <f t="shared" si="54"/>
        <v>0</v>
      </c>
      <c r="S125" s="53" t="s">
        <v>60</v>
      </c>
      <c r="T125" s="8"/>
      <c r="U125" s="51">
        <f t="shared" si="55"/>
        <v>0</v>
      </c>
      <c r="V125" s="51">
        <f t="shared" si="56"/>
        <v>0</v>
      </c>
    </row>
    <row r="126" spans="2:22" x14ac:dyDescent="0.4">
      <c r="B126" s="8"/>
      <c r="C126" s="8"/>
      <c r="D126" s="8">
        <f t="shared" si="47"/>
        <v>0</v>
      </c>
      <c r="E126" s="8"/>
      <c r="F126" s="8">
        <f t="shared" si="48"/>
        <v>0</v>
      </c>
      <c r="G126" s="8"/>
      <c r="H126" s="8">
        <f t="shared" si="49"/>
        <v>0</v>
      </c>
      <c r="I126" s="8"/>
      <c r="J126" s="8">
        <f t="shared" si="50"/>
        <v>0</v>
      </c>
      <c r="K126" s="8"/>
      <c r="L126" s="8">
        <f t="shared" si="51"/>
        <v>0</v>
      </c>
      <c r="M126" s="8"/>
      <c r="N126" s="8">
        <f t="shared" si="52"/>
        <v>0</v>
      </c>
      <c r="O126" s="8"/>
      <c r="P126" s="8"/>
      <c r="Q126" s="27">
        <f t="shared" si="53"/>
        <v>0</v>
      </c>
      <c r="R126" s="27">
        <f t="shared" si="54"/>
        <v>0</v>
      </c>
      <c r="S126" s="54" t="s">
        <v>29</v>
      </c>
      <c r="T126" s="12"/>
      <c r="U126" s="51">
        <f t="shared" si="55"/>
        <v>0</v>
      </c>
      <c r="V126" s="51">
        <f t="shared" si="56"/>
        <v>0</v>
      </c>
    </row>
    <row r="127" spans="2:22" x14ac:dyDescent="0.4">
      <c r="B127" s="4"/>
      <c r="C127" s="12"/>
      <c r="D127" s="4">
        <f t="shared" si="47"/>
        <v>0</v>
      </c>
      <c r="E127" s="4"/>
      <c r="F127" s="4">
        <f t="shared" si="48"/>
        <v>0</v>
      </c>
      <c r="G127" s="4"/>
      <c r="H127" s="4">
        <f t="shared" si="49"/>
        <v>0</v>
      </c>
      <c r="I127" s="4"/>
      <c r="J127" s="4">
        <f t="shared" si="50"/>
        <v>0</v>
      </c>
      <c r="K127" s="4"/>
      <c r="L127" s="4">
        <f t="shared" si="51"/>
        <v>0</v>
      </c>
      <c r="M127" s="4"/>
      <c r="N127" s="4">
        <f t="shared" si="52"/>
        <v>0</v>
      </c>
      <c r="O127" s="4"/>
      <c r="P127" s="4"/>
      <c r="Q127" s="30">
        <f t="shared" si="53"/>
        <v>0</v>
      </c>
      <c r="R127" s="27">
        <f t="shared" si="54"/>
        <v>0</v>
      </c>
      <c r="S127" s="53" t="s">
        <v>31</v>
      </c>
      <c r="T127" s="8"/>
      <c r="U127" s="51">
        <f t="shared" si="55"/>
        <v>0</v>
      </c>
      <c r="V127" s="51" t="e">
        <f t="shared" si="56"/>
        <v>#VALUE!</v>
      </c>
    </row>
    <row r="128" spans="2:22" ht="19.5" thickBot="1" x14ac:dyDescent="0.45">
      <c r="B128" s="8"/>
      <c r="C128" s="8"/>
      <c r="D128" s="26"/>
      <c r="E128" s="8"/>
      <c r="F128" s="8">
        <f t="shared" si="48"/>
        <v>0</v>
      </c>
      <c r="G128" s="8"/>
      <c r="H128" s="8">
        <f t="shared" si="49"/>
        <v>0</v>
      </c>
      <c r="I128" s="8"/>
      <c r="J128" s="8">
        <f t="shared" si="50"/>
        <v>0</v>
      </c>
      <c r="K128" s="8"/>
      <c r="L128" s="8">
        <f t="shared" si="51"/>
        <v>0</v>
      </c>
      <c r="M128" s="8"/>
      <c r="N128" s="8">
        <f t="shared" si="52"/>
        <v>0</v>
      </c>
      <c r="O128" s="8"/>
      <c r="P128" s="8"/>
      <c r="Q128" s="39">
        <f t="shared" si="53"/>
        <v>0</v>
      </c>
      <c r="R128" s="28">
        <f t="shared" si="54"/>
        <v>0</v>
      </c>
      <c r="S128" s="50" t="s">
        <v>61</v>
      </c>
      <c r="T128" s="12"/>
      <c r="U128" s="51">
        <f t="shared" si="55"/>
        <v>0</v>
      </c>
      <c r="V128" s="52">
        <f t="shared" si="56"/>
        <v>-600</v>
      </c>
    </row>
  </sheetData>
  <mergeCells count="73">
    <mergeCell ref="M108:N108"/>
    <mergeCell ref="M109:N109"/>
    <mergeCell ref="M110:N110"/>
    <mergeCell ref="C116:D116"/>
    <mergeCell ref="M102:N102"/>
    <mergeCell ref="M103:N103"/>
    <mergeCell ref="M104:N104"/>
    <mergeCell ref="M105:N105"/>
    <mergeCell ref="M106:N106"/>
    <mergeCell ref="M107:N107"/>
    <mergeCell ref="M101:N101"/>
    <mergeCell ref="AA14:AC14"/>
    <mergeCell ref="C15:D15"/>
    <mergeCell ref="W15:Y16"/>
    <mergeCell ref="AA15:AC16"/>
    <mergeCell ref="C29:D29"/>
    <mergeCell ref="C43:D43"/>
    <mergeCell ref="Z14:Z20"/>
    <mergeCell ref="C57:D57"/>
    <mergeCell ref="C71:D71"/>
    <mergeCell ref="B98:C98"/>
    <mergeCell ref="M99:N99"/>
    <mergeCell ref="M100:N100"/>
    <mergeCell ref="F13:H13"/>
    <mergeCell ref="I13:K13"/>
    <mergeCell ref="M13:N13"/>
    <mergeCell ref="O13:P13"/>
    <mergeCell ref="W14:Y14"/>
    <mergeCell ref="F11:H11"/>
    <mergeCell ref="I11:K11"/>
    <mergeCell ref="M11:N11"/>
    <mergeCell ref="O11:P11"/>
    <mergeCell ref="F12:H12"/>
    <mergeCell ref="I12:K12"/>
    <mergeCell ref="M12:N12"/>
    <mergeCell ref="O12:P12"/>
    <mergeCell ref="F9:H9"/>
    <mergeCell ref="I9:K9"/>
    <mergeCell ref="M9:N9"/>
    <mergeCell ref="O9:P9"/>
    <mergeCell ref="F10:H10"/>
    <mergeCell ref="I10:K10"/>
    <mergeCell ref="M10:N10"/>
    <mergeCell ref="O10:P10"/>
    <mergeCell ref="F7:H7"/>
    <mergeCell ref="I7:K7"/>
    <mergeCell ref="M7:N7"/>
    <mergeCell ref="O7:P7"/>
    <mergeCell ref="F8:H8"/>
    <mergeCell ref="I8:K8"/>
    <mergeCell ref="M8:N8"/>
    <mergeCell ref="O8:P8"/>
    <mergeCell ref="M5:N5"/>
    <mergeCell ref="O5:P5"/>
    <mergeCell ref="F6:H6"/>
    <mergeCell ref="I6:K6"/>
    <mergeCell ref="M6:N6"/>
    <mergeCell ref="O6:P6"/>
    <mergeCell ref="C4:D4"/>
    <mergeCell ref="F4:H4"/>
    <mergeCell ref="I4:K4"/>
    <mergeCell ref="C5:D5"/>
    <mergeCell ref="F5:H5"/>
    <mergeCell ref="I5:K5"/>
    <mergeCell ref="B1:B3"/>
    <mergeCell ref="F1:H1"/>
    <mergeCell ref="I1:K1"/>
    <mergeCell ref="L1:O1"/>
    <mergeCell ref="F2:H2"/>
    <mergeCell ref="I2:K2"/>
    <mergeCell ref="C3:D3"/>
    <mergeCell ref="F3:H3"/>
    <mergeCell ref="I3:K3"/>
  </mergeCells>
  <phoneticPr fontId="4"/>
  <conditionalFormatting sqref="D86:D96">
    <cfRule type="cellIs" dxfId="52" priority="5" operator="greaterThan">
      <formula>0</formula>
    </cfRule>
  </conditionalFormatting>
  <conditionalFormatting sqref="R17:R22 R27 R31:R36 R41 R45:R50 R55 R59:R64 R69">
    <cfRule type="cellIs" dxfId="51" priority="1" operator="lessThan">
      <formula>0</formula>
    </cfRule>
  </conditionalFormatting>
  <conditionalFormatting sqref="R73:R78 R83">
    <cfRule type="cellIs" dxfId="50" priority="4" operator="lessThan">
      <formula>0</formula>
    </cfRule>
  </conditionalFormatting>
  <conditionalFormatting sqref="R118:R123 R128">
    <cfRule type="cellIs" dxfId="49" priority="2" operator="lessThan">
      <formula>0</formula>
    </cfRule>
  </conditionalFormatting>
  <pageMargins left="0" right="0" top="0" bottom="0" header="0.31496062992125984" footer="0.31496062992125984"/>
  <pageSetup paperSize="9" scale="31" fitToHeight="0" orientation="landscape"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CB716-6C5F-4B09-BD1E-1B9F8D83C013}">
  <sheetPr codeName="Sheet24"/>
  <dimension ref="B1:S94"/>
  <sheetViews>
    <sheetView zoomScale="85" zoomScaleNormal="85" workbookViewId="0">
      <selection activeCell="G49" sqref="G49:H49"/>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1" width="8.75" style="66"/>
    <col min="12" max="12" width="8.75" style="66" customWidth="1"/>
    <col min="13" max="13" width="18" style="66" customWidth="1"/>
    <col min="14" max="16384" width="8.75" style="66"/>
  </cols>
  <sheetData>
    <row r="1" spans="2:9" ht="19.5" thickBot="1" x14ac:dyDescent="0.45"/>
    <row r="2" spans="2:9" ht="19.5" x14ac:dyDescent="0.4">
      <c r="B2" s="134" t="s">
        <v>120</v>
      </c>
      <c r="C2" s="135"/>
      <c r="D2" s="138" t="s">
        <v>121</v>
      </c>
      <c r="E2" s="138"/>
      <c r="F2" s="138"/>
      <c r="G2" s="138"/>
      <c r="H2" s="138"/>
      <c r="I2" s="139"/>
    </row>
    <row r="3" spans="2:9" x14ac:dyDescent="0.4">
      <c r="B3" s="136"/>
      <c r="C3" s="137"/>
      <c r="D3" s="67" t="s">
        <v>183</v>
      </c>
      <c r="E3" s="140" t="s">
        <v>123</v>
      </c>
      <c r="F3" s="140"/>
      <c r="G3" s="140" t="s">
        <v>124</v>
      </c>
      <c r="H3" s="140"/>
      <c r="I3" s="68" t="s">
        <v>125</v>
      </c>
    </row>
    <row r="4" spans="2:9" x14ac:dyDescent="0.4">
      <c r="B4" s="141" t="s">
        <v>126</v>
      </c>
      <c r="C4" s="69"/>
      <c r="D4" s="70" t="s">
        <v>127</v>
      </c>
      <c r="E4" s="70" t="s">
        <v>103</v>
      </c>
      <c r="F4" s="70" t="s">
        <v>128</v>
      </c>
      <c r="G4" s="70" t="s">
        <v>129</v>
      </c>
      <c r="H4" s="70" t="s">
        <v>128</v>
      </c>
      <c r="I4" s="71"/>
    </row>
    <row r="5" spans="2:9" x14ac:dyDescent="0.4">
      <c r="B5" s="141"/>
      <c r="C5" s="143" t="s">
        <v>239</v>
      </c>
      <c r="D5" s="143">
        <v>100</v>
      </c>
      <c r="E5" s="143">
        <v>62</v>
      </c>
      <c r="F5" s="143">
        <v>50</v>
      </c>
      <c r="G5" s="143">
        <v>127</v>
      </c>
      <c r="H5" s="143">
        <v>50</v>
      </c>
      <c r="I5" s="144">
        <v>590</v>
      </c>
    </row>
    <row r="6" spans="2:9" x14ac:dyDescent="0.4">
      <c r="B6" s="141"/>
      <c r="C6" s="143"/>
      <c r="D6" s="143"/>
      <c r="E6" s="143"/>
      <c r="F6" s="143"/>
      <c r="G6" s="143"/>
      <c r="H6" s="143"/>
      <c r="I6" s="145"/>
    </row>
    <row r="7" spans="2:9" x14ac:dyDescent="0.4">
      <c r="B7" s="141"/>
      <c r="C7" s="143"/>
      <c r="D7" s="143"/>
      <c r="E7" s="143">
        <f>E5+F5</f>
        <v>112</v>
      </c>
      <c r="F7" s="143"/>
      <c r="G7" s="143">
        <f>G5+H5</f>
        <v>177</v>
      </c>
      <c r="H7" s="143"/>
      <c r="I7" s="146"/>
    </row>
    <row r="8" spans="2:9" x14ac:dyDescent="0.4">
      <c r="B8" s="141"/>
      <c r="C8" s="143" t="s">
        <v>240</v>
      </c>
      <c r="D8" s="143">
        <v>526</v>
      </c>
      <c r="E8" s="143">
        <v>128</v>
      </c>
      <c r="F8" s="143">
        <v>20</v>
      </c>
      <c r="G8" s="143">
        <v>103</v>
      </c>
      <c r="H8" s="143">
        <v>20</v>
      </c>
      <c r="I8" s="144">
        <v>378</v>
      </c>
    </row>
    <row r="9" spans="2:9" x14ac:dyDescent="0.4">
      <c r="B9" s="141"/>
      <c r="C9" s="143"/>
      <c r="D9" s="143"/>
      <c r="E9" s="143"/>
      <c r="F9" s="143"/>
      <c r="G9" s="143"/>
      <c r="H9" s="143"/>
      <c r="I9" s="145"/>
    </row>
    <row r="10" spans="2:9" x14ac:dyDescent="0.4">
      <c r="B10" s="141"/>
      <c r="C10" s="143"/>
      <c r="D10" s="143"/>
      <c r="E10" s="143">
        <f>E8+F8</f>
        <v>148</v>
      </c>
      <c r="F10" s="143"/>
      <c r="G10" s="143">
        <f>G8+H8</f>
        <v>123</v>
      </c>
      <c r="H10" s="143"/>
      <c r="I10" s="146"/>
    </row>
    <row r="11" spans="2:9" ht="19.5" thickBot="1" x14ac:dyDescent="0.45">
      <c r="B11" s="142"/>
      <c r="C11" s="72" t="s">
        <v>132</v>
      </c>
      <c r="D11" s="73">
        <f t="shared" ref="D11:I11" si="0">D8/D5</f>
        <v>5.26</v>
      </c>
      <c r="E11" s="73">
        <f t="shared" si="0"/>
        <v>2.064516129032258</v>
      </c>
      <c r="F11" s="73">
        <f t="shared" si="0"/>
        <v>0.4</v>
      </c>
      <c r="G11" s="73">
        <f t="shared" si="0"/>
        <v>0.8110236220472441</v>
      </c>
      <c r="H11" s="73">
        <f t="shared" si="0"/>
        <v>0.4</v>
      </c>
      <c r="I11" s="74">
        <f t="shared" si="0"/>
        <v>0.64067796610169492</v>
      </c>
    </row>
    <row r="12" spans="2:9" ht="19.5" x14ac:dyDescent="0.4">
      <c r="B12" s="134" t="s">
        <v>133</v>
      </c>
      <c r="C12" s="135"/>
      <c r="D12" s="138" t="s">
        <v>121</v>
      </c>
      <c r="E12" s="138"/>
      <c r="F12" s="138"/>
      <c r="G12" s="138"/>
      <c r="H12" s="138"/>
      <c r="I12" s="139"/>
    </row>
    <row r="13" spans="2:9" x14ac:dyDescent="0.4">
      <c r="B13" s="136"/>
      <c r="C13" s="137"/>
      <c r="D13" s="67" t="s">
        <v>183</v>
      </c>
      <c r="E13" s="140" t="s">
        <v>123</v>
      </c>
      <c r="F13" s="140"/>
      <c r="G13" s="140" t="s">
        <v>124</v>
      </c>
      <c r="H13" s="140"/>
      <c r="I13" s="68" t="s">
        <v>125</v>
      </c>
    </row>
    <row r="14" spans="2:9" x14ac:dyDescent="0.4">
      <c r="B14" s="141" t="s">
        <v>126</v>
      </c>
      <c r="C14" s="69"/>
      <c r="D14" s="70" t="s">
        <v>127</v>
      </c>
      <c r="E14" s="70" t="s">
        <v>134</v>
      </c>
      <c r="F14" s="70" t="s">
        <v>135</v>
      </c>
      <c r="G14" s="70" t="s">
        <v>136</v>
      </c>
      <c r="H14" s="70" t="s">
        <v>135</v>
      </c>
      <c r="I14" s="71"/>
    </row>
    <row r="15" spans="2:9" x14ac:dyDescent="0.4">
      <c r="B15" s="141"/>
      <c r="C15" s="143" t="s">
        <v>241</v>
      </c>
      <c r="D15" s="143">
        <v>165</v>
      </c>
      <c r="E15" s="143">
        <v>59</v>
      </c>
      <c r="F15" s="143">
        <v>29</v>
      </c>
      <c r="G15" s="143">
        <v>69</v>
      </c>
      <c r="H15" s="143">
        <v>29</v>
      </c>
      <c r="I15" s="144">
        <v>363</v>
      </c>
    </row>
    <row r="16" spans="2:9" x14ac:dyDescent="0.4">
      <c r="B16" s="141"/>
      <c r="C16" s="143"/>
      <c r="D16" s="143"/>
      <c r="E16" s="143"/>
      <c r="F16" s="143"/>
      <c r="G16" s="143"/>
      <c r="H16" s="143"/>
      <c r="I16" s="145"/>
    </row>
    <row r="17" spans="2:18" x14ac:dyDescent="0.4">
      <c r="B17" s="141"/>
      <c r="C17" s="143"/>
      <c r="D17" s="143"/>
      <c r="E17" s="143">
        <f>E15+F15</f>
        <v>88</v>
      </c>
      <c r="F17" s="143"/>
      <c r="G17" s="143">
        <f>G15+H15</f>
        <v>98</v>
      </c>
      <c r="H17" s="143"/>
      <c r="I17" s="146"/>
    </row>
    <row r="18" spans="2:18" x14ac:dyDescent="0.4">
      <c r="B18" s="141"/>
      <c r="C18" s="143" t="s">
        <v>242</v>
      </c>
      <c r="D18" s="150">
        <f t="shared" ref="D18:I18" si="1">D15*D11</f>
        <v>867.9</v>
      </c>
      <c r="E18" s="150">
        <f t="shared" si="1"/>
        <v>121.80645161290322</v>
      </c>
      <c r="F18" s="150">
        <f t="shared" si="1"/>
        <v>11.600000000000001</v>
      </c>
      <c r="G18" s="150">
        <f t="shared" si="1"/>
        <v>55.960629921259844</v>
      </c>
      <c r="H18" s="150">
        <f t="shared" si="1"/>
        <v>11.600000000000001</v>
      </c>
      <c r="I18" s="147">
        <f t="shared" si="1"/>
        <v>232.56610169491526</v>
      </c>
    </row>
    <row r="19" spans="2:18" x14ac:dyDescent="0.4">
      <c r="B19" s="141"/>
      <c r="C19" s="143"/>
      <c r="D19" s="150"/>
      <c r="E19" s="150"/>
      <c r="F19" s="150"/>
      <c r="G19" s="150"/>
      <c r="H19" s="150"/>
      <c r="I19" s="148"/>
    </row>
    <row r="20" spans="2:18" x14ac:dyDescent="0.4">
      <c r="B20" s="141"/>
      <c r="C20" s="143"/>
      <c r="D20" s="150"/>
      <c r="E20" s="150">
        <f>E18+F18</f>
        <v>133.40645161290323</v>
      </c>
      <c r="F20" s="150"/>
      <c r="G20" s="150">
        <f>G18+H18</f>
        <v>67.560629921259846</v>
      </c>
      <c r="H20" s="150"/>
      <c r="I20" s="149"/>
    </row>
    <row r="21" spans="2:18" ht="19.5" thickBot="1" x14ac:dyDescent="0.45">
      <c r="B21" s="153"/>
      <c r="C21" s="75" t="s">
        <v>132</v>
      </c>
      <c r="D21" s="76">
        <f t="shared" ref="D21:I21" si="2">D18/D15</f>
        <v>5.26</v>
      </c>
      <c r="E21" s="76">
        <f t="shared" si="2"/>
        <v>2.064516129032258</v>
      </c>
      <c r="F21" s="76">
        <f t="shared" si="2"/>
        <v>0.4</v>
      </c>
      <c r="G21" s="76">
        <f t="shared" si="2"/>
        <v>0.8110236220472441</v>
      </c>
      <c r="H21" s="76">
        <f t="shared" si="2"/>
        <v>0.4</v>
      </c>
      <c r="I21" s="76">
        <f t="shared" si="2"/>
        <v>0.64067796610169492</v>
      </c>
    </row>
    <row r="22" spans="2:18" x14ac:dyDescent="0.4">
      <c r="B22" s="77"/>
      <c r="C22" s="77"/>
      <c r="D22" s="151" t="s">
        <v>139</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137"/>
      <c r="D31" s="67" t="s">
        <v>183</v>
      </c>
      <c r="E31" s="140" t="s">
        <v>123</v>
      </c>
      <c r="F31" s="140"/>
      <c r="G31" s="140" t="s">
        <v>124</v>
      </c>
      <c r="H31" s="140"/>
      <c r="I31" s="68" t="s">
        <v>125</v>
      </c>
    </row>
    <row r="32" spans="2:18" ht="19.5" thickBot="1" x14ac:dyDescent="0.45">
      <c r="B32" s="191" t="s">
        <v>193</v>
      </c>
      <c r="C32" s="186" t="s">
        <v>194</v>
      </c>
      <c r="D32" s="197" t="s">
        <v>195</v>
      </c>
      <c r="E32" s="202">
        <v>61</v>
      </c>
      <c r="F32" s="202">
        <v>52</v>
      </c>
      <c r="G32" s="202">
        <v>99</v>
      </c>
      <c r="H32" s="202">
        <v>52</v>
      </c>
      <c r="I32" s="194">
        <v>374</v>
      </c>
      <c r="K32" s="88"/>
      <c r="L32" s="88"/>
      <c r="M32" s="88"/>
      <c r="N32" s="88"/>
      <c r="O32" s="88"/>
      <c r="P32" s="88"/>
      <c r="Q32" s="88"/>
      <c r="R32" s="88"/>
    </row>
    <row r="33" spans="2:18" x14ac:dyDescent="0.4">
      <c r="B33" s="192"/>
      <c r="C33" s="187"/>
      <c r="D33" s="204"/>
      <c r="E33" s="203"/>
      <c r="F33" s="203"/>
      <c r="G33" s="203"/>
      <c r="H33" s="203"/>
      <c r="I33" s="145"/>
      <c r="K33" s="157" t="s">
        <v>141</v>
      </c>
      <c r="L33" s="158"/>
      <c r="M33" s="158"/>
      <c r="N33" s="158"/>
      <c r="O33" s="158"/>
      <c r="P33" s="158"/>
      <c r="Q33" s="158"/>
      <c r="R33" s="159"/>
    </row>
    <row r="34" spans="2:18" ht="19.5" thickBot="1" x14ac:dyDescent="0.45">
      <c r="B34" s="192"/>
      <c r="C34" s="189"/>
      <c r="D34" s="205"/>
      <c r="E34" s="207">
        <f>E32+F32</f>
        <v>113</v>
      </c>
      <c r="F34" s="208"/>
      <c r="G34" s="207">
        <f>G32+H32</f>
        <v>151</v>
      </c>
      <c r="H34" s="208"/>
      <c r="I34" s="176"/>
      <c r="J34" s="66">
        <v>16.600000000000001</v>
      </c>
      <c r="K34" s="160"/>
      <c r="L34" s="161"/>
      <c r="M34" s="161"/>
      <c r="N34" s="161"/>
      <c r="O34" s="161"/>
      <c r="P34" s="161"/>
      <c r="Q34" s="161"/>
      <c r="R34" s="162"/>
    </row>
    <row r="35" spans="2:18" x14ac:dyDescent="0.4">
      <c r="B35" s="192"/>
      <c r="C35" s="186" t="s">
        <v>207</v>
      </c>
      <c r="D35" s="197" t="s">
        <v>208</v>
      </c>
      <c r="E35" s="202">
        <v>151</v>
      </c>
      <c r="F35" s="202">
        <v>26</v>
      </c>
      <c r="G35" s="202">
        <v>132</v>
      </c>
      <c r="H35" s="202">
        <v>26</v>
      </c>
      <c r="I35" s="194">
        <v>714</v>
      </c>
      <c r="K35" s="160"/>
      <c r="L35" s="161"/>
      <c r="M35" s="161"/>
      <c r="N35" s="161"/>
      <c r="O35" s="161"/>
      <c r="P35" s="161"/>
      <c r="Q35" s="161"/>
      <c r="R35" s="162"/>
    </row>
    <row r="36" spans="2:18" ht="19.5" thickBot="1" x14ac:dyDescent="0.45">
      <c r="B36" s="192"/>
      <c r="C36" s="187"/>
      <c r="D36" s="204"/>
      <c r="E36" s="203"/>
      <c r="F36" s="203"/>
      <c r="G36" s="203"/>
      <c r="H36" s="203"/>
      <c r="I36" s="145"/>
      <c r="K36" s="163"/>
      <c r="L36" s="164"/>
      <c r="M36" s="164"/>
      <c r="N36" s="164"/>
      <c r="O36" s="164"/>
      <c r="P36" s="164"/>
      <c r="Q36" s="164"/>
      <c r="R36" s="165"/>
    </row>
    <row r="37" spans="2:18" ht="19.5" thickBot="1" x14ac:dyDescent="0.45">
      <c r="B37" s="192"/>
      <c r="C37" s="189"/>
      <c r="D37" s="205"/>
      <c r="E37" s="207">
        <f>E35+F35</f>
        <v>177</v>
      </c>
      <c r="F37" s="208"/>
      <c r="G37" s="207">
        <f>G35+H35</f>
        <v>158</v>
      </c>
      <c r="H37" s="208"/>
      <c r="I37" s="176"/>
      <c r="K37" s="88"/>
      <c r="L37" s="88"/>
      <c r="M37" s="88"/>
      <c r="N37" s="88"/>
      <c r="O37" s="88"/>
      <c r="P37" s="88"/>
      <c r="Q37" s="88"/>
      <c r="R37" s="88"/>
    </row>
    <row r="38" spans="2:18" ht="19.5" thickBot="1" x14ac:dyDescent="0.45">
      <c r="B38" s="192"/>
      <c r="C38" s="186" t="s">
        <v>218</v>
      </c>
      <c r="D38" s="197" t="s">
        <v>219</v>
      </c>
      <c r="E38" s="202">
        <v>57</v>
      </c>
      <c r="F38" s="202">
        <v>22</v>
      </c>
      <c r="G38" s="202">
        <v>83</v>
      </c>
      <c r="H38" s="202">
        <v>22</v>
      </c>
      <c r="I38" s="194">
        <v>250</v>
      </c>
      <c r="K38" s="88"/>
      <c r="L38" s="88"/>
      <c r="M38" s="88"/>
      <c r="N38" s="88"/>
      <c r="O38" s="88"/>
      <c r="P38" s="88"/>
      <c r="Q38" s="88"/>
      <c r="R38" s="88"/>
    </row>
    <row r="39" spans="2:18" x14ac:dyDescent="0.4">
      <c r="B39" s="192"/>
      <c r="C39" s="187"/>
      <c r="D39" s="204"/>
      <c r="E39" s="203"/>
      <c r="F39" s="203"/>
      <c r="G39" s="203"/>
      <c r="H39" s="203"/>
      <c r="I39" s="145"/>
      <c r="K39" s="166" t="s">
        <v>144</v>
      </c>
      <c r="L39" s="167"/>
      <c r="M39" s="167"/>
      <c r="N39" s="167"/>
      <c r="O39" s="167"/>
      <c r="P39" s="167"/>
      <c r="Q39" s="167"/>
      <c r="R39" s="168"/>
    </row>
    <row r="40" spans="2:18" ht="19.5" thickBot="1" x14ac:dyDescent="0.45">
      <c r="B40" s="192"/>
      <c r="C40" s="189"/>
      <c r="D40" s="205"/>
      <c r="E40" s="207">
        <f>E38+F38</f>
        <v>79</v>
      </c>
      <c r="F40" s="208"/>
      <c r="G40" s="207">
        <f>G38+H38</f>
        <v>105</v>
      </c>
      <c r="H40" s="208"/>
      <c r="I40" s="176"/>
      <c r="J40" s="66">
        <v>11.1</v>
      </c>
      <c r="K40" s="169"/>
      <c r="L40" s="170"/>
      <c r="M40" s="170"/>
      <c r="N40" s="170"/>
      <c r="O40" s="170"/>
      <c r="P40" s="170"/>
      <c r="Q40" s="170"/>
      <c r="R40" s="171"/>
    </row>
    <row r="41" spans="2:18" x14ac:dyDescent="0.4">
      <c r="B41" s="192"/>
      <c r="C41" s="186" t="s">
        <v>224</v>
      </c>
      <c r="D41" s="197" t="s">
        <v>225</v>
      </c>
      <c r="E41" s="202">
        <v>128</v>
      </c>
      <c r="F41" s="202">
        <v>23</v>
      </c>
      <c r="G41" s="202">
        <v>81</v>
      </c>
      <c r="H41" s="202">
        <v>23</v>
      </c>
      <c r="I41" s="194">
        <v>482</v>
      </c>
      <c r="K41" s="169"/>
      <c r="L41" s="170"/>
      <c r="M41" s="170"/>
      <c r="N41" s="170"/>
      <c r="O41" s="170"/>
      <c r="P41" s="170"/>
      <c r="Q41" s="170"/>
      <c r="R41" s="171"/>
    </row>
    <row r="42" spans="2:18" x14ac:dyDescent="0.4">
      <c r="B42" s="192"/>
      <c r="C42" s="187"/>
      <c r="D42" s="204"/>
      <c r="E42" s="203"/>
      <c r="F42" s="203"/>
      <c r="G42" s="203"/>
      <c r="H42" s="203"/>
      <c r="I42" s="145"/>
      <c r="K42" s="169"/>
      <c r="L42" s="170"/>
      <c r="M42" s="170"/>
      <c r="N42" s="170"/>
      <c r="O42" s="170"/>
      <c r="P42" s="170"/>
      <c r="Q42" s="170"/>
      <c r="R42" s="171"/>
    </row>
    <row r="43" spans="2:18" ht="19.5" thickBot="1" x14ac:dyDescent="0.45">
      <c r="B43" s="192"/>
      <c r="C43" s="189"/>
      <c r="D43" s="205"/>
      <c r="E43" s="207">
        <f>E41+F41</f>
        <v>151</v>
      </c>
      <c r="F43" s="208"/>
      <c r="G43" s="207">
        <f>G41+H41</f>
        <v>104</v>
      </c>
      <c r="H43" s="208"/>
      <c r="I43" s="176"/>
      <c r="J43" s="66">
        <v>21.4</v>
      </c>
      <c r="K43" s="169"/>
      <c r="L43" s="170"/>
      <c r="M43" s="170"/>
      <c r="N43" s="170"/>
      <c r="O43" s="170"/>
      <c r="P43" s="170"/>
      <c r="Q43" s="170"/>
      <c r="R43" s="171"/>
    </row>
    <row r="44" spans="2:18" ht="19.5" thickBot="1" x14ac:dyDescent="0.45">
      <c r="B44" s="192"/>
      <c r="C44" s="186" t="s">
        <v>230</v>
      </c>
      <c r="D44" s="197" t="s">
        <v>231</v>
      </c>
      <c r="E44" s="202">
        <v>101</v>
      </c>
      <c r="F44" s="202">
        <v>29</v>
      </c>
      <c r="G44" s="202">
        <v>138</v>
      </c>
      <c r="H44" s="202">
        <v>29</v>
      </c>
      <c r="I44" s="194">
        <v>472</v>
      </c>
      <c r="K44" s="172"/>
      <c r="L44" s="173"/>
      <c r="M44" s="173"/>
      <c r="N44" s="173"/>
      <c r="O44" s="173"/>
      <c r="P44" s="173"/>
      <c r="Q44" s="173"/>
      <c r="R44" s="174"/>
    </row>
    <row r="45" spans="2:18" x14ac:dyDescent="0.4">
      <c r="B45" s="192"/>
      <c r="C45" s="187"/>
      <c r="D45" s="204"/>
      <c r="E45" s="203"/>
      <c r="F45" s="203"/>
      <c r="G45" s="203"/>
      <c r="H45" s="203"/>
      <c r="I45" s="145"/>
      <c r="K45" s="88"/>
      <c r="L45" s="88"/>
      <c r="M45" s="88"/>
      <c r="N45" s="88"/>
      <c r="O45" s="88"/>
      <c r="P45" s="88"/>
      <c r="Q45" s="88"/>
      <c r="R45" s="88"/>
    </row>
    <row r="46" spans="2:18" ht="19.5" thickBot="1" x14ac:dyDescent="0.45">
      <c r="B46" s="192"/>
      <c r="C46" s="189"/>
      <c r="D46" s="205"/>
      <c r="E46" s="207">
        <f>E44+F44</f>
        <v>130</v>
      </c>
      <c r="F46" s="208"/>
      <c r="G46" s="207">
        <f>G44+H44</f>
        <v>167</v>
      </c>
      <c r="H46" s="208"/>
      <c r="I46" s="176"/>
      <c r="J46" s="66">
        <v>22.4</v>
      </c>
      <c r="K46" s="88"/>
      <c r="L46" s="88"/>
      <c r="M46" s="88"/>
      <c r="N46" s="88"/>
      <c r="O46" s="88"/>
      <c r="P46" s="88"/>
      <c r="Q46" s="88"/>
      <c r="R46" s="88"/>
    </row>
    <row r="47" spans="2:18" x14ac:dyDescent="0.4">
      <c r="B47" s="192"/>
      <c r="C47" s="186" t="s">
        <v>243</v>
      </c>
      <c r="D47" s="197" t="s">
        <v>244</v>
      </c>
      <c r="E47" s="202">
        <v>164</v>
      </c>
      <c r="F47" s="202">
        <v>26</v>
      </c>
      <c r="G47" s="202">
        <v>144</v>
      </c>
      <c r="H47" s="202">
        <v>26</v>
      </c>
      <c r="I47" s="194">
        <v>378</v>
      </c>
      <c r="K47" s="88"/>
      <c r="L47" s="88"/>
      <c r="M47" s="88"/>
      <c r="N47" s="88"/>
      <c r="O47" s="88"/>
      <c r="P47" s="88"/>
      <c r="Q47" s="88"/>
      <c r="R47" s="88"/>
    </row>
    <row r="48" spans="2:18" x14ac:dyDescent="0.4">
      <c r="B48" s="192"/>
      <c r="C48" s="187"/>
      <c r="D48" s="204"/>
      <c r="E48" s="203"/>
      <c r="F48" s="203"/>
      <c r="G48" s="203"/>
      <c r="H48" s="203"/>
      <c r="I48" s="145"/>
      <c r="K48" s="88"/>
      <c r="L48" s="88"/>
      <c r="M48" s="88"/>
      <c r="N48" s="88"/>
      <c r="O48" s="88"/>
      <c r="P48" s="88"/>
      <c r="Q48" s="88"/>
      <c r="R48" s="88"/>
    </row>
    <row r="49" spans="2:19" ht="19.5" thickBot="1" x14ac:dyDescent="0.45">
      <c r="B49" s="193"/>
      <c r="C49" s="189"/>
      <c r="D49" s="205"/>
      <c r="E49" s="207">
        <f>E47+F47</f>
        <v>190</v>
      </c>
      <c r="F49" s="208"/>
      <c r="G49" s="207">
        <f>G47+H47</f>
        <v>170</v>
      </c>
      <c r="H49" s="208"/>
      <c r="I49" s="176"/>
      <c r="K49" s="88"/>
      <c r="L49" s="88"/>
      <c r="M49" s="88"/>
      <c r="N49" s="88"/>
      <c r="O49" s="88"/>
      <c r="P49" s="88"/>
      <c r="Q49" s="88"/>
      <c r="R49" s="88"/>
    </row>
    <row r="50" spans="2:19" x14ac:dyDescent="0.4">
      <c r="B50" s="77"/>
      <c r="C50" s="77"/>
      <c r="D50" s="91"/>
      <c r="E50" s="92"/>
      <c r="F50" s="92"/>
      <c r="G50" s="92"/>
      <c r="H50" s="92"/>
      <c r="I50" s="77"/>
      <c r="K50" s="88"/>
      <c r="L50" s="88"/>
      <c r="M50" s="88"/>
      <c r="N50" s="88"/>
      <c r="O50" s="88"/>
      <c r="P50" s="88"/>
      <c r="Q50" s="88"/>
      <c r="R50" s="88"/>
    </row>
    <row r="51" spans="2:19" x14ac:dyDescent="0.4">
      <c r="D51" s="178" t="s">
        <v>145</v>
      </c>
    </row>
    <row r="52" spans="2:19" x14ac:dyDescent="0.4">
      <c r="D52" s="178"/>
    </row>
    <row r="53" spans="2:19" ht="19.5" thickBot="1" x14ac:dyDescent="0.45">
      <c r="D53" s="83"/>
    </row>
    <row r="54" spans="2:19" ht="19.5" thickBot="1" x14ac:dyDescent="0.45">
      <c r="C54" s="84" t="s">
        <v>146</v>
      </c>
      <c r="D54" s="180" t="s">
        <v>213</v>
      </c>
      <c r="E54" s="251">
        <v>70</v>
      </c>
      <c r="F54" s="252"/>
      <c r="G54" s="97" t="s">
        <v>103</v>
      </c>
      <c r="H54" s="70" t="s">
        <v>128</v>
      </c>
      <c r="I54" s="70" t="s">
        <v>129</v>
      </c>
      <c r="J54" s="71" t="s">
        <v>128</v>
      </c>
      <c r="M54" s="179" t="s">
        <v>142</v>
      </c>
      <c r="N54" s="255" t="s">
        <v>183</v>
      </c>
      <c r="O54" s="256"/>
      <c r="P54" s="263" t="s">
        <v>147</v>
      </c>
      <c r="Q54" s="182"/>
      <c r="R54" s="182" t="s">
        <v>148</v>
      </c>
      <c r="S54" s="183"/>
    </row>
    <row r="55" spans="2:19" x14ac:dyDescent="0.4">
      <c r="D55" s="180"/>
      <c r="E55" s="251"/>
      <c r="F55" s="252"/>
      <c r="G55" s="142">
        <v>21</v>
      </c>
      <c r="H55" s="154">
        <v>12</v>
      </c>
      <c r="I55" s="154">
        <v>34</v>
      </c>
      <c r="J55" s="144">
        <v>12</v>
      </c>
      <c r="M55" s="180"/>
      <c r="N55" s="257"/>
      <c r="O55" s="258"/>
      <c r="P55" s="97" t="s">
        <v>103</v>
      </c>
      <c r="Q55" s="70" t="s">
        <v>128</v>
      </c>
      <c r="R55" s="70" t="s">
        <v>129</v>
      </c>
      <c r="S55" s="71" t="s">
        <v>128</v>
      </c>
    </row>
    <row r="56" spans="2:19" x14ac:dyDescent="0.4">
      <c r="D56" s="180"/>
      <c r="E56" s="251"/>
      <c r="F56" s="252"/>
      <c r="G56" s="264"/>
      <c r="H56" s="156"/>
      <c r="I56" s="156"/>
      <c r="J56" s="146"/>
      <c r="M56" s="180"/>
      <c r="N56" s="251"/>
      <c r="O56" s="252"/>
      <c r="P56" s="141">
        <v>24</v>
      </c>
      <c r="Q56" s="143">
        <v>5</v>
      </c>
      <c r="R56" s="143">
        <v>35</v>
      </c>
      <c r="S56" s="184">
        <v>5</v>
      </c>
    </row>
    <row r="57" spans="2:19" ht="19.5" thickBot="1" x14ac:dyDescent="0.45">
      <c r="D57" s="181"/>
      <c r="E57" s="253"/>
      <c r="F57" s="254"/>
      <c r="G57" s="265">
        <f>G55+H55</f>
        <v>33</v>
      </c>
      <c r="H57" s="196"/>
      <c r="I57" s="195">
        <f>I55+J55</f>
        <v>46</v>
      </c>
      <c r="J57" s="201"/>
      <c r="M57" s="180"/>
      <c r="N57" s="251"/>
      <c r="O57" s="252"/>
      <c r="P57" s="141"/>
      <c r="Q57" s="143"/>
      <c r="R57" s="143"/>
      <c r="S57" s="184"/>
    </row>
    <row r="58" spans="2:19" ht="19.5" thickBot="1" x14ac:dyDescent="0.45">
      <c r="D58" s="180" t="s">
        <v>218</v>
      </c>
      <c r="E58" s="251">
        <v>93</v>
      </c>
      <c r="F58" s="252"/>
      <c r="G58" s="97" t="s">
        <v>103</v>
      </c>
      <c r="H58" s="70" t="s">
        <v>128</v>
      </c>
      <c r="I58" s="70" t="s">
        <v>129</v>
      </c>
      <c r="J58" s="71" t="s">
        <v>128</v>
      </c>
      <c r="M58" s="181"/>
      <c r="N58" s="251"/>
      <c r="O58" s="252"/>
      <c r="P58" s="153">
        <f>P56+Q56</f>
        <v>29</v>
      </c>
      <c r="Q58" s="177"/>
      <c r="R58" s="177">
        <f>R56+S56</f>
        <v>40</v>
      </c>
      <c r="S58" s="185"/>
    </row>
    <row r="59" spans="2:19" x14ac:dyDescent="0.4">
      <c r="D59" s="180"/>
      <c r="E59" s="251"/>
      <c r="F59" s="252"/>
      <c r="G59" s="142">
        <v>28</v>
      </c>
      <c r="H59" s="154">
        <v>3</v>
      </c>
      <c r="I59" s="154">
        <v>29</v>
      </c>
      <c r="J59" s="144">
        <v>3</v>
      </c>
      <c r="M59" s="179" t="s">
        <v>149</v>
      </c>
      <c r="N59" s="251"/>
      <c r="O59" s="252"/>
      <c r="P59" s="97" t="s">
        <v>103</v>
      </c>
      <c r="Q59" s="70" t="s">
        <v>128</v>
      </c>
      <c r="R59" s="70" t="s">
        <v>129</v>
      </c>
      <c r="S59" s="71" t="s">
        <v>128</v>
      </c>
    </row>
    <row r="60" spans="2:19" x14ac:dyDescent="0.4">
      <c r="D60" s="180"/>
      <c r="E60" s="251"/>
      <c r="F60" s="252"/>
      <c r="G60" s="264"/>
      <c r="H60" s="156"/>
      <c r="I60" s="156"/>
      <c r="J60" s="146"/>
      <c r="M60" s="180"/>
      <c r="N60" s="251"/>
      <c r="O60" s="252"/>
      <c r="P60" s="141">
        <v>37</v>
      </c>
      <c r="Q60" s="143">
        <v>7</v>
      </c>
      <c r="R60" s="143">
        <v>43</v>
      </c>
      <c r="S60" s="184">
        <v>7</v>
      </c>
    </row>
    <row r="61" spans="2:19" ht="19.5" thickBot="1" x14ac:dyDescent="0.45">
      <c r="D61" s="181"/>
      <c r="E61" s="253"/>
      <c r="F61" s="254"/>
      <c r="G61" s="265">
        <f>G59+H59</f>
        <v>31</v>
      </c>
      <c r="H61" s="196"/>
      <c r="I61" s="195">
        <f>I59+J59</f>
        <v>32</v>
      </c>
      <c r="J61" s="201"/>
      <c r="M61" s="180"/>
      <c r="N61" s="251"/>
      <c r="O61" s="252"/>
      <c r="P61" s="141"/>
      <c r="Q61" s="143"/>
      <c r="R61" s="143"/>
      <c r="S61" s="184"/>
    </row>
    <row r="62" spans="2:19" ht="19.5" thickBot="1" x14ac:dyDescent="0.45">
      <c r="D62" s="180" t="s">
        <v>224</v>
      </c>
      <c r="E62" s="251">
        <v>64</v>
      </c>
      <c r="F62" s="252"/>
      <c r="G62" s="97" t="s">
        <v>103</v>
      </c>
      <c r="H62" s="70" t="s">
        <v>128</v>
      </c>
      <c r="I62" s="70" t="s">
        <v>129</v>
      </c>
      <c r="J62" s="71" t="s">
        <v>128</v>
      </c>
      <c r="M62" s="181"/>
      <c r="N62" s="251"/>
      <c r="O62" s="252"/>
      <c r="P62" s="153">
        <f>P60+Q60</f>
        <v>44</v>
      </c>
      <c r="Q62" s="177"/>
      <c r="R62" s="177">
        <f>R60+S60</f>
        <v>50</v>
      </c>
      <c r="S62" s="185"/>
    </row>
    <row r="63" spans="2:19" x14ac:dyDescent="0.4">
      <c r="D63" s="180"/>
      <c r="E63" s="251"/>
      <c r="F63" s="252"/>
      <c r="G63" s="142">
        <v>25</v>
      </c>
      <c r="H63" s="154">
        <v>3</v>
      </c>
      <c r="I63" s="154">
        <v>23</v>
      </c>
      <c r="J63" s="144">
        <v>3</v>
      </c>
      <c r="M63" s="180" t="s">
        <v>150</v>
      </c>
      <c r="N63" s="251"/>
      <c r="O63" s="252"/>
      <c r="P63" s="97" t="s">
        <v>103</v>
      </c>
      <c r="Q63" s="70" t="s">
        <v>128</v>
      </c>
      <c r="R63" s="70" t="s">
        <v>129</v>
      </c>
      <c r="S63" s="71" t="s">
        <v>128</v>
      </c>
    </row>
    <row r="64" spans="2:19" x14ac:dyDescent="0.4">
      <c r="D64" s="180"/>
      <c r="E64" s="251"/>
      <c r="F64" s="252"/>
      <c r="G64" s="264"/>
      <c r="H64" s="156"/>
      <c r="I64" s="156"/>
      <c r="J64" s="146"/>
      <c r="M64" s="180"/>
      <c r="N64" s="251"/>
      <c r="O64" s="252"/>
      <c r="P64" s="141">
        <v>13</v>
      </c>
      <c r="Q64" s="143">
        <v>2</v>
      </c>
      <c r="R64" s="143">
        <v>46</v>
      </c>
      <c r="S64" s="184">
        <v>2</v>
      </c>
    </row>
    <row r="65" spans="4:19" ht="19.5" thickBot="1" x14ac:dyDescent="0.45">
      <c r="D65" s="181"/>
      <c r="E65" s="253"/>
      <c r="F65" s="254"/>
      <c r="G65" s="265">
        <f>G63+H63</f>
        <v>28</v>
      </c>
      <c r="H65" s="196"/>
      <c r="I65" s="195">
        <f>I63+J63</f>
        <v>26</v>
      </c>
      <c r="J65" s="201"/>
      <c r="M65" s="180"/>
      <c r="N65" s="251"/>
      <c r="O65" s="252"/>
      <c r="P65" s="141"/>
      <c r="Q65" s="143"/>
      <c r="R65" s="143"/>
      <c r="S65" s="184"/>
    </row>
    <row r="66" spans="4:19" ht="19.5" thickBot="1" x14ac:dyDescent="0.45">
      <c r="D66" s="191" t="s">
        <v>230</v>
      </c>
      <c r="E66" s="266">
        <v>70</v>
      </c>
      <c r="F66" s="267"/>
      <c r="G66" s="97" t="s">
        <v>103</v>
      </c>
      <c r="H66" s="70" t="s">
        <v>128</v>
      </c>
      <c r="I66" s="70" t="s">
        <v>129</v>
      </c>
      <c r="J66" s="71" t="s">
        <v>128</v>
      </c>
      <c r="M66" s="181"/>
      <c r="N66" s="251"/>
      <c r="O66" s="252"/>
      <c r="P66" s="153">
        <f>P64+Q64</f>
        <v>15</v>
      </c>
      <c r="Q66" s="177"/>
      <c r="R66" s="177">
        <f>R64+S64</f>
        <v>48</v>
      </c>
      <c r="S66" s="185"/>
    </row>
    <row r="67" spans="4:19" x14ac:dyDescent="0.4">
      <c r="D67" s="192"/>
      <c r="E67" s="268"/>
      <c r="F67" s="269"/>
      <c r="G67" s="142">
        <v>25</v>
      </c>
      <c r="H67" s="154">
        <v>6</v>
      </c>
      <c r="I67" s="154">
        <v>19</v>
      </c>
      <c r="J67" s="144">
        <v>6</v>
      </c>
      <c r="M67" s="180" t="s">
        <v>138</v>
      </c>
      <c r="N67" s="251"/>
      <c r="O67" s="252"/>
      <c r="P67" s="97" t="s">
        <v>103</v>
      </c>
      <c r="Q67" s="70" t="s">
        <v>128</v>
      </c>
      <c r="R67" s="70" t="s">
        <v>129</v>
      </c>
      <c r="S67" s="71" t="s">
        <v>128</v>
      </c>
    </row>
    <row r="68" spans="4:19" x14ac:dyDescent="0.4">
      <c r="D68" s="192"/>
      <c r="E68" s="268"/>
      <c r="F68" s="269"/>
      <c r="G68" s="264"/>
      <c r="H68" s="156"/>
      <c r="I68" s="156"/>
      <c r="J68" s="146"/>
      <c r="M68" s="180"/>
      <c r="N68" s="251"/>
      <c r="O68" s="252"/>
      <c r="P68" s="142"/>
      <c r="Q68" s="154"/>
      <c r="R68" s="154"/>
      <c r="S68" s="144"/>
    </row>
    <row r="69" spans="4:19" ht="19.5" thickBot="1" x14ac:dyDescent="0.45">
      <c r="D69" s="193"/>
      <c r="E69" s="270"/>
      <c r="F69" s="271"/>
      <c r="G69" s="265">
        <f>G67+H67</f>
        <v>31</v>
      </c>
      <c r="H69" s="196"/>
      <c r="I69" s="195">
        <f>I67+J67</f>
        <v>25</v>
      </c>
      <c r="J69" s="201"/>
      <c r="M69" s="180"/>
      <c r="N69" s="251"/>
      <c r="O69" s="252"/>
      <c r="P69" s="264"/>
      <c r="Q69" s="156"/>
      <c r="R69" s="156"/>
      <c r="S69" s="146"/>
    </row>
    <row r="70" spans="4:19" ht="19.5" thickBot="1" x14ac:dyDescent="0.45">
      <c r="D70" s="191" t="s">
        <v>243</v>
      </c>
      <c r="E70" s="266">
        <v>92</v>
      </c>
      <c r="F70" s="267"/>
      <c r="G70" s="97" t="s">
        <v>103</v>
      </c>
      <c r="H70" s="70" t="s">
        <v>128</v>
      </c>
      <c r="I70" s="70" t="s">
        <v>129</v>
      </c>
      <c r="J70" s="71" t="s">
        <v>128</v>
      </c>
      <c r="M70" s="181"/>
      <c r="N70" s="251"/>
      <c r="O70" s="252"/>
      <c r="P70" s="265">
        <f>P68+Q68</f>
        <v>0</v>
      </c>
      <c r="Q70" s="196"/>
      <c r="R70" s="195">
        <f>R68+S68</f>
        <v>0</v>
      </c>
      <c r="S70" s="201"/>
    </row>
    <row r="71" spans="4:19" x14ac:dyDescent="0.4">
      <c r="D71" s="192"/>
      <c r="E71" s="268"/>
      <c r="F71" s="269"/>
      <c r="G71" s="142">
        <v>36</v>
      </c>
      <c r="H71" s="154">
        <v>6</v>
      </c>
      <c r="I71" s="154">
        <v>41</v>
      </c>
      <c r="J71" s="144">
        <v>6</v>
      </c>
      <c r="M71" s="180" t="s">
        <v>153</v>
      </c>
      <c r="N71" s="251"/>
      <c r="O71" s="252"/>
      <c r="P71" s="97" t="s">
        <v>103</v>
      </c>
      <c r="Q71" s="70" t="s">
        <v>128</v>
      </c>
      <c r="R71" s="70" t="s">
        <v>129</v>
      </c>
      <c r="S71" s="71" t="s">
        <v>128</v>
      </c>
    </row>
    <row r="72" spans="4:19" x14ac:dyDescent="0.4">
      <c r="D72" s="192"/>
      <c r="E72" s="268"/>
      <c r="F72" s="269"/>
      <c r="G72" s="264"/>
      <c r="H72" s="156"/>
      <c r="I72" s="156"/>
      <c r="J72" s="146"/>
      <c r="M72" s="180"/>
      <c r="N72" s="251"/>
      <c r="O72" s="252"/>
      <c r="P72" s="142"/>
      <c r="Q72" s="154"/>
      <c r="R72" s="154"/>
      <c r="S72" s="144"/>
    </row>
    <row r="73" spans="4:19" ht="19.5" thickBot="1" x14ac:dyDescent="0.45">
      <c r="D73" s="193"/>
      <c r="E73" s="270"/>
      <c r="F73" s="271"/>
      <c r="G73" s="265">
        <f>G71+H71</f>
        <v>42</v>
      </c>
      <c r="H73" s="196"/>
      <c r="I73" s="195">
        <f>I71+J71</f>
        <v>47</v>
      </c>
      <c r="J73" s="201"/>
      <c r="M73" s="180"/>
      <c r="N73" s="251"/>
      <c r="O73" s="252"/>
      <c r="P73" s="264"/>
      <c r="Q73" s="156"/>
      <c r="R73" s="156"/>
      <c r="S73" s="146"/>
    </row>
    <row r="74" spans="4:19" ht="19.5" thickBot="1" x14ac:dyDescent="0.45">
      <c r="M74" s="181"/>
      <c r="N74" s="251"/>
      <c r="O74" s="252"/>
      <c r="P74" s="265">
        <f>P72+Q72</f>
        <v>0</v>
      </c>
      <c r="Q74" s="196"/>
      <c r="R74" s="195">
        <f>R72+S72</f>
        <v>0</v>
      </c>
      <c r="S74" s="201"/>
    </row>
    <row r="75" spans="4:19" x14ac:dyDescent="0.4">
      <c r="M75" s="180" t="s">
        <v>154</v>
      </c>
      <c r="N75" s="251"/>
      <c r="O75" s="252"/>
      <c r="P75" s="97" t="s">
        <v>103</v>
      </c>
      <c r="Q75" s="70" t="s">
        <v>128</v>
      </c>
      <c r="R75" s="70" t="s">
        <v>129</v>
      </c>
      <c r="S75" s="71" t="s">
        <v>128</v>
      </c>
    </row>
    <row r="76" spans="4:19" x14ac:dyDescent="0.4">
      <c r="M76" s="180"/>
      <c r="N76" s="251"/>
      <c r="O76" s="252"/>
      <c r="P76" s="142"/>
      <c r="Q76" s="154"/>
      <c r="R76" s="154"/>
      <c r="S76" s="144"/>
    </row>
    <row r="77" spans="4:19" x14ac:dyDescent="0.4">
      <c r="M77" s="180"/>
      <c r="N77" s="251"/>
      <c r="O77" s="252"/>
      <c r="P77" s="264"/>
      <c r="Q77" s="156"/>
      <c r="R77" s="156"/>
      <c r="S77" s="146"/>
    </row>
    <row r="78" spans="4:19" ht="19.5" thickBot="1" x14ac:dyDescent="0.45">
      <c r="M78" s="181"/>
      <c r="N78" s="251"/>
      <c r="O78" s="252"/>
      <c r="P78" s="265">
        <f>P76+Q76</f>
        <v>0</v>
      </c>
      <c r="Q78" s="196"/>
      <c r="R78" s="195">
        <f>R76+S76</f>
        <v>0</v>
      </c>
      <c r="S78" s="201"/>
    </row>
    <row r="79" spans="4:19" x14ac:dyDescent="0.4">
      <c r="M79" s="180" t="s">
        <v>209</v>
      </c>
      <c r="N79" s="251"/>
      <c r="O79" s="252"/>
      <c r="P79" s="97" t="s">
        <v>103</v>
      </c>
      <c r="Q79" s="70" t="s">
        <v>128</v>
      </c>
      <c r="R79" s="70" t="s">
        <v>129</v>
      </c>
      <c r="S79" s="71" t="s">
        <v>128</v>
      </c>
    </row>
    <row r="80" spans="4:19" x14ac:dyDescent="0.4">
      <c r="M80" s="180"/>
      <c r="N80" s="251"/>
      <c r="O80" s="252"/>
      <c r="P80" s="142"/>
      <c r="Q80" s="154"/>
      <c r="R80" s="154"/>
      <c r="S80" s="144"/>
    </row>
    <row r="81" spans="13:19" x14ac:dyDescent="0.4">
      <c r="M81" s="180"/>
      <c r="N81" s="251"/>
      <c r="O81" s="252"/>
      <c r="P81" s="264"/>
      <c r="Q81" s="156"/>
      <c r="R81" s="156"/>
      <c r="S81" s="146"/>
    </row>
    <row r="82" spans="13:19" ht="19.5" thickBot="1" x14ac:dyDescent="0.45">
      <c r="M82" s="181"/>
      <c r="N82" s="251"/>
      <c r="O82" s="252"/>
      <c r="P82" s="265">
        <f>P80+Q80</f>
        <v>0</v>
      </c>
      <c r="Q82" s="196"/>
      <c r="R82" s="195">
        <f>R80+S80</f>
        <v>0</v>
      </c>
      <c r="S82" s="201"/>
    </row>
    <row r="83" spans="13:19" x14ac:dyDescent="0.4">
      <c r="M83" s="180" t="s">
        <v>210</v>
      </c>
      <c r="N83" s="251"/>
      <c r="O83" s="252"/>
      <c r="P83" s="97" t="s">
        <v>103</v>
      </c>
      <c r="Q83" s="70" t="s">
        <v>128</v>
      </c>
      <c r="R83" s="70" t="s">
        <v>129</v>
      </c>
      <c r="S83" s="71" t="s">
        <v>128</v>
      </c>
    </row>
    <row r="84" spans="13:19" x14ac:dyDescent="0.4">
      <c r="M84" s="180"/>
      <c r="N84" s="251"/>
      <c r="O84" s="252"/>
      <c r="P84" s="142"/>
      <c r="Q84" s="154"/>
      <c r="R84" s="154"/>
      <c r="S84" s="144"/>
    </row>
    <row r="85" spans="13:19" x14ac:dyDescent="0.4">
      <c r="M85" s="180"/>
      <c r="N85" s="251"/>
      <c r="O85" s="252"/>
      <c r="P85" s="264"/>
      <c r="Q85" s="156"/>
      <c r="R85" s="156"/>
      <c r="S85" s="146"/>
    </row>
    <row r="86" spans="13:19" ht="19.5" thickBot="1" x14ac:dyDescent="0.45">
      <c r="M86" s="181"/>
      <c r="N86" s="251"/>
      <c r="O86" s="252"/>
      <c r="P86" s="265">
        <f>P84+Q84</f>
        <v>0</v>
      </c>
      <c r="Q86" s="196"/>
      <c r="R86" s="195">
        <f>R84+S84</f>
        <v>0</v>
      </c>
      <c r="S86" s="201"/>
    </row>
    <row r="87" spans="13:19" x14ac:dyDescent="0.4">
      <c r="M87" s="180" t="s">
        <v>211</v>
      </c>
      <c r="N87" s="251"/>
      <c r="O87" s="252"/>
      <c r="P87" s="97" t="s">
        <v>103</v>
      </c>
      <c r="Q87" s="70" t="s">
        <v>128</v>
      </c>
      <c r="R87" s="70" t="s">
        <v>129</v>
      </c>
      <c r="S87" s="71" t="s">
        <v>128</v>
      </c>
    </row>
    <row r="88" spans="13:19" x14ac:dyDescent="0.4">
      <c r="M88" s="180"/>
      <c r="N88" s="251"/>
      <c r="O88" s="252"/>
      <c r="P88" s="142"/>
      <c r="Q88" s="154"/>
      <c r="R88" s="154"/>
      <c r="S88" s="144"/>
    </row>
    <row r="89" spans="13:19" x14ac:dyDescent="0.4">
      <c r="M89" s="180"/>
      <c r="N89" s="251"/>
      <c r="O89" s="252"/>
      <c r="P89" s="264"/>
      <c r="Q89" s="156"/>
      <c r="R89" s="156"/>
      <c r="S89" s="146"/>
    </row>
    <row r="90" spans="13:19" ht="19.5" thickBot="1" x14ac:dyDescent="0.45">
      <c r="M90" s="181"/>
      <c r="N90" s="251"/>
      <c r="O90" s="252"/>
      <c r="P90" s="265">
        <f>P88+Q88</f>
        <v>0</v>
      </c>
      <c r="Q90" s="196"/>
      <c r="R90" s="195">
        <f>R88+S88</f>
        <v>0</v>
      </c>
      <c r="S90" s="201"/>
    </row>
    <row r="91" spans="13:19" x14ac:dyDescent="0.4">
      <c r="M91" s="180" t="s">
        <v>212</v>
      </c>
      <c r="N91" s="251"/>
      <c r="O91" s="252"/>
      <c r="P91" s="97" t="s">
        <v>103</v>
      </c>
      <c r="Q91" s="70" t="s">
        <v>128</v>
      </c>
      <c r="R91" s="70" t="s">
        <v>129</v>
      </c>
      <c r="S91" s="71" t="s">
        <v>128</v>
      </c>
    </row>
    <row r="92" spans="13:19" x14ac:dyDescent="0.4">
      <c r="M92" s="180"/>
      <c r="N92" s="251"/>
      <c r="O92" s="252"/>
      <c r="P92" s="142"/>
      <c r="Q92" s="154"/>
      <c r="R92" s="154"/>
      <c r="S92" s="144"/>
    </row>
    <row r="93" spans="13:19" x14ac:dyDescent="0.4">
      <c r="M93" s="180"/>
      <c r="N93" s="251"/>
      <c r="O93" s="252"/>
      <c r="P93" s="264"/>
      <c r="Q93" s="156"/>
      <c r="R93" s="156"/>
      <c r="S93" s="146"/>
    </row>
    <row r="94" spans="13:19" ht="19.5" thickBot="1" x14ac:dyDescent="0.45">
      <c r="M94" s="181"/>
      <c r="N94" s="251"/>
      <c r="O94" s="252"/>
      <c r="P94" s="265">
        <f>P92+Q92</f>
        <v>0</v>
      </c>
      <c r="Q94" s="196"/>
      <c r="R94" s="195">
        <f>R92+S92</f>
        <v>0</v>
      </c>
      <c r="S94" s="201"/>
    </row>
  </sheetData>
  <mergeCells count="232">
    <mergeCell ref="J71:J72"/>
    <mergeCell ref="G73:H73"/>
    <mergeCell ref="I73:J73"/>
    <mergeCell ref="C47:C49"/>
    <mergeCell ref="D47:D49"/>
    <mergeCell ref="E47:E48"/>
    <mergeCell ref="F47:F48"/>
    <mergeCell ref="G47:G48"/>
    <mergeCell ref="H47:H48"/>
    <mergeCell ref="I47:I49"/>
    <mergeCell ref="D70:D73"/>
    <mergeCell ref="E70:F73"/>
    <mergeCell ref="G71:G72"/>
    <mergeCell ref="H71:H72"/>
    <mergeCell ref="I71:I72"/>
    <mergeCell ref="E49:F49"/>
    <mergeCell ref="G49:H49"/>
    <mergeCell ref="D66:D69"/>
    <mergeCell ref="E66:F69"/>
    <mergeCell ref="I61:J61"/>
    <mergeCell ref="D62:D65"/>
    <mergeCell ref="E62:F65"/>
    <mergeCell ref="B32:B49"/>
    <mergeCell ref="M91:M94"/>
    <mergeCell ref="N91:O94"/>
    <mergeCell ref="P92:P93"/>
    <mergeCell ref="Q92:Q93"/>
    <mergeCell ref="R92:R93"/>
    <mergeCell ref="S92:S93"/>
    <mergeCell ref="P94:Q94"/>
    <mergeCell ref="R94:S94"/>
    <mergeCell ref="M87:M90"/>
    <mergeCell ref="N87:O90"/>
    <mergeCell ref="P88:P89"/>
    <mergeCell ref="Q88:Q89"/>
    <mergeCell ref="R88:R89"/>
    <mergeCell ref="S88:S89"/>
    <mergeCell ref="P90:Q90"/>
    <mergeCell ref="R90:S90"/>
    <mergeCell ref="M83:M86"/>
    <mergeCell ref="N83:O86"/>
    <mergeCell ref="P84:P85"/>
    <mergeCell ref="Q84:Q85"/>
    <mergeCell ref="R84:R85"/>
    <mergeCell ref="S84:S85"/>
    <mergeCell ref="P86:Q86"/>
    <mergeCell ref="R86:S86"/>
    <mergeCell ref="M79:M82"/>
    <mergeCell ref="N79:O82"/>
    <mergeCell ref="P80:P81"/>
    <mergeCell ref="Q80:Q81"/>
    <mergeCell ref="R80:R81"/>
    <mergeCell ref="S80:S81"/>
    <mergeCell ref="P82:Q82"/>
    <mergeCell ref="R82:S82"/>
    <mergeCell ref="P70:Q70"/>
    <mergeCell ref="R70:S70"/>
    <mergeCell ref="H67:H68"/>
    <mergeCell ref="I67:I68"/>
    <mergeCell ref="J67:J68"/>
    <mergeCell ref="M67:M70"/>
    <mergeCell ref="N67:O70"/>
    <mergeCell ref="P68:P69"/>
    <mergeCell ref="M75:M78"/>
    <mergeCell ref="N75:O78"/>
    <mergeCell ref="P76:P77"/>
    <mergeCell ref="Q76:Q77"/>
    <mergeCell ref="R76:R77"/>
    <mergeCell ref="S76:S77"/>
    <mergeCell ref="P78:Q78"/>
    <mergeCell ref="R78:S78"/>
    <mergeCell ref="M71:M74"/>
    <mergeCell ref="N71:O74"/>
    <mergeCell ref="P72:P73"/>
    <mergeCell ref="Q72:Q73"/>
    <mergeCell ref="R72:R73"/>
    <mergeCell ref="S72:S73"/>
    <mergeCell ref="P74:Q74"/>
    <mergeCell ref="R74:S74"/>
    <mergeCell ref="P66:Q66"/>
    <mergeCell ref="R66:S66"/>
    <mergeCell ref="G67:G68"/>
    <mergeCell ref="H63:H64"/>
    <mergeCell ref="I63:I64"/>
    <mergeCell ref="J63:J64"/>
    <mergeCell ref="M63:M66"/>
    <mergeCell ref="N63:O66"/>
    <mergeCell ref="P64:P65"/>
    <mergeCell ref="Q68:Q69"/>
    <mergeCell ref="R68:R69"/>
    <mergeCell ref="S68:S69"/>
    <mergeCell ref="G69:H69"/>
    <mergeCell ref="I69:J69"/>
    <mergeCell ref="P62:Q62"/>
    <mergeCell ref="R62:S62"/>
    <mergeCell ref="G63:G64"/>
    <mergeCell ref="H59:H60"/>
    <mergeCell ref="I59:I60"/>
    <mergeCell ref="J59:J60"/>
    <mergeCell ref="M59:M62"/>
    <mergeCell ref="N59:O62"/>
    <mergeCell ref="P60:P61"/>
    <mergeCell ref="Q64:Q65"/>
    <mergeCell ref="R64:R65"/>
    <mergeCell ref="S64:S65"/>
    <mergeCell ref="G65:H65"/>
    <mergeCell ref="I65:J65"/>
    <mergeCell ref="Q56:Q57"/>
    <mergeCell ref="R56:R57"/>
    <mergeCell ref="S56:S57"/>
    <mergeCell ref="G57:H57"/>
    <mergeCell ref="I57:J57"/>
    <mergeCell ref="D58:D61"/>
    <mergeCell ref="E58:F61"/>
    <mergeCell ref="P58:Q58"/>
    <mergeCell ref="R58:S58"/>
    <mergeCell ref="G59:G60"/>
    <mergeCell ref="M54:M58"/>
    <mergeCell ref="N54:O54"/>
    <mergeCell ref="P54:Q54"/>
    <mergeCell ref="R54:S54"/>
    <mergeCell ref="G55:G56"/>
    <mergeCell ref="H55:H56"/>
    <mergeCell ref="I55:I56"/>
    <mergeCell ref="J55:J56"/>
    <mergeCell ref="N55:O58"/>
    <mergeCell ref="P56:P57"/>
    <mergeCell ref="Q60:Q61"/>
    <mergeCell ref="R60:R61"/>
    <mergeCell ref="S60:S61"/>
    <mergeCell ref="G61:H61"/>
    <mergeCell ref="I44:I46"/>
    <mergeCell ref="E46:F46"/>
    <mergeCell ref="G46:H46"/>
    <mergeCell ref="D51:D52"/>
    <mergeCell ref="D54:D57"/>
    <mergeCell ref="E54:F57"/>
    <mergeCell ref="E43:F43"/>
    <mergeCell ref="G43:H43"/>
    <mergeCell ref="C44:C46"/>
    <mergeCell ref="D44:D46"/>
    <mergeCell ref="E44:E45"/>
    <mergeCell ref="F44:F45"/>
    <mergeCell ref="G44:G45"/>
    <mergeCell ref="H44:H45"/>
    <mergeCell ref="E32:E33"/>
    <mergeCell ref="F32:F33"/>
    <mergeCell ref="G32:G33"/>
    <mergeCell ref="H32:H33"/>
    <mergeCell ref="I32:I34"/>
    <mergeCell ref="I38:I40"/>
    <mergeCell ref="E40:F40"/>
    <mergeCell ref="G40:H40"/>
    <mergeCell ref="C41:C43"/>
    <mergeCell ref="D41:D43"/>
    <mergeCell ref="E41:E42"/>
    <mergeCell ref="F41:F42"/>
    <mergeCell ref="G41:G42"/>
    <mergeCell ref="H41:H42"/>
    <mergeCell ref="I41:I43"/>
    <mergeCell ref="C38:C40"/>
    <mergeCell ref="D38:D40"/>
    <mergeCell ref="E38:E39"/>
    <mergeCell ref="F38:F39"/>
    <mergeCell ref="G38:G39"/>
    <mergeCell ref="H38:H39"/>
    <mergeCell ref="K39:R44"/>
    <mergeCell ref="K33:R36"/>
    <mergeCell ref="E34:F34"/>
    <mergeCell ref="G34:H34"/>
    <mergeCell ref="C35:C37"/>
    <mergeCell ref="D35:D37"/>
    <mergeCell ref="I18:I20"/>
    <mergeCell ref="E20:F20"/>
    <mergeCell ref="G20:H20"/>
    <mergeCell ref="D22:D23"/>
    <mergeCell ref="B30:C31"/>
    <mergeCell ref="D30:I30"/>
    <mergeCell ref="E31:F31"/>
    <mergeCell ref="G31:H31"/>
    <mergeCell ref="B14:B21"/>
    <mergeCell ref="E35:E36"/>
    <mergeCell ref="F35:F36"/>
    <mergeCell ref="G35:G36"/>
    <mergeCell ref="H35:H36"/>
    <mergeCell ref="I35:I37"/>
    <mergeCell ref="E37:F37"/>
    <mergeCell ref="G37:H37"/>
    <mergeCell ref="C32:C34"/>
    <mergeCell ref="D32:D34"/>
    <mergeCell ref="H15:H16"/>
    <mergeCell ref="I15:I17"/>
    <mergeCell ref="E17:F17"/>
    <mergeCell ref="G17:H17"/>
    <mergeCell ref="C18:C20"/>
    <mergeCell ref="D18:D20"/>
    <mergeCell ref="E18:E19"/>
    <mergeCell ref="F18:F19"/>
    <mergeCell ref="G18:G19"/>
    <mergeCell ref="H18:H19"/>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91737-7F4A-47DA-A00C-15F1D55DF8AC}">
  <sheetPr codeName="Sheet25"/>
  <dimension ref="B1:S97"/>
  <sheetViews>
    <sheetView zoomScale="85" zoomScaleNormal="85" workbookViewId="0">
      <selection activeCell="I15" sqref="I15:I17"/>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1" width="8.75" style="66"/>
    <col min="12" max="12" width="8.75" style="66" customWidth="1"/>
    <col min="13" max="13" width="18" style="66" customWidth="1"/>
    <col min="14" max="16384" width="8.75" style="66"/>
  </cols>
  <sheetData>
    <row r="1" spans="2:9" ht="19.5" thickBot="1" x14ac:dyDescent="0.45"/>
    <row r="2" spans="2:9" ht="19.5" x14ac:dyDescent="0.4">
      <c r="B2" s="134" t="s">
        <v>120</v>
      </c>
      <c r="C2" s="135"/>
      <c r="D2" s="138" t="s">
        <v>121</v>
      </c>
      <c r="E2" s="138"/>
      <c r="F2" s="138"/>
      <c r="G2" s="138"/>
      <c r="H2" s="138"/>
      <c r="I2" s="139"/>
    </row>
    <row r="3" spans="2:9" x14ac:dyDescent="0.4">
      <c r="B3" s="136"/>
      <c r="C3" s="137"/>
      <c r="D3" s="67" t="s">
        <v>183</v>
      </c>
      <c r="E3" s="140" t="s">
        <v>123</v>
      </c>
      <c r="F3" s="140"/>
      <c r="G3" s="140" t="s">
        <v>124</v>
      </c>
      <c r="H3" s="140"/>
      <c r="I3" s="68" t="s">
        <v>125</v>
      </c>
    </row>
    <row r="4" spans="2:9" x14ac:dyDescent="0.4">
      <c r="B4" s="141" t="s">
        <v>126</v>
      </c>
      <c r="C4" s="69"/>
      <c r="D4" s="70" t="s">
        <v>127</v>
      </c>
      <c r="E4" s="70" t="s">
        <v>103</v>
      </c>
      <c r="F4" s="70" t="s">
        <v>128</v>
      </c>
      <c r="G4" s="70" t="s">
        <v>129</v>
      </c>
      <c r="H4" s="70" t="s">
        <v>128</v>
      </c>
      <c r="I4" s="71"/>
    </row>
    <row r="5" spans="2:9" x14ac:dyDescent="0.4">
      <c r="B5" s="141"/>
      <c r="C5" s="143" t="s">
        <v>245</v>
      </c>
      <c r="D5" s="143">
        <v>290</v>
      </c>
      <c r="E5" s="143">
        <v>70</v>
      </c>
      <c r="F5" s="143">
        <v>32</v>
      </c>
      <c r="G5" s="143">
        <v>75</v>
      </c>
      <c r="H5" s="143">
        <v>32</v>
      </c>
      <c r="I5" s="144">
        <v>363</v>
      </c>
    </row>
    <row r="6" spans="2:9" x14ac:dyDescent="0.4">
      <c r="B6" s="141"/>
      <c r="C6" s="143"/>
      <c r="D6" s="143"/>
      <c r="E6" s="143"/>
      <c r="F6" s="143"/>
      <c r="G6" s="143"/>
      <c r="H6" s="143"/>
      <c r="I6" s="145"/>
    </row>
    <row r="7" spans="2:9" x14ac:dyDescent="0.4">
      <c r="B7" s="141"/>
      <c r="C7" s="143"/>
      <c r="D7" s="143"/>
      <c r="E7" s="143">
        <f>E5+F5</f>
        <v>102</v>
      </c>
      <c r="F7" s="143"/>
      <c r="G7" s="143">
        <f>G5+H5</f>
        <v>107</v>
      </c>
      <c r="H7" s="143"/>
      <c r="I7" s="146"/>
    </row>
    <row r="8" spans="2:9" x14ac:dyDescent="0.4">
      <c r="B8" s="141"/>
      <c r="C8" s="143" t="s">
        <v>246</v>
      </c>
      <c r="D8" s="143">
        <v>756</v>
      </c>
      <c r="E8" s="143">
        <v>99</v>
      </c>
      <c r="F8" s="143">
        <v>61</v>
      </c>
      <c r="G8" s="143">
        <v>185</v>
      </c>
      <c r="H8" s="143">
        <v>61</v>
      </c>
      <c r="I8" s="144">
        <v>415</v>
      </c>
    </row>
    <row r="9" spans="2:9" x14ac:dyDescent="0.4">
      <c r="B9" s="141"/>
      <c r="C9" s="143"/>
      <c r="D9" s="143"/>
      <c r="E9" s="143"/>
      <c r="F9" s="143"/>
      <c r="G9" s="143"/>
      <c r="H9" s="143"/>
      <c r="I9" s="145"/>
    </row>
    <row r="10" spans="2:9" x14ac:dyDescent="0.4">
      <c r="B10" s="141"/>
      <c r="C10" s="143"/>
      <c r="D10" s="143"/>
      <c r="E10" s="143">
        <f>E8+F8</f>
        <v>160</v>
      </c>
      <c r="F10" s="143"/>
      <c r="G10" s="143">
        <f>G8+H8</f>
        <v>246</v>
      </c>
      <c r="H10" s="143"/>
      <c r="I10" s="146"/>
    </row>
    <row r="11" spans="2:9" ht="19.5" thickBot="1" x14ac:dyDescent="0.45">
      <c r="B11" s="142"/>
      <c r="C11" s="72" t="s">
        <v>132</v>
      </c>
      <c r="D11" s="73">
        <f t="shared" ref="D11:I11" si="0">D8/D5</f>
        <v>2.6068965517241378</v>
      </c>
      <c r="E11" s="73">
        <f t="shared" si="0"/>
        <v>1.4142857142857144</v>
      </c>
      <c r="F11" s="73">
        <f t="shared" si="0"/>
        <v>1.90625</v>
      </c>
      <c r="G11" s="73">
        <f t="shared" si="0"/>
        <v>2.4666666666666668</v>
      </c>
      <c r="H11" s="73">
        <f t="shared" si="0"/>
        <v>1.90625</v>
      </c>
      <c r="I11" s="74">
        <f t="shared" si="0"/>
        <v>1.1432506887052341</v>
      </c>
    </row>
    <row r="12" spans="2:9" ht="19.5" x14ac:dyDescent="0.4">
      <c r="B12" s="134" t="s">
        <v>133</v>
      </c>
      <c r="C12" s="135"/>
      <c r="D12" s="138" t="s">
        <v>121</v>
      </c>
      <c r="E12" s="138"/>
      <c r="F12" s="138"/>
      <c r="G12" s="138"/>
      <c r="H12" s="138"/>
      <c r="I12" s="139"/>
    </row>
    <row r="13" spans="2:9" x14ac:dyDescent="0.4">
      <c r="B13" s="136"/>
      <c r="C13" s="137"/>
      <c r="D13" s="67" t="s">
        <v>183</v>
      </c>
      <c r="E13" s="140" t="s">
        <v>123</v>
      </c>
      <c r="F13" s="140"/>
      <c r="G13" s="140" t="s">
        <v>124</v>
      </c>
      <c r="H13" s="140"/>
      <c r="I13" s="68" t="s">
        <v>125</v>
      </c>
    </row>
    <row r="14" spans="2:9" x14ac:dyDescent="0.4">
      <c r="B14" s="141" t="s">
        <v>126</v>
      </c>
      <c r="C14" s="69"/>
      <c r="D14" s="70" t="s">
        <v>127</v>
      </c>
      <c r="E14" s="70" t="s">
        <v>134</v>
      </c>
      <c r="F14" s="70" t="s">
        <v>135</v>
      </c>
      <c r="G14" s="70" t="s">
        <v>136</v>
      </c>
      <c r="H14" s="70" t="s">
        <v>135</v>
      </c>
      <c r="I14" s="71"/>
    </row>
    <row r="15" spans="2:9" x14ac:dyDescent="0.4">
      <c r="B15" s="141"/>
      <c r="C15" s="143" t="s">
        <v>247</v>
      </c>
      <c r="D15" s="143">
        <v>346</v>
      </c>
      <c r="E15" s="143">
        <v>135</v>
      </c>
      <c r="F15" s="143">
        <v>35</v>
      </c>
      <c r="G15" s="143">
        <v>133</v>
      </c>
      <c r="H15" s="143">
        <v>35</v>
      </c>
      <c r="I15" s="144">
        <v>484</v>
      </c>
    </row>
    <row r="16" spans="2:9" x14ac:dyDescent="0.4">
      <c r="B16" s="141"/>
      <c r="C16" s="143"/>
      <c r="D16" s="143"/>
      <c r="E16" s="143"/>
      <c r="F16" s="143"/>
      <c r="G16" s="143"/>
      <c r="H16" s="143"/>
      <c r="I16" s="145"/>
    </row>
    <row r="17" spans="2:18" x14ac:dyDescent="0.4">
      <c r="B17" s="141"/>
      <c r="C17" s="143"/>
      <c r="D17" s="143"/>
      <c r="E17" s="143">
        <f>E15+F15</f>
        <v>170</v>
      </c>
      <c r="F17" s="143"/>
      <c r="G17" s="143">
        <f>G15+H15</f>
        <v>168</v>
      </c>
      <c r="H17" s="143"/>
      <c r="I17" s="146"/>
    </row>
    <row r="18" spans="2:18" x14ac:dyDescent="0.4">
      <c r="B18" s="141"/>
      <c r="C18" s="143" t="s">
        <v>248</v>
      </c>
      <c r="D18" s="150">
        <f t="shared" ref="D18:I18" si="1">D15*D11</f>
        <v>901.98620689655172</v>
      </c>
      <c r="E18" s="150">
        <f t="shared" si="1"/>
        <v>190.92857142857144</v>
      </c>
      <c r="F18" s="150">
        <f t="shared" si="1"/>
        <v>66.71875</v>
      </c>
      <c r="G18" s="150">
        <f t="shared" si="1"/>
        <v>328.06666666666666</v>
      </c>
      <c r="H18" s="150">
        <f t="shared" si="1"/>
        <v>66.71875</v>
      </c>
      <c r="I18" s="147">
        <f t="shared" si="1"/>
        <v>553.33333333333326</v>
      </c>
    </row>
    <row r="19" spans="2:18" x14ac:dyDescent="0.4">
      <c r="B19" s="141"/>
      <c r="C19" s="143"/>
      <c r="D19" s="150"/>
      <c r="E19" s="150"/>
      <c r="F19" s="150"/>
      <c r="G19" s="150"/>
      <c r="H19" s="150"/>
      <c r="I19" s="148"/>
    </row>
    <row r="20" spans="2:18" x14ac:dyDescent="0.4">
      <c r="B20" s="141"/>
      <c r="C20" s="143"/>
      <c r="D20" s="150"/>
      <c r="E20" s="150">
        <f>E18+F18</f>
        <v>257.64732142857144</v>
      </c>
      <c r="F20" s="150"/>
      <c r="G20" s="150">
        <f>G18+H18</f>
        <v>394.78541666666666</v>
      </c>
      <c r="H20" s="150"/>
      <c r="I20" s="149"/>
    </row>
    <row r="21" spans="2:18" ht="19.5" thickBot="1" x14ac:dyDescent="0.45">
      <c r="B21" s="153"/>
      <c r="C21" s="75" t="s">
        <v>132</v>
      </c>
      <c r="D21" s="76">
        <f t="shared" ref="D21:I21" si="2">D18/D15</f>
        <v>2.6068965517241378</v>
      </c>
      <c r="E21" s="76">
        <f t="shared" si="2"/>
        <v>1.4142857142857144</v>
      </c>
      <c r="F21" s="76">
        <f t="shared" si="2"/>
        <v>1.90625</v>
      </c>
      <c r="G21" s="76">
        <f t="shared" si="2"/>
        <v>2.4666666666666668</v>
      </c>
      <c r="H21" s="76">
        <f t="shared" si="2"/>
        <v>1.90625</v>
      </c>
      <c r="I21" s="76">
        <f t="shared" si="2"/>
        <v>1.1432506887052341</v>
      </c>
    </row>
    <row r="22" spans="2:18" x14ac:dyDescent="0.4">
      <c r="B22" s="77"/>
      <c r="C22" s="77"/>
      <c r="D22" s="151" t="s">
        <v>139</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137"/>
      <c r="D31" s="67" t="s">
        <v>183</v>
      </c>
      <c r="E31" s="140" t="s">
        <v>123</v>
      </c>
      <c r="F31" s="140"/>
      <c r="G31" s="140" t="s">
        <v>124</v>
      </c>
      <c r="H31" s="140"/>
      <c r="I31" s="68" t="s">
        <v>125</v>
      </c>
    </row>
    <row r="32" spans="2:18" ht="19.5" thickBot="1" x14ac:dyDescent="0.45">
      <c r="B32" s="191" t="s">
        <v>193</v>
      </c>
      <c r="C32" s="186" t="s">
        <v>194</v>
      </c>
      <c r="D32" s="197" t="s">
        <v>195</v>
      </c>
      <c r="E32" s="202">
        <v>61</v>
      </c>
      <c r="F32" s="202">
        <v>52</v>
      </c>
      <c r="G32" s="202">
        <v>99</v>
      </c>
      <c r="H32" s="202">
        <v>52</v>
      </c>
      <c r="I32" s="194">
        <v>374</v>
      </c>
      <c r="K32" s="88"/>
      <c r="L32" s="88"/>
      <c r="M32" s="88"/>
      <c r="N32" s="88"/>
      <c r="O32" s="88"/>
      <c r="P32" s="88"/>
      <c r="Q32" s="88"/>
      <c r="R32" s="88"/>
    </row>
    <row r="33" spans="2:18" x14ac:dyDescent="0.4">
      <c r="B33" s="192"/>
      <c r="C33" s="187"/>
      <c r="D33" s="204"/>
      <c r="E33" s="203"/>
      <c r="F33" s="203"/>
      <c r="G33" s="203"/>
      <c r="H33" s="203"/>
      <c r="I33" s="145"/>
      <c r="K33" s="157" t="s">
        <v>141</v>
      </c>
      <c r="L33" s="158"/>
      <c r="M33" s="158"/>
      <c r="N33" s="158"/>
      <c r="O33" s="158"/>
      <c r="P33" s="158"/>
      <c r="Q33" s="158"/>
      <c r="R33" s="159"/>
    </row>
    <row r="34" spans="2:18" ht="19.5" thickBot="1" x14ac:dyDescent="0.45">
      <c r="B34" s="192"/>
      <c r="C34" s="189"/>
      <c r="D34" s="205"/>
      <c r="E34" s="207">
        <f>E32+F32</f>
        <v>113</v>
      </c>
      <c r="F34" s="208"/>
      <c r="G34" s="207">
        <f>G32+H32</f>
        <v>151</v>
      </c>
      <c r="H34" s="208"/>
      <c r="I34" s="176"/>
      <c r="J34" s="66">
        <v>16.600000000000001</v>
      </c>
      <c r="K34" s="160"/>
      <c r="L34" s="161"/>
      <c r="M34" s="161"/>
      <c r="N34" s="161"/>
      <c r="O34" s="161"/>
      <c r="P34" s="161"/>
      <c r="Q34" s="161"/>
      <c r="R34" s="162"/>
    </row>
    <row r="35" spans="2:18" x14ac:dyDescent="0.4">
      <c r="B35" s="192"/>
      <c r="C35" s="186" t="s">
        <v>207</v>
      </c>
      <c r="D35" s="197" t="s">
        <v>208</v>
      </c>
      <c r="E35" s="202">
        <v>151</v>
      </c>
      <c r="F35" s="202">
        <v>26</v>
      </c>
      <c r="G35" s="202">
        <v>132</v>
      </c>
      <c r="H35" s="202">
        <v>26</v>
      </c>
      <c r="I35" s="194">
        <v>714</v>
      </c>
      <c r="K35" s="160"/>
      <c r="L35" s="161"/>
      <c r="M35" s="161"/>
      <c r="N35" s="161"/>
      <c r="O35" s="161"/>
      <c r="P35" s="161"/>
      <c r="Q35" s="161"/>
      <c r="R35" s="162"/>
    </row>
    <row r="36" spans="2:18" ht="19.5" thickBot="1" x14ac:dyDescent="0.45">
      <c r="B36" s="192"/>
      <c r="C36" s="187"/>
      <c r="D36" s="204"/>
      <c r="E36" s="203"/>
      <c r="F36" s="203"/>
      <c r="G36" s="203"/>
      <c r="H36" s="203"/>
      <c r="I36" s="145"/>
      <c r="K36" s="163"/>
      <c r="L36" s="164"/>
      <c r="M36" s="164"/>
      <c r="N36" s="164"/>
      <c r="O36" s="164"/>
      <c r="P36" s="164"/>
      <c r="Q36" s="164"/>
      <c r="R36" s="165"/>
    </row>
    <row r="37" spans="2:18" ht="19.5" thickBot="1" x14ac:dyDescent="0.45">
      <c r="B37" s="192"/>
      <c r="C37" s="189"/>
      <c r="D37" s="205"/>
      <c r="E37" s="207">
        <f>E35+F35</f>
        <v>177</v>
      </c>
      <c r="F37" s="208"/>
      <c r="G37" s="207">
        <f>G35+H35</f>
        <v>158</v>
      </c>
      <c r="H37" s="208"/>
      <c r="I37" s="176"/>
      <c r="K37" s="88"/>
      <c r="L37" s="88"/>
      <c r="M37" s="88"/>
      <c r="N37" s="88"/>
      <c r="O37" s="88"/>
      <c r="P37" s="88"/>
      <c r="Q37" s="88"/>
      <c r="R37" s="88"/>
    </row>
    <row r="38" spans="2:18" ht="19.5" thickBot="1" x14ac:dyDescent="0.45">
      <c r="B38" s="192"/>
      <c r="C38" s="186" t="s">
        <v>218</v>
      </c>
      <c r="D38" s="197" t="s">
        <v>219</v>
      </c>
      <c r="E38" s="202">
        <v>57</v>
      </c>
      <c r="F38" s="202">
        <v>22</v>
      </c>
      <c r="G38" s="202">
        <v>83</v>
      </c>
      <c r="H38" s="202">
        <v>22</v>
      </c>
      <c r="I38" s="194">
        <v>250</v>
      </c>
      <c r="K38" s="88"/>
      <c r="L38" s="88"/>
      <c r="M38" s="88"/>
      <c r="N38" s="88"/>
      <c r="O38" s="88"/>
      <c r="P38" s="88"/>
      <c r="Q38" s="88"/>
      <c r="R38" s="88"/>
    </row>
    <row r="39" spans="2:18" x14ac:dyDescent="0.4">
      <c r="B39" s="192"/>
      <c r="C39" s="187"/>
      <c r="D39" s="204"/>
      <c r="E39" s="203"/>
      <c r="F39" s="203"/>
      <c r="G39" s="203"/>
      <c r="H39" s="203"/>
      <c r="I39" s="145"/>
      <c r="K39" s="166" t="s">
        <v>144</v>
      </c>
      <c r="L39" s="167"/>
      <c r="M39" s="167"/>
      <c r="N39" s="167"/>
      <c r="O39" s="167"/>
      <c r="P39" s="167"/>
      <c r="Q39" s="167"/>
      <c r="R39" s="168"/>
    </row>
    <row r="40" spans="2:18" ht="19.5" thickBot="1" x14ac:dyDescent="0.45">
      <c r="B40" s="192"/>
      <c r="C40" s="189"/>
      <c r="D40" s="205"/>
      <c r="E40" s="207">
        <f>E38+F38</f>
        <v>79</v>
      </c>
      <c r="F40" s="208"/>
      <c r="G40" s="207">
        <f>G38+H38</f>
        <v>105</v>
      </c>
      <c r="H40" s="208"/>
      <c r="I40" s="176"/>
      <c r="J40" s="66">
        <v>11.1</v>
      </c>
      <c r="K40" s="169"/>
      <c r="L40" s="170"/>
      <c r="M40" s="170"/>
      <c r="N40" s="170"/>
      <c r="O40" s="170"/>
      <c r="P40" s="170"/>
      <c r="Q40" s="170"/>
      <c r="R40" s="171"/>
    </row>
    <row r="41" spans="2:18" x14ac:dyDescent="0.4">
      <c r="B41" s="192"/>
      <c r="C41" s="186" t="s">
        <v>224</v>
      </c>
      <c r="D41" s="197" t="s">
        <v>225</v>
      </c>
      <c r="E41" s="202">
        <v>128</v>
      </c>
      <c r="F41" s="202">
        <v>23</v>
      </c>
      <c r="G41" s="202">
        <v>81</v>
      </c>
      <c r="H41" s="202">
        <v>23</v>
      </c>
      <c r="I41" s="194">
        <v>482</v>
      </c>
      <c r="K41" s="169"/>
      <c r="L41" s="170"/>
      <c r="M41" s="170"/>
      <c r="N41" s="170"/>
      <c r="O41" s="170"/>
      <c r="P41" s="170"/>
      <c r="Q41" s="170"/>
      <c r="R41" s="171"/>
    </row>
    <row r="42" spans="2:18" x14ac:dyDescent="0.4">
      <c r="B42" s="192"/>
      <c r="C42" s="187"/>
      <c r="D42" s="204"/>
      <c r="E42" s="203"/>
      <c r="F42" s="203"/>
      <c r="G42" s="203"/>
      <c r="H42" s="203"/>
      <c r="I42" s="145"/>
      <c r="K42" s="169"/>
      <c r="L42" s="170"/>
      <c r="M42" s="170"/>
      <c r="N42" s="170"/>
      <c r="O42" s="170"/>
      <c r="P42" s="170"/>
      <c r="Q42" s="170"/>
      <c r="R42" s="171"/>
    </row>
    <row r="43" spans="2:18" ht="19.5" thickBot="1" x14ac:dyDescent="0.45">
      <c r="B43" s="192"/>
      <c r="C43" s="189"/>
      <c r="D43" s="205"/>
      <c r="E43" s="207">
        <f>E41+F41</f>
        <v>151</v>
      </c>
      <c r="F43" s="208"/>
      <c r="G43" s="207">
        <f>G41+H41</f>
        <v>104</v>
      </c>
      <c r="H43" s="208"/>
      <c r="I43" s="176"/>
      <c r="J43" s="66">
        <v>21.4</v>
      </c>
      <c r="K43" s="169"/>
      <c r="L43" s="170"/>
      <c r="M43" s="170"/>
      <c r="N43" s="170"/>
      <c r="O43" s="170"/>
      <c r="P43" s="170"/>
      <c r="Q43" s="170"/>
      <c r="R43" s="171"/>
    </row>
    <row r="44" spans="2:18" ht="19.5" thickBot="1" x14ac:dyDescent="0.45">
      <c r="B44" s="192"/>
      <c r="C44" s="186" t="s">
        <v>230</v>
      </c>
      <c r="D44" s="197" t="s">
        <v>231</v>
      </c>
      <c r="E44" s="202">
        <v>101</v>
      </c>
      <c r="F44" s="202">
        <v>29</v>
      </c>
      <c r="G44" s="202">
        <v>138</v>
      </c>
      <c r="H44" s="202">
        <v>29</v>
      </c>
      <c r="I44" s="194">
        <v>472</v>
      </c>
      <c r="K44" s="172"/>
      <c r="L44" s="173"/>
      <c r="M44" s="173"/>
      <c r="N44" s="173"/>
      <c r="O44" s="173"/>
      <c r="P44" s="173"/>
      <c r="Q44" s="173"/>
      <c r="R44" s="174"/>
    </row>
    <row r="45" spans="2:18" x14ac:dyDescent="0.4">
      <c r="B45" s="192"/>
      <c r="C45" s="187"/>
      <c r="D45" s="204"/>
      <c r="E45" s="203"/>
      <c r="F45" s="203"/>
      <c r="G45" s="203"/>
      <c r="H45" s="203"/>
      <c r="I45" s="145"/>
      <c r="K45" s="88"/>
      <c r="L45" s="88"/>
      <c r="M45" s="88"/>
      <c r="N45" s="88"/>
      <c r="O45" s="88"/>
      <c r="P45" s="88"/>
      <c r="Q45" s="88"/>
      <c r="R45" s="88"/>
    </row>
    <row r="46" spans="2:18" ht="19.5" thickBot="1" x14ac:dyDescent="0.45">
      <c r="B46" s="192"/>
      <c r="C46" s="189"/>
      <c r="D46" s="205"/>
      <c r="E46" s="207">
        <f>E44+F44</f>
        <v>130</v>
      </c>
      <c r="F46" s="208"/>
      <c r="G46" s="207">
        <f>G44+H44</f>
        <v>167</v>
      </c>
      <c r="H46" s="208"/>
      <c r="I46" s="176"/>
      <c r="J46" s="66">
        <v>22.4</v>
      </c>
      <c r="K46" s="88"/>
      <c r="L46" s="88"/>
      <c r="M46" s="88"/>
      <c r="N46" s="88"/>
      <c r="O46" s="88"/>
      <c r="P46" s="88"/>
      <c r="Q46" s="88"/>
      <c r="R46" s="88"/>
    </row>
    <row r="47" spans="2:18" x14ac:dyDescent="0.4">
      <c r="B47" s="192"/>
      <c r="C47" s="186" t="s">
        <v>243</v>
      </c>
      <c r="D47" s="197" t="s">
        <v>244</v>
      </c>
      <c r="E47" s="202">
        <v>164</v>
      </c>
      <c r="F47" s="202">
        <v>26</v>
      </c>
      <c r="G47" s="202">
        <v>144</v>
      </c>
      <c r="H47" s="202">
        <v>26</v>
      </c>
      <c r="I47" s="194">
        <v>378</v>
      </c>
      <c r="K47" s="88"/>
      <c r="L47" s="88"/>
      <c r="M47" s="88"/>
      <c r="N47" s="88"/>
      <c r="O47" s="88"/>
      <c r="P47" s="88"/>
      <c r="Q47" s="88"/>
      <c r="R47" s="88"/>
    </row>
    <row r="48" spans="2:18" x14ac:dyDescent="0.4">
      <c r="B48" s="192"/>
      <c r="C48" s="187"/>
      <c r="D48" s="204"/>
      <c r="E48" s="203"/>
      <c r="F48" s="203"/>
      <c r="G48" s="203"/>
      <c r="H48" s="203"/>
      <c r="I48" s="145"/>
      <c r="K48" s="88"/>
      <c r="L48" s="88"/>
      <c r="M48" s="88"/>
      <c r="N48" s="88"/>
      <c r="O48" s="88"/>
      <c r="P48" s="88"/>
      <c r="Q48" s="88"/>
      <c r="R48" s="88"/>
    </row>
    <row r="49" spans="2:19" ht="19.5" thickBot="1" x14ac:dyDescent="0.45">
      <c r="B49" s="192"/>
      <c r="C49" s="189"/>
      <c r="D49" s="205"/>
      <c r="E49" s="207">
        <f>E47+F47</f>
        <v>190</v>
      </c>
      <c r="F49" s="208"/>
      <c r="G49" s="207">
        <f>G47+H47</f>
        <v>170</v>
      </c>
      <c r="H49" s="208"/>
      <c r="I49" s="176"/>
      <c r="K49" s="88"/>
      <c r="L49" s="88"/>
      <c r="M49" s="88"/>
      <c r="N49" s="88"/>
      <c r="O49" s="88"/>
      <c r="P49" s="88"/>
      <c r="Q49" s="88"/>
      <c r="R49" s="88"/>
    </row>
    <row r="50" spans="2:19" x14ac:dyDescent="0.4">
      <c r="B50" s="192"/>
      <c r="C50" s="143" t="s">
        <v>246</v>
      </c>
      <c r="D50" s="197" t="s">
        <v>249</v>
      </c>
      <c r="E50" s="143">
        <v>132</v>
      </c>
      <c r="F50" s="143">
        <v>69</v>
      </c>
      <c r="G50" s="143">
        <v>254</v>
      </c>
      <c r="H50" s="143">
        <v>69</v>
      </c>
      <c r="I50" s="194">
        <v>415</v>
      </c>
      <c r="K50" s="88"/>
      <c r="L50" s="88"/>
      <c r="M50" s="88"/>
      <c r="N50" s="88"/>
      <c r="O50" s="88"/>
      <c r="P50" s="88"/>
      <c r="Q50" s="88"/>
      <c r="R50" s="88"/>
    </row>
    <row r="51" spans="2:19" x14ac:dyDescent="0.4">
      <c r="B51" s="192"/>
      <c r="C51" s="143"/>
      <c r="D51" s="204"/>
      <c r="E51" s="143"/>
      <c r="F51" s="143"/>
      <c r="G51" s="143"/>
      <c r="H51" s="143"/>
      <c r="I51" s="145"/>
      <c r="K51" s="88"/>
      <c r="L51" s="88"/>
      <c r="M51" s="88"/>
      <c r="N51" s="88"/>
      <c r="O51" s="88"/>
      <c r="P51" s="88"/>
      <c r="Q51" s="88"/>
      <c r="R51" s="88"/>
    </row>
    <row r="52" spans="2:19" ht="19.5" thickBot="1" x14ac:dyDescent="0.45">
      <c r="B52" s="193"/>
      <c r="C52" s="143"/>
      <c r="D52" s="205"/>
      <c r="E52" s="207">
        <f>E50+F50</f>
        <v>201</v>
      </c>
      <c r="F52" s="208"/>
      <c r="G52" s="207">
        <f>G50+H50</f>
        <v>323</v>
      </c>
      <c r="H52" s="208"/>
      <c r="I52" s="176"/>
      <c r="K52" s="88"/>
      <c r="L52" s="88"/>
      <c r="M52" s="88"/>
      <c r="N52" s="88"/>
      <c r="O52" s="88"/>
      <c r="P52" s="88"/>
      <c r="Q52" s="88"/>
      <c r="R52" s="88"/>
    </row>
    <row r="53" spans="2:19" x14ac:dyDescent="0.4">
      <c r="B53" s="77"/>
      <c r="C53" s="77"/>
      <c r="D53" s="91"/>
      <c r="E53" s="92"/>
      <c r="F53" s="92"/>
      <c r="G53" s="92"/>
      <c r="H53" s="92"/>
      <c r="I53" s="77"/>
      <c r="K53" s="88"/>
      <c r="L53" s="88"/>
      <c r="M53" s="88"/>
      <c r="N53" s="88"/>
      <c r="O53" s="88"/>
      <c r="P53" s="88"/>
      <c r="Q53" s="88"/>
      <c r="R53" s="88"/>
    </row>
    <row r="54" spans="2:19" x14ac:dyDescent="0.4">
      <c r="D54" s="178" t="s">
        <v>145</v>
      </c>
    </row>
    <row r="55" spans="2:19" x14ac:dyDescent="0.4">
      <c r="D55" s="178"/>
    </row>
    <row r="56" spans="2:19" ht="19.5" thickBot="1" x14ac:dyDescent="0.45">
      <c r="D56" s="83"/>
    </row>
    <row r="57" spans="2:19" ht="19.5" thickBot="1" x14ac:dyDescent="0.45">
      <c r="C57" s="84" t="s">
        <v>146</v>
      </c>
      <c r="D57" s="180" t="s">
        <v>213</v>
      </c>
      <c r="E57" s="251">
        <v>70</v>
      </c>
      <c r="F57" s="252"/>
      <c r="G57" s="97" t="s">
        <v>103</v>
      </c>
      <c r="H57" s="70" t="s">
        <v>128</v>
      </c>
      <c r="I57" s="70" t="s">
        <v>129</v>
      </c>
      <c r="J57" s="71" t="s">
        <v>128</v>
      </c>
      <c r="M57" s="179" t="s">
        <v>142</v>
      </c>
      <c r="N57" s="255" t="s">
        <v>183</v>
      </c>
      <c r="O57" s="256"/>
      <c r="P57" s="263" t="s">
        <v>147</v>
      </c>
      <c r="Q57" s="182"/>
      <c r="R57" s="182" t="s">
        <v>148</v>
      </c>
      <c r="S57" s="183"/>
    </row>
    <row r="58" spans="2:19" x14ac:dyDescent="0.4">
      <c r="D58" s="180"/>
      <c r="E58" s="251"/>
      <c r="F58" s="252"/>
      <c r="G58" s="142">
        <v>21</v>
      </c>
      <c r="H58" s="154">
        <v>12</v>
      </c>
      <c r="I58" s="154">
        <v>34</v>
      </c>
      <c r="J58" s="144">
        <v>12</v>
      </c>
      <c r="M58" s="180"/>
      <c r="N58" s="257"/>
      <c r="O58" s="258"/>
      <c r="P58" s="97" t="s">
        <v>103</v>
      </c>
      <c r="Q58" s="70" t="s">
        <v>128</v>
      </c>
      <c r="R58" s="70" t="s">
        <v>129</v>
      </c>
      <c r="S58" s="71" t="s">
        <v>128</v>
      </c>
    </row>
    <row r="59" spans="2:19" x14ac:dyDescent="0.4">
      <c r="D59" s="180"/>
      <c r="E59" s="251"/>
      <c r="F59" s="252"/>
      <c r="G59" s="264"/>
      <c r="H59" s="156"/>
      <c r="I59" s="156"/>
      <c r="J59" s="146"/>
      <c r="M59" s="180"/>
      <c r="N59" s="251"/>
      <c r="O59" s="252"/>
      <c r="P59" s="141">
        <v>24</v>
      </c>
      <c r="Q59" s="143">
        <v>5</v>
      </c>
      <c r="R59" s="143">
        <v>35</v>
      </c>
      <c r="S59" s="184">
        <v>5</v>
      </c>
    </row>
    <row r="60" spans="2:19" ht="19.5" thickBot="1" x14ac:dyDescent="0.45">
      <c r="D60" s="181"/>
      <c r="E60" s="253"/>
      <c r="F60" s="254"/>
      <c r="G60" s="265">
        <f>G58+H58</f>
        <v>33</v>
      </c>
      <c r="H60" s="196"/>
      <c r="I60" s="195">
        <f>I58+J58</f>
        <v>46</v>
      </c>
      <c r="J60" s="201"/>
      <c r="M60" s="180"/>
      <c r="N60" s="251"/>
      <c r="O60" s="252"/>
      <c r="P60" s="141"/>
      <c r="Q60" s="143"/>
      <c r="R60" s="143"/>
      <c r="S60" s="184"/>
    </row>
    <row r="61" spans="2:19" ht="19.5" thickBot="1" x14ac:dyDescent="0.45">
      <c r="D61" s="180" t="s">
        <v>218</v>
      </c>
      <c r="E61" s="251">
        <v>93</v>
      </c>
      <c r="F61" s="252"/>
      <c r="G61" s="97" t="s">
        <v>103</v>
      </c>
      <c r="H61" s="70" t="s">
        <v>128</v>
      </c>
      <c r="I61" s="70" t="s">
        <v>129</v>
      </c>
      <c r="J61" s="71" t="s">
        <v>128</v>
      </c>
      <c r="M61" s="181"/>
      <c r="N61" s="251"/>
      <c r="O61" s="252"/>
      <c r="P61" s="153">
        <f>P59+Q59</f>
        <v>29</v>
      </c>
      <c r="Q61" s="177"/>
      <c r="R61" s="177">
        <f>R59+S59</f>
        <v>40</v>
      </c>
      <c r="S61" s="185"/>
    </row>
    <row r="62" spans="2:19" x14ac:dyDescent="0.4">
      <c r="D62" s="180"/>
      <c r="E62" s="251"/>
      <c r="F62" s="252"/>
      <c r="G62" s="142">
        <v>28</v>
      </c>
      <c r="H62" s="154">
        <v>3</v>
      </c>
      <c r="I62" s="154">
        <v>29</v>
      </c>
      <c r="J62" s="144">
        <v>3</v>
      </c>
      <c r="M62" s="179" t="s">
        <v>149</v>
      </c>
      <c r="N62" s="251"/>
      <c r="O62" s="252"/>
      <c r="P62" s="97" t="s">
        <v>103</v>
      </c>
      <c r="Q62" s="70" t="s">
        <v>128</v>
      </c>
      <c r="R62" s="70" t="s">
        <v>129</v>
      </c>
      <c r="S62" s="71" t="s">
        <v>128</v>
      </c>
    </row>
    <row r="63" spans="2:19" x14ac:dyDescent="0.4">
      <c r="D63" s="180"/>
      <c r="E63" s="251"/>
      <c r="F63" s="252"/>
      <c r="G63" s="264"/>
      <c r="H63" s="156"/>
      <c r="I63" s="156"/>
      <c r="J63" s="146"/>
      <c r="M63" s="180"/>
      <c r="N63" s="251"/>
      <c r="O63" s="252"/>
      <c r="P63" s="141">
        <v>37</v>
      </c>
      <c r="Q63" s="143">
        <v>7</v>
      </c>
      <c r="R63" s="143">
        <v>43</v>
      </c>
      <c r="S63" s="184">
        <v>7</v>
      </c>
    </row>
    <row r="64" spans="2:19" ht="19.5" thickBot="1" x14ac:dyDescent="0.45">
      <c r="D64" s="181"/>
      <c r="E64" s="253"/>
      <c r="F64" s="254"/>
      <c r="G64" s="265">
        <f>G62+H62</f>
        <v>31</v>
      </c>
      <c r="H64" s="196"/>
      <c r="I64" s="195">
        <f>I62+J62</f>
        <v>32</v>
      </c>
      <c r="J64" s="201"/>
      <c r="M64" s="180"/>
      <c r="N64" s="251"/>
      <c r="O64" s="252"/>
      <c r="P64" s="141"/>
      <c r="Q64" s="143"/>
      <c r="R64" s="143"/>
      <c r="S64" s="184"/>
    </row>
    <row r="65" spans="4:19" ht="19.5" thickBot="1" x14ac:dyDescent="0.45">
      <c r="D65" s="180" t="s">
        <v>224</v>
      </c>
      <c r="E65" s="251">
        <v>64</v>
      </c>
      <c r="F65" s="252"/>
      <c r="G65" s="97" t="s">
        <v>103</v>
      </c>
      <c r="H65" s="70" t="s">
        <v>128</v>
      </c>
      <c r="I65" s="70" t="s">
        <v>129</v>
      </c>
      <c r="J65" s="71" t="s">
        <v>128</v>
      </c>
      <c r="M65" s="181"/>
      <c r="N65" s="251"/>
      <c r="O65" s="252"/>
      <c r="P65" s="153">
        <f>P63+Q63</f>
        <v>44</v>
      </c>
      <c r="Q65" s="177"/>
      <c r="R65" s="177">
        <f>R63+S63</f>
        <v>50</v>
      </c>
      <c r="S65" s="185"/>
    </row>
    <row r="66" spans="4:19" x14ac:dyDescent="0.4">
      <c r="D66" s="180"/>
      <c r="E66" s="251"/>
      <c r="F66" s="252"/>
      <c r="G66" s="142">
        <v>25</v>
      </c>
      <c r="H66" s="154">
        <v>3</v>
      </c>
      <c r="I66" s="154">
        <v>23</v>
      </c>
      <c r="J66" s="144">
        <v>3</v>
      </c>
      <c r="M66" s="180" t="s">
        <v>150</v>
      </c>
      <c r="N66" s="251"/>
      <c r="O66" s="252"/>
      <c r="P66" s="97" t="s">
        <v>103</v>
      </c>
      <c r="Q66" s="70" t="s">
        <v>128</v>
      </c>
      <c r="R66" s="70" t="s">
        <v>129</v>
      </c>
      <c r="S66" s="71" t="s">
        <v>128</v>
      </c>
    </row>
    <row r="67" spans="4:19" x14ac:dyDescent="0.4">
      <c r="D67" s="180"/>
      <c r="E67" s="251"/>
      <c r="F67" s="252"/>
      <c r="G67" s="264"/>
      <c r="H67" s="156"/>
      <c r="I67" s="156"/>
      <c r="J67" s="146"/>
      <c r="M67" s="180"/>
      <c r="N67" s="251"/>
      <c r="O67" s="252"/>
      <c r="P67" s="141">
        <v>13</v>
      </c>
      <c r="Q67" s="143">
        <v>2</v>
      </c>
      <c r="R67" s="143">
        <v>46</v>
      </c>
      <c r="S67" s="184">
        <v>2</v>
      </c>
    </row>
    <row r="68" spans="4:19" ht="19.5" thickBot="1" x14ac:dyDescent="0.45">
      <c r="D68" s="181"/>
      <c r="E68" s="253"/>
      <c r="F68" s="254"/>
      <c r="G68" s="265">
        <f>G66+H66</f>
        <v>28</v>
      </c>
      <c r="H68" s="196"/>
      <c r="I68" s="195">
        <f>I66+J66</f>
        <v>26</v>
      </c>
      <c r="J68" s="201"/>
      <c r="M68" s="180"/>
      <c r="N68" s="251"/>
      <c r="O68" s="252"/>
      <c r="P68" s="141"/>
      <c r="Q68" s="143"/>
      <c r="R68" s="143"/>
      <c r="S68" s="184"/>
    </row>
    <row r="69" spans="4:19" ht="19.5" thickBot="1" x14ac:dyDescent="0.45">
      <c r="D69" s="191" t="s">
        <v>230</v>
      </c>
      <c r="E69" s="266">
        <v>70</v>
      </c>
      <c r="F69" s="267"/>
      <c r="G69" s="97" t="s">
        <v>103</v>
      </c>
      <c r="H69" s="70" t="s">
        <v>128</v>
      </c>
      <c r="I69" s="70" t="s">
        <v>129</v>
      </c>
      <c r="J69" s="71" t="s">
        <v>128</v>
      </c>
      <c r="M69" s="181"/>
      <c r="N69" s="251"/>
      <c r="O69" s="252"/>
      <c r="P69" s="153">
        <f>P67+Q67</f>
        <v>15</v>
      </c>
      <c r="Q69" s="177"/>
      <c r="R69" s="177">
        <f>R67+S67</f>
        <v>48</v>
      </c>
      <c r="S69" s="185"/>
    </row>
    <row r="70" spans="4:19" x14ac:dyDescent="0.4">
      <c r="D70" s="192"/>
      <c r="E70" s="268"/>
      <c r="F70" s="269"/>
      <c r="G70" s="142">
        <v>25</v>
      </c>
      <c r="H70" s="154">
        <v>6</v>
      </c>
      <c r="I70" s="154">
        <v>19</v>
      </c>
      <c r="J70" s="144">
        <v>6</v>
      </c>
      <c r="M70" s="180" t="s">
        <v>138</v>
      </c>
      <c r="N70" s="251"/>
      <c r="O70" s="252"/>
      <c r="P70" s="97" t="s">
        <v>103</v>
      </c>
      <c r="Q70" s="70" t="s">
        <v>128</v>
      </c>
      <c r="R70" s="70" t="s">
        <v>129</v>
      </c>
      <c r="S70" s="71" t="s">
        <v>128</v>
      </c>
    </row>
    <row r="71" spans="4:19" x14ac:dyDescent="0.4">
      <c r="D71" s="192"/>
      <c r="E71" s="268"/>
      <c r="F71" s="269"/>
      <c r="G71" s="264"/>
      <c r="H71" s="156"/>
      <c r="I71" s="156"/>
      <c r="J71" s="146"/>
      <c r="M71" s="180"/>
      <c r="N71" s="251"/>
      <c r="O71" s="252"/>
      <c r="P71" s="142"/>
      <c r="Q71" s="154"/>
      <c r="R71" s="154"/>
      <c r="S71" s="144"/>
    </row>
    <row r="72" spans="4:19" ht="19.5" thickBot="1" x14ac:dyDescent="0.45">
      <c r="D72" s="193"/>
      <c r="E72" s="270"/>
      <c r="F72" s="271"/>
      <c r="G72" s="265">
        <f>G70+H70</f>
        <v>31</v>
      </c>
      <c r="H72" s="196"/>
      <c r="I72" s="195">
        <f>I70+J70</f>
        <v>25</v>
      </c>
      <c r="J72" s="201"/>
      <c r="M72" s="180"/>
      <c r="N72" s="251"/>
      <c r="O72" s="252"/>
      <c r="P72" s="264"/>
      <c r="Q72" s="156"/>
      <c r="R72" s="156"/>
      <c r="S72" s="146"/>
    </row>
    <row r="73" spans="4:19" ht="19.5" thickBot="1" x14ac:dyDescent="0.45">
      <c r="D73" s="191" t="s">
        <v>243</v>
      </c>
      <c r="E73" s="266">
        <v>92</v>
      </c>
      <c r="F73" s="267"/>
      <c r="G73" s="97" t="s">
        <v>103</v>
      </c>
      <c r="H73" s="70" t="s">
        <v>128</v>
      </c>
      <c r="I73" s="70" t="s">
        <v>129</v>
      </c>
      <c r="J73" s="71" t="s">
        <v>128</v>
      </c>
      <c r="M73" s="181"/>
      <c r="N73" s="251"/>
      <c r="O73" s="252"/>
      <c r="P73" s="265">
        <f>P71+Q71</f>
        <v>0</v>
      </c>
      <c r="Q73" s="196"/>
      <c r="R73" s="195">
        <f>R71+S71</f>
        <v>0</v>
      </c>
      <c r="S73" s="201"/>
    </row>
    <row r="74" spans="4:19" x14ac:dyDescent="0.4">
      <c r="D74" s="192"/>
      <c r="E74" s="268"/>
      <c r="F74" s="269"/>
      <c r="G74" s="142">
        <v>36</v>
      </c>
      <c r="H74" s="154">
        <v>6</v>
      </c>
      <c r="I74" s="154">
        <v>41</v>
      </c>
      <c r="J74" s="144">
        <v>6</v>
      </c>
      <c r="M74" s="180" t="s">
        <v>153</v>
      </c>
      <c r="N74" s="251"/>
      <c r="O74" s="252"/>
      <c r="P74" s="97" t="s">
        <v>103</v>
      </c>
      <c r="Q74" s="70" t="s">
        <v>128</v>
      </c>
      <c r="R74" s="70" t="s">
        <v>129</v>
      </c>
      <c r="S74" s="71" t="s">
        <v>128</v>
      </c>
    </row>
    <row r="75" spans="4:19" x14ac:dyDescent="0.4">
      <c r="D75" s="192"/>
      <c r="E75" s="268"/>
      <c r="F75" s="269"/>
      <c r="G75" s="264"/>
      <c r="H75" s="156"/>
      <c r="I75" s="156"/>
      <c r="J75" s="146"/>
      <c r="M75" s="180"/>
      <c r="N75" s="251"/>
      <c r="O75" s="252"/>
      <c r="P75" s="142"/>
      <c r="Q75" s="154"/>
      <c r="R75" s="154"/>
      <c r="S75" s="144"/>
    </row>
    <row r="76" spans="4:19" ht="19.5" thickBot="1" x14ac:dyDescent="0.45">
      <c r="D76" s="193"/>
      <c r="E76" s="270"/>
      <c r="F76" s="271"/>
      <c r="G76" s="265">
        <f>G74+H74</f>
        <v>42</v>
      </c>
      <c r="H76" s="196"/>
      <c r="I76" s="195">
        <f>I74+J74</f>
        <v>47</v>
      </c>
      <c r="J76" s="201"/>
      <c r="M76" s="180"/>
      <c r="N76" s="251"/>
      <c r="O76" s="252"/>
      <c r="P76" s="264"/>
      <c r="Q76" s="156"/>
      <c r="R76" s="156"/>
      <c r="S76" s="146"/>
    </row>
    <row r="77" spans="4:19" ht="19.5" thickBot="1" x14ac:dyDescent="0.45">
      <c r="D77" s="191" t="s">
        <v>250</v>
      </c>
      <c r="E77" s="266">
        <v>113</v>
      </c>
      <c r="F77" s="267"/>
      <c r="G77" s="97" t="s">
        <v>103</v>
      </c>
      <c r="H77" s="70" t="s">
        <v>128</v>
      </c>
      <c r="I77" s="70" t="s">
        <v>129</v>
      </c>
      <c r="J77" s="71" t="s">
        <v>128</v>
      </c>
      <c r="M77" s="181"/>
      <c r="N77" s="251"/>
      <c r="O77" s="252"/>
      <c r="P77" s="265">
        <f>P75+Q75</f>
        <v>0</v>
      </c>
      <c r="Q77" s="196"/>
      <c r="R77" s="195">
        <f>R75+S75</f>
        <v>0</v>
      </c>
      <c r="S77" s="201"/>
    </row>
    <row r="78" spans="4:19" x14ac:dyDescent="0.4">
      <c r="D78" s="192"/>
      <c r="E78" s="268"/>
      <c r="F78" s="269"/>
      <c r="G78" s="142">
        <v>33</v>
      </c>
      <c r="H78" s="154">
        <v>8</v>
      </c>
      <c r="I78" s="154">
        <v>69</v>
      </c>
      <c r="J78" s="144">
        <v>8</v>
      </c>
      <c r="M78" s="180" t="s">
        <v>154</v>
      </c>
      <c r="N78" s="251"/>
      <c r="O78" s="252"/>
      <c r="P78" s="97" t="s">
        <v>103</v>
      </c>
      <c r="Q78" s="70" t="s">
        <v>128</v>
      </c>
      <c r="R78" s="70" t="s">
        <v>129</v>
      </c>
      <c r="S78" s="71" t="s">
        <v>128</v>
      </c>
    </row>
    <row r="79" spans="4:19" x14ac:dyDescent="0.4">
      <c r="D79" s="192"/>
      <c r="E79" s="268"/>
      <c r="F79" s="269"/>
      <c r="G79" s="264"/>
      <c r="H79" s="156"/>
      <c r="I79" s="156"/>
      <c r="J79" s="146"/>
      <c r="M79" s="180"/>
      <c r="N79" s="251"/>
      <c r="O79" s="252"/>
      <c r="P79" s="142"/>
      <c r="Q79" s="154"/>
      <c r="R79" s="154"/>
      <c r="S79" s="144"/>
    </row>
    <row r="80" spans="4:19" ht="19.5" thickBot="1" x14ac:dyDescent="0.45">
      <c r="D80" s="193"/>
      <c r="E80" s="270"/>
      <c r="F80" s="271"/>
      <c r="G80" s="265">
        <f>G78+H78</f>
        <v>41</v>
      </c>
      <c r="H80" s="196"/>
      <c r="I80" s="195">
        <f>I78+J78</f>
        <v>77</v>
      </c>
      <c r="J80" s="201"/>
      <c r="M80" s="180"/>
      <c r="N80" s="251"/>
      <c r="O80" s="252"/>
      <c r="P80" s="264"/>
      <c r="Q80" s="156"/>
      <c r="R80" s="156"/>
      <c r="S80" s="146"/>
    </row>
    <row r="81" spans="13:19" ht="19.5" thickBot="1" x14ac:dyDescent="0.45">
      <c r="M81" s="181"/>
      <c r="N81" s="251"/>
      <c r="O81" s="252"/>
      <c r="P81" s="265">
        <f>P79+Q79</f>
        <v>0</v>
      </c>
      <c r="Q81" s="196"/>
      <c r="R81" s="195">
        <f>R79+S79</f>
        <v>0</v>
      </c>
      <c r="S81" s="201"/>
    </row>
    <row r="82" spans="13:19" x14ac:dyDescent="0.4">
      <c r="M82" s="180" t="s">
        <v>209</v>
      </c>
      <c r="N82" s="251"/>
      <c r="O82" s="252"/>
      <c r="P82" s="97" t="s">
        <v>103</v>
      </c>
      <c r="Q82" s="70" t="s">
        <v>128</v>
      </c>
      <c r="R82" s="70" t="s">
        <v>129</v>
      </c>
      <c r="S82" s="71" t="s">
        <v>128</v>
      </c>
    </row>
    <row r="83" spans="13:19" x14ac:dyDescent="0.4">
      <c r="M83" s="180"/>
      <c r="N83" s="251"/>
      <c r="O83" s="252"/>
      <c r="P83" s="142"/>
      <c r="Q83" s="154"/>
      <c r="R83" s="154"/>
      <c r="S83" s="144"/>
    </row>
    <row r="84" spans="13:19" x14ac:dyDescent="0.4">
      <c r="M84" s="180"/>
      <c r="N84" s="251"/>
      <c r="O84" s="252"/>
      <c r="P84" s="264"/>
      <c r="Q84" s="156"/>
      <c r="R84" s="156"/>
      <c r="S84" s="146"/>
    </row>
    <row r="85" spans="13:19" ht="19.5" thickBot="1" x14ac:dyDescent="0.45">
      <c r="M85" s="181"/>
      <c r="N85" s="251"/>
      <c r="O85" s="252"/>
      <c r="P85" s="265">
        <f>P83+Q83</f>
        <v>0</v>
      </c>
      <c r="Q85" s="196"/>
      <c r="R85" s="195">
        <f>R83+S83</f>
        <v>0</v>
      </c>
      <c r="S85" s="201"/>
    </row>
    <row r="86" spans="13:19" x14ac:dyDescent="0.4">
      <c r="M86" s="180" t="s">
        <v>210</v>
      </c>
      <c r="N86" s="251"/>
      <c r="O86" s="252"/>
      <c r="P86" s="97" t="s">
        <v>103</v>
      </c>
      <c r="Q86" s="70" t="s">
        <v>128</v>
      </c>
      <c r="R86" s="70" t="s">
        <v>129</v>
      </c>
      <c r="S86" s="71" t="s">
        <v>128</v>
      </c>
    </row>
    <row r="87" spans="13:19" x14ac:dyDescent="0.4">
      <c r="M87" s="180"/>
      <c r="N87" s="251"/>
      <c r="O87" s="252"/>
      <c r="P87" s="142"/>
      <c r="Q87" s="154"/>
      <c r="R87" s="154"/>
      <c r="S87" s="144"/>
    </row>
    <row r="88" spans="13:19" x14ac:dyDescent="0.4">
      <c r="M88" s="180"/>
      <c r="N88" s="251"/>
      <c r="O88" s="252"/>
      <c r="P88" s="264"/>
      <c r="Q88" s="156"/>
      <c r="R88" s="156"/>
      <c r="S88" s="146"/>
    </row>
    <row r="89" spans="13:19" ht="19.5" thickBot="1" x14ac:dyDescent="0.45">
      <c r="M89" s="181"/>
      <c r="N89" s="251"/>
      <c r="O89" s="252"/>
      <c r="P89" s="265">
        <f>P87+Q87</f>
        <v>0</v>
      </c>
      <c r="Q89" s="196"/>
      <c r="R89" s="195">
        <f>R87+S87</f>
        <v>0</v>
      </c>
      <c r="S89" s="201"/>
    </row>
    <row r="90" spans="13:19" x14ac:dyDescent="0.4">
      <c r="M90" s="180" t="s">
        <v>211</v>
      </c>
      <c r="N90" s="251"/>
      <c r="O90" s="252"/>
      <c r="P90" s="97" t="s">
        <v>103</v>
      </c>
      <c r="Q90" s="70" t="s">
        <v>128</v>
      </c>
      <c r="R90" s="70" t="s">
        <v>129</v>
      </c>
      <c r="S90" s="71" t="s">
        <v>128</v>
      </c>
    </row>
    <row r="91" spans="13:19" x14ac:dyDescent="0.4">
      <c r="M91" s="180"/>
      <c r="N91" s="251"/>
      <c r="O91" s="252"/>
      <c r="P91" s="142"/>
      <c r="Q91" s="154"/>
      <c r="R91" s="154"/>
      <c r="S91" s="144"/>
    </row>
    <row r="92" spans="13:19" x14ac:dyDescent="0.4">
      <c r="M92" s="180"/>
      <c r="N92" s="251"/>
      <c r="O92" s="252"/>
      <c r="P92" s="264"/>
      <c r="Q92" s="156"/>
      <c r="R92" s="156"/>
      <c r="S92" s="146"/>
    </row>
    <row r="93" spans="13:19" ht="19.5" thickBot="1" x14ac:dyDescent="0.45">
      <c r="M93" s="181"/>
      <c r="N93" s="251"/>
      <c r="O93" s="252"/>
      <c r="P93" s="265">
        <f>P91+Q91</f>
        <v>0</v>
      </c>
      <c r="Q93" s="196"/>
      <c r="R93" s="195">
        <f>R91+S91</f>
        <v>0</v>
      </c>
      <c r="S93" s="201"/>
    </row>
    <row r="94" spans="13:19" x14ac:dyDescent="0.4">
      <c r="M94" s="180" t="s">
        <v>212</v>
      </c>
      <c r="N94" s="251"/>
      <c r="O94" s="252"/>
      <c r="P94" s="97" t="s">
        <v>103</v>
      </c>
      <c r="Q94" s="70" t="s">
        <v>128</v>
      </c>
      <c r="R94" s="70" t="s">
        <v>129</v>
      </c>
      <c r="S94" s="71" t="s">
        <v>128</v>
      </c>
    </row>
    <row r="95" spans="13:19" x14ac:dyDescent="0.4">
      <c r="M95" s="180"/>
      <c r="N95" s="251"/>
      <c r="O95" s="252"/>
      <c r="P95" s="142"/>
      <c r="Q95" s="154"/>
      <c r="R95" s="154"/>
      <c r="S95" s="144"/>
    </row>
    <row r="96" spans="13:19" x14ac:dyDescent="0.4">
      <c r="M96" s="180"/>
      <c r="N96" s="251"/>
      <c r="O96" s="252"/>
      <c r="P96" s="264"/>
      <c r="Q96" s="156"/>
      <c r="R96" s="156"/>
      <c r="S96" s="146"/>
    </row>
    <row r="97" spans="13:19" ht="19.5" thickBot="1" x14ac:dyDescent="0.45">
      <c r="M97" s="181"/>
      <c r="N97" s="251"/>
      <c r="O97" s="252"/>
      <c r="P97" s="265">
        <f>P95+Q95</f>
        <v>0</v>
      </c>
      <c r="Q97" s="196"/>
      <c r="R97" s="195">
        <f>R95+S95</f>
        <v>0</v>
      </c>
      <c r="S97" s="201"/>
    </row>
  </sheetData>
  <mergeCells count="249">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C18:C20"/>
    <mergeCell ref="D18:D20"/>
    <mergeCell ref="E18:E19"/>
    <mergeCell ref="F18:F19"/>
    <mergeCell ref="G18:G19"/>
    <mergeCell ref="H18:H19"/>
    <mergeCell ref="C15:C17"/>
    <mergeCell ref="D15:D17"/>
    <mergeCell ref="E15:E16"/>
    <mergeCell ref="F15:F16"/>
    <mergeCell ref="G15:G16"/>
    <mergeCell ref="C47:C49"/>
    <mergeCell ref="D47:D49"/>
    <mergeCell ref="I18:I20"/>
    <mergeCell ref="E20:F20"/>
    <mergeCell ref="G20:H20"/>
    <mergeCell ref="D22:D23"/>
    <mergeCell ref="B30:C31"/>
    <mergeCell ref="D30:I30"/>
    <mergeCell ref="E31:F31"/>
    <mergeCell ref="G31:H31"/>
    <mergeCell ref="B14:B21"/>
    <mergeCell ref="H32:H33"/>
    <mergeCell ref="I32:I34"/>
    <mergeCell ref="C38:C40"/>
    <mergeCell ref="D38:D40"/>
    <mergeCell ref="E38:E39"/>
    <mergeCell ref="F38:F39"/>
    <mergeCell ref="G38:G39"/>
    <mergeCell ref="H38:H39"/>
    <mergeCell ref="I38:I40"/>
    <mergeCell ref="H15:H16"/>
    <mergeCell ref="I15:I17"/>
    <mergeCell ref="E17:F17"/>
    <mergeCell ref="G17:H17"/>
    <mergeCell ref="K33:R36"/>
    <mergeCell ref="E34:F34"/>
    <mergeCell ref="G34:H34"/>
    <mergeCell ref="C35:C37"/>
    <mergeCell ref="D35:D37"/>
    <mergeCell ref="E35:E36"/>
    <mergeCell ref="F35:F36"/>
    <mergeCell ref="G35:G36"/>
    <mergeCell ref="C32:C34"/>
    <mergeCell ref="D32:D34"/>
    <mergeCell ref="E32:E33"/>
    <mergeCell ref="F32:F33"/>
    <mergeCell ref="G32:G33"/>
    <mergeCell ref="H35:H36"/>
    <mergeCell ref="I35:I37"/>
    <mergeCell ref="E37:F37"/>
    <mergeCell ref="G37:H37"/>
    <mergeCell ref="K39:R44"/>
    <mergeCell ref="E40:F40"/>
    <mergeCell ref="G40:H40"/>
    <mergeCell ref="C41:C43"/>
    <mergeCell ref="D41:D43"/>
    <mergeCell ref="E41:E42"/>
    <mergeCell ref="F41:F42"/>
    <mergeCell ref="G41:G42"/>
    <mergeCell ref="H41:H42"/>
    <mergeCell ref="I41:I43"/>
    <mergeCell ref="E43:F43"/>
    <mergeCell ref="G43:H43"/>
    <mergeCell ref="C44:C46"/>
    <mergeCell ref="D44:D46"/>
    <mergeCell ref="E44:E45"/>
    <mergeCell ref="F44:F45"/>
    <mergeCell ref="G44:G45"/>
    <mergeCell ref="H44:H45"/>
    <mergeCell ref="I44:I46"/>
    <mergeCell ref="E46:F46"/>
    <mergeCell ref="G46:H46"/>
    <mergeCell ref="E57:F60"/>
    <mergeCell ref="M57:M61"/>
    <mergeCell ref="N57:O57"/>
    <mergeCell ref="P57:Q57"/>
    <mergeCell ref="G60:H60"/>
    <mergeCell ref="I60:J60"/>
    <mergeCell ref="D61:D64"/>
    <mergeCell ref="E61:F64"/>
    <mergeCell ref="E47:E48"/>
    <mergeCell ref="F47:F48"/>
    <mergeCell ref="G47:G48"/>
    <mergeCell ref="H47:H48"/>
    <mergeCell ref="I47:I49"/>
    <mergeCell ref="E49:F49"/>
    <mergeCell ref="G49:H49"/>
    <mergeCell ref="G62:G63"/>
    <mergeCell ref="H62:H63"/>
    <mergeCell ref="I62:I63"/>
    <mergeCell ref="J62:J63"/>
    <mergeCell ref="M62:M65"/>
    <mergeCell ref="N62:O65"/>
    <mergeCell ref="P63:P64"/>
    <mergeCell ref="Q63:Q64"/>
    <mergeCell ref="R57:S57"/>
    <mergeCell ref="G58:G59"/>
    <mergeCell ref="H58:H59"/>
    <mergeCell ref="I58:I59"/>
    <mergeCell ref="J58:J59"/>
    <mergeCell ref="N58:O61"/>
    <mergeCell ref="P59:P60"/>
    <mergeCell ref="Q59:Q60"/>
    <mergeCell ref="R59:R60"/>
    <mergeCell ref="S59:S60"/>
    <mergeCell ref="P61:Q61"/>
    <mergeCell ref="R61:S61"/>
    <mergeCell ref="R63:R64"/>
    <mergeCell ref="S63:S64"/>
    <mergeCell ref="G64:H64"/>
    <mergeCell ref="I64:J64"/>
    <mergeCell ref="D65:D68"/>
    <mergeCell ref="E65:F68"/>
    <mergeCell ref="P65:Q65"/>
    <mergeCell ref="R65:S65"/>
    <mergeCell ref="G66:G67"/>
    <mergeCell ref="H66:H67"/>
    <mergeCell ref="R67:R68"/>
    <mergeCell ref="S67:S68"/>
    <mergeCell ref="G68:H68"/>
    <mergeCell ref="I68:J68"/>
    <mergeCell ref="I66:I67"/>
    <mergeCell ref="J66:J67"/>
    <mergeCell ref="M66:M69"/>
    <mergeCell ref="N66:O69"/>
    <mergeCell ref="P67:P68"/>
    <mergeCell ref="Q67:Q68"/>
    <mergeCell ref="R71:R72"/>
    <mergeCell ref="S71:S72"/>
    <mergeCell ref="G72:H72"/>
    <mergeCell ref="I72:J72"/>
    <mergeCell ref="D73:D76"/>
    <mergeCell ref="E73:F76"/>
    <mergeCell ref="P73:Q73"/>
    <mergeCell ref="R73:S73"/>
    <mergeCell ref="G74:G75"/>
    <mergeCell ref="H74:H75"/>
    <mergeCell ref="I70:I71"/>
    <mergeCell ref="J70:J71"/>
    <mergeCell ref="M70:M73"/>
    <mergeCell ref="N70:O73"/>
    <mergeCell ref="P71:P72"/>
    <mergeCell ref="Q71:Q72"/>
    <mergeCell ref="D69:D72"/>
    <mergeCell ref="E69:F72"/>
    <mergeCell ref="P69:Q69"/>
    <mergeCell ref="R69:S69"/>
    <mergeCell ref="G70:G71"/>
    <mergeCell ref="H70:H71"/>
    <mergeCell ref="M78:M81"/>
    <mergeCell ref="N78:O81"/>
    <mergeCell ref="P79:P80"/>
    <mergeCell ref="Q79:Q80"/>
    <mergeCell ref="R79:R80"/>
    <mergeCell ref="S79:S80"/>
    <mergeCell ref="P81:Q81"/>
    <mergeCell ref="R81:S81"/>
    <mergeCell ref="R75:R76"/>
    <mergeCell ref="S75:S76"/>
    <mergeCell ref="P77:Q77"/>
    <mergeCell ref="R77:S77"/>
    <mergeCell ref="M74:M77"/>
    <mergeCell ref="N74:O77"/>
    <mergeCell ref="P75:P76"/>
    <mergeCell ref="Q75:Q76"/>
    <mergeCell ref="M86:M89"/>
    <mergeCell ref="N86:O89"/>
    <mergeCell ref="P87:P88"/>
    <mergeCell ref="Q87:Q88"/>
    <mergeCell ref="R87:R88"/>
    <mergeCell ref="S87:S88"/>
    <mergeCell ref="P89:Q89"/>
    <mergeCell ref="R89:S89"/>
    <mergeCell ref="M82:M85"/>
    <mergeCell ref="N82:O85"/>
    <mergeCell ref="P83:P84"/>
    <mergeCell ref="Q83:Q84"/>
    <mergeCell ref="R83:R84"/>
    <mergeCell ref="S83:S84"/>
    <mergeCell ref="P85:Q85"/>
    <mergeCell ref="R85:S85"/>
    <mergeCell ref="M94:M97"/>
    <mergeCell ref="N94:O97"/>
    <mergeCell ref="P95:P96"/>
    <mergeCell ref="Q95:Q96"/>
    <mergeCell ref="R95:R96"/>
    <mergeCell ref="S95:S96"/>
    <mergeCell ref="P97:Q97"/>
    <mergeCell ref="R97:S97"/>
    <mergeCell ref="M90:M93"/>
    <mergeCell ref="N90:O93"/>
    <mergeCell ref="P91:P92"/>
    <mergeCell ref="Q91:Q92"/>
    <mergeCell ref="R91:R92"/>
    <mergeCell ref="S91:S92"/>
    <mergeCell ref="P93:Q93"/>
    <mergeCell ref="R93:S93"/>
    <mergeCell ref="J78:J79"/>
    <mergeCell ref="G80:H80"/>
    <mergeCell ref="I80:J80"/>
    <mergeCell ref="I50:I52"/>
    <mergeCell ref="E52:F52"/>
    <mergeCell ref="G52:H52"/>
    <mergeCell ref="B32:B52"/>
    <mergeCell ref="D77:D80"/>
    <mergeCell ref="E77:F80"/>
    <mergeCell ref="G78:G79"/>
    <mergeCell ref="H78:H79"/>
    <mergeCell ref="I78:I79"/>
    <mergeCell ref="C50:C52"/>
    <mergeCell ref="D50:D52"/>
    <mergeCell ref="E50:E51"/>
    <mergeCell ref="F50:F51"/>
    <mergeCell ref="G50:G51"/>
    <mergeCell ref="H50:H51"/>
    <mergeCell ref="G76:H76"/>
    <mergeCell ref="I76:J76"/>
    <mergeCell ref="I74:I75"/>
    <mergeCell ref="J74:J75"/>
    <mergeCell ref="D54:D55"/>
    <mergeCell ref="D57:D60"/>
  </mergeCells>
  <phoneticPr fontId="4"/>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F5BBA-0085-4F83-B689-0916E20A644B}">
  <sheetPr codeName="Sheet26"/>
  <dimension ref="B1:S100"/>
  <sheetViews>
    <sheetView zoomScale="85" zoomScaleNormal="85" workbookViewId="0">
      <selection activeCell="D15" sqref="D15:D17"/>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1" width="8.75" style="66"/>
    <col min="12" max="12" width="8.75" style="66" customWidth="1"/>
    <col min="13" max="13" width="18" style="66" customWidth="1"/>
    <col min="14" max="16384" width="8.75" style="66"/>
  </cols>
  <sheetData>
    <row r="1" spans="2:9" ht="19.5" thickBot="1" x14ac:dyDescent="0.45"/>
    <row r="2" spans="2:9" ht="19.5" x14ac:dyDescent="0.4">
      <c r="B2" s="134" t="s">
        <v>120</v>
      </c>
      <c r="C2" s="135"/>
      <c r="D2" s="138" t="s">
        <v>121</v>
      </c>
      <c r="E2" s="138"/>
      <c r="F2" s="138"/>
      <c r="G2" s="138"/>
      <c r="H2" s="138"/>
      <c r="I2" s="139"/>
    </row>
    <row r="3" spans="2:9" x14ac:dyDescent="0.4">
      <c r="B3" s="136"/>
      <c r="C3" s="137"/>
      <c r="D3" s="67" t="s">
        <v>183</v>
      </c>
      <c r="E3" s="140" t="s">
        <v>123</v>
      </c>
      <c r="F3" s="140"/>
      <c r="G3" s="140" t="s">
        <v>124</v>
      </c>
      <c r="H3" s="140"/>
      <c r="I3" s="68" t="s">
        <v>125</v>
      </c>
    </row>
    <row r="4" spans="2:9" x14ac:dyDescent="0.4">
      <c r="B4" s="141" t="s">
        <v>126</v>
      </c>
      <c r="C4" s="69"/>
      <c r="D4" s="70" t="s">
        <v>127</v>
      </c>
      <c r="E4" s="70" t="s">
        <v>103</v>
      </c>
      <c r="F4" s="70" t="s">
        <v>128</v>
      </c>
      <c r="G4" s="70" t="s">
        <v>129</v>
      </c>
      <c r="H4" s="70" t="s">
        <v>128</v>
      </c>
      <c r="I4" s="71"/>
    </row>
    <row r="5" spans="2:9" x14ac:dyDescent="0.4">
      <c r="B5" s="141"/>
      <c r="C5" s="143" t="s">
        <v>251</v>
      </c>
      <c r="D5" s="143">
        <v>346</v>
      </c>
      <c r="E5" s="143">
        <v>135</v>
      </c>
      <c r="F5" s="143">
        <v>35</v>
      </c>
      <c r="G5" s="143">
        <v>133</v>
      </c>
      <c r="H5" s="143">
        <v>35</v>
      </c>
      <c r="I5" s="144">
        <v>484</v>
      </c>
    </row>
    <row r="6" spans="2:9" x14ac:dyDescent="0.4">
      <c r="B6" s="141"/>
      <c r="C6" s="143"/>
      <c r="D6" s="143"/>
      <c r="E6" s="143"/>
      <c r="F6" s="143"/>
      <c r="G6" s="143"/>
      <c r="H6" s="143"/>
      <c r="I6" s="145"/>
    </row>
    <row r="7" spans="2:9" x14ac:dyDescent="0.4">
      <c r="B7" s="141"/>
      <c r="C7" s="143"/>
      <c r="D7" s="143"/>
      <c r="E7" s="143">
        <f>E5+F5</f>
        <v>170</v>
      </c>
      <c r="F7" s="143"/>
      <c r="G7" s="143">
        <f>G5+H5</f>
        <v>168</v>
      </c>
      <c r="H7" s="143"/>
      <c r="I7" s="146"/>
    </row>
    <row r="8" spans="2:9" x14ac:dyDescent="0.4">
      <c r="B8" s="141"/>
      <c r="C8" s="143" t="s">
        <v>252</v>
      </c>
      <c r="D8" s="143">
        <v>729</v>
      </c>
      <c r="E8" s="143">
        <v>129</v>
      </c>
      <c r="F8" s="143">
        <v>44</v>
      </c>
      <c r="G8" s="143">
        <v>182</v>
      </c>
      <c r="H8" s="143">
        <v>44</v>
      </c>
      <c r="I8" s="144">
        <v>672</v>
      </c>
    </row>
    <row r="9" spans="2:9" x14ac:dyDescent="0.4">
      <c r="B9" s="141"/>
      <c r="C9" s="143"/>
      <c r="D9" s="143"/>
      <c r="E9" s="143"/>
      <c r="F9" s="143"/>
      <c r="G9" s="143"/>
      <c r="H9" s="143"/>
      <c r="I9" s="145"/>
    </row>
    <row r="10" spans="2:9" x14ac:dyDescent="0.4">
      <c r="B10" s="141"/>
      <c r="C10" s="143"/>
      <c r="D10" s="143"/>
      <c r="E10" s="143">
        <f>E8+F8</f>
        <v>173</v>
      </c>
      <c r="F10" s="143"/>
      <c r="G10" s="143">
        <f>G8+H8</f>
        <v>226</v>
      </c>
      <c r="H10" s="143"/>
      <c r="I10" s="146"/>
    </row>
    <row r="11" spans="2:9" ht="19.5" thickBot="1" x14ac:dyDescent="0.45">
      <c r="B11" s="142"/>
      <c r="C11" s="72" t="s">
        <v>132</v>
      </c>
      <c r="D11" s="73">
        <f t="shared" ref="D11:I11" si="0">D8/D5</f>
        <v>2.1069364161849711</v>
      </c>
      <c r="E11" s="73">
        <f t="shared" si="0"/>
        <v>0.9555555555555556</v>
      </c>
      <c r="F11" s="73">
        <f t="shared" si="0"/>
        <v>1.2571428571428571</v>
      </c>
      <c r="G11" s="73">
        <f t="shared" si="0"/>
        <v>1.368421052631579</v>
      </c>
      <c r="H11" s="73">
        <f t="shared" si="0"/>
        <v>1.2571428571428571</v>
      </c>
      <c r="I11" s="74">
        <f t="shared" si="0"/>
        <v>1.3884297520661157</v>
      </c>
    </row>
    <row r="12" spans="2:9" ht="19.5" x14ac:dyDescent="0.4">
      <c r="B12" s="134" t="s">
        <v>133</v>
      </c>
      <c r="C12" s="135"/>
      <c r="D12" s="138" t="s">
        <v>121</v>
      </c>
      <c r="E12" s="138"/>
      <c r="F12" s="138"/>
      <c r="G12" s="138"/>
      <c r="H12" s="138"/>
      <c r="I12" s="139"/>
    </row>
    <row r="13" spans="2:9" x14ac:dyDescent="0.4">
      <c r="B13" s="136"/>
      <c r="C13" s="137"/>
      <c r="D13" s="67" t="s">
        <v>183</v>
      </c>
      <c r="E13" s="140" t="s">
        <v>123</v>
      </c>
      <c r="F13" s="140"/>
      <c r="G13" s="140" t="s">
        <v>124</v>
      </c>
      <c r="H13" s="140"/>
      <c r="I13" s="68" t="s">
        <v>125</v>
      </c>
    </row>
    <row r="14" spans="2:9" x14ac:dyDescent="0.4">
      <c r="B14" s="141" t="s">
        <v>126</v>
      </c>
      <c r="C14" s="69"/>
      <c r="D14" s="70" t="s">
        <v>127</v>
      </c>
      <c r="E14" s="70" t="s">
        <v>134</v>
      </c>
      <c r="F14" s="70" t="s">
        <v>135</v>
      </c>
      <c r="G14" s="70" t="s">
        <v>136</v>
      </c>
      <c r="H14" s="70" t="s">
        <v>135</v>
      </c>
      <c r="I14" s="71"/>
    </row>
    <row r="15" spans="2:9" x14ac:dyDescent="0.4">
      <c r="B15" s="141"/>
      <c r="C15" s="143" t="s">
        <v>253</v>
      </c>
      <c r="D15" s="143">
        <v>514</v>
      </c>
      <c r="E15" s="143">
        <v>132</v>
      </c>
      <c r="F15" s="143">
        <v>31</v>
      </c>
      <c r="G15" s="143">
        <v>122</v>
      </c>
      <c r="H15" s="143">
        <v>31</v>
      </c>
      <c r="I15" s="144">
        <v>817</v>
      </c>
    </row>
    <row r="16" spans="2:9" x14ac:dyDescent="0.4">
      <c r="B16" s="141"/>
      <c r="C16" s="143"/>
      <c r="D16" s="143"/>
      <c r="E16" s="143"/>
      <c r="F16" s="143"/>
      <c r="G16" s="143"/>
      <c r="H16" s="143"/>
      <c r="I16" s="145"/>
    </row>
    <row r="17" spans="2:18" x14ac:dyDescent="0.4">
      <c r="B17" s="141"/>
      <c r="C17" s="143"/>
      <c r="D17" s="143"/>
      <c r="E17" s="143">
        <f>E15+F15</f>
        <v>163</v>
      </c>
      <c r="F17" s="143"/>
      <c r="G17" s="143">
        <f>G15+H15</f>
        <v>153</v>
      </c>
      <c r="H17" s="143"/>
      <c r="I17" s="146"/>
    </row>
    <row r="18" spans="2:18" x14ac:dyDescent="0.4">
      <c r="B18" s="141"/>
      <c r="C18" s="143" t="s">
        <v>254</v>
      </c>
      <c r="D18" s="150">
        <f t="shared" ref="D18:I18" si="1">D15*D11</f>
        <v>1082.9653179190752</v>
      </c>
      <c r="E18" s="150">
        <f t="shared" si="1"/>
        <v>126.13333333333334</v>
      </c>
      <c r="F18" s="150">
        <f t="shared" si="1"/>
        <v>38.971428571428568</v>
      </c>
      <c r="G18" s="150">
        <f t="shared" si="1"/>
        <v>166.94736842105263</v>
      </c>
      <c r="H18" s="150">
        <f t="shared" si="1"/>
        <v>38.971428571428568</v>
      </c>
      <c r="I18" s="147">
        <f t="shared" si="1"/>
        <v>1134.3471074380166</v>
      </c>
    </row>
    <row r="19" spans="2:18" x14ac:dyDescent="0.4">
      <c r="B19" s="141"/>
      <c r="C19" s="143"/>
      <c r="D19" s="150"/>
      <c r="E19" s="150"/>
      <c r="F19" s="150"/>
      <c r="G19" s="150"/>
      <c r="H19" s="150"/>
      <c r="I19" s="148"/>
    </row>
    <row r="20" spans="2:18" x14ac:dyDescent="0.4">
      <c r="B20" s="141"/>
      <c r="C20" s="143"/>
      <c r="D20" s="150"/>
      <c r="E20" s="150">
        <f>E18+F18</f>
        <v>165.10476190476192</v>
      </c>
      <c r="F20" s="150"/>
      <c r="G20" s="150">
        <f>G18+H18</f>
        <v>205.91879699248119</v>
      </c>
      <c r="H20" s="150"/>
      <c r="I20" s="149"/>
    </row>
    <row r="21" spans="2:18" ht="19.5" thickBot="1" x14ac:dyDescent="0.45">
      <c r="B21" s="153"/>
      <c r="C21" s="75" t="s">
        <v>132</v>
      </c>
      <c r="D21" s="76">
        <f t="shared" ref="D21:I21" si="2">D18/D15</f>
        <v>2.1069364161849711</v>
      </c>
      <c r="E21" s="76">
        <f t="shared" si="2"/>
        <v>0.9555555555555556</v>
      </c>
      <c r="F21" s="76">
        <f t="shared" si="2"/>
        <v>1.2571428571428571</v>
      </c>
      <c r="G21" s="76">
        <f t="shared" si="2"/>
        <v>1.368421052631579</v>
      </c>
      <c r="H21" s="76">
        <f t="shared" si="2"/>
        <v>1.2571428571428571</v>
      </c>
      <c r="I21" s="76">
        <f t="shared" si="2"/>
        <v>1.3884297520661157</v>
      </c>
    </row>
    <row r="22" spans="2:18" x14ac:dyDescent="0.4">
      <c r="B22" s="77"/>
      <c r="C22" s="77"/>
      <c r="D22" s="151" t="s">
        <v>139</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137"/>
      <c r="D31" s="67" t="s">
        <v>183</v>
      </c>
      <c r="E31" s="140" t="s">
        <v>123</v>
      </c>
      <c r="F31" s="140"/>
      <c r="G31" s="140" t="s">
        <v>124</v>
      </c>
      <c r="H31" s="140"/>
      <c r="I31" s="68" t="s">
        <v>125</v>
      </c>
    </row>
    <row r="32" spans="2:18" ht="19.5" thickBot="1" x14ac:dyDescent="0.45">
      <c r="B32" s="209" t="s">
        <v>193</v>
      </c>
      <c r="C32" s="186" t="s">
        <v>194</v>
      </c>
      <c r="D32" s="197" t="s">
        <v>195</v>
      </c>
      <c r="E32" s="202">
        <v>61</v>
      </c>
      <c r="F32" s="202">
        <v>52</v>
      </c>
      <c r="G32" s="202">
        <v>99</v>
      </c>
      <c r="H32" s="202">
        <v>52</v>
      </c>
      <c r="I32" s="194">
        <v>374</v>
      </c>
      <c r="K32" s="88"/>
      <c r="L32" s="88"/>
      <c r="M32" s="88"/>
      <c r="N32" s="88"/>
      <c r="O32" s="88"/>
      <c r="P32" s="88"/>
      <c r="Q32" s="88"/>
      <c r="R32" s="88"/>
    </row>
    <row r="33" spans="2:18" x14ac:dyDescent="0.4">
      <c r="B33" s="210"/>
      <c r="C33" s="187"/>
      <c r="D33" s="204"/>
      <c r="E33" s="203"/>
      <c r="F33" s="203"/>
      <c r="G33" s="203"/>
      <c r="H33" s="203"/>
      <c r="I33" s="145"/>
      <c r="K33" s="157" t="s">
        <v>141</v>
      </c>
      <c r="L33" s="158"/>
      <c r="M33" s="158"/>
      <c r="N33" s="158"/>
      <c r="O33" s="158"/>
      <c r="P33" s="158"/>
      <c r="Q33" s="158"/>
      <c r="R33" s="159"/>
    </row>
    <row r="34" spans="2:18" ht="19.5" thickBot="1" x14ac:dyDescent="0.45">
      <c r="B34" s="210"/>
      <c r="C34" s="189"/>
      <c r="D34" s="205"/>
      <c r="E34" s="207">
        <f>E32+F32</f>
        <v>113</v>
      </c>
      <c r="F34" s="208"/>
      <c r="G34" s="207">
        <f>G32+H32</f>
        <v>151</v>
      </c>
      <c r="H34" s="208"/>
      <c r="I34" s="176"/>
      <c r="J34" s="66">
        <v>16.600000000000001</v>
      </c>
      <c r="K34" s="160"/>
      <c r="L34" s="161"/>
      <c r="M34" s="161"/>
      <c r="N34" s="161"/>
      <c r="O34" s="161"/>
      <c r="P34" s="161"/>
      <c r="Q34" s="161"/>
      <c r="R34" s="162"/>
    </row>
    <row r="35" spans="2:18" x14ac:dyDescent="0.4">
      <c r="B35" s="210"/>
      <c r="C35" s="186" t="s">
        <v>207</v>
      </c>
      <c r="D35" s="197" t="s">
        <v>208</v>
      </c>
      <c r="E35" s="202">
        <v>151</v>
      </c>
      <c r="F35" s="202">
        <v>26</v>
      </c>
      <c r="G35" s="202">
        <v>132</v>
      </c>
      <c r="H35" s="202">
        <v>26</v>
      </c>
      <c r="I35" s="194">
        <v>714</v>
      </c>
      <c r="K35" s="160"/>
      <c r="L35" s="161"/>
      <c r="M35" s="161"/>
      <c r="N35" s="161"/>
      <c r="O35" s="161"/>
      <c r="P35" s="161"/>
      <c r="Q35" s="161"/>
      <c r="R35" s="162"/>
    </row>
    <row r="36" spans="2:18" ht="19.5" thickBot="1" x14ac:dyDescent="0.45">
      <c r="B36" s="210"/>
      <c r="C36" s="187"/>
      <c r="D36" s="204"/>
      <c r="E36" s="203"/>
      <c r="F36" s="203"/>
      <c r="G36" s="203"/>
      <c r="H36" s="203"/>
      <c r="I36" s="145"/>
      <c r="K36" s="163"/>
      <c r="L36" s="164"/>
      <c r="M36" s="164"/>
      <c r="N36" s="164"/>
      <c r="O36" s="164"/>
      <c r="P36" s="164"/>
      <c r="Q36" s="164"/>
      <c r="R36" s="165"/>
    </row>
    <row r="37" spans="2:18" ht="19.5" thickBot="1" x14ac:dyDescent="0.45">
      <c r="B37" s="210"/>
      <c r="C37" s="189"/>
      <c r="D37" s="205"/>
      <c r="E37" s="207">
        <f>E35+F35</f>
        <v>177</v>
      </c>
      <c r="F37" s="208"/>
      <c r="G37" s="207">
        <f>G35+H35</f>
        <v>158</v>
      </c>
      <c r="H37" s="208"/>
      <c r="I37" s="176"/>
      <c r="K37" s="88"/>
      <c r="L37" s="88"/>
      <c r="M37" s="88"/>
      <c r="N37" s="88"/>
      <c r="O37" s="88"/>
      <c r="P37" s="88"/>
      <c r="Q37" s="88"/>
      <c r="R37" s="88"/>
    </row>
    <row r="38" spans="2:18" ht="19.5" thickBot="1" x14ac:dyDescent="0.45">
      <c r="B38" s="210"/>
      <c r="C38" s="186" t="s">
        <v>218</v>
      </c>
      <c r="D38" s="197" t="s">
        <v>219</v>
      </c>
      <c r="E38" s="202">
        <v>57</v>
      </c>
      <c r="F38" s="202">
        <v>22</v>
      </c>
      <c r="G38" s="202">
        <v>83</v>
      </c>
      <c r="H38" s="202">
        <v>22</v>
      </c>
      <c r="I38" s="194">
        <v>250</v>
      </c>
      <c r="K38" s="88"/>
      <c r="L38" s="88"/>
      <c r="M38" s="88"/>
      <c r="N38" s="88"/>
      <c r="O38" s="88"/>
      <c r="P38" s="88"/>
      <c r="Q38" s="88"/>
      <c r="R38" s="88"/>
    </row>
    <row r="39" spans="2:18" x14ac:dyDescent="0.4">
      <c r="B39" s="210"/>
      <c r="C39" s="187"/>
      <c r="D39" s="204"/>
      <c r="E39" s="203"/>
      <c r="F39" s="203"/>
      <c r="G39" s="203"/>
      <c r="H39" s="203"/>
      <c r="I39" s="145"/>
      <c r="K39" s="166" t="s">
        <v>144</v>
      </c>
      <c r="L39" s="167"/>
      <c r="M39" s="167"/>
      <c r="N39" s="167"/>
      <c r="O39" s="167"/>
      <c r="P39" s="167"/>
      <c r="Q39" s="167"/>
      <c r="R39" s="168"/>
    </row>
    <row r="40" spans="2:18" ht="19.5" thickBot="1" x14ac:dyDescent="0.45">
      <c r="B40" s="210"/>
      <c r="C40" s="189"/>
      <c r="D40" s="205"/>
      <c r="E40" s="207">
        <f>E38+F38</f>
        <v>79</v>
      </c>
      <c r="F40" s="208"/>
      <c r="G40" s="207">
        <f>G38+H38</f>
        <v>105</v>
      </c>
      <c r="H40" s="208"/>
      <c r="I40" s="176"/>
      <c r="J40" s="66">
        <v>11.1</v>
      </c>
      <c r="K40" s="169"/>
      <c r="L40" s="170"/>
      <c r="M40" s="170"/>
      <c r="N40" s="170"/>
      <c r="O40" s="170"/>
      <c r="P40" s="170"/>
      <c r="Q40" s="170"/>
      <c r="R40" s="171"/>
    </row>
    <row r="41" spans="2:18" x14ac:dyDescent="0.4">
      <c r="B41" s="210"/>
      <c r="C41" s="186" t="s">
        <v>224</v>
      </c>
      <c r="D41" s="197" t="s">
        <v>225</v>
      </c>
      <c r="E41" s="202">
        <v>128</v>
      </c>
      <c r="F41" s="202">
        <v>23</v>
      </c>
      <c r="G41" s="202">
        <v>81</v>
      </c>
      <c r="H41" s="202">
        <v>23</v>
      </c>
      <c r="I41" s="194">
        <v>482</v>
      </c>
      <c r="K41" s="169"/>
      <c r="L41" s="170"/>
      <c r="M41" s="170"/>
      <c r="N41" s="170"/>
      <c r="O41" s="170"/>
      <c r="P41" s="170"/>
      <c r="Q41" s="170"/>
      <c r="R41" s="171"/>
    </row>
    <row r="42" spans="2:18" x14ac:dyDescent="0.4">
      <c r="B42" s="210"/>
      <c r="C42" s="187"/>
      <c r="D42" s="204"/>
      <c r="E42" s="203"/>
      <c r="F42" s="203"/>
      <c r="G42" s="203"/>
      <c r="H42" s="203"/>
      <c r="I42" s="145"/>
      <c r="K42" s="169"/>
      <c r="L42" s="170"/>
      <c r="M42" s="170"/>
      <c r="N42" s="170"/>
      <c r="O42" s="170"/>
      <c r="P42" s="170"/>
      <c r="Q42" s="170"/>
      <c r="R42" s="171"/>
    </row>
    <row r="43" spans="2:18" ht="19.5" thickBot="1" x14ac:dyDescent="0.45">
      <c r="B43" s="210"/>
      <c r="C43" s="189"/>
      <c r="D43" s="205"/>
      <c r="E43" s="207">
        <f>E41+F41</f>
        <v>151</v>
      </c>
      <c r="F43" s="208"/>
      <c r="G43" s="207">
        <f>G41+H41</f>
        <v>104</v>
      </c>
      <c r="H43" s="208"/>
      <c r="I43" s="176"/>
      <c r="J43" s="66">
        <v>21.4</v>
      </c>
      <c r="K43" s="169"/>
      <c r="L43" s="170"/>
      <c r="M43" s="170"/>
      <c r="N43" s="170"/>
      <c r="O43" s="170"/>
      <c r="P43" s="170"/>
      <c r="Q43" s="170"/>
      <c r="R43" s="171"/>
    </row>
    <row r="44" spans="2:18" ht="19.5" thickBot="1" x14ac:dyDescent="0.45">
      <c r="B44" s="210"/>
      <c r="C44" s="186" t="s">
        <v>230</v>
      </c>
      <c r="D44" s="197" t="s">
        <v>231</v>
      </c>
      <c r="E44" s="202">
        <v>101</v>
      </c>
      <c r="F44" s="202">
        <v>29</v>
      </c>
      <c r="G44" s="202">
        <v>138</v>
      </c>
      <c r="H44" s="202">
        <v>29</v>
      </c>
      <c r="I44" s="194">
        <v>472</v>
      </c>
      <c r="K44" s="172"/>
      <c r="L44" s="173"/>
      <c r="M44" s="173"/>
      <c r="N44" s="173"/>
      <c r="O44" s="173"/>
      <c r="P44" s="173"/>
      <c r="Q44" s="173"/>
      <c r="R44" s="174"/>
    </row>
    <row r="45" spans="2:18" x14ac:dyDescent="0.4">
      <c r="B45" s="210"/>
      <c r="C45" s="187"/>
      <c r="D45" s="204"/>
      <c r="E45" s="203"/>
      <c r="F45" s="203"/>
      <c r="G45" s="203"/>
      <c r="H45" s="203"/>
      <c r="I45" s="145"/>
      <c r="K45" s="88"/>
      <c r="L45" s="88"/>
      <c r="M45" s="88"/>
      <c r="N45" s="88"/>
      <c r="O45" s="88"/>
      <c r="P45" s="88"/>
      <c r="Q45" s="88"/>
      <c r="R45" s="88"/>
    </row>
    <row r="46" spans="2:18" ht="19.5" thickBot="1" x14ac:dyDescent="0.45">
      <c r="B46" s="210"/>
      <c r="C46" s="189"/>
      <c r="D46" s="205"/>
      <c r="E46" s="207">
        <f>E44+F44</f>
        <v>130</v>
      </c>
      <c r="F46" s="208"/>
      <c r="G46" s="207">
        <f>G44+H44</f>
        <v>167</v>
      </c>
      <c r="H46" s="208"/>
      <c r="I46" s="176"/>
      <c r="J46" s="66">
        <v>22.4</v>
      </c>
      <c r="K46" s="88"/>
      <c r="L46" s="88"/>
      <c r="M46" s="88"/>
      <c r="N46" s="88"/>
      <c r="O46" s="88"/>
      <c r="P46" s="88"/>
      <c r="Q46" s="88"/>
      <c r="R46" s="88"/>
    </row>
    <row r="47" spans="2:18" x14ac:dyDescent="0.4">
      <c r="B47" s="210"/>
      <c r="C47" s="186" t="s">
        <v>243</v>
      </c>
      <c r="D47" s="197" t="s">
        <v>244</v>
      </c>
      <c r="E47" s="202">
        <v>164</v>
      </c>
      <c r="F47" s="202">
        <v>26</v>
      </c>
      <c r="G47" s="202">
        <v>144</v>
      </c>
      <c r="H47" s="202">
        <v>26</v>
      </c>
      <c r="I47" s="194">
        <v>378</v>
      </c>
      <c r="K47" s="88"/>
      <c r="L47" s="88"/>
      <c r="M47" s="88"/>
      <c r="N47" s="88"/>
      <c r="O47" s="88"/>
      <c r="P47" s="88"/>
      <c r="Q47" s="88"/>
      <c r="R47" s="88"/>
    </row>
    <row r="48" spans="2:18" x14ac:dyDescent="0.4">
      <c r="B48" s="210"/>
      <c r="C48" s="187"/>
      <c r="D48" s="204"/>
      <c r="E48" s="203"/>
      <c r="F48" s="203"/>
      <c r="G48" s="203"/>
      <c r="H48" s="203"/>
      <c r="I48" s="145"/>
      <c r="K48" s="88"/>
      <c r="L48" s="88"/>
      <c r="M48" s="88"/>
      <c r="N48" s="88"/>
      <c r="O48" s="88"/>
      <c r="P48" s="88"/>
      <c r="Q48" s="88"/>
      <c r="R48" s="88"/>
    </row>
    <row r="49" spans="2:19" ht="19.5" thickBot="1" x14ac:dyDescent="0.45">
      <c r="B49" s="210"/>
      <c r="C49" s="189"/>
      <c r="D49" s="205"/>
      <c r="E49" s="207">
        <f>E47+F47</f>
        <v>190</v>
      </c>
      <c r="F49" s="208"/>
      <c r="G49" s="207">
        <f>G47+H47</f>
        <v>170</v>
      </c>
      <c r="H49" s="208"/>
      <c r="I49" s="176"/>
      <c r="K49" s="88"/>
      <c r="L49" s="88"/>
      <c r="M49" s="88"/>
      <c r="N49" s="88"/>
      <c r="O49" s="88"/>
      <c r="P49" s="88"/>
      <c r="Q49" s="88"/>
      <c r="R49" s="88"/>
    </row>
    <row r="50" spans="2:19" x14ac:dyDescent="0.4">
      <c r="B50" s="210"/>
      <c r="C50" s="143" t="s">
        <v>246</v>
      </c>
      <c r="D50" s="197" t="s">
        <v>249</v>
      </c>
      <c r="E50" s="143">
        <v>132</v>
      </c>
      <c r="F50" s="143">
        <v>69</v>
      </c>
      <c r="G50" s="143">
        <v>254</v>
      </c>
      <c r="H50" s="143">
        <v>69</v>
      </c>
      <c r="I50" s="194">
        <v>415</v>
      </c>
      <c r="K50" s="88"/>
      <c r="L50" s="88"/>
      <c r="M50" s="88"/>
      <c r="N50" s="88"/>
      <c r="O50" s="88"/>
      <c r="P50" s="88"/>
      <c r="Q50" s="88"/>
      <c r="R50" s="88"/>
    </row>
    <row r="51" spans="2:19" x14ac:dyDescent="0.4">
      <c r="B51" s="210"/>
      <c r="C51" s="143"/>
      <c r="D51" s="204"/>
      <c r="E51" s="143"/>
      <c r="F51" s="143"/>
      <c r="G51" s="143"/>
      <c r="H51" s="143"/>
      <c r="I51" s="145"/>
      <c r="K51" s="88"/>
      <c r="L51" s="88"/>
      <c r="M51" s="88"/>
      <c r="N51" s="88"/>
      <c r="O51" s="88"/>
      <c r="P51" s="88"/>
      <c r="Q51" s="88"/>
      <c r="R51" s="88"/>
    </row>
    <row r="52" spans="2:19" ht="19.5" thickBot="1" x14ac:dyDescent="0.45">
      <c r="B52" s="210"/>
      <c r="C52" s="143"/>
      <c r="D52" s="205"/>
      <c r="E52" s="207">
        <f>E50+F50</f>
        <v>201</v>
      </c>
      <c r="F52" s="208"/>
      <c r="G52" s="207">
        <f>G50+H50</f>
        <v>323</v>
      </c>
      <c r="H52" s="208"/>
      <c r="I52" s="176"/>
      <c r="K52" s="88"/>
      <c r="L52" s="88"/>
      <c r="M52" s="88"/>
      <c r="N52" s="88"/>
      <c r="O52" s="88"/>
      <c r="P52" s="88"/>
      <c r="Q52" s="88"/>
      <c r="R52" s="88"/>
    </row>
    <row r="53" spans="2:19" x14ac:dyDescent="0.4">
      <c r="B53" s="210"/>
      <c r="C53" s="143" t="s">
        <v>255</v>
      </c>
      <c r="D53" s="197" t="s">
        <v>256</v>
      </c>
      <c r="E53" s="143">
        <v>163</v>
      </c>
      <c r="F53" s="143">
        <v>53</v>
      </c>
      <c r="G53" s="143">
        <v>221</v>
      </c>
      <c r="H53" s="143">
        <v>53</v>
      </c>
      <c r="I53" s="144">
        <v>672</v>
      </c>
      <c r="K53" s="88"/>
      <c r="L53" s="88"/>
      <c r="M53" s="88"/>
      <c r="N53" s="88"/>
      <c r="O53" s="88"/>
      <c r="P53" s="88"/>
      <c r="Q53" s="88"/>
      <c r="R53" s="88"/>
    </row>
    <row r="54" spans="2:19" x14ac:dyDescent="0.4">
      <c r="B54" s="210"/>
      <c r="C54" s="143"/>
      <c r="D54" s="204"/>
      <c r="E54" s="143"/>
      <c r="F54" s="143"/>
      <c r="G54" s="143"/>
      <c r="H54" s="143"/>
      <c r="I54" s="145"/>
      <c r="K54" s="88"/>
      <c r="L54" s="88"/>
      <c r="M54" s="88"/>
      <c r="N54" s="88"/>
      <c r="O54" s="88"/>
      <c r="P54" s="88"/>
      <c r="Q54" s="88"/>
      <c r="R54" s="88"/>
    </row>
    <row r="55" spans="2:19" ht="19.5" thickBot="1" x14ac:dyDescent="0.45">
      <c r="B55" s="210"/>
      <c r="C55" s="143"/>
      <c r="D55" s="205"/>
      <c r="E55" s="207">
        <f>E53+F53</f>
        <v>216</v>
      </c>
      <c r="F55" s="208"/>
      <c r="G55" s="207">
        <f>G53+H53</f>
        <v>274</v>
      </c>
      <c r="H55" s="208"/>
      <c r="I55" s="146"/>
      <c r="J55" s="66">
        <f>I53/22.5</f>
        <v>29.866666666666667</v>
      </c>
      <c r="K55" s="88"/>
      <c r="L55" s="88"/>
      <c r="M55" s="88"/>
      <c r="N55" s="88"/>
      <c r="O55" s="88"/>
      <c r="P55" s="88"/>
      <c r="Q55" s="88"/>
      <c r="R55" s="88"/>
    </row>
    <row r="56" spans="2:19" x14ac:dyDescent="0.4">
      <c r="B56" s="77"/>
      <c r="C56" s="77"/>
      <c r="D56" s="91"/>
      <c r="E56" s="92"/>
      <c r="F56" s="92"/>
      <c r="G56" s="92"/>
      <c r="H56" s="92"/>
      <c r="I56" s="77"/>
      <c r="K56" s="88"/>
      <c r="L56" s="88"/>
      <c r="M56" s="88"/>
      <c r="N56" s="88"/>
      <c r="O56" s="88"/>
      <c r="P56" s="88"/>
      <c r="Q56" s="88"/>
      <c r="R56" s="88"/>
    </row>
    <row r="57" spans="2:19" x14ac:dyDescent="0.4">
      <c r="D57" s="178" t="s">
        <v>145</v>
      </c>
    </row>
    <row r="58" spans="2:19" x14ac:dyDescent="0.4">
      <c r="D58" s="178"/>
    </row>
    <row r="59" spans="2:19" ht="19.5" thickBot="1" x14ac:dyDescent="0.45">
      <c r="D59" s="83"/>
    </row>
    <row r="60" spans="2:19" ht="19.5" thickBot="1" x14ac:dyDescent="0.45">
      <c r="C60" s="84" t="s">
        <v>146</v>
      </c>
      <c r="D60" s="180" t="s">
        <v>213</v>
      </c>
      <c r="E60" s="251">
        <v>70</v>
      </c>
      <c r="F60" s="252"/>
      <c r="G60" s="97" t="s">
        <v>103</v>
      </c>
      <c r="H60" s="70" t="s">
        <v>128</v>
      </c>
      <c r="I60" s="70" t="s">
        <v>129</v>
      </c>
      <c r="J60" s="71" t="s">
        <v>128</v>
      </c>
      <c r="M60" s="179" t="s">
        <v>142</v>
      </c>
      <c r="N60" s="255" t="s">
        <v>183</v>
      </c>
      <c r="O60" s="256"/>
      <c r="P60" s="263" t="s">
        <v>147</v>
      </c>
      <c r="Q60" s="182"/>
      <c r="R60" s="182" t="s">
        <v>148</v>
      </c>
      <c r="S60" s="183"/>
    </row>
    <row r="61" spans="2:19" x14ac:dyDescent="0.4">
      <c r="D61" s="180"/>
      <c r="E61" s="251"/>
      <c r="F61" s="252"/>
      <c r="G61" s="142">
        <v>21</v>
      </c>
      <c r="H61" s="154">
        <v>12</v>
      </c>
      <c r="I61" s="154">
        <v>34</v>
      </c>
      <c r="J61" s="144">
        <v>12</v>
      </c>
      <c r="M61" s="180"/>
      <c r="N61" s="257"/>
      <c r="O61" s="258"/>
      <c r="P61" s="97" t="s">
        <v>103</v>
      </c>
      <c r="Q61" s="70" t="s">
        <v>128</v>
      </c>
      <c r="R61" s="70" t="s">
        <v>129</v>
      </c>
      <c r="S61" s="71" t="s">
        <v>128</v>
      </c>
    </row>
    <row r="62" spans="2:19" x14ac:dyDescent="0.4">
      <c r="D62" s="180"/>
      <c r="E62" s="251"/>
      <c r="F62" s="252"/>
      <c r="G62" s="264"/>
      <c r="H62" s="156"/>
      <c r="I62" s="156"/>
      <c r="J62" s="146"/>
      <c r="M62" s="180"/>
      <c r="N62" s="251"/>
      <c r="O62" s="252"/>
      <c r="P62" s="141">
        <v>24</v>
      </c>
      <c r="Q62" s="143">
        <v>5</v>
      </c>
      <c r="R62" s="143">
        <v>35</v>
      </c>
      <c r="S62" s="184">
        <v>5</v>
      </c>
    </row>
    <row r="63" spans="2:19" ht="19.5" thickBot="1" x14ac:dyDescent="0.45">
      <c r="D63" s="181"/>
      <c r="E63" s="253"/>
      <c r="F63" s="254"/>
      <c r="G63" s="265">
        <f>G61+H61</f>
        <v>33</v>
      </c>
      <c r="H63" s="196"/>
      <c r="I63" s="195">
        <f>I61+J61</f>
        <v>46</v>
      </c>
      <c r="J63" s="201"/>
      <c r="M63" s="180"/>
      <c r="N63" s="251"/>
      <c r="O63" s="252"/>
      <c r="P63" s="141"/>
      <c r="Q63" s="143"/>
      <c r="R63" s="143"/>
      <c r="S63" s="184"/>
    </row>
    <row r="64" spans="2:19" ht="19.5" thickBot="1" x14ac:dyDescent="0.45">
      <c r="D64" s="180" t="s">
        <v>218</v>
      </c>
      <c r="E64" s="251">
        <v>93</v>
      </c>
      <c r="F64" s="252"/>
      <c r="G64" s="97" t="s">
        <v>103</v>
      </c>
      <c r="H64" s="70" t="s">
        <v>128</v>
      </c>
      <c r="I64" s="70" t="s">
        <v>129</v>
      </c>
      <c r="J64" s="71" t="s">
        <v>128</v>
      </c>
      <c r="M64" s="181"/>
      <c r="N64" s="251"/>
      <c r="O64" s="252"/>
      <c r="P64" s="153">
        <f>P62+Q62</f>
        <v>29</v>
      </c>
      <c r="Q64" s="177"/>
      <c r="R64" s="177">
        <f>R62+S62</f>
        <v>40</v>
      </c>
      <c r="S64" s="185"/>
    </row>
    <row r="65" spans="4:19" x14ac:dyDescent="0.4">
      <c r="D65" s="180"/>
      <c r="E65" s="251"/>
      <c r="F65" s="252"/>
      <c r="G65" s="142">
        <v>28</v>
      </c>
      <c r="H65" s="154">
        <v>3</v>
      </c>
      <c r="I65" s="154">
        <v>29</v>
      </c>
      <c r="J65" s="144">
        <v>3</v>
      </c>
      <c r="M65" s="179" t="s">
        <v>149</v>
      </c>
      <c r="N65" s="251"/>
      <c r="O65" s="252"/>
      <c r="P65" s="97" t="s">
        <v>103</v>
      </c>
      <c r="Q65" s="70" t="s">
        <v>128</v>
      </c>
      <c r="R65" s="70" t="s">
        <v>129</v>
      </c>
      <c r="S65" s="71" t="s">
        <v>128</v>
      </c>
    </row>
    <row r="66" spans="4:19" x14ac:dyDescent="0.4">
      <c r="D66" s="180"/>
      <c r="E66" s="251"/>
      <c r="F66" s="252"/>
      <c r="G66" s="264"/>
      <c r="H66" s="156"/>
      <c r="I66" s="156"/>
      <c r="J66" s="146"/>
      <c r="M66" s="180"/>
      <c r="N66" s="251"/>
      <c r="O66" s="252"/>
      <c r="P66" s="141">
        <v>37</v>
      </c>
      <c r="Q66" s="143">
        <v>7</v>
      </c>
      <c r="R66" s="143">
        <v>43</v>
      </c>
      <c r="S66" s="184">
        <v>7</v>
      </c>
    </row>
    <row r="67" spans="4:19" ht="19.5" thickBot="1" x14ac:dyDescent="0.45">
      <c r="D67" s="181"/>
      <c r="E67" s="253"/>
      <c r="F67" s="254"/>
      <c r="G67" s="265">
        <f>G65+H65</f>
        <v>31</v>
      </c>
      <c r="H67" s="196"/>
      <c r="I67" s="195">
        <f>I65+J65</f>
        <v>32</v>
      </c>
      <c r="J67" s="201"/>
      <c r="M67" s="180"/>
      <c r="N67" s="251"/>
      <c r="O67" s="252"/>
      <c r="P67" s="141"/>
      <c r="Q67" s="143"/>
      <c r="R67" s="143"/>
      <c r="S67" s="184"/>
    </row>
    <row r="68" spans="4:19" ht="19.5" thickBot="1" x14ac:dyDescent="0.45">
      <c r="D68" s="180" t="s">
        <v>224</v>
      </c>
      <c r="E68" s="251">
        <v>64</v>
      </c>
      <c r="F68" s="252"/>
      <c r="G68" s="97" t="s">
        <v>103</v>
      </c>
      <c r="H68" s="70" t="s">
        <v>128</v>
      </c>
      <c r="I68" s="70" t="s">
        <v>129</v>
      </c>
      <c r="J68" s="71" t="s">
        <v>128</v>
      </c>
      <c r="M68" s="181"/>
      <c r="N68" s="251"/>
      <c r="O68" s="252"/>
      <c r="P68" s="153">
        <f>P66+Q66</f>
        <v>44</v>
      </c>
      <c r="Q68" s="177"/>
      <c r="R68" s="177">
        <f>R66+S66</f>
        <v>50</v>
      </c>
      <c r="S68" s="185"/>
    </row>
    <row r="69" spans="4:19" x14ac:dyDescent="0.4">
      <c r="D69" s="180"/>
      <c r="E69" s="251"/>
      <c r="F69" s="252"/>
      <c r="G69" s="142">
        <v>25</v>
      </c>
      <c r="H69" s="154">
        <v>3</v>
      </c>
      <c r="I69" s="154">
        <v>23</v>
      </c>
      <c r="J69" s="144">
        <v>3</v>
      </c>
      <c r="M69" s="180" t="s">
        <v>150</v>
      </c>
      <c r="N69" s="251"/>
      <c r="O69" s="252"/>
      <c r="P69" s="97" t="s">
        <v>103</v>
      </c>
      <c r="Q69" s="70" t="s">
        <v>128</v>
      </c>
      <c r="R69" s="70" t="s">
        <v>129</v>
      </c>
      <c r="S69" s="71" t="s">
        <v>128</v>
      </c>
    </row>
    <row r="70" spans="4:19" x14ac:dyDescent="0.4">
      <c r="D70" s="180"/>
      <c r="E70" s="251"/>
      <c r="F70" s="252"/>
      <c r="G70" s="264"/>
      <c r="H70" s="156"/>
      <c r="I70" s="156"/>
      <c r="J70" s="146"/>
      <c r="M70" s="180"/>
      <c r="N70" s="251"/>
      <c r="O70" s="252"/>
      <c r="P70" s="141">
        <v>13</v>
      </c>
      <c r="Q70" s="143">
        <v>2</v>
      </c>
      <c r="R70" s="143">
        <v>46</v>
      </c>
      <c r="S70" s="184">
        <v>2</v>
      </c>
    </row>
    <row r="71" spans="4:19" ht="19.5" thickBot="1" x14ac:dyDescent="0.45">
      <c r="D71" s="181"/>
      <c r="E71" s="253"/>
      <c r="F71" s="254"/>
      <c r="G71" s="265">
        <f>G69+H69</f>
        <v>28</v>
      </c>
      <c r="H71" s="196"/>
      <c r="I71" s="195">
        <f>I69+J69</f>
        <v>26</v>
      </c>
      <c r="J71" s="201"/>
      <c r="M71" s="180"/>
      <c r="N71" s="251"/>
      <c r="O71" s="252"/>
      <c r="P71" s="141"/>
      <c r="Q71" s="143"/>
      <c r="R71" s="143"/>
      <c r="S71" s="184"/>
    </row>
    <row r="72" spans="4:19" ht="19.5" thickBot="1" x14ac:dyDescent="0.45">
      <c r="D72" s="191" t="s">
        <v>230</v>
      </c>
      <c r="E72" s="266">
        <v>70</v>
      </c>
      <c r="F72" s="267"/>
      <c r="G72" s="97" t="s">
        <v>103</v>
      </c>
      <c r="H72" s="70" t="s">
        <v>128</v>
      </c>
      <c r="I72" s="70" t="s">
        <v>129</v>
      </c>
      <c r="J72" s="71" t="s">
        <v>128</v>
      </c>
      <c r="M72" s="181"/>
      <c r="N72" s="251"/>
      <c r="O72" s="252"/>
      <c r="P72" s="153">
        <f>P70+Q70</f>
        <v>15</v>
      </c>
      <c r="Q72" s="177"/>
      <c r="R72" s="177">
        <f>R70+S70</f>
        <v>48</v>
      </c>
      <c r="S72" s="185"/>
    </row>
    <row r="73" spans="4:19" x14ac:dyDescent="0.4">
      <c r="D73" s="192"/>
      <c r="E73" s="268"/>
      <c r="F73" s="269"/>
      <c r="G73" s="142">
        <v>25</v>
      </c>
      <c r="H73" s="154">
        <v>6</v>
      </c>
      <c r="I73" s="154">
        <v>19</v>
      </c>
      <c r="J73" s="144">
        <v>6</v>
      </c>
      <c r="M73" s="180" t="s">
        <v>138</v>
      </c>
      <c r="N73" s="251"/>
      <c r="O73" s="252"/>
      <c r="P73" s="97" t="s">
        <v>103</v>
      </c>
      <c r="Q73" s="70" t="s">
        <v>128</v>
      </c>
      <c r="R73" s="70" t="s">
        <v>129</v>
      </c>
      <c r="S73" s="71" t="s">
        <v>128</v>
      </c>
    </row>
    <row r="74" spans="4:19" x14ac:dyDescent="0.4">
      <c r="D74" s="192"/>
      <c r="E74" s="268"/>
      <c r="F74" s="269"/>
      <c r="G74" s="264"/>
      <c r="H74" s="156"/>
      <c r="I74" s="156"/>
      <c r="J74" s="146"/>
      <c r="M74" s="180"/>
      <c r="N74" s="251"/>
      <c r="O74" s="252"/>
      <c r="P74" s="142"/>
      <c r="Q74" s="154"/>
      <c r="R74" s="154"/>
      <c r="S74" s="144"/>
    </row>
    <row r="75" spans="4:19" ht="19.5" thickBot="1" x14ac:dyDescent="0.45">
      <c r="D75" s="193"/>
      <c r="E75" s="270"/>
      <c r="F75" s="271"/>
      <c r="G75" s="265">
        <f>G73+H73</f>
        <v>31</v>
      </c>
      <c r="H75" s="196"/>
      <c r="I75" s="195">
        <f>I73+J73</f>
        <v>25</v>
      </c>
      <c r="J75" s="201"/>
      <c r="M75" s="180"/>
      <c r="N75" s="251"/>
      <c r="O75" s="252"/>
      <c r="P75" s="264"/>
      <c r="Q75" s="156"/>
      <c r="R75" s="156"/>
      <c r="S75" s="146"/>
    </row>
    <row r="76" spans="4:19" ht="19.5" thickBot="1" x14ac:dyDescent="0.45">
      <c r="D76" s="191" t="s">
        <v>243</v>
      </c>
      <c r="E76" s="266">
        <v>92</v>
      </c>
      <c r="F76" s="267"/>
      <c r="G76" s="97" t="s">
        <v>103</v>
      </c>
      <c r="H76" s="70" t="s">
        <v>128</v>
      </c>
      <c r="I76" s="70" t="s">
        <v>129</v>
      </c>
      <c r="J76" s="71" t="s">
        <v>128</v>
      </c>
      <c r="M76" s="181"/>
      <c r="N76" s="251"/>
      <c r="O76" s="252"/>
      <c r="P76" s="265">
        <f>P74+Q74</f>
        <v>0</v>
      </c>
      <c r="Q76" s="196"/>
      <c r="R76" s="195">
        <f>R74+S74</f>
        <v>0</v>
      </c>
      <c r="S76" s="201"/>
    </row>
    <row r="77" spans="4:19" x14ac:dyDescent="0.4">
      <c r="D77" s="192"/>
      <c r="E77" s="268"/>
      <c r="F77" s="269"/>
      <c r="G77" s="142">
        <v>36</v>
      </c>
      <c r="H77" s="154">
        <v>6</v>
      </c>
      <c r="I77" s="154">
        <v>41</v>
      </c>
      <c r="J77" s="144">
        <v>6</v>
      </c>
      <c r="M77" s="180" t="s">
        <v>153</v>
      </c>
      <c r="N77" s="251"/>
      <c r="O77" s="252"/>
      <c r="P77" s="97" t="s">
        <v>103</v>
      </c>
      <c r="Q77" s="70" t="s">
        <v>128</v>
      </c>
      <c r="R77" s="70" t="s">
        <v>129</v>
      </c>
      <c r="S77" s="71" t="s">
        <v>128</v>
      </c>
    </row>
    <row r="78" spans="4:19" x14ac:dyDescent="0.4">
      <c r="D78" s="192"/>
      <c r="E78" s="268"/>
      <c r="F78" s="269"/>
      <c r="G78" s="264"/>
      <c r="H78" s="156"/>
      <c r="I78" s="156"/>
      <c r="J78" s="146"/>
      <c r="M78" s="180"/>
      <c r="N78" s="251"/>
      <c r="O78" s="252"/>
      <c r="P78" s="142"/>
      <c r="Q78" s="154"/>
      <c r="R78" s="154"/>
      <c r="S78" s="144"/>
    </row>
    <row r="79" spans="4:19" ht="19.5" thickBot="1" x14ac:dyDescent="0.45">
      <c r="D79" s="193"/>
      <c r="E79" s="270"/>
      <c r="F79" s="271"/>
      <c r="G79" s="265">
        <f>G77+H77</f>
        <v>42</v>
      </c>
      <c r="H79" s="196"/>
      <c r="I79" s="195">
        <f>I77+J77</f>
        <v>47</v>
      </c>
      <c r="J79" s="201"/>
      <c r="M79" s="180"/>
      <c r="N79" s="251"/>
      <c r="O79" s="252"/>
      <c r="P79" s="264"/>
      <c r="Q79" s="156"/>
      <c r="R79" s="156"/>
      <c r="S79" s="146"/>
    </row>
    <row r="80" spans="4:19" ht="19.5" thickBot="1" x14ac:dyDescent="0.45">
      <c r="D80" s="191" t="s">
        <v>250</v>
      </c>
      <c r="E80" s="266">
        <v>113</v>
      </c>
      <c r="F80" s="267"/>
      <c r="G80" s="97" t="s">
        <v>103</v>
      </c>
      <c r="H80" s="70" t="s">
        <v>128</v>
      </c>
      <c r="I80" s="70" t="s">
        <v>129</v>
      </c>
      <c r="J80" s="71" t="s">
        <v>128</v>
      </c>
      <c r="M80" s="181"/>
      <c r="N80" s="251"/>
      <c r="O80" s="252"/>
      <c r="P80" s="265">
        <f>P78+Q78</f>
        <v>0</v>
      </c>
      <c r="Q80" s="196"/>
      <c r="R80" s="195">
        <f>R78+S78</f>
        <v>0</v>
      </c>
      <c r="S80" s="201"/>
    </row>
    <row r="81" spans="4:19" x14ac:dyDescent="0.4">
      <c r="D81" s="192"/>
      <c r="E81" s="268"/>
      <c r="F81" s="269"/>
      <c r="G81" s="142">
        <v>33</v>
      </c>
      <c r="H81" s="154">
        <v>8</v>
      </c>
      <c r="I81" s="154">
        <v>69</v>
      </c>
      <c r="J81" s="144">
        <v>8</v>
      </c>
      <c r="M81" s="180" t="s">
        <v>154</v>
      </c>
      <c r="N81" s="251"/>
      <c r="O81" s="252"/>
      <c r="P81" s="97" t="s">
        <v>103</v>
      </c>
      <c r="Q81" s="70" t="s">
        <v>128</v>
      </c>
      <c r="R81" s="70" t="s">
        <v>129</v>
      </c>
      <c r="S81" s="71" t="s">
        <v>128</v>
      </c>
    </row>
    <row r="82" spans="4:19" x14ac:dyDescent="0.4">
      <c r="D82" s="192"/>
      <c r="E82" s="268"/>
      <c r="F82" s="269"/>
      <c r="G82" s="264"/>
      <c r="H82" s="156"/>
      <c r="I82" s="156"/>
      <c r="J82" s="146"/>
      <c r="M82" s="180"/>
      <c r="N82" s="251"/>
      <c r="O82" s="252"/>
      <c r="P82" s="142"/>
      <c r="Q82" s="154"/>
      <c r="R82" s="154"/>
      <c r="S82" s="144"/>
    </row>
    <row r="83" spans="4:19" ht="19.5" thickBot="1" x14ac:dyDescent="0.45">
      <c r="D83" s="193"/>
      <c r="E83" s="270"/>
      <c r="F83" s="271"/>
      <c r="G83" s="265">
        <f>G81+H81</f>
        <v>41</v>
      </c>
      <c r="H83" s="196"/>
      <c r="I83" s="195">
        <f>I81+J81</f>
        <v>77</v>
      </c>
      <c r="J83" s="201"/>
      <c r="M83" s="180"/>
      <c r="N83" s="251"/>
      <c r="O83" s="252"/>
      <c r="P83" s="264"/>
      <c r="Q83" s="156"/>
      <c r="R83" s="156"/>
      <c r="S83" s="146"/>
    </row>
    <row r="84" spans="4:19" ht="19.5" thickBot="1" x14ac:dyDescent="0.45">
      <c r="D84" s="191" t="s">
        <v>255</v>
      </c>
      <c r="E84" s="266">
        <v>124</v>
      </c>
      <c r="F84" s="267"/>
      <c r="G84" s="97" t="s">
        <v>103</v>
      </c>
      <c r="H84" s="70" t="s">
        <v>128</v>
      </c>
      <c r="I84" s="70" t="s">
        <v>129</v>
      </c>
      <c r="J84" s="71" t="s">
        <v>128</v>
      </c>
      <c r="M84" s="181"/>
      <c r="N84" s="251"/>
      <c r="O84" s="252"/>
      <c r="P84" s="265">
        <f>P82+Q82</f>
        <v>0</v>
      </c>
      <c r="Q84" s="196"/>
      <c r="R84" s="195">
        <f>R82+S82</f>
        <v>0</v>
      </c>
      <c r="S84" s="201"/>
    </row>
    <row r="85" spans="4:19" x14ac:dyDescent="0.4">
      <c r="D85" s="192"/>
      <c r="E85" s="268"/>
      <c r="F85" s="269"/>
      <c r="G85" s="142">
        <v>34</v>
      </c>
      <c r="H85" s="154">
        <v>9</v>
      </c>
      <c r="I85" s="154">
        <v>39</v>
      </c>
      <c r="J85" s="144">
        <v>9</v>
      </c>
      <c r="M85" s="180" t="s">
        <v>209</v>
      </c>
      <c r="N85" s="251"/>
      <c r="O85" s="252"/>
      <c r="P85" s="97" t="s">
        <v>103</v>
      </c>
      <c r="Q85" s="70" t="s">
        <v>128</v>
      </c>
      <c r="R85" s="70" t="s">
        <v>129</v>
      </c>
      <c r="S85" s="71" t="s">
        <v>128</v>
      </c>
    </row>
    <row r="86" spans="4:19" x14ac:dyDescent="0.4">
      <c r="D86" s="192"/>
      <c r="E86" s="268"/>
      <c r="F86" s="269"/>
      <c r="G86" s="264"/>
      <c r="H86" s="156"/>
      <c r="I86" s="156"/>
      <c r="J86" s="146"/>
      <c r="M86" s="180"/>
      <c r="N86" s="251"/>
      <c r="O86" s="252"/>
      <c r="P86" s="142"/>
      <c r="Q86" s="154"/>
      <c r="R86" s="154"/>
      <c r="S86" s="144"/>
    </row>
    <row r="87" spans="4:19" ht="19.5" thickBot="1" x14ac:dyDescent="0.45">
      <c r="D87" s="193"/>
      <c r="E87" s="270"/>
      <c r="F87" s="271"/>
      <c r="G87" s="265">
        <f>G85+H85</f>
        <v>43</v>
      </c>
      <c r="H87" s="196"/>
      <c r="I87" s="195">
        <f>I85+J85</f>
        <v>48</v>
      </c>
      <c r="J87" s="201"/>
      <c r="M87" s="180"/>
      <c r="N87" s="251"/>
      <c r="O87" s="252"/>
      <c r="P87" s="264"/>
      <c r="Q87" s="156"/>
      <c r="R87" s="156"/>
      <c r="S87" s="146"/>
    </row>
    <row r="88" spans="4:19" ht="19.5" thickBot="1" x14ac:dyDescent="0.45">
      <c r="M88" s="181"/>
      <c r="N88" s="251"/>
      <c r="O88" s="252"/>
      <c r="P88" s="265">
        <f>P86+Q86</f>
        <v>0</v>
      </c>
      <c r="Q88" s="196"/>
      <c r="R88" s="195">
        <f>R86+S86</f>
        <v>0</v>
      </c>
      <c r="S88" s="201"/>
    </row>
    <row r="89" spans="4:19" x14ac:dyDescent="0.4">
      <c r="M89" s="180" t="s">
        <v>210</v>
      </c>
      <c r="N89" s="251"/>
      <c r="O89" s="252"/>
      <c r="P89" s="97" t="s">
        <v>103</v>
      </c>
      <c r="Q89" s="70" t="s">
        <v>128</v>
      </c>
      <c r="R89" s="70" t="s">
        <v>129</v>
      </c>
      <c r="S89" s="71" t="s">
        <v>128</v>
      </c>
    </row>
    <row r="90" spans="4:19" x14ac:dyDescent="0.4">
      <c r="M90" s="180"/>
      <c r="N90" s="251"/>
      <c r="O90" s="252"/>
      <c r="P90" s="142"/>
      <c r="Q90" s="154"/>
      <c r="R90" s="154"/>
      <c r="S90" s="144"/>
    </row>
    <row r="91" spans="4:19" x14ac:dyDescent="0.4">
      <c r="M91" s="180"/>
      <c r="N91" s="251"/>
      <c r="O91" s="252"/>
      <c r="P91" s="264"/>
      <c r="Q91" s="156"/>
      <c r="R91" s="156"/>
      <c r="S91" s="146"/>
    </row>
    <row r="92" spans="4:19" ht="19.5" thickBot="1" x14ac:dyDescent="0.45">
      <c r="M92" s="181"/>
      <c r="N92" s="251"/>
      <c r="O92" s="252"/>
      <c r="P92" s="265">
        <f>P90+Q90</f>
        <v>0</v>
      </c>
      <c r="Q92" s="196"/>
      <c r="R92" s="195">
        <f>R90+S90</f>
        <v>0</v>
      </c>
      <c r="S92" s="201"/>
    </row>
    <row r="93" spans="4:19" x14ac:dyDescent="0.4">
      <c r="M93" s="180" t="s">
        <v>211</v>
      </c>
      <c r="N93" s="251"/>
      <c r="O93" s="252"/>
      <c r="P93" s="97" t="s">
        <v>103</v>
      </c>
      <c r="Q93" s="70" t="s">
        <v>128</v>
      </c>
      <c r="R93" s="70" t="s">
        <v>129</v>
      </c>
      <c r="S93" s="71" t="s">
        <v>128</v>
      </c>
    </row>
    <row r="94" spans="4:19" x14ac:dyDescent="0.4">
      <c r="M94" s="180"/>
      <c r="N94" s="251"/>
      <c r="O94" s="252"/>
      <c r="P94" s="142"/>
      <c r="Q94" s="154"/>
      <c r="R94" s="154"/>
      <c r="S94" s="144"/>
    </row>
    <row r="95" spans="4:19" x14ac:dyDescent="0.4">
      <c r="M95" s="180"/>
      <c r="N95" s="251"/>
      <c r="O95" s="252"/>
      <c r="P95" s="264"/>
      <c r="Q95" s="156"/>
      <c r="R95" s="156"/>
      <c r="S95" s="146"/>
    </row>
    <row r="96" spans="4:19" ht="19.5" thickBot="1" x14ac:dyDescent="0.45">
      <c r="M96" s="181"/>
      <c r="N96" s="251"/>
      <c r="O96" s="252"/>
      <c r="P96" s="265">
        <f>P94+Q94</f>
        <v>0</v>
      </c>
      <c r="Q96" s="196"/>
      <c r="R96" s="195">
        <f>R94+S94</f>
        <v>0</v>
      </c>
      <c r="S96" s="201"/>
    </row>
    <row r="97" spans="13:19" x14ac:dyDescent="0.4">
      <c r="M97" s="180" t="s">
        <v>212</v>
      </c>
      <c r="N97" s="251"/>
      <c r="O97" s="252"/>
      <c r="P97" s="97" t="s">
        <v>103</v>
      </c>
      <c r="Q97" s="70" t="s">
        <v>128</v>
      </c>
      <c r="R97" s="70" t="s">
        <v>129</v>
      </c>
      <c r="S97" s="71" t="s">
        <v>128</v>
      </c>
    </row>
    <row r="98" spans="13:19" x14ac:dyDescent="0.4">
      <c r="M98" s="180"/>
      <c r="N98" s="251"/>
      <c r="O98" s="252"/>
      <c r="P98" s="142"/>
      <c r="Q98" s="154"/>
      <c r="R98" s="154"/>
      <c r="S98" s="144"/>
    </row>
    <row r="99" spans="13:19" x14ac:dyDescent="0.4">
      <c r="M99" s="180"/>
      <c r="N99" s="251"/>
      <c r="O99" s="252"/>
      <c r="P99" s="264"/>
      <c r="Q99" s="156"/>
      <c r="R99" s="156"/>
      <c r="S99" s="146"/>
    </row>
    <row r="100" spans="13:19" ht="19.5" thickBot="1" x14ac:dyDescent="0.45">
      <c r="M100" s="181"/>
      <c r="N100" s="251"/>
      <c r="O100" s="252"/>
      <c r="P100" s="265">
        <f>P98+Q98</f>
        <v>0</v>
      </c>
      <c r="Q100" s="196"/>
      <c r="R100" s="195">
        <f>R98+S98</f>
        <v>0</v>
      </c>
      <c r="S100" s="201"/>
    </row>
  </sheetData>
  <mergeCells count="266">
    <mergeCell ref="J85:J86"/>
    <mergeCell ref="G87:H87"/>
    <mergeCell ref="I87:J87"/>
    <mergeCell ref="B32:B55"/>
    <mergeCell ref="D84:D87"/>
    <mergeCell ref="E84:F87"/>
    <mergeCell ref="G85:G86"/>
    <mergeCell ref="H85:H86"/>
    <mergeCell ref="I85:I86"/>
    <mergeCell ref="C53:C55"/>
    <mergeCell ref="D53:D55"/>
    <mergeCell ref="E53:E54"/>
    <mergeCell ref="F53:F54"/>
    <mergeCell ref="G53:G54"/>
    <mergeCell ref="H53:H54"/>
    <mergeCell ref="E55:F55"/>
    <mergeCell ref="G55:H55"/>
    <mergeCell ref="I50:I52"/>
    <mergeCell ref="E52:F52"/>
    <mergeCell ref="G52:H52"/>
    <mergeCell ref="D57:D58"/>
    <mergeCell ref="I53:I55"/>
    <mergeCell ref="C50:C52"/>
    <mergeCell ref="D50:D52"/>
    <mergeCell ref="M97:M100"/>
    <mergeCell ref="N97:O100"/>
    <mergeCell ref="P98:P99"/>
    <mergeCell ref="Q98:Q99"/>
    <mergeCell ref="R98:R99"/>
    <mergeCell ref="S98:S99"/>
    <mergeCell ref="P100:Q100"/>
    <mergeCell ref="R100:S100"/>
    <mergeCell ref="M93:M96"/>
    <mergeCell ref="N93:O96"/>
    <mergeCell ref="P94:P95"/>
    <mergeCell ref="Q94:Q95"/>
    <mergeCell ref="R94:R95"/>
    <mergeCell ref="S94:S95"/>
    <mergeCell ref="P96:Q96"/>
    <mergeCell ref="R96:S96"/>
    <mergeCell ref="M89:M92"/>
    <mergeCell ref="N89:O92"/>
    <mergeCell ref="P90:P91"/>
    <mergeCell ref="Q90:Q91"/>
    <mergeCell ref="R90:R91"/>
    <mergeCell ref="S90:S91"/>
    <mergeCell ref="P92:Q92"/>
    <mergeCell ref="R92:S92"/>
    <mergeCell ref="M85:M88"/>
    <mergeCell ref="N85:O88"/>
    <mergeCell ref="P86:P87"/>
    <mergeCell ref="Q86:Q87"/>
    <mergeCell ref="R86:R87"/>
    <mergeCell ref="S86:S87"/>
    <mergeCell ref="P88:Q88"/>
    <mergeCell ref="R88:S88"/>
    <mergeCell ref="P84:Q84"/>
    <mergeCell ref="R84:S84"/>
    <mergeCell ref="H81:H82"/>
    <mergeCell ref="I81:I82"/>
    <mergeCell ref="J81:J82"/>
    <mergeCell ref="M81:M84"/>
    <mergeCell ref="N81:O84"/>
    <mergeCell ref="P82:P83"/>
    <mergeCell ref="Q78:Q79"/>
    <mergeCell ref="R78:R79"/>
    <mergeCell ref="S78:S79"/>
    <mergeCell ref="G79:H79"/>
    <mergeCell ref="I79:J79"/>
    <mergeCell ref="D80:D83"/>
    <mergeCell ref="E80:F83"/>
    <mergeCell ref="P80:Q80"/>
    <mergeCell ref="R80:S80"/>
    <mergeCell ref="G81:G82"/>
    <mergeCell ref="H77:H78"/>
    <mergeCell ref="I77:I78"/>
    <mergeCell ref="J77:J78"/>
    <mergeCell ref="M77:M80"/>
    <mergeCell ref="N77:O80"/>
    <mergeCell ref="P78:P79"/>
    <mergeCell ref="Q82:Q83"/>
    <mergeCell ref="R82:R83"/>
    <mergeCell ref="S82:S83"/>
    <mergeCell ref="G83:H83"/>
    <mergeCell ref="I83:J83"/>
    <mergeCell ref="D76:D79"/>
    <mergeCell ref="E76:F79"/>
    <mergeCell ref="P76:Q76"/>
    <mergeCell ref="G77:G78"/>
    <mergeCell ref="D72:D75"/>
    <mergeCell ref="E72:F75"/>
    <mergeCell ref="P72:Q72"/>
    <mergeCell ref="R72:S72"/>
    <mergeCell ref="G73:G74"/>
    <mergeCell ref="H69:H70"/>
    <mergeCell ref="I69:I70"/>
    <mergeCell ref="J69:J70"/>
    <mergeCell ref="M69:M72"/>
    <mergeCell ref="N69:O72"/>
    <mergeCell ref="P70:P71"/>
    <mergeCell ref="Q74:Q75"/>
    <mergeCell ref="R74:R75"/>
    <mergeCell ref="S74:S75"/>
    <mergeCell ref="G75:H75"/>
    <mergeCell ref="I75:J75"/>
    <mergeCell ref="H73:H74"/>
    <mergeCell ref="I73:I74"/>
    <mergeCell ref="J73:J74"/>
    <mergeCell ref="M73:M76"/>
    <mergeCell ref="N73:O76"/>
    <mergeCell ref="P74:P75"/>
    <mergeCell ref="R76:S76"/>
    <mergeCell ref="S66:S67"/>
    <mergeCell ref="G67:H67"/>
    <mergeCell ref="I67:J67"/>
    <mergeCell ref="D68:D71"/>
    <mergeCell ref="E68:F71"/>
    <mergeCell ref="P68:Q68"/>
    <mergeCell ref="R68:S68"/>
    <mergeCell ref="G69:G70"/>
    <mergeCell ref="H65:H66"/>
    <mergeCell ref="I65:I66"/>
    <mergeCell ref="J65:J66"/>
    <mergeCell ref="M65:M68"/>
    <mergeCell ref="N65:O68"/>
    <mergeCell ref="P66:P67"/>
    <mergeCell ref="Q70:Q71"/>
    <mergeCell ref="R70:R71"/>
    <mergeCell ref="S70:S71"/>
    <mergeCell ref="G71:H71"/>
    <mergeCell ref="I71:J71"/>
    <mergeCell ref="Q62:Q63"/>
    <mergeCell ref="R62:R63"/>
    <mergeCell ref="S62:S63"/>
    <mergeCell ref="G63:H63"/>
    <mergeCell ref="I63:J63"/>
    <mergeCell ref="D64:D67"/>
    <mergeCell ref="E64:F67"/>
    <mergeCell ref="P64:Q64"/>
    <mergeCell ref="R64:S64"/>
    <mergeCell ref="G65:G66"/>
    <mergeCell ref="M60:M64"/>
    <mergeCell ref="N60:O60"/>
    <mergeCell ref="P60:Q60"/>
    <mergeCell ref="R60:S60"/>
    <mergeCell ref="G61:G62"/>
    <mergeCell ref="H61:H62"/>
    <mergeCell ref="I61:I62"/>
    <mergeCell ref="J61:J62"/>
    <mergeCell ref="N61:O64"/>
    <mergeCell ref="P62:P63"/>
    <mergeCell ref="D60:D63"/>
    <mergeCell ref="E60:F63"/>
    <mergeCell ref="Q66:Q67"/>
    <mergeCell ref="R66:R67"/>
    <mergeCell ref="E50:E51"/>
    <mergeCell ref="F50:F51"/>
    <mergeCell ref="G50:G51"/>
    <mergeCell ref="H50:H51"/>
    <mergeCell ref="E47:E48"/>
    <mergeCell ref="F47:F48"/>
    <mergeCell ref="G47:G48"/>
    <mergeCell ref="H47:H48"/>
    <mergeCell ref="I47:I49"/>
    <mergeCell ref="E49:F49"/>
    <mergeCell ref="G49:H49"/>
    <mergeCell ref="K39:R44"/>
    <mergeCell ref="E40:F40"/>
    <mergeCell ref="G40:H40"/>
    <mergeCell ref="C41:C43"/>
    <mergeCell ref="D41:D43"/>
    <mergeCell ref="E41:E42"/>
    <mergeCell ref="F41:F42"/>
    <mergeCell ref="G41:G42"/>
    <mergeCell ref="H41:H42"/>
    <mergeCell ref="I41:I43"/>
    <mergeCell ref="E43:F43"/>
    <mergeCell ref="G43:H43"/>
    <mergeCell ref="C44:C46"/>
    <mergeCell ref="D44:D46"/>
    <mergeCell ref="E44:E45"/>
    <mergeCell ref="F44:F45"/>
    <mergeCell ref="G44:G45"/>
    <mergeCell ref="H44:H45"/>
    <mergeCell ref="I44:I46"/>
    <mergeCell ref="E46:F46"/>
    <mergeCell ref="G46:H46"/>
    <mergeCell ref="K33:R36"/>
    <mergeCell ref="E34:F34"/>
    <mergeCell ref="G34:H34"/>
    <mergeCell ref="C35:C37"/>
    <mergeCell ref="D35:D37"/>
    <mergeCell ref="E35:E36"/>
    <mergeCell ref="F35:F36"/>
    <mergeCell ref="G35:G36"/>
    <mergeCell ref="C32:C34"/>
    <mergeCell ref="D32:D34"/>
    <mergeCell ref="E32:E33"/>
    <mergeCell ref="F32:F33"/>
    <mergeCell ref="G32:G33"/>
    <mergeCell ref="H35:H36"/>
    <mergeCell ref="I35:I37"/>
    <mergeCell ref="E37:F37"/>
    <mergeCell ref="G37:H37"/>
    <mergeCell ref="C47:C49"/>
    <mergeCell ref="D47:D49"/>
    <mergeCell ref="I18:I20"/>
    <mergeCell ref="E20:F20"/>
    <mergeCell ref="G20:H20"/>
    <mergeCell ref="D22:D23"/>
    <mergeCell ref="B30:C31"/>
    <mergeCell ref="D30:I30"/>
    <mergeCell ref="E31:F31"/>
    <mergeCell ref="G31:H31"/>
    <mergeCell ref="B14:B21"/>
    <mergeCell ref="H32:H33"/>
    <mergeCell ref="I32:I34"/>
    <mergeCell ref="C38:C40"/>
    <mergeCell ref="D38:D40"/>
    <mergeCell ref="E38:E39"/>
    <mergeCell ref="F38:F39"/>
    <mergeCell ref="G38:G39"/>
    <mergeCell ref="H38:H39"/>
    <mergeCell ref="I38:I40"/>
    <mergeCell ref="H15:H16"/>
    <mergeCell ref="I15:I17"/>
    <mergeCell ref="E17:F17"/>
    <mergeCell ref="G17:H17"/>
    <mergeCell ref="C18:C20"/>
    <mergeCell ref="D18:D20"/>
    <mergeCell ref="E18:E19"/>
    <mergeCell ref="F18:F19"/>
    <mergeCell ref="G18:G19"/>
    <mergeCell ref="H18:H19"/>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74F4B-4A56-40D9-856D-9C9CBE758803}">
  <sheetPr codeName="Sheet27"/>
  <dimension ref="B1:S103"/>
  <sheetViews>
    <sheetView topLeftCell="A59" zoomScale="85" zoomScaleNormal="85" workbookViewId="0">
      <selection activeCell="G58" sqref="G58:H58"/>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1" width="8.75" style="66"/>
    <col min="12" max="12" width="8.75" style="66" customWidth="1"/>
    <col min="13" max="13" width="18" style="66" customWidth="1"/>
    <col min="14" max="16384" width="8.75" style="66"/>
  </cols>
  <sheetData>
    <row r="1" spans="2:9" ht="19.5" thickBot="1" x14ac:dyDescent="0.45"/>
    <row r="2" spans="2:9" ht="19.5" x14ac:dyDescent="0.4">
      <c r="B2" s="134" t="s">
        <v>120</v>
      </c>
      <c r="C2" s="135"/>
      <c r="D2" s="138" t="s">
        <v>121</v>
      </c>
      <c r="E2" s="138"/>
      <c r="F2" s="138"/>
      <c r="G2" s="138"/>
      <c r="H2" s="138"/>
      <c r="I2" s="139"/>
    </row>
    <row r="3" spans="2:9" x14ac:dyDescent="0.4">
      <c r="B3" s="136"/>
      <c r="C3" s="137"/>
      <c r="D3" s="67" t="s">
        <v>183</v>
      </c>
      <c r="E3" s="140" t="s">
        <v>123</v>
      </c>
      <c r="F3" s="140"/>
      <c r="G3" s="140" t="s">
        <v>124</v>
      </c>
      <c r="H3" s="140"/>
      <c r="I3" s="68" t="s">
        <v>125</v>
      </c>
    </row>
    <row r="4" spans="2:9" x14ac:dyDescent="0.4">
      <c r="B4" s="141" t="s">
        <v>126</v>
      </c>
      <c r="C4" s="69"/>
      <c r="D4" s="70" t="s">
        <v>127</v>
      </c>
      <c r="E4" s="70" t="s">
        <v>103</v>
      </c>
      <c r="F4" s="70" t="s">
        <v>128</v>
      </c>
      <c r="G4" s="70" t="s">
        <v>129</v>
      </c>
      <c r="H4" s="70" t="s">
        <v>128</v>
      </c>
      <c r="I4" s="71"/>
    </row>
    <row r="5" spans="2:9" x14ac:dyDescent="0.4">
      <c r="B5" s="141"/>
      <c r="C5" s="143" t="s">
        <v>257</v>
      </c>
      <c r="D5" s="143">
        <v>514</v>
      </c>
      <c r="E5" s="143">
        <v>132</v>
      </c>
      <c r="F5" s="143">
        <v>31</v>
      </c>
      <c r="G5" s="143">
        <v>122</v>
      </c>
      <c r="H5" s="143">
        <v>31</v>
      </c>
      <c r="I5" s="144">
        <v>817</v>
      </c>
    </row>
    <row r="6" spans="2:9" x14ac:dyDescent="0.4">
      <c r="B6" s="141"/>
      <c r="C6" s="143"/>
      <c r="D6" s="143"/>
      <c r="E6" s="143"/>
      <c r="F6" s="143"/>
      <c r="G6" s="143"/>
      <c r="H6" s="143"/>
      <c r="I6" s="145"/>
    </row>
    <row r="7" spans="2:9" x14ac:dyDescent="0.4">
      <c r="B7" s="141"/>
      <c r="C7" s="143"/>
      <c r="D7" s="143"/>
      <c r="E7" s="143">
        <f>E5+F5</f>
        <v>163</v>
      </c>
      <c r="F7" s="143"/>
      <c r="G7" s="143">
        <f>G5+H5</f>
        <v>153</v>
      </c>
      <c r="H7" s="143"/>
      <c r="I7" s="146"/>
    </row>
    <row r="8" spans="2:9" x14ac:dyDescent="0.4">
      <c r="B8" s="141"/>
      <c r="C8" s="143" t="s">
        <v>258</v>
      </c>
      <c r="D8" s="143">
        <v>667</v>
      </c>
      <c r="E8" s="143">
        <v>151</v>
      </c>
      <c r="F8" s="143">
        <v>74</v>
      </c>
      <c r="G8" s="143">
        <v>216</v>
      </c>
      <c r="H8" s="143">
        <v>74</v>
      </c>
      <c r="I8" s="144">
        <v>1182</v>
      </c>
    </row>
    <row r="9" spans="2:9" x14ac:dyDescent="0.4">
      <c r="B9" s="141"/>
      <c r="C9" s="143"/>
      <c r="D9" s="143"/>
      <c r="E9" s="143"/>
      <c r="F9" s="143"/>
      <c r="G9" s="143"/>
      <c r="H9" s="143"/>
      <c r="I9" s="145"/>
    </row>
    <row r="10" spans="2:9" x14ac:dyDescent="0.4">
      <c r="B10" s="141"/>
      <c r="C10" s="143"/>
      <c r="D10" s="143"/>
      <c r="E10" s="143">
        <f>E8+F8</f>
        <v>225</v>
      </c>
      <c r="F10" s="143"/>
      <c r="G10" s="143">
        <f>G8+H8</f>
        <v>290</v>
      </c>
      <c r="H10" s="143"/>
      <c r="I10" s="146"/>
    </row>
    <row r="11" spans="2:9" ht="19.5" thickBot="1" x14ac:dyDescent="0.45">
      <c r="B11" s="142"/>
      <c r="C11" s="72" t="s">
        <v>132</v>
      </c>
      <c r="D11" s="73">
        <f t="shared" ref="D11:I11" si="0">D8/D5</f>
        <v>1.2976653696498055</v>
      </c>
      <c r="E11" s="73">
        <f t="shared" si="0"/>
        <v>1.143939393939394</v>
      </c>
      <c r="F11" s="73">
        <f t="shared" si="0"/>
        <v>2.3870967741935485</v>
      </c>
      <c r="G11" s="73">
        <f t="shared" si="0"/>
        <v>1.7704918032786885</v>
      </c>
      <c r="H11" s="73">
        <f t="shared" si="0"/>
        <v>2.3870967741935485</v>
      </c>
      <c r="I11" s="74">
        <f t="shared" si="0"/>
        <v>1.4467564259485923</v>
      </c>
    </row>
    <row r="12" spans="2:9" ht="19.5" x14ac:dyDescent="0.4">
      <c r="B12" s="134" t="s">
        <v>133</v>
      </c>
      <c r="C12" s="135"/>
      <c r="D12" s="138" t="s">
        <v>121</v>
      </c>
      <c r="E12" s="138"/>
      <c r="F12" s="138"/>
      <c r="G12" s="138"/>
      <c r="H12" s="138"/>
      <c r="I12" s="139"/>
    </row>
    <row r="13" spans="2:9" x14ac:dyDescent="0.4">
      <c r="B13" s="136"/>
      <c r="C13" s="137"/>
      <c r="D13" s="67" t="s">
        <v>183</v>
      </c>
      <c r="E13" s="140" t="s">
        <v>123</v>
      </c>
      <c r="F13" s="140"/>
      <c r="G13" s="140" t="s">
        <v>124</v>
      </c>
      <c r="H13" s="140"/>
      <c r="I13" s="68" t="s">
        <v>125</v>
      </c>
    </row>
    <row r="14" spans="2:9" x14ac:dyDescent="0.4">
      <c r="B14" s="141" t="s">
        <v>126</v>
      </c>
      <c r="C14" s="69"/>
      <c r="D14" s="70" t="s">
        <v>127</v>
      </c>
      <c r="E14" s="70" t="s">
        <v>134</v>
      </c>
      <c r="F14" s="70" t="s">
        <v>135</v>
      </c>
      <c r="G14" s="70" t="s">
        <v>136</v>
      </c>
      <c r="H14" s="70" t="s">
        <v>135</v>
      </c>
      <c r="I14" s="71"/>
    </row>
    <row r="15" spans="2:9" x14ac:dyDescent="0.4">
      <c r="B15" s="141"/>
      <c r="C15" s="143" t="s">
        <v>259</v>
      </c>
      <c r="D15" s="143">
        <v>308</v>
      </c>
      <c r="E15" s="143">
        <v>63</v>
      </c>
      <c r="F15" s="143">
        <v>25</v>
      </c>
      <c r="G15" s="143">
        <v>61</v>
      </c>
      <c r="H15" s="143">
        <v>25</v>
      </c>
      <c r="I15" s="144">
        <v>1058</v>
      </c>
    </row>
    <row r="16" spans="2:9" x14ac:dyDescent="0.4">
      <c r="B16" s="141"/>
      <c r="C16" s="143"/>
      <c r="D16" s="143"/>
      <c r="E16" s="143"/>
      <c r="F16" s="143"/>
      <c r="G16" s="143"/>
      <c r="H16" s="143"/>
      <c r="I16" s="145"/>
    </row>
    <row r="17" spans="2:18" x14ac:dyDescent="0.4">
      <c r="B17" s="141"/>
      <c r="C17" s="143"/>
      <c r="D17" s="143"/>
      <c r="E17" s="143">
        <f>E15+F15</f>
        <v>88</v>
      </c>
      <c r="F17" s="143"/>
      <c r="G17" s="143">
        <f>G15+H15</f>
        <v>86</v>
      </c>
      <c r="H17" s="143"/>
      <c r="I17" s="146"/>
    </row>
    <row r="18" spans="2:18" x14ac:dyDescent="0.4">
      <c r="B18" s="141"/>
      <c r="C18" s="143" t="s">
        <v>260</v>
      </c>
      <c r="D18" s="150">
        <f t="shared" ref="D18:I18" si="1">D15*D11</f>
        <v>399.68093385214007</v>
      </c>
      <c r="E18" s="150">
        <f t="shared" si="1"/>
        <v>72.068181818181827</v>
      </c>
      <c r="F18" s="150">
        <f t="shared" si="1"/>
        <v>59.677419354838712</v>
      </c>
      <c r="G18" s="150">
        <f t="shared" si="1"/>
        <v>108</v>
      </c>
      <c r="H18" s="150">
        <f t="shared" si="1"/>
        <v>59.677419354838712</v>
      </c>
      <c r="I18" s="147">
        <f t="shared" si="1"/>
        <v>1530.6682986536107</v>
      </c>
    </row>
    <row r="19" spans="2:18" x14ac:dyDescent="0.4">
      <c r="B19" s="141"/>
      <c r="C19" s="143"/>
      <c r="D19" s="150"/>
      <c r="E19" s="150"/>
      <c r="F19" s="150"/>
      <c r="G19" s="150"/>
      <c r="H19" s="150"/>
      <c r="I19" s="148"/>
    </row>
    <row r="20" spans="2:18" x14ac:dyDescent="0.4">
      <c r="B20" s="141"/>
      <c r="C20" s="143"/>
      <c r="D20" s="150"/>
      <c r="E20" s="150">
        <f>E18+F18</f>
        <v>131.74560117302053</v>
      </c>
      <c r="F20" s="150"/>
      <c r="G20" s="150">
        <f>G18+H18</f>
        <v>167.67741935483872</v>
      </c>
      <c r="H20" s="150"/>
      <c r="I20" s="149"/>
    </row>
    <row r="21" spans="2:18" ht="19.5" thickBot="1" x14ac:dyDescent="0.45">
      <c r="B21" s="153"/>
      <c r="C21" s="75" t="s">
        <v>132</v>
      </c>
      <c r="D21" s="76">
        <f t="shared" ref="D21:I21" si="2">D18/D15</f>
        <v>1.2976653696498055</v>
      </c>
      <c r="E21" s="76">
        <f t="shared" si="2"/>
        <v>1.143939393939394</v>
      </c>
      <c r="F21" s="76">
        <f t="shared" si="2"/>
        <v>2.3870967741935485</v>
      </c>
      <c r="G21" s="76">
        <f t="shared" si="2"/>
        <v>1.7704918032786885</v>
      </c>
      <c r="H21" s="76">
        <f t="shared" si="2"/>
        <v>2.3870967741935485</v>
      </c>
      <c r="I21" s="76">
        <f t="shared" si="2"/>
        <v>1.4467564259485923</v>
      </c>
    </row>
    <row r="22" spans="2:18" x14ac:dyDescent="0.4">
      <c r="B22" s="77"/>
      <c r="C22" s="77"/>
      <c r="D22" s="151" t="s">
        <v>261</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274"/>
      <c r="D31" s="102" t="s">
        <v>183</v>
      </c>
      <c r="E31" s="275" t="s">
        <v>123</v>
      </c>
      <c r="F31" s="275"/>
      <c r="G31" s="275" t="s">
        <v>124</v>
      </c>
      <c r="H31" s="275"/>
      <c r="I31" s="103" t="s">
        <v>125</v>
      </c>
    </row>
    <row r="32" spans="2:18" x14ac:dyDescent="0.4">
      <c r="B32" s="191" t="s">
        <v>193</v>
      </c>
      <c r="C32" s="179" t="s">
        <v>194</v>
      </c>
      <c r="D32" s="197" t="s">
        <v>195</v>
      </c>
      <c r="E32" s="202">
        <v>61</v>
      </c>
      <c r="F32" s="202">
        <v>52</v>
      </c>
      <c r="G32" s="202">
        <v>99</v>
      </c>
      <c r="H32" s="202">
        <v>52</v>
      </c>
      <c r="I32" s="194">
        <v>374</v>
      </c>
      <c r="K32"/>
      <c r="L32"/>
      <c r="M32"/>
      <c r="N32"/>
      <c r="O32"/>
      <c r="P32"/>
      <c r="Q32"/>
      <c r="R32"/>
    </row>
    <row r="33" spans="2:18" ht="18.75" customHeight="1" x14ac:dyDescent="0.4">
      <c r="B33" s="192"/>
      <c r="C33" s="180"/>
      <c r="D33" s="204"/>
      <c r="E33" s="203"/>
      <c r="F33" s="203"/>
      <c r="G33" s="203"/>
      <c r="H33" s="203"/>
      <c r="I33" s="145"/>
      <c r="K33"/>
      <c r="L33"/>
      <c r="M33"/>
      <c r="N33"/>
      <c r="O33"/>
      <c r="P33"/>
      <c r="Q33"/>
      <c r="R33"/>
    </row>
    <row r="34" spans="2:18" ht="19.5" thickBot="1" x14ac:dyDescent="0.45">
      <c r="B34" s="192"/>
      <c r="C34" s="181"/>
      <c r="D34" s="205"/>
      <c r="E34" s="207">
        <f>E32+F32</f>
        <v>113</v>
      </c>
      <c r="F34" s="208"/>
      <c r="G34" s="207">
        <f>G32+H32</f>
        <v>151</v>
      </c>
      <c r="H34" s="208"/>
      <c r="I34" s="176"/>
      <c r="J34" s="66">
        <v>16.600000000000001</v>
      </c>
      <c r="K34"/>
      <c r="L34"/>
      <c r="M34"/>
      <c r="N34"/>
      <c r="O34"/>
      <c r="P34"/>
      <c r="Q34"/>
      <c r="R34"/>
    </row>
    <row r="35" spans="2:18" x14ac:dyDescent="0.4">
      <c r="B35" s="192"/>
      <c r="C35" s="179" t="s">
        <v>207</v>
      </c>
      <c r="D35" s="197" t="s">
        <v>208</v>
      </c>
      <c r="E35" s="202">
        <v>151</v>
      </c>
      <c r="F35" s="202">
        <v>26</v>
      </c>
      <c r="G35" s="202">
        <v>132</v>
      </c>
      <c r="H35" s="202">
        <v>26</v>
      </c>
      <c r="I35" s="194">
        <v>714</v>
      </c>
      <c r="K35"/>
      <c r="L35"/>
      <c r="M35"/>
      <c r="N35"/>
      <c r="O35"/>
      <c r="P35"/>
      <c r="Q35"/>
      <c r="R35"/>
    </row>
    <row r="36" spans="2:18" x14ac:dyDescent="0.4">
      <c r="B36" s="192"/>
      <c r="C36" s="180"/>
      <c r="D36" s="204"/>
      <c r="E36" s="203"/>
      <c r="F36" s="203"/>
      <c r="G36" s="203"/>
      <c r="H36" s="203"/>
      <c r="I36" s="145"/>
      <c r="K36"/>
      <c r="L36"/>
      <c r="M36"/>
      <c r="N36"/>
      <c r="O36"/>
      <c r="P36"/>
      <c r="Q36"/>
      <c r="R36"/>
    </row>
    <row r="37" spans="2:18" ht="19.5" thickBot="1" x14ac:dyDescent="0.45">
      <c r="B37" s="192"/>
      <c r="C37" s="181"/>
      <c r="D37" s="205"/>
      <c r="E37" s="207">
        <f>E35+F35</f>
        <v>177</v>
      </c>
      <c r="F37" s="208"/>
      <c r="G37" s="207">
        <f>G35+H35</f>
        <v>158</v>
      </c>
      <c r="H37" s="208"/>
      <c r="I37" s="176"/>
      <c r="K37"/>
      <c r="L37"/>
      <c r="M37"/>
      <c r="N37"/>
      <c r="O37"/>
      <c r="P37"/>
      <c r="Q37"/>
      <c r="R37"/>
    </row>
    <row r="38" spans="2:18" x14ac:dyDescent="0.4">
      <c r="B38" s="192"/>
      <c r="C38" s="179" t="s">
        <v>218</v>
      </c>
      <c r="D38" s="197" t="s">
        <v>219</v>
      </c>
      <c r="E38" s="202">
        <v>57</v>
      </c>
      <c r="F38" s="202">
        <v>22</v>
      </c>
      <c r="G38" s="202">
        <v>83</v>
      </c>
      <c r="H38" s="202">
        <v>22</v>
      </c>
      <c r="I38" s="194">
        <v>250</v>
      </c>
      <c r="K38"/>
      <c r="L38"/>
      <c r="M38"/>
      <c r="N38"/>
      <c r="O38"/>
      <c r="P38"/>
      <c r="Q38"/>
      <c r="R38"/>
    </row>
    <row r="39" spans="2:18" ht="18.75" customHeight="1" x14ac:dyDescent="0.4">
      <c r="B39" s="192"/>
      <c r="C39" s="180"/>
      <c r="D39" s="204"/>
      <c r="E39" s="203"/>
      <c r="F39" s="203"/>
      <c r="G39" s="203"/>
      <c r="H39" s="203"/>
      <c r="I39" s="145"/>
      <c r="K39"/>
      <c r="L39"/>
      <c r="M39"/>
      <c r="N39"/>
      <c r="O39"/>
      <c r="P39"/>
      <c r="Q39"/>
      <c r="R39"/>
    </row>
    <row r="40" spans="2:18" ht="19.5" thickBot="1" x14ac:dyDescent="0.45">
      <c r="B40" s="192"/>
      <c r="C40" s="181"/>
      <c r="D40" s="205"/>
      <c r="E40" s="207">
        <f>E38+F38</f>
        <v>79</v>
      </c>
      <c r="F40" s="208"/>
      <c r="G40" s="207">
        <f>G38+H38</f>
        <v>105</v>
      </c>
      <c r="H40" s="208"/>
      <c r="I40" s="176"/>
      <c r="J40" s="66">
        <v>11.1</v>
      </c>
      <c r="K40"/>
      <c r="L40"/>
      <c r="M40"/>
      <c r="N40"/>
      <c r="O40"/>
      <c r="P40"/>
      <c r="Q40"/>
      <c r="R40"/>
    </row>
    <row r="41" spans="2:18" x14ac:dyDescent="0.4">
      <c r="B41" s="192"/>
      <c r="C41" s="179" t="s">
        <v>224</v>
      </c>
      <c r="D41" s="197" t="s">
        <v>225</v>
      </c>
      <c r="E41" s="202">
        <v>128</v>
      </c>
      <c r="F41" s="202">
        <v>23</v>
      </c>
      <c r="G41" s="202">
        <v>81</v>
      </c>
      <c r="H41" s="202">
        <v>23</v>
      </c>
      <c r="I41" s="194">
        <v>482</v>
      </c>
      <c r="K41"/>
      <c r="L41"/>
      <c r="M41"/>
      <c r="N41"/>
      <c r="O41"/>
      <c r="P41"/>
      <c r="Q41"/>
      <c r="R41"/>
    </row>
    <row r="42" spans="2:18" x14ac:dyDescent="0.4">
      <c r="B42" s="192"/>
      <c r="C42" s="180"/>
      <c r="D42" s="204"/>
      <c r="E42" s="203"/>
      <c r="F42" s="203"/>
      <c r="G42" s="203"/>
      <c r="H42" s="203"/>
      <c r="I42" s="145"/>
      <c r="K42"/>
      <c r="L42"/>
      <c r="M42"/>
      <c r="N42"/>
      <c r="O42"/>
      <c r="P42"/>
      <c r="Q42"/>
      <c r="R42"/>
    </row>
    <row r="43" spans="2:18" ht="19.5" thickBot="1" x14ac:dyDescent="0.45">
      <c r="B43" s="192"/>
      <c r="C43" s="181"/>
      <c r="D43" s="205"/>
      <c r="E43" s="207">
        <f>E41+F41</f>
        <v>151</v>
      </c>
      <c r="F43" s="208"/>
      <c r="G43" s="207">
        <f>G41+H41</f>
        <v>104</v>
      </c>
      <c r="H43" s="208"/>
      <c r="I43" s="176"/>
      <c r="J43" s="66">
        <v>21.4</v>
      </c>
      <c r="K43"/>
      <c r="L43"/>
      <c r="M43"/>
      <c r="N43"/>
      <c r="O43"/>
      <c r="P43"/>
      <c r="Q43"/>
      <c r="R43"/>
    </row>
    <row r="44" spans="2:18" x14ac:dyDescent="0.4">
      <c r="B44" s="192"/>
      <c r="C44" s="179" t="s">
        <v>230</v>
      </c>
      <c r="D44" s="197" t="s">
        <v>231</v>
      </c>
      <c r="E44" s="202">
        <v>101</v>
      </c>
      <c r="F44" s="202">
        <v>29</v>
      </c>
      <c r="G44" s="202">
        <v>138</v>
      </c>
      <c r="H44" s="202">
        <v>29</v>
      </c>
      <c r="I44" s="194">
        <v>472</v>
      </c>
      <c r="K44"/>
      <c r="L44"/>
      <c r="M44"/>
      <c r="N44"/>
      <c r="O44"/>
      <c r="P44"/>
      <c r="Q44"/>
      <c r="R44"/>
    </row>
    <row r="45" spans="2:18" x14ac:dyDescent="0.4">
      <c r="B45" s="192"/>
      <c r="C45" s="180"/>
      <c r="D45" s="204"/>
      <c r="E45" s="203"/>
      <c r="F45" s="203"/>
      <c r="G45" s="203"/>
      <c r="H45" s="203"/>
      <c r="I45" s="145"/>
      <c r="K45"/>
      <c r="L45"/>
      <c r="M45"/>
      <c r="N45"/>
      <c r="O45"/>
      <c r="P45"/>
      <c r="Q45"/>
      <c r="R45"/>
    </row>
    <row r="46" spans="2:18" ht="19.5" thickBot="1" x14ac:dyDescent="0.45">
      <c r="B46" s="192"/>
      <c r="C46" s="181"/>
      <c r="D46" s="205"/>
      <c r="E46" s="207">
        <f>E44+F44</f>
        <v>130</v>
      </c>
      <c r="F46" s="208"/>
      <c r="G46" s="207">
        <f>G44+H44</f>
        <v>167</v>
      </c>
      <c r="H46" s="208"/>
      <c r="I46" s="176"/>
      <c r="J46" s="66">
        <v>22.4</v>
      </c>
      <c r="K46"/>
      <c r="L46"/>
      <c r="M46"/>
      <c r="N46"/>
      <c r="O46"/>
      <c r="P46"/>
      <c r="Q46"/>
      <c r="R46"/>
    </row>
    <row r="47" spans="2:18" x14ac:dyDescent="0.4">
      <c r="B47" s="192"/>
      <c r="C47" s="179" t="s">
        <v>243</v>
      </c>
      <c r="D47" s="197" t="s">
        <v>244</v>
      </c>
      <c r="E47" s="202">
        <v>164</v>
      </c>
      <c r="F47" s="202">
        <v>26</v>
      </c>
      <c r="G47" s="202">
        <v>144</v>
      </c>
      <c r="H47" s="202">
        <v>26</v>
      </c>
      <c r="I47" s="194">
        <v>378</v>
      </c>
      <c r="K47" s="88"/>
      <c r="L47" s="88"/>
      <c r="M47" s="88"/>
      <c r="N47" s="88"/>
      <c r="O47" s="88"/>
      <c r="P47" s="88"/>
      <c r="Q47" s="88"/>
      <c r="R47" s="88"/>
    </row>
    <row r="48" spans="2:18" x14ac:dyDescent="0.4">
      <c r="B48" s="192"/>
      <c r="C48" s="180"/>
      <c r="D48" s="204"/>
      <c r="E48" s="203"/>
      <c r="F48" s="203"/>
      <c r="G48" s="203"/>
      <c r="H48" s="203"/>
      <c r="I48" s="145"/>
      <c r="K48" s="88"/>
      <c r="L48" s="88"/>
      <c r="M48" s="88"/>
      <c r="N48" s="88"/>
      <c r="O48" s="88"/>
      <c r="P48" s="88"/>
      <c r="Q48" s="88"/>
      <c r="R48" s="88"/>
    </row>
    <row r="49" spans="2:19" ht="19.5" thickBot="1" x14ac:dyDescent="0.45">
      <c r="B49" s="192"/>
      <c r="C49" s="181"/>
      <c r="D49" s="205"/>
      <c r="E49" s="207">
        <f>E47+F47</f>
        <v>190</v>
      </c>
      <c r="F49" s="208"/>
      <c r="G49" s="207">
        <f>G47+H47</f>
        <v>170</v>
      </c>
      <c r="H49" s="208"/>
      <c r="I49" s="176"/>
      <c r="K49" s="88"/>
      <c r="L49" s="88"/>
      <c r="M49" s="88"/>
      <c r="N49" s="88"/>
      <c r="O49" s="88"/>
      <c r="P49" s="88"/>
      <c r="Q49" s="88"/>
      <c r="R49" s="88"/>
    </row>
    <row r="50" spans="2:19" x14ac:dyDescent="0.4">
      <c r="B50" s="192"/>
      <c r="C50" s="272" t="s">
        <v>246</v>
      </c>
      <c r="D50" s="197" t="s">
        <v>249</v>
      </c>
      <c r="E50" s="273">
        <v>132</v>
      </c>
      <c r="F50" s="273">
        <v>69</v>
      </c>
      <c r="G50" s="273">
        <v>254</v>
      </c>
      <c r="H50" s="273">
        <v>69</v>
      </c>
      <c r="I50" s="194">
        <v>415</v>
      </c>
      <c r="K50" s="88"/>
      <c r="L50" s="88"/>
      <c r="M50" s="88"/>
      <c r="N50" s="88"/>
      <c r="O50" s="88"/>
      <c r="P50" s="88"/>
      <c r="Q50" s="88"/>
      <c r="R50" s="88"/>
    </row>
    <row r="51" spans="2:19" x14ac:dyDescent="0.4">
      <c r="B51" s="192"/>
      <c r="C51" s="141"/>
      <c r="D51" s="204"/>
      <c r="E51" s="143"/>
      <c r="F51" s="143"/>
      <c r="G51" s="143"/>
      <c r="H51" s="143"/>
      <c r="I51" s="145"/>
      <c r="K51" s="88"/>
      <c r="L51" s="88"/>
      <c r="M51" s="88"/>
      <c r="N51" s="88"/>
      <c r="O51" s="88"/>
      <c r="P51" s="88"/>
      <c r="Q51" s="88"/>
      <c r="R51" s="88"/>
    </row>
    <row r="52" spans="2:19" ht="19.5" thickBot="1" x14ac:dyDescent="0.45">
      <c r="B52" s="192"/>
      <c r="C52" s="153"/>
      <c r="D52" s="205"/>
      <c r="E52" s="207">
        <f>E50+F50</f>
        <v>201</v>
      </c>
      <c r="F52" s="208"/>
      <c r="G52" s="207">
        <f>G50+H50</f>
        <v>323</v>
      </c>
      <c r="H52" s="208"/>
      <c r="I52" s="176"/>
      <c r="K52" s="88"/>
      <c r="L52" s="88"/>
      <c r="M52" s="88"/>
      <c r="N52" s="88"/>
      <c r="O52" s="88"/>
      <c r="P52" s="88"/>
      <c r="Q52" s="88"/>
      <c r="R52" s="88"/>
    </row>
    <row r="53" spans="2:19" x14ac:dyDescent="0.4">
      <c r="B53" s="192"/>
      <c r="C53" s="272" t="s">
        <v>255</v>
      </c>
      <c r="D53" s="197" t="s">
        <v>256</v>
      </c>
      <c r="E53" s="273">
        <v>163</v>
      </c>
      <c r="F53" s="273">
        <v>53</v>
      </c>
      <c r="G53" s="273">
        <v>221</v>
      </c>
      <c r="H53" s="273">
        <v>53</v>
      </c>
      <c r="I53" s="194">
        <v>672</v>
      </c>
      <c r="K53" s="88"/>
      <c r="L53" s="88"/>
      <c r="M53" s="88"/>
      <c r="N53" s="88"/>
      <c r="O53" s="88"/>
      <c r="P53" s="88"/>
      <c r="Q53" s="88"/>
      <c r="R53" s="88"/>
    </row>
    <row r="54" spans="2:19" x14ac:dyDescent="0.4">
      <c r="B54" s="192"/>
      <c r="C54" s="141"/>
      <c r="D54" s="204"/>
      <c r="E54" s="143"/>
      <c r="F54" s="143"/>
      <c r="G54" s="143"/>
      <c r="H54" s="143"/>
      <c r="I54" s="145"/>
      <c r="K54" s="88"/>
      <c r="L54" s="88"/>
      <c r="M54" s="88"/>
      <c r="N54" s="88"/>
      <c r="O54" s="88"/>
      <c r="P54" s="88"/>
      <c r="Q54" s="88"/>
      <c r="R54" s="88"/>
    </row>
    <row r="55" spans="2:19" ht="19.5" thickBot="1" x14ac:dyDescent="0.45">
      <c r="B55" s="192"/>
      <c r="C55" s="153"/>
      <c r="D55" s="205"/>
      <c r="E55" s="207">
        <f>E53+F53</f>
        <v>216</v>
      </c>
      <c r="F55" s="208"/>
      <c r="G55" s="207">
        <f>G53+H53</f>
        <v>274</v>
      </c>
      <c r="H55" s="208"/>
      <c r="I55" s="176"/>
      <c r="J55" s="66">
        <f>I53/22.5</f>
        <v>29.866666666666667</v>
      </c>
      <c r="K55" s="88"/>
      <c r="L55" s="88"/>
      <c r="M55" s="88"/>
      <c r="N55" s="88"/>
      <c r="O55" s="88"/>
      <c r="P55" s="88"/>
      <c r="Q55" s="88"/>
      <c r="R55" s="88"/>
    </row>
    <row r="56" spans="2:19" x14ac:dyDescent="0.4">
      <c r="B56" s="192"/>
      <c r="C56" s="272" t="s">
        <v>262</v>
      </c>
      <c r="D56" s="197" t="s">
        <v>263</v>
      </c>
      <c r="E56" s="273">
        <v>196</v>
      </c>
      <c r="F56" s="273">
        <v>80</v>
      </c>
      <c r="G56" s="273">
        <v>253</v>
      </c>
      <c r="H56" s="273">
        <v>80</v>
      </c>
      <c r="I56" s="194">
        <v>1182</v>
      </c>
      <c r="K56" s="88"/>
      <c r="L56" s="88"/>
      <c r="M56" s="88"/>
      <c r="N56" s="88"/>
      <c r="O56" s="88"/>
      <c r="P56" s="88"/>
      <c r="Q56" s="88"/>
      <c r="R56" s="88"/>
    </row>
    <row r="57" spans="2:19" x14ac:dyDescent="0.4">
      <c r="B57" s="192"/>
      <c r="C57" s="141"/>
      <c r="D57" s="204"/>
      <c r="E57" s="143"/>
      <c r="F57" s="143"/>
      <c r="G57" s="143"/>
      <c r="H57" s="143"/>
      <c r="I57" s="145"/>
      <c r="K57" s="88"/>
      <c r="L57" s="88"/>
      <c r="M57" s="88"/>
      <c r="N57" s="88"/>
      <c r="O57" s="88"/>
      <c r="P57" s="88"/>
      <c r="Q57" s="88"/>
      <c r="R57" s="88"/>
    </row>
    <row r="58" spans="2:19" ht="19.5" thickBot="1" x14ac:dyDescent="0.45">
      <c r="B58" s="193"/>
      <c r="C58" s="153"/>
      <c r="D58" s="205"/>
      <c r="E58" s="207">
        <f>E56+F56</f>
        <v>276</v>
      </c>
      <c r="F58" s="208"/>
      <c r="G58" s="207">
        <f>G56+H56</f>
        <v>333</v>
      </c>
      <c r="H58" s="208"/>
      <c r="I58" s="176"/>
      <c r="K58" s="88"/>
      <c r="L58" s="88"/>
      <c r="M58" s="88"/>
      <c r="N58" s="88"/>
      <c r="O58" s="88"/>
      <c r="P58" s="88"/>
      <c r="Q58" s="88"/>
      <c r="R58" s="88"/>
    </row>
    <row r="59" spans="2:19" x14ac:dyDescent="0.4">
      <c r="B59" s="77"/>
      <c r="C59" s="77"/>
      <c r="D59" s="91"/>
      <c r="E59" s="92"/>
      <c r="F59" s="92"/>
      <c r="G59" s="92"/>
      <c r="H59" s="92"/>
      <c r="I59" s="77"/>
      <c r="K59" s="88"/>
      <c r="L59" s="88"/>
      <c r="M59" s="88"/>
      <c r="N59" s="88"/>
      <c r="O59" s="88"/>
      <c r="P59" s="88"/>
      <c r="Q59" s="88"/>
      <c r="R59" s="88"/>
    </row>
    <row r="60" spans="2:19" x14ac:dyDescent="0.4">
      <c r="D60" s="178" t="s">
        <v>145</v>
      </c>
    </row>
    <row r="61" spans="2:19" ht="19.5" thickBot="1" x14ac:dyDescent="0.45">
      <c r="D61" s="178"/>
    </row>
    <row r="62" spans="2:19" ht="19.5" thickBot="1" x14ac:dyDescent="0.45">
      <c r="D62" s="83"/>
      <c r="E62" s="255" t="s">
        <v>183</v>
      </c>
      <c r="F62" s="256"/>
      <c r="G62" s="263" t="s">
        <v>147</v>
      </c>
      <c r="H62" s="182"/>
      <c r="I62" s="182" t="s">
        <v>148</v>
      </c>
      <c r="J62" s="183"/>
    </row>
    <row r="63" spans="2:19" ht="19.5" thickBot="1" x14ac:dyDescent="0.45">
      <c r="C63" s="84" t="s">
        <v>146</v>
      </c>
      <c r="D63" s="191" t="s">
        <v>213</v>
      </c>
      <c r="E63" s="251">
        <v>70</v>
      </c>
      <c r="F63" s="252"/>
      <c r="G63" s="97" t="s">
        <v>103</v>
      </c>
      <c r="H63" s="70" t="s">
        <v>128</v>
      </c>
      <c r="I63" s="70" t="s">
        <v>129</v>
      </c>
      <c r="J63" s="71" t="s">
        <v>128</v>
      </c>
      <c r="M63" s="179" t="s">
        <v>142</v>
      </c>
      <c r="N63" s="255" t="s">
        <v>183</v>
      </c>
      <c r="O63" s="256"/>
      <c r="P63" s="263" t="s">
        <v>147</v>
      </c>
      <c r="Q63" s="182"/>
      <c r="R63" s="182" t="s">
        <v>148</v>
      </c>
      <c r="S63" s="183"/>
    </row>
    <row r="64" spans="2:19" x14ac:dyDescent="0.4">
      <c r="D64" s="192"/>
      <c r="E64" s="251"/>
      <c r="F64" s="252"/>
      <c r="G64" s="142">
        <v>21</v>
      </c>
      <c r="H64" s="154">
        <v>12</v>
      </c>
      <c r="I64" s="154">
        <v>34</v>
      </c>
      <c r="J64" s="144">
        <v>12</v>
      </c>
      <c r="M64" s="180"/>
      <c r="N64" s="257"/>
      <c r="O64" s="258"/>
      <c r="P64" s="97" t="s">
        <v>103</v>
      </c>
      <c r="Q64" s="70" t="s">
        <v>128</v>
      </c>
      <c r="R64" s="70" t="s">
        <v>129</v>
      </c>
      <c r="S64" s="71" t="s">
        <v>128</v>
      </c>
    </row>
    <row r="65" spans="4:19" x14ac:dyDescent="0.4">
      <c r="D65" s="192"/>
      <c r="E65" s="251"/>
      <c r="F65" s="252"/>
      <c r="G65" s="264"/>
      <c r="H65" s="156"/>
      <c r="I65" s="156"/>
      <c r="J65" s="146"/>
      <c r="M65" s="180"/>
      <c r="N65" s="251"/>
      <c r="O65" s="252"/>
      <c r="P65" s="141">
        <v>24</v>
      </c>
      <c r="Q65" s="143">
        <v>5</v>
      </c>
      <c r="R65" s="143">
        <v>35</v>
      </c>
      <c r="S65" s="184">
        <v>5</v>
      </c>
    </row>
    <row r="66" spans="4:19" ht="19.5" thickBot="1" x14ac:dyDescent="0.45">
      <c r="D66" s="193"/>
      <c r="E66" s="253"/>
      <c r="F66" s="254"/>
      <c r="G66" s="265">
        <f>G64+H64</f>
        <v>33</v>
      </c>
      <c r="H66" s="196"/>
      <c r="I66" s="195">
        <f>I64+J64</f>
        <v>46</v>
      </c>
      <c r="J66" s="201"/>
      <c r="M66" s="180"/>
      <c r="N66" s="251"/>
      <c r="O66" s="252"/>
      <c r="P66" s="141"/>
      <c r="Q66" s="143"/>
      <c r="R66" s="143"/>
      <c r="S66" s="184"/>
    </row>
    <row r="67" spans="4:19" ht="19.5" thickBot="1" x14ac:dyDescent="0.45">
      <c r="D67" s="180" t="s">
        <v>218</v>
      </c>
      <c r="E67" s="251">
        <v>93</v>
      </c>
      <c r="F67" s="252"/>
      <c r="G67" s="97" t="s">
        <v>103</v>
      </c>
      <c r="H67" s="70" t="s">
        <v>128</v>
      </c>
      <c r="I67" s="70" t="s">
        <v>129</v>
      </c>
      <c r="J67" s="71" t="s">
        <v>128</v>
      </c>
      <c r="M67" s="181"/>
      <c r="N67" s="251"/>
      <c r="O67" s="252"/>
      <c r="P67" s="153">
        <f>P65+Q65</f>
        <v>29</v>
      </c>
      <c r="Q67" s="177"/>
      <c r="R67" s="177">
        <f>R65+S65</f>
        <v>40</v>
      </c>
      <c r="S67" s="185"/>
    </row>
    <row r="68" spans="4:19" x14ac:dyDescent="0.4">
      <c r="D68" s="180"/>
      <c r="E68" s="251"/>
      <c r="F68" s="252"/>
      <c r="G68" s="142">
        <v>28</v>
      </c>
      <c r="H68" s="154">
        <v>3</v>
      </c>
      <c r="I68" s="154">
        <v>29</v>
      </c>
      <c r="J68" s="144">
        <v>3</v>
      </c>
      <c r="M68" s="179" t="s">
        <v>149</v>
      </c>
      <c r="N68" s="251"/>
      <c r="O68" s="252"/>
      <c r="P68" s="97" t="s">
        <v>103</v>
      </c>
      <c r="Q68" s="70" t="s">
        <v>128</v>
      </c>
      <c r="R68" s="70" t="s">
        <v>129</v>
      </c>
      <c r="S68" s="71" t="s">
        <v>128</v>
      </c>
    </row>
    <row r="69" spans="4:19" x14ac:dyDescent="0.4">
      <c r="D69" s="180"/>
      <c r="E69" s="251"/>
      <c r="F69" s="252"/>
      <c r="G69" s="264"/>
      <c r="H69" s="156"/>
      <c r="I69" s="156"/>
      <c r="J69" s="146"/>
      <c r="M69" s="180"/>
      <c r="N69" s="251"/>
      <c r="O69" s="252"/>
      <c r="P69" s="141">
        <v>37</v>
      </c>
      <c r="Q69" s="143">
        <v>7</v>
      </c>
      <c r="R69" s="143">
        <v>43</v>
      </c>
      <c r="S69" s="184">
        <v>7</v>
      </c>
    </row>
    <row r="70" spans="4:19" ht="19.5" thickBot="1" x14ac:dyDescent="0.45">
      <c r="D70" s="181"/>
      <c r="E70" s="253"/>
      <c r="F70" s="254"/>
      <c r="G70" s="265">
        <f>G68+H68</f>
        <v>31</v>
      </c>
      <c r="H70" s="196"/>
      <c r="I70" s="195">
        <f>I68+J68</f>
        <v>32</v>
      </c>
      <c r="J70" s="201"/>
      <c r="M70" s="180"/>
      <c r="N70" s="251"/>
      <c r="O70" s="252"/>
      <c r="P70" s="141"/>
      <c r="Q70" s="143"/>
      <c r="R70" s="143"/>
      <c r="S70" s="184"/>
    </row>
    <row r="71" spans="4:19" ht="19.5" thickBot="1" x14ac:dyDescent="0.45">
      <c r="D71" s="180" t="s">
        <v>224</v>
      </c>
      <c r="E71" s="251">
        <v>64</v>
      </c>
      <c r="F71" s="252"/>
      <c r="G71" s="97" t="s">
        <v>103</v>
      </c>
      <c r="H71" s="70" t="s">
        <v>128</v>
      </c>
      <c r="I71" s="70" t="s">
        <v>129</v>
      </c>
      <c r="J71" s="71" t="s">
        <v>128</v>
      </c>
      <c r="M71" s="181"/>
      <c r="N71" s="251"/>
      <c r="O71" s="252"/>
      <c r="P71" s="153">
        <f>P69+Q69</f>
        <v>44</v>
      </c>
      <c r="Q71" s="177"/>
      <c r="R71" s="177">
        <f>R69+S69</f>
        <v>50</v>
      </c>
      <c r="S71" s="185"/>
    </row>
    <row r="72" spans="4:19" x14ac:dyDescent="0.4">
      <c r="D72" s="180"/>
      <c r="E72" s="251"/>
      <c r="F72" s="252"/>
      <c r="G72" s="142">
        <v>25</v>
      </c>
      <c r="H72" s="154">
        <v>3</v>
      </c>
      <c r="I72" s="154">
        <v>23</v>
      </c>
      <c r="J72" s="144">
        <v>3</v>
      </c>
      <c r="M72" s="180" t="s">
        <v>150</v>
      </c>
      <c r="N72" s="251"/>
      <c r="O72" s="252"/>
      <c r="P72" s="97" t="s">
        <v>103</v>
      </c>
      <c r="Q72" s="70" t="s">
        <v>128</v>
      </c>
      <c r="R72" s="70" t="s">
        <v>129</v>
      </c>
      <c r="S72" s="71" t="s">
        <v>128</v>
      </c>
    </row>
    <row r="73" spans="4:19" x14ac:dyDescent="0.4">
      <c r="D73" s="180"/>
      <c r="E73" s="251"/>
      <c r="F73" s="252"/>
      <c r="G73" s="264"/>
      <c r="H73" s="156"/>
      <c r="I73" s="156"/>
      <c r="J73" s="146"/>
      <c r="M73" s="180"/>
      <c r="N73" s="251"/>
      <c r="O73" s="252"/>
      <c r="P73" s="141">
        <v>13</v>
      </c>
      <c r="Q73" s="143">
        <v>2</v>
      </c>
      <c r="R73" s="143">
        <v>46</v>
      </c>
      <c r="S73" s="184">
        <v>2</v>
      </c>
    </row>
    <row r="74" spans="4:19" ht="19.5" thickBot="1" x14ac:dyDescent="0.45">
      <c r="D74" s="181"/>
      <c r="E74" s="253"/>
      <c r="F74" s="254"/>
      <c r="G74" s="265">
        <f>G72+H72</f>
        <v>28</v>
      </c>
      <c r="H74" s="196"/>
      <c r="I74" s="195">
        <f>I72+J72</f>
        <v>26</v>
      </c>
      <c r="J74" s="201"/>
      <c r="M74" s="180"/>
      <c r="N74" s="251"/>
      <c r="O74" s="252"/>
      <c r="P74" s="141"/>
      <c r="Q74" s="143"/>
      <c r="R74" s="143"/>
      <c r="S74" s="184"/>
    </row>
    <row r="75" spans="4:19" ht="19.5" thickBot="1" x14ac:dyDescent="0.45">
      <c r="D75" s="191" t="s">
        <v>230</v>
      </c>
      <c r="E75" s="266">
        <v>70</v>
      </c>
      <c r="F75" s="267"/>
      <c r="G75" s="97" t="s">
        <v>103</v>
      </c>
      <c r="H75" s="70" t="s">
        <v>128</v>
      </c>
      <c r="I75" s="70" t="s">
        <v>129</v>
      </c>
      <c r="J75" s="71" t="s">
        <v>128</v>
      </c>
      <c r="M75" s="181"/>
      <c r="N75" s="251"/>
      <c r="O75" s="252"/>
      <c r="P75" s="153">
        <f>P73+Q73</f>
        <v>15</v>
      </c>
      <c r="Q75" s="177"/>
      <c r="R75" s="177">
        <f>R73+S73</f>
        <v>48</v>
      </c>
      <c r="S75" s="185"/>
    </row>
    <row r="76" spans="4:19" x14ac:dyDescent="0.4">
      <c r="D76" s="192"/>
      <c r="E76" s="268"/>
      <c r="F76" s="269"/>
      <c r="G76" s="142">
        <v>25</v>
      </c>
      <c r="H76" s="154">
        <v>6</v>
      </c>
      <c r="I76" s="154">
        <v>19</v>
      </c>
      <c r="J76" s="144">
        <v>6</v>
      </c>
      <c r="M76" s="180" t="s">
        <v>138</v>
      </c>
      <c r="N76" s="251"/>
      <c r="O76" s="252"/>
      <c r="P76" s="97" t="s">
        <v>103</v>
      </c>
      <c r="Q76" s="70" t="s">
        <v>128</v>
      </c>
      <c r="R76" s="70" t="s">
        <v>129</v>
      </c>
      <c r="S76" s="71" t="s">
        <v>128</v>
      </c>
    </row>
    <row r="77" spans="4:19" x14ac:dyDescent="0.4">
      <c r="D77" s="192"/>
      <c r="E77" s="268"/>
      <c r="F77" s="269"/>
      <c r="G77" s="264"/>
      <c r="H77" s="156"/>
      <c r="I77" s="156"/>
      <c r="J77" s="146"/>
      <c r="M77" s="180"/>
      <c r="N77" s="251"/>
      <c r="O77" s="252"/>
      <c r="P77" s="142"/>
      <c r="Q77" s="154"/>
      <c r="R77" s="154"/>
      <c r="S77" s="144"/>
    </row>
    <row r="78" spans="4:19" ht="19.5" thickBot="1" x14ac:dyDescent="0.45">
      <c r="D78" s="193"/>
      <c r="E78" s="270"/>
      <c r="F78" s="271"/>
      <c r="G78" s="265">
        <f>G76+H76</f>
        <v>31</v>
      </c>
      <c r="H78" s="196"/>
      <c r="I78" s="195">
        <f>I76+J76</f>
        <v>25</v>
      </c>
      <c r="J78" s="201"/>
      <c r="M78" s="180"/>
      <c r="N78" s="251"/>
      <c r="O78" s="252"/>
      <c r="P78" s="264"/>
      <c r="Q78" s="156"/>
      <c r="R78" s="156"/>
      <c r="S78" s="146"/>
    </row>
    <row r="79" spans="4:19" ht="19.5" thickBot="1" x14ac:dyDescent="0.45">
      <c r="D79" s="191" t="s">
        <v>243</v>
      </c>
      <c r="E79" s="266">
        <v>92</v>
      </c>
      <c r="F79" s="267"/>
      <c r="G79" s="97" t="s">
        <v>103</v>
      </c>
      <c r="H79" s="70" t="s">
        <v>128</v>
      </c>
      <c r="I79" s="70" t="s">
        <v>129</v>
      </c>
      <c r="J79" s="71" t="s">
        <v>128</v>
      </c>
      <c r="M79" s="181"/>
      <c r="N79" s="251"/>
      <c r="O79" s="252"/>
      <c r="P79" s="265">
        <f>P77+Q77</f>
        <v>0</v>
      </c>
      <c r="Q79" s="196"/>
      <c r="R79" s="195">
        <f>R77+S77</f>
        <v>0</v>
      </c>
      <c r="S79" s="201"/>
    </row>
    <row r="80" spans="4:19" x14ac:dyDescent="0.4">
      <c r="D80" s="192"/>
      <c r="E80" s="268"/>
      <c r="F80" s="269"/>
      <c r="G80" s="142">
        <v>36</v>
      </c>
      <c r="H80" s="154">
        <v>6</v>
      </c>
      <c r="I80" s="154">
        <v>41</v>
      </c>
      <c r="J80" s="144">
        <v>6</v>
      </c>
      <c r="M80" s="180" t="s">
        <v>153</v>
      </c>
      <c r="N80" s="251"/>
      <c r="O80" s="252"/>
      <c r="P80" s="97" t="s">
        <v>103</v>
      </c>
      <c r="Q80" s="70" t="s">
        <v>128</v>
      </c>
      <c r="R80" s="70" t="s">
        <v>129</v>
      </c>
      <c r="S80" s="71" t="s">
        <v>128</v>
      </c>
    </row>
    <row r="81" spans="4:19" x14ac:dyDescent="0.4">
      <c r="D81" s="192"/>
      <c r="E81" s="268"/>
      <c r="F81" s="269"/>
      <c r="G81" s="264"/>
      <c r="H81" s="156"/>
      <c r="I81" s="156"/>
      <c r="J81" s="146"/>
      <c r="M81" s="180"/>
      <c r="N81" s="251"/>
      <c r="O81" s="252"/>
      <c r="P81" s="142"/>
      <c r="Q81" s="154"/>
      <c r="R81" s="154"/>
      <c r="S81" s="144"/>
    </row>
    <row r="82" spans="4:19" ht="19.5" thickBot="1" x14ac:dyDescent="0.45">
      <c r="D82" s="193"/>
      <c r="E82" s="270"/>
      <c r="F82" s="271"/>
      <c r="G82" s="265">
        <f>G80+H80</f>
        <v>42</v>
      </c>
      <c r="H82" s="196"/>
      <c r="I82" s="195">
        <f>I80+J80</f>
        <v>47</v>
      </c>
      <c r="J82" s="201"/>
      <c r="M82" s="180"/>
      <c r="N82" s="251"/>
      <c r="O82" s="252"/>
      <c r="P82" s="264"/>
      <c r="Q82" s="156"/>
      <c r="R82" s="156"/>
      <c r="S82" s="146"/>
    </row>
    <row r="83" spans="4:19" ht="19.5" thickBot="1" x14ac:dyDescent="0.45">
      <c r="D83" s="191" t="s">
        <v>250</v>
      </c>
      <c r="E83" s="266">
        <v>113</v>
      </c>
      <c r="F83" s="267"/>
      <c r="G83" s="97" t="s">
        <v>103</v>
      </c>
      <c r="H83" s="70" t="s">
        <v>128</v>
      </c>
      <c r="I83" s="70" t="s">
        <v>129</v>
      </c>
      <c r="J83" s="71" t="s">
        <v>128</v>
      </c>
      <c r="M83" s="181"/>
      <c r="N83" s="251"/>
      <c r="O83" s="252"/>
      <c r="P83" s="265">
        <f>P81+Q81</f>
        <v>0</v>
      </c>
      <c r="Q83" s="196"/>
      <c r="R83" s="195">
        <f>R81+S81</f>
        <v>0</v>
      </c>
      <c r="S83" s="201"/>
    </row>
    <row r="84" spans="4:19" x14ac:dyDescent="0.4">
      <c r="D84" s="192"/>
      <c r="E84" s="268"/>
      <c r="F84" s="269"/>
      <c r="G84" s="142">
        <v>33</v>
      </c>
      <c r="H84" s="154">
        <v>8</v>
      </c>
      <c r="I84" s="154">
        <v>69</v>
      </c>
      <c r="J84" s="144">
        <v>8</v>
      </c>
      <c r="M84" s="180" t="s">
        <v>154</v>
      </c>
      <c r="N84" s="251"/>
      <c r="O84" s="252"/>
      <c r="P84" s="97" t="s">
        <v>103</v>
      </c>
      <c r="Q84" s="70" t="s">
        <v>128</v>
      </c>
      <c r="R84" s="70" t="s">
        <v>129</v>
      </c>
      <c r="S84" s="71" t="s">
        <v>128</v>
      </c>
    </row>
    <row r="85" spans="4:19" x14ac:dyDescent="0.4">
      <c r="D85" s="192"/>
      <c r="E85" s="268"/>
      <c r="F85" s="269"/>
      <c r="G85" s="264"/>
      <c r="H85" s="156"/>
      <c r="I85" s="156"/>
      <c r="J85" s="146"/>
      <c r="M85" s="180"/>
      <c r="N85" s="251"/>
      <c r="O85" s="252"/>
      <c r="P85" s="142"/>
      <c r="Q85" s="154"/>
      <c r="R85" s="154"/>
      <c r="S85" s="144"/>
    </row>
    <row r="86" spans="4:19" ht="19.5" thickBot="1" x14ac:dyDescent="0.45">
      <c r="D86" s="193"/>
      <c r="E86" s="270"/>
      <c r="F86" s="271"/>
      <c r="G86" s="265">
        <f>G84+H84</f>
        <v>41</v>
      </c>
      <c r="H86" s="196"/>
      <c r="I86" s="195">
        <f>I84+J84</f>
        <v>77</v>
      </c>
      <c r="J86" s="201"/>
      <c r="M86" s="180"/>
      <c r="N86" s="251"/>
      <c r="O86" s="252"/>
      <c r="P86" s="264"/>
      <c r="Q86" s="156"/>
      <c r="R86" s="156"/>
      <c r="S86" s="146"/>
    </row>
    <row r="87" spans="4:19" ht="19.5" thickBot="1" x14ac:dyDescent="0.45">
      <c r="D87" s="191" t="s">
        <v>255</v>
      </c>
      <c r="E87" s="266">
        <v>124</v>
      </c>
      <c r="F87" s="267"/>
      <c r="G87" s="97" t="s">
        <v>103</v>
      </c>
      <c r="H87" s="70" t="s">
        <v>128</v>
      </c>
      <c r="I87" s="70" t="s">
        <v>129</v>
      </c>
      <c r="J87" s="71" t="s">
        <v>128</v>
      </c>
      <c r="M87" s="181"/>
      <c r="N87" s="251"/>
      <c r="O87" s="252"/>
      <c r="P87" s="265">
        <f>P85+Q85</f>
        <v>0</v>
      </c>
      <c r="Q87" s="196"/>
      <c r="R87" s="195">
        <f>R85+S85</f>
        <v>0</v>
      </c>
      <c r="S87" s="201"/>
    </row>
    <row r="88" spans="4:19" x14ac:dyDescent="0.4">
      <c r="D88" s="192"/>
      <c r="E88" s="268"/>
      <c r="F88" s="269"/>
      <c r="G88" s="142">
        <v>34</v>
      </c>
      <c r="H88" s="154">
        <v>9</v>
      </c>
      <c r="I88" s="154">
        <v>39</v>
      </c>
      <c r="J88" s="144">
        <v>9</v>
      </c>
      <c r="M88" s="180" t="s">
        <v>209</v>
      </c>
      <c r="N88" s="251"/>
      <c r="O88" s="252"/>
      <c r="P88" s="97" t="s">
        <v>103</v>
      </c>
      <c r="Q88" s="70" t="s">
        <v>128</v>
      </c>
      <c r="R88" s="70" t="s">
        <v>129</v>
      </c>
      <c r="S88" s="71" t="s">
        <v>128</v>
      </c>
    </row>
    <row r="89" spans="4:19" x14ac:dyDescent="0.4">
      <c r="D89" s="192"/>
      <c r="E89" s="268"/>
      <c r="F89" s="269"/>
      <c r="G89" s="264"/>
      <c r="H89" s="156"/>
      <c r="I89" s="156"/>
      <c r="J89" s="146"/>
      <c r="M89" s="180"/>
      <c r="N89" s="251"/>
      <c r="O89" s="252"/>
      <c r="P89" s="142"/>
      <c r="Q89" s="154"/>
      <c r="R89" s="154"/>
      <c r="S89" s="144"/>
    </row>
    <row r="90" spans="4:19" ht="19.5" thickBot="1" x14ac:dyDescent="0.45">
      <c r="D90" s="193"/>
      <c r="E90" s="270"/>
      <c r="F90" s="271"/>
      <c r="G90" s="265">
        <f>G88+H88</f>
        <v>43</v>
      </c>
      <c r="H90" s="196"/>
      <c r="I90" s="195">
        <f>I88+J88</f>
        <v>48</v>
      </c>
      <c r="J90" s="201"/>
      <c r="M90" s="180"/>
      <c r="N90" s="251"/>
      <c r="O90" s="252"/>
      <c r="P90" s="264"/>
      <c r="Q90" s="156"/>
      <c r="R90" s="156"/>
      <c r="S90" s="146"/>
    </row>
    <row r="91" spans="4:19" ht="19.5" thickBot="1" x14ac:dyDescent="0.45">
      <c r="D91" s="191" t="s">
        <v>262</v>
      </c>
      <c r="E91" s="266">
        <v>233</v>
      </c>
      <c r="F91" s="267"/>
      <c r="G91" s="97" t="s">
        <v>134</v>
      </c>
      <c r="H91" s="70" t="s">
        <v>135</v>
      </c>
      <c r="I91" s="70" t="s">
        <v>136</v>
      </c>
      <c r="J91" s="71" t="s">
        <v>135</v>
      </c>
      <c r="M91" s="181"/>
      <c r="N91" s="251"/>
      <c r="O91" s="252"/>
      <c r="P91" s="265">
        <f>P89+Q89</f>
        <v>0</v>
      </c>
      <c r="Q91" s="196"/>
      <c r="R91" s="195">
        <f>R89+S89</f>
        <v>0</v>
      </c>
      <c r="S91" s="201"/>
    </row>
    <row r="92" spans="4:19" x14ac:dyDescent="0.4">
      <c r="D92" s="192"/>
      <c r="E92" s="268"/>
      <c r="F92" s="269"/>
      <c r="G92" s="142">
        <v>45</v>
      </c>
      <c r="H92" s="154">
        <v>6</v>
      </c>
      <c r="I92" s="154">
        <v>37</v>
      </c>
      <c r="J92" s="144">
        <v>6</v>
      </c>
      <c r="M92" s="180" t="s">
        <v>210</v>
      </c>
      <c r="N92" s="251"/>
      <c r="O92" s="252"/>
      <c r="P92" s="97" t="s">
        <v>103</v>
      </c>
      <c r="Q92" s="70" t="s">
        <v>128</v>
      </c>
      <c r="R92" s="70" t="s">
        <v>129</v>
      </c>
      <c r="S92" s="71" t="s">
        <v>128</v>
      </c>
    </row>
    <row r="93" spans="4:19" x14ac:dyDescent="0.4">
      <c r="D93" s="192"/>
      <c r="E93" s="268"/>
      <c r="F93" s="269"/>
      <c r="G93" s="264"/>
      <c r="H93" s="156"/>
      <c r="I93" s="156"/>
      <c r="J93" s="146"/>
      <c r="M93" s="180"/>
      <c r="N93" s="251"/>
      <c r="O93" s="252"/>
      <c r="P93" s="142"/>
      <c r="Q93" s="154"/>
      <c r="R93" s="154"/>
      <c r="S93" s="144"/>
    </row>
    <row r="94" spans="4:19" ht="19.5" thickBot="1" x14ac:dyDescent="0.45">
      <c r="D94" s="193"/>
      <c r="E94" s="270"/>
      <c r="F94" s="271"/>
      <c r="G94" s="265">
        <f>G92+H92</f>
        <v>51</v>
      </c>
      <c r="H94" s="196"/>
      <c r="I94" s="195">
        <f>I92+J92</f>
        <v>43</v>
      </c>
      <c r="J94" s="201"/>
      <c r="M94" s="180"/>
      <c r="N94" s="251"/>
      <c r="O94" s="252"/>
      <c r="P94" s="264"/>
      <c r="Q94" s="156"/>
      <c r="R94" s="156"/>
      <c r="S94" s="146"/>
    </row>
    <row r="95" spans="4:19" ht="19.5" thickBot="1" x14ac:dyDescent="0.45">
      <c r="M95" s="181"/>
      <c r="N95" s="251"/>
      <c r="O95" s="252"/>
      <c r="P95" s="265">
        <f>P93+Q93</f>
        <v>0</v>
      </c>
      <c r="Q95" s="196"/>
      <c r="R95" s="195">
        <f>R93+S93</f>
        <v>0</v>
      </c>
      <c r="S95" s="201"/>
    </row>
    <row r="96" spans="4:19" x14ac:dyDescent="0.4">
      <c r="M96" s="180" t="s">
        <v>211</v>
      </c>
      <c r="N96" s="251"/>
      <c r="O96" s="252"/>
      <c r="P96" s="97" t="s">
        <v>103</v>
      </c>
      <c r="Q96" s="70" t="s">
        <v>128</v>
      </c>
      <c r="R96" s="70" t="s">
        <v>129</v>
      </c>
      <c r="S96" s="71" t="s">
        <v>128</v>
      </c>
    </row>
    <row r="97" spans="13:19" x14ac:dyDescent="0.4">
      <c r="M97" s="180"/>
      <c r="N97" s="251"/>
      <c r="O97" s="252"/>
      <c r="P97" s="142"/>
      <c r="Q97" s="154"/>
      <c r="R97" s="154"/>
      <c r="S97" s="144"/>
    </row>
    <row r="98" spans="13:19" x14ac:dyDescent="0.4">
      <c r="M98" s="180"/>
      <c r="N98" s="251"/>
      <c r="O98" s="252"/>
      <c r="P98" s="264"/>
      <c r="Q98" s="156"/>
      <c r="R98" s="156"/>
      <c r="S98" s="146"/>
    </row>
    <row r="99" spans="13:19" ht="19.5" thickBot="1" x14ac:dyDescent="0.45">
      <c r="M99" s="181"/>
      <c r="N99" s="251"/>
      <c r="O99" s="252"/>
      <c r="P99" s="265">
        <f>P97+Q97</f>
        <v>0</v>
      </c>
      <c r="Q99" s="196"/>
      <c r="R99" s="195">
        <f>R97+S97</f>
        <v>0</v>
      </c>
      <c r="S99" s="201"/>
    </row>
    <row r="100" spans="13:19" x14ac:dyDescent="0.4">
      <c r="M100" s="180" t="s">
        <v>212</v>
      </c>
      <c r="N100" s="251"/>
      <c r="O100" s="252"/>
      <c r="P100" s="97" t="s">
        <v>103</v>
      </c>
      <c r="Q100" s="70" t="s">
        <v>128</v>
      </c>
      <c r="R100" s="70" t="s">
        <v>129</v>
      </c>
      <c r="S100" s="71" t="s">
        <v>128</v>
      </c>
    </row>
    <row r="101" spans="13:19" x14ac:dyDescent="0.4">
      <c r="M101" s="180"/>
      <c r="N101" s="251"/>
      <c r="O101" s="252"/>
      <c r="P101" s="142"/>
      <c r="Q101" s="154"/>
      <c r="R101" s="154"/>
      <c r="S101" s="144"/>
    </row>
    <row r="102" spans="13:19" x14ac:dyDescent="0.4">
      <c r="M102" s="180"/>
      <c r="N102" s="251"/>
      <c r="O102" s="252"/>
      <c r="P102" s="264"/>
      <c r="Q102" s="156"/>
      <c r="R102" s="156"/>
      <c r="S102" s="146"/>
    </row>
    <row r="103" spans="13:19" ht="19.5" thickBot="1" x14ac:dyDescent="0.45">
      <c r="M103" s="181"/>
      <c r="N103" s="251"/>
      <c r="O103" s="252"/>
      <c r="P103" s="265">
        <f>P101+Q101</f>
        <v>0</v>
      </c>
      <c r="Q103" s="196"/>
      <c r="R103" s="195">
        <f>R101+S101</f>
        <v>0</v>
      </c>
      <c r="S103" s="201"/>
    </row>
  </sheetData>
  <mergeCells count="284">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H15:H16"/>
    <mergeCell ref="I15:I17"/>
    <mergeCell ref="E17:F17"/>
    <mergeCell ref="G17:H17"/>
    <mergeCell ref="C18:C20"/>
    <mergeCell ref="D18:D20"/>
    <mergeCell ref="E18:E19"/>
    <mergeCell ref="F18:F19"/>
    <mergeCell ref="G18:G19"/>
    <mergeCell ref="H18:H19"/>
    <mergeCell ref="C15:C17"/>
    <mergeCell ref="D15:D17"/>
    <mergeCell ref="E15:E16"/>
    <mergeCell ref="F15:F16"/>
    <mergeCell ref="G15:G16"/>
    <mergeCell ref="C47:C49"/>
    <mergeCell ref="D47:D49"/>
    <mergeCell ref="I18:I20"/>
    <mergeCell ref="E20:F20"/>
    <mergeCell ref="G20:H20"/>
    <mergeCell ref="D22:D23"/>
    <mergeCell ref="B30:C31"/>
    <mergeCell ref="D30:I30"/>
    <mergeCell ref="E31:F31"/>
    <mergeCell ref="G31:H31"/>
    <mergeCell ref="B14:B21"/>
    <mergeCell ref="H32:H33"/>
    <mergeCell ref="I32:I34"/>
    <mergeCell ref="E34:F34"/>
    <mergeCell ref="G34:H34"/>
    <mergeCell ref="C35:C37"/>
    <mergeCell ref="D35:D37"/>
    <mergeCell ref="E35:E36"/>
    <mergeCell ref="F35:F36"/>
    <mergeCell ref="G35:G36"/>
    <mergeCell ref="C32:C34"/>
    <mergeCell ref="D32:D34"/>
    <mergeCell ref="E32:E33"/>
    <mergeCell ref="F32:F33"/>
    <mergeCell ref="G32:G33"/>
    <mergeCell ref="H35:H36"/>
    <mergeCell ref="I35:I37"/>
    <mergeCell ref="E37:F37"/>
    <mergeCell ref="G37:H37"/>
    <mergeCell ref="C38:C40"/>
    <mergeCell ref="D38:D40"/>
    <mergeCell ref="E38:E39"/>
    <mergeCell ref="F38:F39"/>
    <mergeCell ref="G38:G39"/>
    <mergeCell ref="H38:H39"/>
    <mergeCell ref="C44:C46"/>
    <mergeCell ref="D44:D46"/>
    <mergeCell ref="E44:E45"/>
    <mergeCell ref="F44:F45"/>
    <mergeCell ref="G44:G45"/>
    <mergeCell ref="H44:H45"/>
    <mergeCell ref="I44:I46"/>
    <mergeCell ref="I38:I40"/>
    <mergeCell ref="E40:F40"/>
    <mergeCell ref="G40:H40"/>
    <mergeCell ref="C41:C43"/>
    <mergeCell ref="D41:D43"/>
    <mergeCell ref="E41:E42"/>
    <mergeCell ref="F41:F42"/>
    <mergeCell ref="G41:G42"/>
    <mergeCell ref="H41:H42"/>
    <mergeCell ref="E46:F46"/>
    <mergeCell ref="G46:H46"/>
    <mergeCell ref="E47:E48"/>
    <mergeCell ref="F47:F48"/>
    <mergeCell ref="G47:G48"/>
    <mergeCell ref="H47:H48"/>
    <mergeCell ref="I47:I49"/>
    <mergeCell ref="E49:F49"/>
    <mergeCell ref="G49:H49"/>
    <mergeCell ref="I41:I43"/>
    <mergeCell ref="E43:F43"/>
    <mergeCell ref="G43:H43"/>
    <mergeCell ref="C53:C55"/>
    <mergeCell ref="D53:D55"/>
    <mergeCell ref="E53:E54"/>
    <mergeCell ref="F53:F54"/>
    <mergeCell ref="G53:G54"/>
    <mergeCell ref="H53:H54"/>
    <mergeCell ref="I53:I55"/>
    <mergeCell ref="C50:C52"/>
    <mergeCell ref="D50:D52"/>
    <mergeCell ref="E50:E51"/>
    <mergeCell ref="F50:F51"/>
    <mergeCell ref="G50:G51"/>
    <mergeCell ref="H50:H51"/>
    <mergeCell ref="E55:F55"/>
    <mergeCell ref="G55:H55"/>
    <mergeCell ref="D60:D61"/>
    <mergeCell ref="D63:D66"/>
    <mergeCell ref="E63:F66"/>
    <mergeCell ref="M63:M67"/>
    <mergeCell ref="I56:I58"/>
    <mergeCell ref="I50:I52"/>
    <mergeCell ref="E52:F52"/>
    <mergeCell ref="G52:H52"/>
    <mergeCell ref="N63:O63"/>
    <mergeCell ref="D67:D70"/>
    <mergeCell ref="E67:F70"/>
    <mergeCell ref="G68:G69"/>
    <mergeCell ref="H68:H69"/>
    <mergeCell ref="P63:Q63"/>
    <mergeCell ref="R63:S63"/>
    <mergeCell ref="G64:G65"/>
    <mergeCell ref="H64:H65"/>
    <mergeCell ref="I64:I65"/>
    <mergeCell ref="J64:J65"/>
    <mergeCell ref="N64:O67"/>
    <mergeCell ref="P65:P66"/>
    <mergeCell ref="Q65:Q66"/>
    <mergeCell ref="R65:R66"/>
    <mergeCell ref="S65:S66"/>
    <mergeCell ref="G66:H66"/>
    <mergeCell ref="I66:J66"/>
    <mergeCell ref="P67:Q67"/>
    <mergeCell ref="R67:S67"/>
    <mergeCell ref="R69:R70"/>
    <mergeCell ref="S69:S70"/>
    <mergeCell ref="G70:H70"/>
    <mergeCell ref="I70:J70"/>
    <mergeCell ref="D71:D74"/>
    <mergeCell ref="E71:F74"/>
    <mergeCell ref="P71:Q71"/>
    <mergeCell ref="R71:S71"/>
    <mergeCell ref="G72:G73"/>
    <mergeCell ref="H72:H73"/>
    <mergeCell ref="I68:I69"/>
    <mergeCell ref="J68:J69"/>
    <mergeCell ref="M68:M71"/>
    <mergeCell ref="N68:O71"/>
    <mergeCell ref="P69:P70"/>
    <mergeCell ref="Q69:Q70"/>
    <mergeCell ref="R73:R74"/>
    <mergeCell ref="S73:S74"/>
    <mergeCell ref="G74:H74"/>
    <mergeCell ref="I74:J74"/>
    <mergeCell ref="I72:I73"/>
    <mergeCell ref="J72:J73"/>
    <mergeCell ref="M72:M75"/>
    <mergeCell ref="N72:O75"/>
    <mergeCell ref="P73:P74"/>
    <mergeCell ref="Q73:Q74"/>
    <mergeCell ref="R77:R78"/>
    <mergeCell ref="S77:S78"/>
    <mergeCell ref="G78:H78"/>
    <mergeCell ref="I78:J78"/>
    <mergeCell ref="D79:D82"/>
    <mergeCell ref="E79:F82"/>
    <mergeCell ref="P79:Q79"/>
    <mergeCell ref="R79:S79"/>
    <mergeCell ref="G80:G81"/>
    <mergeCell ref="H80:H81"/>
    <mergeCell ref="I76:I77"/>
    <mergeCell ref="J76:J77"/>
    <mergeCell ref="M76:M79"/>
    <mergeCell ref="N76:O79"/>
    <mergeCell ref="P77:P78"/>
    <mergeCell ref="Q77:Q78"/>
    <mergeCell ref="R81:R82"/>
    <mergeCell ref="S81:S82"/>
    <mergeCell ref="G82:H82"/>
    <mergeCell ref="I82:J82"/>
    <mergeCell ref="D75:D78"/>
    <mergeCell ref="E75:F78"/>
    <mergeCell ref="P75:Q75"/>
    <mergeCell ref="R75:S75"/>
    <mergeCell ref="G76:G77"/>
    <mergeCell ref="H76:H77"/>
    <mergeCell ref="I80:I81"/>
    <mergeCell ref="J80:J81"/>
    <mergeCell ref="M80:M83"/>
    <mergeCell ref="N80:O83"/>
    <mergeCell ref="P81:P82"/>
    <mergeCell ref="Q81:Q82"/>
    <mergeCell ref="R85:R86"/>
    <mergeCell ref="S85:S86"/>
    <mergeCell ref="G86:H86"/>
    <mergeCell ref="I86:J86"/>
    <mergeCell ref="D87:D90"/>
    <mergeCell ref="E87:F90"/>
    <mergeCell ref="P87:Q87"/>
    <mergeCell ref="R87:S87"/>
    <mergeCell ref="G88:G89"/>
    <mergeCell ref="H88:H89"/>
    <mergeCell ref="I84:I85"/>
    <mergeCell ref="J84:J85"/>
    <mergeCell ref="M84:M87"/>
    <mergeCell ref="N84:O87"/>
    <mergeCell ref="P85:P86"/>
    <mergeCell ref="Q85:Q86"/>
    <mergeCell ref="D83:D86"/>
    <mergeCell ref="E83:F86"/>
    <mergeCell ref="P83:Q83"/>
    <mergeCell ref="R83:S83"/>
    <mergeCell ref="G84:G85"/>
    <mergeCell ref="H84:H85"/>
    <mergeCell ref="M92:M95"/>
    <mergeCell ref="N92:O95"/>
    <mergeCell ref="P93:P94"/>
    <mergeCell ref="Q93:Q94"/>
    <mergeCell ref="R93:R94"/>
    <mergeCell ref="S93:S94"/>
    <mergeCell ref="P95:Q95"/>
    <mergeCell ref="R95:S95"/>
    <mergeCell ref="R89:R90"/>
    <mergeCell ref="S89:S90"/>
    <mergeCell ref="P91:Q91"/>
    <mergeCell ref="R91:S91"/>
    <mergeCell ref="M88:M91"/>
    <mergeCell ref="N88:O91"/>
    <mergeCell ref="P89:P90"/>
    <mergeCell ref="Q89:Q90"/>
    <mergeCell ref="M100:M103"/>
    <mergeCell ref="N100:O103"/>
    <mergeCell ref="P101:P102"/>
    <mergeCell ref="Q101:Q102"/>
    <mergeCell ref="R101:R102"/>
    <mergeCell ref="S101:S102"/>
    <mergeCell ref="P103:Q103"/>
    <mergeCell ref="R103:S103"/>
    <mergeCell ref="M96:M99"/>
    <mergeCell ref="N96:O99"/>
    <mergeCell ref="P97:P98"/>
    <mergeCell ref="Q97:Q98"/>
    <mergeCell ref="R97:R98"/>
    <mergeCell ref="S97:S98"/>
    <mergeCell ref="P99:Q99"/>
    <mergeCell ref="R99:S99"/>
    <mergeCell ref="J92:J93"/>
    <mergeCell ref="G94:H94"/>
    <mergeCell ref="I94:J94"/>
    <mergeCell ref="E62:F62"/>
    <mergeCell ref="G62:H62"/>
    <mergeCell ref="I62:J62"/>
    <mergeCell ref="B32:B58"/>
    <mergeCell ref="D91:D94"/>
    <mergeCell ref="E91:F94"/>
    <mergeCell ref="G92:G93"/>
    <mergeCell ref="H92:H93"/>
    <mergeCell ref="I92:I93"/>
    <mergeCell ref="C56:C58"/>
    <mergeCell ref="D56:D58"/>
    <mergeCell ref="E56:E57"/>
    <mergeCell ref="F56:F57"/>
    <mergeCell ref="G56:G57"/>
    <mergeCell ref="H56:H57"/>
    <mergeCell ref="E58:F58"/>
    <mergeCell ref="G58:H58"/>
    <mergeCell ref="G90:H90"/>
    <mergeCell ref="I90:J90"/>
    <mergeCell ref="I88:I89"/>
    <mergeCell ref="J88:J89"/>
  </mergeCells>
  <phoneticPr fontId="4"/>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4E4DA-1245-43A5-A380-C762FF00E0C5}">
  <sheetPr codeName="Sheet28"/>
  <dimension ref="B1:S106"/>
  <sheetViews>
    <sheetView topLeftCell="A6" zoomScale="85" zoomScaleNormal="85" workbookViewId="0">
      <selection activeCell="D18" sqref="D18:D20"/>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1" width="8.75" style="66"/>
    <col min="12" max="12" width="8.75" style="66" customWidth="1"/>
    <col min="13" max="13" width="18" style="66" customWidth="1"/>
    <col min="14"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143" t="s">
        <v>264</v>
      </c>
      <c r="D5" s="143">
        <v>308</v>
      </c>
      <c r="E5" s="143">
        <v>63</v>
      </c>
      <c r="F5" s="143">
        <v>25</v>
      </c>
      <c r="G5" s="143">
        <v>61</v>
      </c>
      <c r="H5" s="143">
        <v>25</v>
      </c>
      <c r="I5" s="144">
        <v>1058</v>
      </c>
      <c r="J5" s="106" t="s">
        <v>265</v>
      </c>
    </row>
    <row r="6" spans="2:10" x14ac:dyDescent="0.4">
      <c r="B6" s="141"/>
      <c r="C6" s="143"/>
      <c r="D6" s="143"/>
      <c r="E6" s="143"/>
      <c r="F6" s="143"/>
      <c r="G6" s="143"/>
      <c r="H6" s="143"/>
      <c r="I6" s="145"/>
    </row>
    <row r="7" spans="2:10" x14ac:dyDescent="0.4">
      <c r="B7" s="141"/>
      <c r="C7" s="143"/>
      <c r="D7" s="143"/>
      <c r="E7" s="143">
        <f>E5+F5</f>
        <v>88</v>
      </c>
      <c r="F7" s="143"/>
      <c r="G7" s="143">
        <f>G5+H5</f>
        <v>86</v>
      </c>
      <c r="H7" s="143"/>
      <c r="I7" s="146"/>
    </row>
    <row r="8" spans="2:10" x14ac:dyDescent="0.4">
      <c r="B8" s="141"/>
      <c r="C8" s="143" t="s">
        <v>266</v>
      </c>
      <c r="D8" s="143">
        <v>1009</v>
      </c>
      <c r="E8" s="143">
        <v>110</v>
      </c>
      <c r="F8" s="143">
        <v>44</v>
      </c>
      <c r="G8" s="143">
        <v>166</v>
      </c>
      <c r="H8" s="143">
        <v>44</v>
      </c>
      <c r="I8" s="144">
        <v>1082</v>
      </c>
      <c r="J8" s="106" t="s">
        <v>265</v>
      </c>
    </row>
    <row r="9" spans="2:10" x14ac:dyDescent="0.4">
      <c r="B9" s="141"/>
      <c r="C9" s="143"/>
      <c r="D9" s="143"/>
      <c r="E9" s="143"/>
      <c r="F9" s="143"/>
      <c r="G9" s="143"/>
      <c r="H9" s="143"/>
      <c r="I9" s="145"/>
    </row>
    <row r="10" spans="2:10" x14ac:dyDescent="0.4">
      <c r="B10" s="141"/>
      <c r="C10" s="143"/>
      <c r="D10" s="143"/>
      <c r="E10" s="143">
        <f>E8+F8</f>
        <v>154</v>
      </c>
      <c r="F10" s="143"/>
      <c r="G10" s="143">
        <f>G8+H8</f>
        <v>210</v>
      </c>
      <c r="H10" s="143"/>
      <c r="I10" s="146"/>
    </row>
    <row r="11" spans="2:10" ht="19.5" thickBot="1" x14ac:dyDescent="0.45">
      <c r="B11" s="142"/>
      <c r="C11" s="72" t="s">
        <v>132</v>
      </c>
      <c r="D11" s="73">
        <f t="shared" ref="D11:I11" si="0">D8/D5</f>
        <v>3.2759740259740258</v>
      </c>
      <c r="E11" s="73">
        <f t="shared" si="0"/>
        <v>1.746031746031746</v>
      </c>
      <c r="F11" s="73">
        <f t="shared" si="0"/>
        <v>1.76</v>
      </c>
      <c r="G11" s="73">
        <f t="shared" si="0"/>
        <v>2.721311475409836</v>
      </c>
      <c r="H11" s="73">
        <f t="shared" si="0"/>
        <v>1.76</v>
      </c>
      <c r="I11" s="74">
        <f t="shared" si="0"/>
        <v>1.0226843100189036</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267</v>
      </c>
      <c r="D15" s="143">
        <v>326</v>
      </c>
      <c r="E15" s="143">
        <v>74</v>
      </c>
      <c r="F15" s="143">
        <v>5</v>
      </c>
      <c r="G15" s="143">
        <v>88</v>
      </c>
      <c r="H15" s="143">
        <v>5</v>
      </c>
      <c r="I15" s="144">
        <v>459</v>
      </c>
    </row>
    <row r="16" spans="2:10" x14ac:dyDescent="0.4">
      <c r="B16" s="141"/>
      <c r="C16" s="143"/>
      <c r="D16" s="143"/>
      <c r="E16" s="143"/>
      <c r="F16" s="143"/>
      <c r="G16" s="143"/>
      <c r="H16" s="143"/>
      <c r="I16" s="145"/>
    </row>
    <row r="17" spans="2:18" x14ac:dyDescent="0.4">
      <c r="B17" s="141"/>
      <c r="C17" s="143"/>
      <c r="D17" s="143"/>
      <c r="E17" s="143">
        <f>E15+F15</f>
        <v>79</v>
      </c>
      <c r="F17" s="143"/>
      <c r="G17" s="143">
        <f>G15+H15</f>
        <v>93</v>
      </c>
      <c r="H17" s="143"/>
      <c r="I17" s="146"/>
    </row>
    <row r="18" spans="2:18" x14ac:dyDescent="0.4">
      <c r="B18" s="141"/>
      <c r="C18" s="276" t="s">
        <v>268</v>
      </c>
      <c r="D18" s="150">
        <f t="shared" ref="D18:I18" si="1">D15*D11</f>
        <v>1067.9675324675325</v>
      </c>
      <c r="E18" s="150">
        <f t="shared" si="1"/>
        <v>129.20634920634922</v>
      </c>
      <c r="F18" s="150">
        <f t="shared" si="1"/>
        <v>8.8000000000000007</v>
      </c>
      <c r="G18" s="150">
        <f t="shared" si="1"/>
        <v>239.47540983606558</v>
      </c>
      <c r="H18" s="150">
        <f t="shared" si="1"/>
        <v>8.8000000000000007</v>
      </c>
      <c r="I18" s="147">
        <f t="shared" si="1"/>
        <v>469.41209829867677</v>
      </c>
    </row>
    <row r="19" spans="2:18" x14ac:dyDescent="0.4">
      <c r="B19" s="141"/>
      <c r="C19" s="143"/>
      <c r="D19" s="150"/>
      <c r="E19" s="150"/>
      <c r="F19" s="150"/>
      <c r="G19" s="150"/>
      <c r="H19" s="150"/>
      <c r="I19" s="148"/>
    </row>
    <row r="20" spans="2:18" x14ac:dyDescent="0.4">
      <c r="B20" s="141"/>
      <c r="C20" s="143"/>
      <c r="D20" s="150"/>
      <c r="E20" s="150">
        <f>E18+F18</f>
        <v>138.00634920634923</v>
      </c>
      <c r="F20" s="150"/>
      <c r="G20" s="150">
        <f>G18+H18</f>
        <v>248.27540983606559</v>
      </c>
      <c r="H20" s="150"/>
      <c r="I20" s="149"/>
    </row>
    <row r="21" spans="2:18" ht="19.5" thickBot="1" x14ac:dyDescent="0.45">
      <c r="B21" s="153"/>
      <c r="C21" s="75" t="s">
        <v>132</v>
      </c>
      <c r="D21" s="76">
        <f t="shared" ref="D21:I21" si="2">D18/D15</f>
        <v>3.2759740259740258</v>
      </c>
      <c r="E21" s="76">
        <f t="shared" si="2"/>
        <v>1.7460317460317463</v>
      </c>
      <c r="F21" s="76">
        <f t="shared" si="2"/>
        <v>1.7600000000000002</v>
      </c>
      <c r="G21" s="76">
        <f t="shared" si="2"/>
        <v>2.721311475409836</v>
      </c>
      <c r="H21" s="76">
        <f t="shared" si="2"/>
        <v>1.7600000000000002</v>
      </c>
      <c r="I21" s="76">
        <f t="shared" si="2"/>
        <v>1.0226843100189036</v>
      </c>
    </row>
    <row r="22" spans="2:18" x14ac:dyDescent="0.4">
      <c r="B22" s="77"/>
      <c r="C22" s="77"/>
      <c r="D22" s="151" t="s">
        <v>261</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274"/>
      <c r="D31" s="102" t="s">
        <v>183</v>
      </c>
      <c r="E31" s="275" t="s">
        <v>123</v>
      </c>
      <c r="F31" s="275"/>
      <c r="G31" s="275" t="s">
        <v>124</v>
      </c>
      <c r="H31" s="275"/>
      <c r="I31" s="103" t="s">
        <v>125</v>
      </c>
    </row>
    <row r="32" spans="2:18" x14ac:dyDescent="0.4">
      <c r="B32" s="191" t="s">
        <v>193</v>
      </c>
      <c r="C32" s="179" t="s">
        <v>194</v>
      </c>
      <c r="D32" s="197" t="s">
        <v>195</v>
      </c>
      <c r="E32" s="202">
        <v>61</v>
      </c>
      <c r="F32" s="202">
        <v>52</v>
      </c>
      <c r="G32" s="202">
        <v>99</v>
      </c>
      <c r="H32" s="202">
        <v>52</v>
      </c>
      <c r="I32" s="194">
        <v>374</v>
      </c>
      <c r="K32"/>
      <c r="L32"/>
      <c r="M32"/>
      <c r="N32"/>
      <c r="O32"/>
      <c r="P32"/>
      <c r="Q32"/>
      <c r="R32"/>
    </row>
    <row r="33" spans="2:18" ht="18.75" customHeight="1" x14ac:dyDescent="0.4">
      <c r="B33" s="192"/>
      <c r="C33" s="180"/>
      <c r="D33" s="204"/>
      <c r="E33" s="203"/>
      <c r="F33" s="203"/>
      <c r="G33" s="203"/>
      <c r="H33" s="203"/>
      <c r="I33" s="145"/>
      <c r="K33"/>
      <c r="L33"/>
      <c r="M33"/>
      <c r="N33"/>
      <c r="O33"/>
      <c r="P33"/>
      <c r="Q33"/>
      <c r="R33"/>
    </row>
    <row r="34" spans="2:18" ht="19.5" thickBot="1" x14ac:dyDescent="0.45">
      <c r="B34" s="192"/>
      <c r="C34" s="181"/>
      <c r="D34" s="205"/>
      <c r="E34" s="207">
        <f>E32+F32</f>
        <v>113</v>
      </c>
      <c r="F34" s="208"/>
      <c r="G34" s="207">
        <f>G32+H32</f>
        <v>151</v>
      </c>
      <c r="H34" s="208"/>
      <c r="I34" s="176"/>
      <c r="J34" s="66">
        <v>16.600000000000001</v>
      </c>
      <c r="K34"/>
      <c r="L34"/>
      <c r="M34"/>
      <c r="N34"/>
      <c r="O34"/>
      <c r="P34"/>
      <c r="Q34"/>
      <c r="R34"/>
    </row>
    <row r="35" spans="2:18" x14ac:dyDescent="0.4">
      <c r="B35" s="192"/>
      <c r="C35" s="179" t="s">
        <v>207</v>
      </c>
      <c r="D35" s="197" t="s">
        <v>208</v>
      </c>
      <c r="E35" s="202">
        <v>151</v>
      </c>
      <c r="F35" s="202">
        <v>26</v>
      </c>
      <c r="G35" s="202">
        <v>132</v>
      </c>
      <c r="H35" s="202">
        <v>26</v>
      </c>
      <c r="I35" s="194">
        <v>714</v>
      </c>
      <c r="K35"/>
      <c r="L35"/>
      <c r="M35"/>
      <c r="N35"/>
      <c r="O35"/>
      <c r="P35"/>
      <c r="Q35"/>
      <c r="R35"/>
    </row>
    <row r="36" spans="2:18" x14ac:dyDescent="0.4">
      <c r="B36" s="192"/>
      <c r="C36" s="180"/>
      <c r="D36" s="204"/>
      <c r="E36" s="203"/>
      <c r="F36" s="203"/>
      <c r="G36" s="203"/>
      <c r="H36" s="203"/>
      <c r="I36" s="145"/>
      <c r="K36"/>
      <c r="L36"/>
      <c r="M36"/>
      <c r="N36"/>
      <c r="O36"/>
      <c r="P36"/>
      <c r="Q36"/>
      <c r="R36"/>
    </row>
    <row r="37" spans="2:18" ht="19.5" thickBot="1" x14ac:dyDescent="0.45">
      <c r="B37" s="192"/>
      <c r="C37" s="181"/>
      <c r="D37" s="205"/>
      <c r="E37" s="207">
        <f>E35+F35</f>
        <v>177</v>
      </c>
      <c r="F37" s="208"/>
      <c r="G37" s="207">
        <f>G35+H35</f>
        <v>158</v>
      </c>
      <c r="H37" s="208"/>
      <c r="I37" s="176"/>
      <c r="K37"/>
      <c r="L37"/>
      <c r="M37"/>
      <c r="N37"/>
      <c r="O37"/>
      <c r="P37"/>
      <c r="Q37"/>
      <c r="R37"/>
    </row>
    <row r="38" spans="2:18" x14ac:dyDescent="0.4">
      <c r="B38" s="192"/>
      <c r="C38" s="179" t="s">
        <v>218</v>
      </c>
      <c r="D38" s="197" t="s">
        <v>219</v>
      </c>
      <c r="E38" s="202">
        <v>57</v>
      </c>
      <c r="F38" s="202">
        <v>22</v>
      </c>
      <c r="G38" s="202">
        <v>83</v>
      </c>
      <c r="H38" s="202">
        <v>22</v>
      </c>
      <c r="I38" s="194">
        <v>250</v>
      </c>
      <c r="K38"/>
      <c r="L38"/>
      <c r="M38"/>
      <c r="N38"/>
      <c r="O38"/>
      <c r="P38"/>
      <c r="Q38"/>
      <c r="R38"/>
    </row>
    <row r="39" spans="2:18" ht="18.75" customHeight="1" x14ac:dyDescent="0.4">
      <c r="B39" s="192"/>
      <c r="C39" s="180"/>
      <c r="D39" s="204"/>
      <c r="E39" s="203"/>
      <c r="F39" s="203"/>
      <c r="G39" s="203"/>
      <c r="H39" s="203"/>
      <c r="I39" s="145"/>
      <c r="K39"/>
      <c r="L39"/>
      <c r="M39"/>
      <c r="N39"/>
      <c r="O39"/>
      <c r="P39"/>
      <c r="Q39"/>
      <c r="R39"/>
    </row>
    <row r="40" spans="2:18" ht="19.5" thickBot="1" x14ac:dyDescent="0.45">
      <c r="B40" s="192"/>
      <c r="C40" s="181"/>
      <c r="D40" s="205"/>
      <c r="E40" s="207">
        <f>E38+F38</f>
        <v>79</v>
      </c>
      <c r="F40" s="208"/>
      <c r="G40" s="207">
        <f>G38+H38</f>
        <v>105</v>
      </c>
      <c r="H40" s="208"/>
      <c r="I40" s="176"/>
      <c r="J40" s="66">
        <v>11.1</v>
      </c>
      <c r="K40"/>
      <c r="L40"/>
      <c r="M40"/>
      <c r="N40"/>
      <c r="O40"/>
      <c r="P40"/>
      <c r="Q40"/>
      <c r="R40"/>
    </row>
    <row r="41" spans="2:18" x14ac:dyDescent="0.4">
      <c r="B41" s="192"/>
      <c r="C41" s="179" t="s">
        <v>224</v>
      </c>
      <c r="D41" s="197" t="s">
        <v>225</v>
      </c>
      <c r="E41" s="202">
        <v>128</v>
      </c>
      <c r="F41" s="202">
        <v>23</v>
      </c>
      <c r="G41" s="202">
        <v>81</v>
      </c>
      <c r="H41" s="202">
        <v>23</v>
      </c>
      <c r="I41" s="194">
        <v>482</v>
      </c>
      <c r="K41"/>
      <c r="L41"/>
      <c r="M41"/>
      <c r="N41"/>
      <c r="O41"/>
      <c r="P41"/>
      <c r="Q41"/>
      <c r="R41"/>
    </row>
    <row r="42" spans="2:18" x14ac:dyDescent="0.4">
      <c r="B42" s="192"/>
      <c r="C42" s="180"/>
      <c r="D42" s="204"/>
      <c r="E42" s="203"/>
      <c r="F42" s="203"/>
      <c r="G42" s="203"/>
      <c r="H42" s="203"/>
      <c r="I42" s="145"/>
      <c r="K42"/>
      <c r="L42"/>
      <c r="M42"/>
      <c r="N42"/>
      <c r="O42"/>
      <c r="P42"/>
      <c r="Q42"/>
      <c r="R42"/>
    </row>
    <row r="43" spans="2:18" ht="19.5" thickBot="1" x14ac:dyDescent="0.45">
      <c r="B43" s="192"/>
      <c r="C43" s="181"/>
      <c r="D43" s="205"/>
      <c r="E43" s="207">
        <f>E41+F41</f>
        <v>151</v>
      </c>
      <c r="F43" s="208"/>
      <c r="G43" s="207">
        <f>G41+H41</f>
        <v>104</v>
      </c>
      <c r="H43" s="208"/>
      <c r="I43" s="176"/>
      <c r="J43" s="66">
        <v>21.4</v>
      </c>
      <c r="K43"/>
      <c r="L43"/>
      <c r="M43"/>
      <c r="N43"/>
      <c r="O43"/>
      <c r="P43"/>
      <c r="Q43"/>
      <c r="R43"/>
    </row>
    <row r="44" spans="2:18" x14ac:dyDescent="0.4">
      <c r="B44" s="192"/>
      <c r="C44" s="179" t="s">
        <v>230</v>
      </c>
      <c r="D44" s="197" t="s">
        <v>231</v>
      </c>
      <c r="E44" s="202">
        <v>101</v>
      </c>
      <c r="F44" s="202">
        <v>29</v>
      </c>
      <c r="G44" s="202">
        <v>138</v>
      </c>
      <c r="H44" s="202">
        <v>29</v>
      </c>
      <c r="I44" s="194">
        <v>472</v>
      </c>
      <c r="K44"/>
      <c r="L44"/>
      <c r="M44"/>
      <c r="N44"/>
      <c r="O44"/>
      <c r="P44"/>
      <c r="Q44"/>
      <c r="R44"/>
    </row>
    <row r="45" spans="2:18" x14ac:dyDescent="0.4">
      <c r="B45" s="192"/>
      <c r="C45" s="180"/>
      <c r="D45" s="204"/>
      <c r="E45" s="203"/>
      <c r="F45" s="203"/>
      <c r="G45" s="203"/>
      <c r="H45" s="203"/>
      <c r="I45" s="145"/>
      <c r="K45"/>
      <c r="L45"/>
      <c r="M45"/>
      <c r="N45"/>
      <c r="O45"/>
      <c r="P45"/>
      <c r="Q45"/>
      <c r="R45"/>
    </row>
    <row r="46" spans="2:18" ht="19.5" thickBot="1" x14ac:dyDescent="0.45">
      <c r="B46" s="192"/>
      <c r="C46" s="181"/>
      <c r="D46" s="205"/>
      <c r="E46" s="207">
        <f>E44+F44</f>
        <v>130</v>
      </c>
      <c r="F46" s="208"/>
      <c r="G46" s="207">
        <f>G44+H44</f>
        <v>167</v>
      </c>
      <c r="H46" s="208"/>
      <c r="I46" s="176"/>
      <c r="J46" s="66">
        <v>22.4</v>
      </c>
      <c r="K46"/>
      <c r="L46"/>
      <c r="M46"/>
      <c r="N46"/>
      <c r="O46"/>
      <c r="P46"/>
      <c r="Q46"/>
      <c r="R46"/>
    </row>
    <row r="47" spans="2:18" x14ac:dyDescent="0.4">
      <c r="B47" s="192"/>
      <c r="C47" s="179" t="s">
        <v>243</v>
      </c>
      <c r="D47" s="197" t="s">
        <v>244</v>
      </c>
      <c r="E47" s="202">
        <v>164</v>
      </c>
      <c r="F47" s="202">
        <v>26</v>
      </c>
      <c r="G47" s="202">
        <v>144</v>
      </c>
      <c r="H47" s="202">
        <v>26</v>
      </c>
      <c r="I47" s="194">
        <v>378</v>
      </c>
      <c r="K47" s="88"/>
      <c r="L47" s="88"/>
      <c r="M47" s="88"/>
      <c r="N47" s="88"/>
      <c r="O47" s="88"/>
      <c r="P47" s="88"/>
      <c r="Q47" s="88"/>
      <c r="R47" s="88"/>
    </row>
    <row r="48" spans="2:18" x14ac:dyDescent="0.4">
      <c r="B48" s="192"/>
      <c r="C48" s="180"/>
      <c r="D48" s="204"/>
      <c r="E48" s="203"/>
      <c r="F48" s="203"/>
      <c r="G48" s="203"/>
      <c r="H48" s="203"/>
      <c r="I48" s="145"/>
      <c r="K48" s="88"/>
      <c r="L48" s="88"/>
      <c r="M48" s="88"/>
      <c r="N48" s="88"/>
      <c r="O48" s="88"/>
      <c r="P48" s="88"/>
      <c r="Q48" s="88"/>
      <c r="R48" s="88"/>
    </row>
    <row r="49" spans="2:18" ht="19.5" thickBot="1" x14ac:dyDescent="0.45">
      <c r="B49" s="192"/>
      <c r="C49" s="181"/>
      <c r="D49" s="205"/>
      <c r="E49" s="207">
        <f>E47+F47</f>
        <v>190</v>
      </c>
      <c r="F49" s="208"/>
      <c r="G49" s="207">
        <f>G47+H47</f>
        <v>170</v>
      </c>
      <c r="H49" s="208"/>
      <c r="I49" s="176"/>
      <c r="K49" s="88"/>
      <c r="L49" s="88"/>
      <c r="M49" s="88"/>
      <c r="N49" s="88"/>
      <c r="O49" s="88"/>
      <c r="P49" s="88"/>
      <c r="Q49" s="88"/>
      <c r="R49" s="88"/>
    </row>
    <row r="50" spans="2:18" x14ac:dyDescent="0.4">
      <c r="B50" s="192"/>
      <c r="C50" s="272" t="s">
        <v>246</v>
      </c>
      <c r="D50" s="197" t="s">
        <v>249</v>
      </c>
      <c r="E50" s="273">
        <v>132</v>
      </c>
      <c r="F50" s="273">
        <v>69</v>
      </c>
      <c r="G50" s="273">
        <v>254</v>
      </c>
      <c r="H50" s="273">
        <v>69</v>
      </c>
      <c r="I50" s="194">
        <v>415</v>
      </c>
      <c r="K50" s="88"/>
      <c r="L50" s="88"/>
      <c r="M50" s="88"/>
      <c r="N50" s="88"/>
      <c r="O50" s="88"/>
      <c r="P50" s="88"/>
      <c r="Q50" s="88"/>
      <c r="R50" s="88"/>
    </row>
    <row r="51" spans="2:18" x14ac:dyDescent="0.4">
      <c r="B51" s="192"/>
      <c r="C51" s="141"/>
      <c r="D51" s="204"/>
      <c r="E51" s="143"/>
      <c r="F51" s="143"/>
      <c r="G51" s="143"/>
      <c r="H51" s="143"/>
      <c r="I51" s="145"/>
      <c r="K51" s="88"/>
      <c r="L51" s="88"/>
      <c r="M51" s="88"/>
      <c r="N51" s="88"/>
      <c r="O51" s="88"/>
      <c r="P51" s="88"/>
      <c r="Q51" s="88"/>
      <c r="R51" s="88"/>
    </row>
    <row r="52" spans="2:18" ht="19.5" thickBot="1" x14ac:dyDescent="0.45">
      <c r="B52" s="192"/>
      <c r="C52" s="153"/>
      <c r="D52" s="205"/>
      <c r="E52" s="207">
        <f>E50+F50</f>
        <v>201</v>
      </c>
      <c r="F52" s="208"/>
      <c r="G52" s="207">
        <f>G50+H50</f>
        <v>323</v>
      </c>
      <c r="H52" s="208"/>
      <c r="I52" s="176"/>
      <c r="K52" s="88"/>
      <c r="L52" s="88"/>
      <c r="M52" s="88"/>
      <c r="N52" s="88"/>
      <c r="O52" s="88"/>
      <c r="P52" s="88"/>
      <c r="Q52" s="88"/>
      <c r="R52" s="88"/>
    </row>
    <row r="53" spans="2:18" x14ac:dyDescent="0.4">
      <c r="B53" s="192"/>
      <c r="C53" s="272" t="s">
        <v>255</v>
      </c>
      <c r="D53" s="197" t="s">
        <v>256</v>
      </c>
      <c r="E53" s="273">
        <v>163</v>
      </c>
      <c r="F53" s="273">
        <v>53</v>
      </c>
      <c r="G53" s="273">
        <v>221</v>
      </c>
      <c r="H53" s="273">
        <v>53</v>
      </c>
      <c r="I53" s="194">
        <v>672</v>
      </c>
      <c r="K53" s="88"/>
      <c r="L53" s="88"/>
      <c r="M53" s="88"/>
      <c r="N53" s="88"/>
      <c r="O53" s="88"/>
      <c r="P53" s="88"/>
      <c r="Q53" s="88"/>
      <c r="R53" s="88"/>
    </row>
    <row r="54" spans="2:18" x14ac:dyDescent="0.4">
      <c r="B54" s="192"/>
      <c r="C54" s="141"/>
      <c r="D54" s="204"/>
      <c r="E54" s="143"/>
      <c r="F54" s="143"/>
      <c r="G54" s="143"/>
      <c r="H54" s="143"/>
      <c r="I54" s="145"/>
      <c r="K54" s="88"/>
      <c r="L54" s="88"/>
      <c r="M54" s="88"/>
      <c r="N54" s="88"/>
      <c r="O54" s="88"/>
      <c r="P54" s="88"/>
      <c r="Q54" s="88"/>
      <c r="R54" s="88"/>
    </row>
    <row r="55" spans="2:18" ht="19.5" thickBot="1" x14ac:dyDescent="0.45">
      <c r="B55" s="192"/>
      <c r="C55" s="153"/>
      <c r="D55" s="205"/>
      <c r="E55" s="207">
        <f>E53+F53</f>
        <v>216</v>
      </c>
      <c r="F55" s="208"/>
      <c r="G55" s="207">
        <f>G53+H53</f>
        <v>274</v>
      </c>
      <c r="H55" s="208"/>
      <c r="I55" s="176"/>
      <c r="J55" s="66">
        <f>I53/22.5</f>
        <v>29.866666666666667</v>
      </c>
      <c r="K55" s="88"/>
      <c r="L55" s="88"/>
      <c r="M55" s="88"/>
      <c r="N55" s="88"/>
      <c r="O55" s="88"/>
      <c r="P55" s="88"/>
      <c r="Q55" s="88"/>
      <c r="R55" s="88"/>
    </row>
    <row r="56" spans="2:18" x14ac:dyDescent="0.4">
      <c r="B56" s="192"/>
      <c r="C56" s="272" t="s">
        <v>262</v>
      </c>
      <c r="D56" s="197" t="s">
        <v>263</v>
      </c>
      <c r="E56" s="273">
        <v>196</v>
      </c>
      <c r="F56" s="273">
        <v>80</v>
      </c>
      <c r="G56" s="273">
        <v>253</v>
      </c>
      <c r="H56" s="273">
        <v>80</v>
      </c>
      <c r="I56" s="194">
        <v>1182</v>
      </c>
      <c r="K56" s="88"/>
      <c r="L56" s="88"/>
      <c r="M56" s="88"/>
      <c r="N56" s="88"/>
      <c r="O56" s="88"/>
      <c r="P56" s="88"/>
      <c r="Q56" s="88"/>
      <c r="R56" s="88"/>
    </row>
    <row r="57" spans="2:18" x14ac:dyDescent="0.4">
      <c r="B57" s="192"/>
      <c r="C57" s="141"/>
      <c r="D57" s="204"/>
      <c r="E57" s="143"/>
      <c r="F57" s="143"/>
      <c r="G57" s="143"/>
      <c r="H57" s="143"/>
      <c r="I57" s="145"/>
      <c r="K57" s="88"/>
      <c r="L57" s="88"/>
      <c r="M57" s="88"/>
      <c r="N57" s="88"/>
      <c r="O57" s="88"/>
      <c r="P57" s="88"/>
      <c r="Q57" s="88"/>
      <c r="R57" s="88"/>
    </row>
    <row r="58" spans="2:18" ht="19.5" thickBot="1" x14ac:dyDescent="0.45">
      <c r="B58" s="192"/>
      <c r="C58" s="153"/>
      <c r="D58" s="205"/>
      <c r="E58" s="207">
        <f>E56+F56</f>
        <v>276</v>
      </c>
      <c r="F58" s="208"/>
      <c r="G58" s="207">
        <f>G56+H56</f>
        <v>333</v>
      </c>
      <c r="H58" s="208"/>
      <c r="I58" s="176"/>
      <c r="K58" s="88"/>
      <c r="L58" s="88"/>
      <c r="M58" s="88"/>
      <c r="N58" s="88"/>
      <c r="O58" s="88"/>
      <c r="P58" s="88"/>
      <c r="Q58" s="88"/>
      <c r="R58" s="88"/>
    </row>
    <row r="59" spans="2:18" x14ac:dyDescent="0.4">
      <c r="B59" s="192"/>
      <c r="C59" s="272" t="s">
        <v>269</v>
      </c>
      <c r="D59" s="197" t="s">
        <v>270</v>
      </c>
      <c r="E59" s="143">
        <v>152</v>
      </c>
      <c r="F59" s="143">
        <v>47</v>
      </c>
      <c r="G59" s="143">
        <v>218</v>
      </c>
      <c r="H59" s="143">
        <v>47</v>
      </c>
      <c r="I59" s="144">
        <v>1082</v>
      </c>
      <c r="K59" s="88"/>
      <c r="L59" s="88"/>
      <c r="M59" s="88"/>
      <c r="N59" s="88"/>
      <c r="O59" s="88"/>
      <c r="P59" s="88"/>
      <c r="Q59" s="88"/>
      <c r="R59" s="88"/>
    </row>
    <row r="60" spans="2:18" x14ac:dyDescent="0.4">
      <c r="B60" s="192"/>
      <c r="C60" s="141"/>
      <c r="D60" s="204"/>
      <c r="E60" s="143"/>
      <c r="F60" s="143"/>
      <c r="G60" s="143"/>
      <c r="H60" s="143"/>
      <c r="I60" s="145"/>
      <c r="K60" s="88"/>
      <c r="L60" s="88"/>
      <c r="M60" s="88"/>
      <c r="N60" s="88"/>
      <c r="O60" s="88"/>
      <c r="P60" s="88"/>
      <c r="Q60" s="88"/>
      <c r="R60" s="88"/>
    </row>
    <row r="61" spans="2:18" ht="19.5" thickBot="1" x14ac:dyDescent="0.45">
      <c r="B61" s="193"/>
      <c r="C61" s="153"/>
      <c r="D61" s="205"/>
      <c r="E61" s="207">
        <f>E59+F59</f>
        <v>199</v>
      </c>
      <c r="F61" s="208"/>
      <c r="G61" s="207">
        <f>G59+H59</f>
        <v>265</v>
      </c>
      <c r="H61" s="208"/>
      <c r="I61" s="146"/>
      <c r="K61" s="88"/>
      <c r="L61" s="88"/>
      <c r="M61" s="88"/>
      <c r="N61" s="88"/>
      <c r="O61" s="88"/>
      <c r="P61" s="88"/>
      <c r="Q61" s="88"/>
      <c r="R61" s="88"/>
    </row>
    <row r="62" spans="2:18" x14ac:dyDescent="0.4">
      <c r="B62" s="77"/>
      <c r="C62" s="77"/>
      <c r="D62" s="91"/>
      <c r="E62" s="92"/>
      <c r="F62" s="92"/>
      <c r="G62" s="92"/>
      <c r="H62" s="92"/>
      <c r="I62" s="77"/>
      <c r="K62" s="88"/>
      <c r="L62" s="88"/>
      <c r="M62" s="88"/>
      <c r="N62" s="88"/>
      <c r="O62" s="88"/>
      <c r="P62" s="88"/>
      <c r="Q62" s="88"/>
      <c r="R62" s="88"/>
    </row>
    <row r="63" spans="2:18" x14ac:dyDescent="0.4">
      <c r="D63" s="178" t="s">
        <v>145</v>
      </c>
    </row>
    <row r="64" spans="2:18" ht="19.5" thickBot="1" x14ac:dyDescent="0.45">
      <c r="D64" s="178"/>
    </row>
    <row r="65" spans="3:19" ht="19.5" thickBot="1" x14ac:dyDescent="0.45">
      <c r="D65" s="83"/>
      <c r="E65" s="255" t="s">
        <v>183</v>
      </c>
      <c r="F65" s="256"/>
      <c r="G65" s="263" t="s">
        <v>147</v>
      </c>
      <c r="H65" s="182"/>
      <c r="I65" s="182" t="s">
        <v>148</v>
      </c>
      <c r="J65" s="183"/>
    </row>
    <row r="66" spans="3:19" ht="19.5" thickBot="1" x14ac:dyDescent="0.45">
      <c r="C66" s="84" t="s">
        <v>146</v>
      </c>
      <c r="D66" s="191" t="s">
        <v>213</v>
      </c>
      <c r="E66" s="251">
        <v>70</v>
      </c>
      <c r="F66" s="252"/>
      <c r="G66" s="97" t="s">
        <v>103</v>
      </c>
      <c r="H66" s="70" t="s">
        <v>128</v>
      </c>
      <c r="I66" s="70" t="s">
        <v>129</v>
      </c>
      <c r="J66" s="71" t="s">
        <v>128</v>
      </c>
      <c r="M66" s="179" t="s">
        <v>142</v>
      </c>
      <c r="N66" s="255" t="s">
        <v>183</v>
      </c>
      <c r="O66" s="256"/>
      <c r="P66" s="263" t="s">
        <v>147</v>
      </c>
      <c r="Q66" s="182"/>
      <c r="R66" s="182" t="s">
        <v>148</v>
      </c>
      <c r="S66" s="183"/>
    </row>
    <row r="67" spans="3:19" x14ac:dyDescent="0.4">
      <c r="D67" s="192"/>
      <c r="E67" s="251"/>
      <c r="F67" s="252"/>
      <c r="G67" s="142">
        <v>21</v>
      </c>
      <c r="H67" s="154">
        <v>12</v>
      </c>
      <c r="I67" s="154">
        <v>34</v>
      </c>
      <c r="J67" s="144">
        <v>12</v>
      </c>
      <c r="M67" s="180"/>
      <c r="N67" s="257"/>
      <c r="O67" s="258"/>
      <c r="P67" s="97" t="s">
        <v>103</v>
      </c>
      <c r="Q67" s="70" t="s">
        <v>128</v>
      </c>
      <c r="R67" s="70" t="s">
        <v>129</v>
      </c>
      <c r="S67" s="71" t="s">
        <v>128</v>
      </c>
    </row>
    <row r="68" spans="3:19" x14ac:dyDescent="0.4">
      <c r="D68" s="192"/>
      <c r="E68" s="251"/>
      <c r="F68" s="252"/>
      <c r="G68" s="264"/>
      <c r="H68" s="156"/>
      <c r="I68" s="156"/>
      <c r="J68" s="146"/>
      <c r="M68" s="180"/>
      <c r="N68" s="251"/>
      <c r="O68" s="252"/>
      <c r="P68" s="141">
        <v>24</v>
      </c>
      <c r="Q68" s="143">
        <v>5</v>
      </c>
      <c r="R68" s="143">
        <v>35</v>
      </c>
      <c r="S68" s="184">
        <v>5</v>
      </c>
    </row>
    <row r="69" spans="3:19" ht="19.5" thickBot="1" x14ac:dyDescent="0.45">
      <c r="D69" s="193"/>
      <c r="E69" s="253"/>
      <c r="F69" s="254"/>
      <c r="G69" s="265">
        <f>G67+H67</f>
        <v>33</v>
      </c>
      <c r="H69" s="196"/>
      <c r="I69" s="195">
        <f>I67+J67</f>
        <v>46</v>
      </c>
      <c r="J69" s="201"/>
      <c r="M69" s="180"/>
      <c r="N69" s="251"/>
      <c r="O69" s="252"/>
      <c r="P69" s="141"/>
      <c r="Q69" s="143"/>
      <c r="R69" s="143"/>
      <c r="S69" s="184"/>
    </row>
    <row r="70" spans="3:19" ht="19.5" thickBot="1" x14ac:dyDescent="0.45">
      <c r="D70" s="180" t="s">
        <v>218</v>
      </c>
      <c r="E70" s="251">
        <v>93</v>
      </c>
      <c r="F70" s="252"/>
      <c r="G70" s="97" t="s">
        <v>103</v>
      </c>
      <c r="H70" s="70" t="s">
        <v>128</v>
      </c>
      <c r="I70" s="70" t="s">
        <v>129</v>
      </c>
      <c r="J70" s="71" t="s">
        <v>128</v>
      </c>
      <c r="M70" s="181"/>
      <c r="N70" s="251"/>
      <c r="O70" s="252"/>
      <c r="P70" s="153">
        <f>P68+Q68</f>
        <v>29</v>
      </c>
      <c r="Q70" s="177"/>
      <c r="R70" s="177">
        <f>R68+S68</f>
        <v>40</v>
      </c>
      <c r="S70" s="185"/>
    </row>
    <row r="71" spans="3:19" x14ac:dyDescent="0.4">
      <c r="D71" s="180"/>
      <c r="E71" s="251"/>
      <c r="F71" s="252"/>
      <c r="G71" s="142">
        <v>28</v>
      </c>
      <c r="H71" s="154">
        <v>3</v>
      </c>
      <c r="I71" s="154">
        <v>29</v>
      </c>
      <c r="J71" s="144">
        <v>3</v>
      </c>
      <c r="M71" s="179" t="s">
        <v>149</v>
      </c>
      <c r="N71" s="251"/>
      <c r="O71" s="252"/>
      <c r="P71" s="97" t="s">
        <v>103</v>
      </c>
      <c r="Q71" s="70" t="s">
        <v>128</v>
      </c>
      <c r="R71" s="70" t="s">
        <v>129</v>
      </c>
      <c r="S71" s="71" t="s">
        <v>128</v>
      </c>
    </row>
    <row r="72" spans="3:19" x14ac:dyDescent="0.4">
      <c r="D72" s="180"/>
      <c r="E72" s="251"/>
      <c r="F72" s="252"/>
      <c r="G72" s="264"/>
      <c r="H72" s="156"/>
      <c r="I72" s="156"/>
      <c r="J72" s="146"/>
      <c r="M72" s="180"/>
      <c r="N72" s="251"/>
      <c r="O72" s="252"/>
      <c r="P72" s="141">
        <v>37</v>
      </c>
      <c r="Q72" s="143">
        <v>7</v>
      </c>
      <c r="R72" s="143">
        <v>43</v>
      </c>
      <c r="S72" s="184">
        <v>7</v>
      </c>
    </row>
    <row r="73" spans="3:19" ht="19.5" thickBot="1" x14ac:dyDescent="0.45">
      <c r="D73" s="181"/>
      <c r="E73" s="253"/>
      <c r="F73" s="254"/>
      <c r="G73" s="265">
        <f>G71+H71</f>
        <v>31</v>
      </c>
      <c r="H73" s="196"/>
      <c r="I73" s="195">
        <f>I71+J71</f>
        <v>32</v>
      </c>
      <c r="J73" s="201"/>
      <c r="M73" s="180"/>
      <c r="N73" s="251"/>
      <c r="O73" s="252"/>
      <c r="P73" s="141"/>
      <c r="Q73" s="143"/>
      <c r="R73" s="143"/>
      <c r="S73" s="184"/>
    </row>
    <row r="74" spans="3:19" ht="19.5" thickBot="1" x14ac:dyDescent="0.45">
      <c r="D74" s="180" t="s">
        <v>224</v>
      </c>
      <c r="E74" s="251">
        <v>64</v>
      </c>
      <c r="F74" s="252"/>
      <c r="G74" s="97" t="s">
        <v>103</v>
      </c>
      <c r="H74" s="70" t="s">
        <v>128</v>
      </c>
      <c r="I74" s="70" t="s">
        <v>129</v>
      </c>
      <c r="J74" s="71" t="s">
        <v>128</v>
      </c>
      <c r="M74" s="181"/>
      <c r="N74" s="251"/>
      <c r="O74" s="252"/>
      <c r="P74" s="153">
        <f>P72+Q72</f>
        <v>44</v>
      </c>
      <c r="Q74" s="177"/>
      <c r="R74" s="177">
        <f>R72+S72</f>
        <v>50</v>
      </c>
      <c r="S74" s="185"/>
    </row>
    <row r="75" spans="3:19" x14ac:dyDescent="0.4">
      <c r="D75" s="180"/>
      <c r="E75" s="251"/>
      <c r="F75" s="252"/>
      <c r="G75" s="142">
        <v>25</v>
      </c>
      <c r="H75" s="154">
        <v>3</v>
      </c>
      <c r="I75" s="154">
        <v>23</v>
      </c>
      <c r="J75" s="144">
        <v>3</v>
      </c>
      <c r="M75" s="180" t="s">
        <v>150</v>
      </c>
      <c r="N75" s="251"/>
      <c r="O75" s="252"/>
      <c r="P75" s="97" t="s">
        <v>103</v>
      </c>
      <c r="Q75" s="70" t="s">
        <v>128</v>
      </c>
      <c r="R75" s="70" t="s">
        <v>129</v>
      </c>
      <c r="S75" s="71" t="s">
        <v>128</v>
      </c>
    </row>
    <row r="76" spans="3:19" x14ac:dyDescent="0.4">
      <c r="D76" s="180"/>
      <c r="E76" s="251"/>
      <c r="F76" s="252"/>
      <c r="G76" s="264"/>
      <c r="H76" s="156"/>
      <c r="I76" s="156"/>
      <c r="J76" s="146"/>
      <c r="M76" s="180"/>
      <c r="N76" s="251"/>
      <c r="O76" s="252"/>
      <c r="P76" s="141">
        <v>13</v>
      </c>
      <c r="Q76" s="143">
        <v>2</v>
      </c>
      <c r="R76" s="143">
        <v>46</v>
      </c>
      <c r="S76" s="184">
        <v>2</v>
      </c>
    </row>
    <row r="77" spans="3:19" ht="19.5" thickBot="1" x14ac:dyDescent="0.45">
      <c r="D77" s="181"/>
      <c r="E77" s="253"/>
      <c r="F77" s="254"/>
      <c r="G77" s="265">
        <f>G75+H75</f>
        <v>28</v>
      </c>
      <c r="H77" s="196"/>
      <c r="I77" s="195">
        <f>I75+J75</f>
        <v>26</v>
      </c>
      <c r="J77" s="201"/>
      <c r="M77" s="180"/>
      <c r="N77" s="251"/>
      <c r="O77" s="252"/>
      <c r="P77" s="141"/>
      <c r="Q77" s="143"/>
      <c r="R77" s="143"/>
      <c r="S77" s="184"/>
    </row>
    <row r="78" spans="3:19" ht="19.5" thickBot="1" x14ac:dyDescent="0.45">
      <c r="D78" s="191" t="s">
        <v>230</v>
      </c>
      <c r="E78" s="266">
        <v>70</v>
      </c>
      <c r="F78" s="267"/>
      <c r="G78" s="97" t="s">
        <v>103</v>
      </c>
      <c r="H78" s="70" t="s">
        <v>128</v>
      </c>
      <c r="I78" s="70" t="s">
        <v>129</v>
      </c>
      <c r="J78" s="71" t="s">
        <v>128</v>
      </c>
      <c r="M78" s="181"/>
      <c r="N78" s="251"/>
      <c r="O78" s="252"/>
      <c r="P78" s="153">
        <f>P76+Q76</f>
        <v>15</v>
      </c>
      <c r="Q78" s="177"/>
      <c r="R78" s="177">
        <f>R76+S76</f>
        <v>48</v>
      </c>
      <c r="S78" s="185"/>
    </row>
    <row r="79" spans="3:19" x14ac:dyDescent="0.4">
      <c r="D79" s="192"/>
      <c r="E79" s="268"/>
      <c r="F79" s="269"/>
      <c r="G79" s="142">
        <v>25</v>
      </c>
      <c r="H79" s="154">
        <v>6</v>
      </c>
      <c r="I79" s="154">
        <v>19</v>
      </c>
      <c r="J79" s="144">
        <v>6</v>
      </c>
      <c r="M79" s="180" t="s">
        <v>138</v>
      </c>
      <c r="N79" s="251"/>
      <c r="O79" s="252"/>
      <c r="P79" s="97" t="s">
        <v>103</v>
      </c>
      <c r="Q79" s="70" t="s">
        <v>128</v>
      </c>
      <c r="R79" s="70" t="s">
        <v>129</v>
      </c>
      <c r="S79" s="71" t="s">
        <v>128</v>
      </c>
    </row>
    <row r="80" spans="3:19" x14ac:dyDescent="0.4">
      <c r="D80" s="192"/>
      <c r="E80" s="268"/>
      <c r="F80" s="269"/>
      <c r="G80" s="264"/>
      <c r="H80" s="156"/>
      <c r="I80" s="156"/>
      <c r="J80" s="146"/>
      <c r="M80" s="180"/>
      <c r="N80" s="251"/>
      <c r="O80" s="252"/>
      <c r="P80" s="142"/>
      <c r="Q80" s="154"/>
      <c r="R80" s="154"/>
      <c r="S80" s="144"/>
    </row>
    <row r="81" spans="4:19" ht="19.5" thickBot="1" x14ac:dyDescent="0.45">
      <c r="D81" s="193"/>
      <c r="E81" s="270"/>
      <c r="F81" s="271"/>
      <c r="G81" s="265">
        <f>G79+H79</f>
        <v>31</v>
      </c>
      <c r="H81" s="196"/>
      <c r="I81" s="195">
        <f>I79+J79</f>
        <v>25</v>
      </c>
      <c r="J81" s="201"/>
      <c r="M81" s="180"/>
      <c r="N81" s="251"/>
      <c r="O81" s="252"/>
      <c r="P81" s="264"/>
      <c r="Q81" s="156"/>
      <c r="R81" s="156"/>
      <c r="S81" s="146"/>
    </row>
    <row r="82" spans="4:19" ht="19.5" thickBot="1" x14ac:dyDescent="0.45">
      <c r="D82" s="191" t="s">
        <v>243</v>
      </c>
      <c r="E82" s="266">
        <v>92</v>
      </c>
      <c r="F82" s="267"/>
      <c r="G82" s="97" t="s">
        <v>103</v>
      </c>
      <c r="H82" s="70" t="s">
        <v>128</v>
      </c>
      <c r="I82" s="70" t="s">
        <v>129</v>
      </c>
      <c r="J82" s="71" t="s">
        <v>128</v>
      </c>
      <c r="M82" s="181"/>
      <c r="N82" s="251"/>
      <c r="O82" s="252"/>
      <c r="P82" s="265">
        <f>P80+Q80</f>
        <v>0</v>
      </c>
      <c r="Q82" s="196"/>
      <c r="R82" s="195">
        <f>R80+S80</f>
        <v>0</v>
      </c>
      <c r="S82" s="201"/>
    </row>
    <row r="83" spans="4:19" x14ac:dyDescent="0.4">
      <c r="D83" s="192"/>
      <c r="E83" s="268"/>
      <c r="F83" s="269"/>
      <c r="G83" s="142">
        <v>36</v>
      </c>
      <c r="H83" s="154">
        <v>6</v>
      </c>
      <c r="I83" s="154">
        <v>41</v>
      </c>
      <c r="J83" s="144">
        <v>6</v>
      </c>
      <c r="M83" s="180" t="s">
        <v>153</v>
      </c>
      <c r="N83" s="251"/>
      <c r="O83" s="252"/>
      <c r="P83" s="97" t="s">
        <v>103</v>
      </c>
      <c r="Q83" s="70" t="s">
        <v>128</v>
      </c>
      <c r="R83" s="70" t="s">
        <v>129</v>
      </c>
      <c r="S83" s="71" t="s">
        <v>128</v>
      </c>
    </row>
    <row r="84" spans="4:19" x14ac:dyDescent="0.4">
      <c r="D84" s="192"/>
      <c r="E84" s="268"/>
      <c r="F84" s="269"/>
      <c r="G84" s="264"/>
      <c r="H84" s="156"/>
      <c r="I84" s="156"/>
      <c r="J84" s="146"/>
      <c r="M84" s="180"/>
      <c r="N84" s="251"/>
      <c r="O84" s="252"/>
      <c r="P84" s="142"/>
      <c r="Q84" s="154"/>
      <c r="R84" s="154"/>
      <c r="S84" s="144"/>
    </row>
    <row r="85" spans="4:19" ht="19.5" thickBot="1" x14ac:dyDescent="0.45">
      <c r="D85" s="193"/>
      <c r="E85" s="270"/>
      <c r="F85" s="271"/>
      <c r="G85" s="265">
        <f>G83+H83</f>
        <v>42</v>
      </c>
      <c r="H85" s="196"/>
      <c r="I85" s="195">
        <f>I83+J83</f>
        <v>47</v>
      </c>
      <c r="J85" s="201"/>
      <c r="M85" s="180"/>
      <c r="N85" s="251"/>
      <c r="O85" s="252"/>
      <c r="P85" s="264"/>
      <c r="Q85" s="156"/>
      <c r="R85" s="156"/>
      <c r="S85" s="146"/>
    </row>
    <row r="86" spans="4:19" ht="19.5" thickBot="1" x14ac:dyDescent="0.45">
      <c r="D86" s="191" t="s">
        <v>250</v>
      </c>
      <c r="E86" s="266">
        <v>113</v>
      </c>
      <c r="F86" s="267"/>
      <c r="G86" s="97" t="s">
        <v>103</v>
      </c>
      <c r="H86" s="70" t="s">
        <v>128</v>
      </c>
      <c r="I86" s="70" t="s">
        <v>129</v>
      </c>
      <c r="J86" s="71" t="s">
        <v>128</v>
      </c>
      <c r="M86" s="181"/>
      <c r="N86" s="251"/>
      <c r="O86" s="252"/>
      <c r="P86" s="265">
        <f>P84+Q84</f>
        <v>0</v>
      </c>
      <c r="Q86" s="196"/>
      <c r="R86" s="195">
        <f>R84+S84</f>
        <v>0</v>
      </c>
      <c r="S86" s="201"/>
    </row>
    <row r="87" spans="4:19" x14ac:dyDescent="0.4">
      <c r="D87" s="192"/>
      <c r="E87" s="268"/>
      <c r="F87" s="269"/>
      <c r="G87" s="142">
        <v>33</v>
      </c>
      <c r="H87" s="154">
        <v>8</v>
      </c>
      <c r="I87" s="154">
        <v>69</v>
      </c>
      <c r="J87" s="144">
        <v>8</v>
      </c>
      <c r="M87" s="180" t="s">
        <v>154</v>
      </c>
      <c r="N87" s="251"/>
      <c r="O87" s="252"/>
      <c r="P87" s="97" t="s">
        <v>103</v>
      </c>
      <c r="Q87" s="70" t="s">
        <v>128</v>
      </c>
      <c r="R87" s="70" t="s">
        <v>129</v>
      </c>
      <c r="S87" s="71" t="s">
        <v>128</v>
      </c>
    </row>
    <row r="88" spans="4:19" x14ac:dyDescent="0.4">
      <c r="D88" s="192"/>
      <c r="E88" s="268"/>
      <c r="F88" s="269"/>
      <c r="G88" s="264"/>
      <c r="H88" s="156"/>
      <c r="I88" s="156"/>
      <c r="J88" s="146"/>
      <c r="M88" s="180"/>
      <c r="N88" s="251"/>
      <c r="O88" s="252"/>
      <c r="P88" s="142"/>
      <c r="Q88" s="154"/>
      <c r="R88" s="154"/>
      <c r="S88" s="144"/>
    </row>
    <row r="89" spans="4:19" ht="19.5" thickBot="1" x14ac:dyDescent="0.45">
      <c r="D89" s="193"/>
      <c r="E89" s="270"/>
      <c r="F89" s="271"/>
      <c r="G89" s="265">
        <f>G87+H87</f>
        <v>41</v>
      </c>
      <c r="H89" s="196"/>
      <c r="I89" s="195">
        <f>I87+J87</f>
        <v>77</v>
      </c>
      <c r="J89" s="201"/>
      <c r="M89" s="180"/>
      <c r="N89" s="251"/>
      <c r="O89" s="252"/>
      <c r="P89" s="264"/>
      <c r="Q89" s="156"/>
      <c r="R89" s="156"/>
      <c r="S89" s="146"/>
    </row>
    <row r="90" spans="4:19" ht="19.5" thickBot="1" x14ac:dyDescent="0.45">
      <c r="D90" s="191" t="s">
        <v>255</v>
      </c>
      <c r="E90" s="266">
        <v>124</v>
      </c>
      <c r="F90" s="267"/>
      <c r="G90" s="97" t="s">
        <v>103</v>
      </c>
      <c r="H90" s="70" t="s">
        <v>128</v>
      </c>
      <c r="I90" s="70" t="s">
        <v>129</v>
      </c>
      <c r="J90" s="71" t="s">
        <v>128</v>
      </c>
      <c r="M90" s="181"/>
      <c r="N90" s="251"/>
      <c r="O90" s="252"/>
      <c r="P90" s="265">
        <f>P88+Q88</f>
        <v>0</v>
      </c>
      <c r="Q90" s="196"/>
      <c r="R90" s="195">
        <f>R88+S88</f>
        <v>0</v>
      </c>
      <c r="S90" s="201"/>
    </row>
    <row r="91" spans="4:19" x14ac:dyDescent="0.4">
      <c r="D91" s="192"/>
      <c r="E91" s="268"/>
      <c r="F91" s="269"/>
      <c r="G91" s="142">
        <v>34</v>
      </c>
      <c r="H91" s="154">
        <v>9</v>
      </c>
      <c r="I91" s="154">
        <v>39</v>
      </c>
      <c r="J91" s="144">
        <v>9</v>
      </c>
      <c r="M91" s="180" t="s">
        <v>209</v>
      </c>
      <c r="N91" s="251"/>
      <c r="O91" s="252"/>
      <c r="P91" s="97" t="s">
        <v>103</v>
      </c>
      <c r="Q91" s="70" t="s">
        <v>128</v>
      </c>
      <c r="R91" s="70" t="s">
        <v>129</v>
      </c>
      <c r="S91" s="71" t="s">
        <v>128</v>
      </c>
    </row>
    <row r="92" spans="4:19" x14ac:dyDescent="0.4">
      <c r="D92" s="192"/>
      <c r="E92" s="268"/>
      <c r="F92" s="269"/>
      <c r="G92" s="264"/>
      <c r="H92" s="156"/>
      <c r="I92" s="156"/>
      <c r="J92" s="146"/>
      <c r="M92" s="180"/>
      <c r="N92" s="251"/>
      <c r="O92" s="252"/>
      <c r="P92" s="142"/>
      <c r="Q92" s="154"/>
      <c r="R92" s="154"/>
      <c r="S92" s="144"/>
    </row>
    <row r="93" spans="4:19" ht="19.5" thickBot="1" x14ac:dyDescent="0.45">
      <c r="D93" s="193"/>
      <c r="E93" s="270"/>
      <c r="F93" s="271"/>
      <c r="G93" s="265">
        <f>G91+H91</f>
        <v>43</v>
      </c>
      <c r="H93" s="196"/>
      <c r="I93" s="195">
        <f>I91+J91</f>
        <v>48</v>
      </c>
      <c r="J93" s="201"/>
      <c r="M93" s="180"/>
      <c r="N93" s="251"/>
      <c r="O93" s="252"/>
      <c r="P93" s="264"/>
      <c r="Q93" s="156"/>
      <c r="R93" s="156"/>
      <c r="S93" s="146"/>
    </row>
    <row r="94" spans="4:19" ht="19.5" thickBot="1" x14ac:dyDescent="0.45">
      <c r="D94" s="191" t="s">
        <v>262</v>
      </c>
      <c r="E94" s="266">
        <v>233</v>
      </c>
      <c r="F94" s="267"/>
      <c r="G94" s="97" t="s">
        <v>134</v>
      </c>
      <c r="H94" s="70" t="s">
        <v>135</v>
      </c>
      <c r="I94" s="70" t="s">
        <v>136</v>
      </c>
      <c r="J94" s="71" t="s">
        <v>135</v>
      </c>
      <c r="M94" s="181"/>
      <c r="N94" s="251"/>
      <c r="O94" s="252"/>
      <c r="P94" s="265">
        <f>P92+Q92</f>
        <v>0</v>
      </c>
      <c r="Q94" s="196"/>
      <c r="R94" s="195">
        <f>R92+S92</f>
        <v>0</v>
      </c>
      <c r="S94" s="201"/>
    </row>
    <row r="95" spans="4:19" x14ac:dyDescent="0.4">
      <c r="D95" s="192"/>
      <c r="E95" s="268"/>
      <c r="F95" s="269"/>
      <c r="G95" s="142">
        <v>45</v>
      </c>
      <c r="H95" s="154">
        <v>6</v>
      </c>
      <c r="I95" s="154">
        <v>37</v>
      </c>
      <c r="J95" s="144">
        <v>6</v>
      </c>
      <c r="M95" s="180" t="s">
        <v>210</v>
      </c>
      <c r="N95" s="251"/>
      <c r="O95" s="252"/>
      <c r="P95" s="97" t="s">
        <v>103</v>
      </c>
      <c r="Q95" s="70" t="s">
        <v>128</v>
      </c>
      <c r="R95" s="70" t="s">
        <v>129</v>
      </c>
      <c r="S95" s="71" t="s">
        <v>128</v>
      </c>
    </row>
    <row r="96" spans="4:19" x14ac:dyDescent="0.4">
      <c r="D96" s="192"/>
      <c r="E96" s="268"/>
      <c r="F96" s="269"/>
      <c r="G96" s="264"/>
      <c r="H96" s="156"/>
      <c r="I96" s="156"/>
      <c r="J96" s="146"/>
      <c r="M96" s="180"/>
      <c r="N96" s="251"/>
      <c r="O96" s="252"/>
      <c r="P96" s="142"/>
      <c r="Q96" s="154"/>
      <c r="R96" s="154"/>
      <c r="S96" s="144"/>
    </row>
    <row r="97" spans="4:19" ht="19.5" thickBot="1" x14ac:dyDescent="0.45">
      <c r="D97" s="193"/>
      <c r="E97" s="270"/>
      <c r="F97" s="271"/>
      <c r="G97" s="265">
        <f>G95+H95</f>
        <v>51</v>
      </c>
      <c r="H97" s="196"/>
      <c r="I97" s="195">
        <f>I95+J95</f>
        <v>43</v>
      </c>
      <c r="J97" s="201"/>
      <c r="M97" s="180"/>
      <c r="N97" s="251"/>
      <c r="O97" s="252"/>
      <c r="P97" s="264"/>
      <c r="Q97" s="156"/>
      <c r="R97" s="156"/>
      <c r="S97" s="146"/>
    </row>
    <row r="98" spans="4:19" ht="19.5" thickBot="1" x14ac:dyDescent="0.45">
      <c r="D98" s="191" t="s">
        <v>269</v>
      </c>
      <c r="E98" s="266">
        <v>203</v>
      </c>
      <c r="F98" s="267"/>
      <c r="G98" s="97" t="s">
        <v>271</v>
      </c>
      <c r="H98" s="70" t="s">
        <v>272</v>
      </c>
      <c r="I98" s="70" t="s">
        <v>273</v>
      </c>
      <c r="J98" s="71" t="s">
        <v>272</v>
      </c>
      <c r="M98" s="181"/>
      <c r="N98" s="251"/>
      <c r="O98" s="252"/>
      <c r="P98" s="265">
        <f>P96+Q96</f>
        <v>0</v>
      </c>
      <c r="Q98" s="196"/>
      <c r="R98" s="195">
        <f>R96+S96</f>
        <v>0</v>
      </c>
      <c r="S98" s="201"/>
    </row>
    <row r="99" spans="4:19" x14ac:dyDescent="0.4">
      <c r="D99" s="192"/>
      <c r="E99" s="268"/>
      <c r="F99" s="269"/>
      <c r="G99" s="142">
        <v>42</v>
      </c>
      <c r="H99" s="154">
        <v>3</v>
      </c>
      <c r="I99" s="154">
        <v>52</v>
      </c>
      <c r="J99" s="144">
        <v>3</v>
      </c>
      <c r="M99" s="180" t="s">
        <v>211</v>
      </c>
      <c r="N99" s="251"/>
      <c r="O99" s="252"/>
      <c r="P99" s="97" t="s">
        <v>103</v>
      </c>
      <c r="Q99" s="70" t="s">
        <v>128</v>
      </c>
      <c r="R99" s="70" t="s">
        <v>129</v>
      </c>
      <c r="S99" s="71" t="s">
        <v>128</v>
      </c>
    </row>
    <row r="100" spans="4:19" x14ac:dyDescent="0.4">
      <c r="D100" s="192"/>
      <c r="E100" s="268"/>
      <c r="F100" s="269"/>
      <c r="G100" s="264"/>
      <c r="H100" s="156"/>
      <c r="I100" s="156"/>
      <c r="J100" s="146"/>
      <c r="M100" s="180"/>
      <c r="N100" s="251"/>
      <c r="O100" s="252"/>
      <c r="P100" s="142"/>
      <c r="Q100" s="154"/>
      <c r="R100" s="154"/>
      <c r="S100" s="144"/>
    </row>
    <row r="101" spans="4:19" ht="19.5" thickBot="1" x14ac:dyDescent="0.45">
      <c r="D101" s="193"/>
      <c r="E101" s="270"/>
      <c r="F101" s="271"/>
      <c r="G101" s="265">
        <f>G99+H99</f>
        <v>45</v>
      </c>
      <c r="H101" s="196"/>
      <c r="I101" s="195">
        <f>I99+J99</f>
        <v>55</v>
      </c>
      <c r="J101" s="201"/>
      <c r="M101" s="180"/>
      <c r="N101" s="251"/>
      <c r="O101" s="252"/>
      <c r="P101" s="264"/>
      <c r="Q101" s="156"/>
      <c r="R101" s="156"/>
      <c r="S101" s="146"/>
    </row>
    <row r="102" spans="4:19" ht="19.5" thickBot="1" x14ac:dyDescent="0.45">
      <c r="M102" s="181"/>
      <c r="N102" s="251"/>
      <c r="O102" s="252"/>
      <c r="P102" s="265">
        <f>P100+Q100</f>
        <v>0</v>
      </c>
      <c r="Q102" s="196"/>
      <c r="R102" s="195">
        <f>R100+S100</f>
        <v>0</v>
      </c>
      <c r="S102" s="201"/>
    </row>
    <row r="103" spans="4:19" x14ac:dyDescent="0.4">
      <c r="M103" s="180" t="s">
        <v>212</v>
      </c>
      <c r="N103" s="251"/>
      <c r="O103" s="252"/>
      <c r="P103" s="97" t="s">
        <v>103</v>
      </c>
      <c r="Q103" s="70" t="s">
        <v>128</v>
      </c>
      <c r="R103" s="70" t="s">
        <v>129</v>
      </c>
      <c r="S103" s="71" t="s">
        <v>128</v>
      </c>
    </row>
    <row r="104" spans="4:19" x14ac:dyDescent="0.4">
      <c r="M104" s="180"/>
      <c r="N104" s="251"/>
      <c r="O104" s="252"/>
      <c r="P104" s="142"/>
      <c r="Q104" s="154"/>
      <c r="R104" s="154"/>
      <c r="S104" s="144"/>
    </row>
    <row r="105" spans="4:19" x14ac:dyDescent="0.4">
      <c r="M105" s="180"/>
      <c r="N105" s="251"/>
      <c r="O105" s="252"/>
      <c r="P105" s="264"/>
      <c r="Q105" s="156"/>
      <c r="R105" s="156"/>
      <c r="S105" s="146"/>
    </row>
    <row r="106" spans="4:19" ht="19.5" thickBot="1" x14ac:dyDescent="0.45">
      <c r="M106" s="181"/>
      <c r="N106" s="251"/>
      <c r="O106" s="252"/>
      <c r="P106" s="265">
        <f>P104+Q104</f>
        <v>0</v>
      </c>
      <c r="Q106" s="196"/>
      <c r="R106" s="195">
        <f>R104+S104</f>
        <v>0</v>
      </c>
      <c r="S106" s="201"/>
    </row>
  </sheetData>
  <mergeCells count="301">
    <mergeCell ref="J99:J100"/>
    <mergeCell ref="G101:H101"/>
    <mergeCell ref="I101:J101"/>
    <mergeCell ref="B32:B61"/>
    <mergeCell ref="D98:D101"/>
    <mergeCell ref="E98:F101"/>
    <mergeCell ref="G99:G100"/>
    <mergeCell ref="H99:H100"/>
    <mergeCell ref="I99:I100"/>
    <mergeCell ref="C59:C61"/>
    <mergeCell ref="D59:D61"/>
    <mergeCell ref="E59:E60"/>
    <mergeCell ref="F59:F60"/>
    <mergeCell ref="G59:G60"/>
    <mergeCell ref="H59:H60"/>
    <mergeCell ref="E61:F61"/>
    <mergeCell ref="G61:H61"/>
    <mergeCell ref="E66:F69"/>
    <mergeCell ref="E58:F58"/>
    <mergeCell ref="D63:D64"/>
    <mergeCell ref="E65:F65"/>
    <mergeCell ref="E55:F55"/>
    <mergeCell ref="G55:H55"/>
    <mergeCell ref="C56:C58"/>
    <mergeCell ref="M103:M106"/>
    <mergeCell ref="N103:O106"/>
    <mergeCell ref="P104:P105"/>
    <mergeCell ref="Q104:Q105"/>
    <mergeCell ref="R104:R105"/>
    <mergeCell ref="S104:S105"/>
    <mergeCell ref="P106:Q106"/>
    <mergeCell ref="R106:S106"/>
    <mergeCell ref="P98:Q98"/>
    <mergeCell ref="R98:S98"/>
    <mergeCell ref="M99:M102"/>
    <mergeCell ref="N99:O102"/>
    <mergeCell ref="P100:P101"/>
    <mergeCell ref="Q100:Q101"/>
    <mergeCell ref="R100:R101"/>
    <mergeCell ref="S100:S101"/>
    <mergeCell ref="P102:Q102"/>
    <mergeCell ref="R102:S102"/>
    <mergeCell ref="P96:P97"/>
    <mergeCell ref="Q96:Q97"/>
    <mergeCell ref="R96:R97"/>
    <mergeCell ref="S96:S97"/>
    <mergeCell ref="G97:H97"/>
    <mergeCell ref="I97:J97"/>
    <mergeCell ref="D94:D97"/>
    <mergeCell ref="E94:F97"/>
    <mergeCell ref="P94:Q94"/>
    <mergeCell ref="R94:S94"/>
    <mergeCell ref="G95:G96"/>
    <mergeCell ref="H95:H96"/>
    <mergeCell ref="I95:I96"/>
    <mergeCell ref="J95:J96"/>
    <mergeCell ref="M95:M98"/>
    <mergeCell ref="N95:O98"/>
    <mergeCell ref="P92:P93"/>
    <mergeCell ref="Q92:Q93"/>
    <mergeCell ref="R92:R93"/>
    <mergeCell ref="S92:S93"/>
    <mergeCell ref="G93:H93"/>
    <mergeCell ref="I93:J93"/>
    <mergeCell ref="D90:D93"/>
    <mergeCell ref="E90:F93"/>
    <mergeCell ref="P90:Q90"/>
    <mergeCell ref="R90:S90"/>
    <mergeCell ref="G91:G92"/>
    <mergeCell ref="H91:H92"/>
    <mergeCell ref="I91:I92"/>
    <mergeCell ref="J91:J92"/>
    <mergeCell ref="M91:M94"/>
    <mergeCell ref="N91:O94"/>
    <mergeCell ref="P88:P89"/>
    <mergeCell ref="Q88:Q89"/>
    <mergeCell ref="R88:R89"/>
    <mergeCell ref="S88:S89"/>
    <mergeCell ref="G89:H89"/>
    <mergeCell ref="I89:J89"/>
    <mergeCell ref="D86:D89"/>
    <mergeCell ref="E86:F89"/>
    <mergeCell ref="P86:Q86"/>
    <mergeCell ref="R86:S86"/>
    <mergeCell ref="G87:G88"/>
    <mergeCell ref="H87:H88"/>
    <mergeCell ref="I87:I88"/>
    <mergeCell ref="J87:J88"/>
    <mergeCell ref="M87:M90"/>
    <mergeCell ref="N87:O90"/>
    <mergeCell ref="P84:P85"/>
    <mergeCell ref="Q84:Q85"/>
    <mergeCell ref="R84:R85"/>
    <mergeCell ref="S84:S85"/>
    <mergeCell ref="G85:H85"/>
    <mergeCell ref="I85:J85"/>
    <mergeCell ref="D82:D85"/>
    <mergeCell ref="E82:F85"/>
    <mergeCell ref="P82:Q82"/>
    <mergeCell ref="R82:S82"/>
    <mergeCell ref="G83:G84"/>
    <mergeCell ref="H83:H84"/>
    <mergeCell ref="I83:I84"/>
    <mergeCell ref="J83:J84"/>
    <mergeCell ref="M83:M86"/>
    <mergeCell ref="N83:O86"/>
    <mergeCell ref="P80:P81"/>
    <mergeCell ref="Q80:Q81"/>
    <mergeCell ref="R80:R81"/>
    <mergeCell ref="S80:S81"/>
    <mergeCell ref="G81:H81"/>
    <mergeCell ref="I81:J81"/>
    <mergeCell ref="D78:D81"/>
    <mergeCell ref="E78:F81"/>
    <mergeCell ref="P78:Q78"/>
    <mergeCell ref="R78:S78"/>
    <mergeCell ref="G79:G80"/>
    <mergeCell ref="H79:H80"/>
    <mergeCell ref="I79:I80"/>
    <mergeCell ref="J79:J80"/>
    <mergeCell ref="M79:M82"/>
    <mergeCell ref="N79:O82"/>
    <mergeCell ref="P76:P77"/>
    <mergeCell ref="Q76:Q77"/>
    <mergeCell ref="R76:R77"/>
    <mergeCell ref="S76:S77"/>
    <mergeCell ref="G77:H77"/>
    <mergeCell ref="I77:J77"/>
    <mergeCell ref="D74:D77"/>
    <mergeCell ref="E74:F77"/>
    <mergeCell ref="P74:Q74"/>
    <mergeCell ref="R74:S74"/>
    <mergeCell ref="G75:G76"/>
    <mergeCell ref="H75:H76"/>
    <mergeCell ref="I75:I76"/>
    <mergeCell ref="J75:J76"/>
    <mergeCell ref="M75:M78"/>
    <mergeCell ref="N75:O78"/>
    <mergeCell ref="P72:P73"/>
    <mergeCell ref="Q72:Q73"/>
    <mergeCell ref="R72:R73"/>
    <mergeCell ref="S72:S73"/>
    <mergeCell ref="G73:H73"/>
    <mergeCell ref="I73:J73"/>
    <mergeCell ref="D70:D73"/>
    <mergeCell ref="E70:F73"/>
    <mergeCell ref="P70:Q70"/>
    <mergeCell ref="R70:S70"/>
    <mergeCell ref="G71:G72"/>
    <mergeCell ref="H71:H72"/>
    <mergeCell ref="I71:I72"/>
    <mergeCell ref="J71:J72"/>
    <mergeCell ref="M71:M74"/>
    <mergeCell ref="N71:O74"/>
    <mergeCell ref="N67:O70"/>
    <mergeCell ref="P68:P69"/>
    <mergeCell ref="Q68:Q69"/>
    <mergeCell ref="R68:R69"/>
    <mergeCell ref="S68:S69"/>
    <mergeCell ref="G69:H69"/>
    <mergeCell ref="I69:J69"/>
    <mergeCell ref="D66:D69"/>
    <mergeCell ref="P66:Q66"/>
    <mergeCell ref="R66:S66"/>
    <mergeCell ref="G67:G68"/>
    <mergeCell ref="H67:H68"/>
    <mergeCell ref="I67:I68"/>
    <mergeCell ref="J67:J68"/>
    <mergeCell ref="I56:I58"/>
    <mergeCell ref="G58:H58"/>
    <mergeCell ref="G65:H65"/>
    <mergeCell ref="I65:J65"/>
    <mergeCell ref="I59:I61"/>
    <mergeCell ref="C53:C55"/>
    <mergeCell ref="D53:D55"/>
    <mergeCell ref="E53:E54"/>
    <mergeCell ref="F53:F54"/>
    <mergeCell ref="G53:G54"/>
    <mergeCell ref="H53:H54"/>
    <mergeCell ref="I53:I55"/>
    <mergeCell ref="M66:M70"/>
    <mergeCell ref="N66:O66"/>
    <mergeCell ref="F44:F45"/>
    <mergeCell ref="G44:G45"/>
    <mergeCell ref="H44:H45"/>
    <mergeCell ref="D56:D58"/>
    <mergeCell ref="E56:E57"/>
    <mergeCell ref="F56:F57"/>
    <mergeCell ref="G56:G57"/>
    <mergeCell ref="H56:H57"/>
    <mergeCell ref="I50:I52"/>
    <mergeCell ref="E52:F52"/>
    <mergeCell ref="G52:H52"/>
    <mergeCell ref="I35:I37"/>
    <mergeCell ref="E37:F37"/>
    <mergeCell ref="G37:H37"/>
    <mergeCell ref="E49:F49"/>
    <mergeCell ref="G49:H49"/>
    <mergeCell ref="C50:C52"/>
    <mergeCell ref="D50:D52"/>
    <mergeCell ref="E50:E51"/>
    <mergeCell ref="F50:F51"/>
    <mergeCell ref="G50:G51"/>
    <mergeCell ref="H50:H51"/>
    <mergeCell ref="I44:I46"/>
    <mergeCell ref="E46:F46"/>
    <mergeCell ref="G46:H46"/>
    <mergeCell ref="C47:C49"/>
    <mergeCell ref="D47:D49"/>
    <mergeCell ref="E47:E48"/>
    <mergeCell ref="F47:F48"/>
    <mergeCell ref="G47:G48"/>
    <mergeCell ref="H47:H48"/>
    <mergeCell ref="I47:I49"/>
    <mergeCell ref="C44:C46"/>
    <mergeCell ref="D44:D46"/>
    <mergeCell ref="E44:E45"/>
    <mergeCell ref="E40:F40"/>
    <mergeCell ref="G40:H40"/>
    <mergeCell ref="E41:E42"/>
    <mergeCell ref="F41:F42"/>
    <mergeCell ref="G41:G42"/>
    <mergeCell ref="H41:H42"/>
    <mergeCell ref="I41:I43"/>
    <mergeCell ref="E43:F43"/>
    <mergeCell ref="G43:H43"/>
    <mergeCell ref="E35:E36"/>
    <mergeCell ref="F35:F36"/>
    <mergeCell ref="G35:G36"/>
    <mergeCell ref="H35:H36"/>
    <mergeCell ref="C32:C34"/>
    <mergeCell ref="D32:D34"/>
    <mergeCell ref="E32:E33"/>
    <mergeCell ref="F32:F33"/>
    <mergeCell ref="G32:G33"/>
    <mergeCell ref="C41:C43"/>
    <mergeCell ref="D41:D43"/>
    <mergeCell ref="I18:I20"/>
    <mergeCell ref="E20:F20"/>
    <mergeCell ref="G20:H20"/>
    <mergeCell ref="D22:D23"/>
    <mergeCell ref="B30:C31"/>
    <mergeCell ref="D30:I30"/>
    <mergeCell ref="E31:F31"/>
    <mergeCell ref="G31:H31"/>
    <mergeCell ref="B14:B21"/>
    <mergeCell ref="C38:C40"/>
    <mergeCell ref="D38:D40"/>
    <mergeCell ref="E38:E39"/>
    <mergeCell ref="F38:F39"/>
    <mergeCell ref="G38:G39"/>
    <mergeCell ref="H38:H39"/>
    <mergeCell ref="I38:I40"/>
    <mergeCell ref="H32:H33"/>
    <mergeCell ref="I32:I34"/>
    <mergeCell ref="E34:F34"/>
    <mergeCell ref="G34:H34"/>
    <mergeCell ref="C35:C37"/>
    <mergeCell ref="D35:D37"/>
    <mergeCell ref="H15:H16"/>
    <mergeCell ref="I15:I17"/>
    <mergeCell ref="E17:F17"/>
    <mergeCell ref="G17:H17"/>
    <mergeCell ref="C18:C20"/>
    <mergeCell ref="D18:D20"/>
    <mergeCell ref="E18:E19"/>
    <mergeCell ref="F18:F19"/>
    <mergeCell ref="G18:G19"/>
    <mergeCell ref="H18:H19"/>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58075-8A06-4CC0-B331-032F924F0016}">
  <sheetPr codeName="Sheet29">
    <pageSetUpPr fitToPage="1"/>
  </sheetPr>
  <dimension ref="A1:D40"/>
  <sheetViews>
    <sheetView topLeftCell="A6" zoomScaleNormal="100" workbookViewId="0">
      <selection activeCell="D23" sqref="D23"/>
    </sheetView>
  </sheetViews>
  <sheetFormatPr defaultRowHeight="18.75" x14ac:dyDescent="0.4"/>
  <cols>
    <col min="1" max="1" width="15.875" customWidth="1"/>
    <col min="2" max="4" width="20.75" customWidth="1"/>
  </cols>
  <sheetData>
    <row r="1" spans="1:4" x14ac:dyDescent="0.4">
      <c r="A1" s="60" t="s">
        <v>74</v>
      </c>
      <c r="B1" s="60"/>
      <c r="C1" s="60"/>
      <c r="D1" s="61" t="s">
        <v>274</v>
      </c>
    </row>
    <row r="2" spans="1:4" x14ac:dyDescent="0.4">
      <c r="A2" s="62" t="s">
        <v>76</v>
      </c>
      <c r="B2" s="62" t="s">
        <v>77</v>
      </c>
      <c r="C2" s="62" t="s">
        <v>78</v>
      </c>
      <c r="D2" s="62" t="s">
        <v>79</v>
      </c>
    </row>
    <row r="3" spans="1:4" ht="22.5" customHeight="1" x14ac:dyDescent="0.4">
      <c r="A3" s="86">
        <v>44927</v>
      </c>
      <c r="B3" s="87"/>
      <c r="C3" s="87"/>
      <c r="D3" s="87"/>
    </row>
    <row r="4" spans="1:4" ht="22.5" customHeight="1" x14ac:dyDescent="0.4">
      <c r="A4" s="86">
        <f>A3+1</f>
        <v>44928</v>
      </c>
      <c r="B4" s="87"/>
      <c r="C4" s="87"/>
      <c r="D4" s="87"/>
    </row>
    <row r="5" spans="1:4" ht="22.5" customHeight="1" x14ac:dyDescent="0.4">
      <c r="A5" s="86">
        <f>A4+1</f>
        <v>44929</v>
      </c>
      <c r="B5" s="87"/>
      <c r="C5" s="87"/>
      <c r="D5" s="87"/>
    </row>
    <row r="6" spans="1:4" ht="22.5" customHeight="1" x14ac:dyDescent="0.4">
      <c r="A6" s="85">
        <f t="shared" ref="A6:A38" si="0">A5+1</f>
        <v>44930</v>
      </c>
      <c r="B6" s="3"/>
      <c r="C6" s="3"/>
      <c r="D6" s="3"/>
    </row>
    <row r="7" spans="1:4" ht="22.5" customHeight="1" x14ac:dyDescent="0.4">
      <c r="A7" s="85">
        <f t="shared" si="0"/>
        <v>44931</v>
      </c>
      <c r="B7" s="3"/>
      <c r="C7" s="3"/>
      <c r="D7" s="3"/>
    </row>
    <row r="8" spans="1:4" ht="22.5" customHeight="1" x14ac:dyDescent="0.4">
      <c r="A8" s="85">
        <f t="shared" si="0"/>
        <v>44932</v>
      </c>
      <c r="B8" s="3">
        <v>1800</v>
      </c>
      <c r="C8" s="3">
        <v>1248</v>
      </c>
      <c r="D8" s="3">
        <v>1248</v>
      </c>
    </row>
    <row r="9" spans="1:4" ht="22.5" customHeight="1" x14ac:dyDescent="0.4">
      <c r="A9" s="86">
        <f t="shared" si="0"/>
        <v>44933</v>
      </c>
      <c r="B9" s="90"/>
      <c r="C9" s="90"/>
      <c r="D9" s="90"/>
    </row>
    <row r="10" spans="1:4" ht="22.5" customHeight="1" x14ac:dyDescent="0.4">
      <c r="A10" s="86">
        <f t="shared" si="0"/>
        <v>44934</v>
      </c>
      <c r="B10" s="90"/>
      <c r="C10" s="90"/>
      <c r="D10" s="90"/>
    </row>
    <row r="11" spans="1:4" ht="22.5" customHeight="1" x14ac:dyDescent="0.4">
      <c r="A11" s="85">
        <f t="shared" si="0"/>
        <v>44935</v>
      </c>
      <c r="B11" s="3">
        <v>1772</v>
      </c>
      <c r="C11" s="3">
        <v>1080</v>
      </c>
      <c r="D11" s="3">
        <v>1242</v>
      </c>
    </row>
    <row r="12" spans="1:4" ht="22.5" customHeight="1" x14ac:dyDescent="0.4">
      <c r="A12" s="85">
        <f t="shared" si="0"/>
        <v>44936</v>
      </c>
      <c r="B12" s="3"/>
      <c r="C12" s="3"/>
      <c r="D12" s="3"/>
    </row>
    <row r="13" spans="1:4" ht="22.5" customHeight="1" x14ac:dyDescent="0.4">
      <c r="A13" s="85">
        <f t="shared" si="0"/>
        <v>44937</v>
      </c>
      <c r="B13" s="3"/>
      <c r="C13" s="3"/>
      <c r="D13" s="3"/>
    </row>
    <row r="14" spans="1:4" ht="22.5" customHeight="1" x14ac:dyDescent="0.4">
      <c r="A14" s="85">
        <f t="shared" si="0"/>
        <v>44938</v>
      </c>
      <c r="B14" s="3">
        <v>1710</v>
      </c>
      <c r="C14" s="3">
        <v>988</v>
      </c>
      <c r="D14" s="3">
        <v>988</v>
      </c>
    </row>
    <row r="15" spans="1:4" ht="22.5" customHeight="1" x14ac:dyDescent="0.4">
      <c r="A15" s="85">
        <f t="shared" si="0"/>
        <v>44939</v>
      </c>
      <c r="B15" s="3">
        <v>1665</v>
      </c>
      <c r="C15" s="3">
        <v>1144</v>
      </c>
      <c r="D15" s="3">
        <v>884</v>
      </c>
    </row>
    <row r="16" spans="1:4" ht="22.5" customHeight="1" x14ac:dyDescent="0.4">
      <c r="A16" s="86">
        <f t="shared" si="0"/>
        <v>44940</v>
      </c>
      <c r="B16" s="90"/>
      <c r="C16" s="90"/>
      <c r="D16" s="90"/>
    </row>
    <row r="17" spans="1:4" ht="22.5" customHeight="1" x14ac:dyDescent="0.4">
      <c r="A17" s="86">
        <f t="shared" si="0"/>
        <v>44941</v>
      </c>
      <c r="B17" s="90"/>
      <c r="C17" s="90"/>
      <c r="D17" s="90"/>
    </row>
    <row r="18" spans="1:4" ht="22.5" customHeight="1" x14ac:dyDescent="0.4">
      <c r="A18" s="85">
        <f t="shared" si="0"/>
        <v>44942</v>
      </c>
      <c r="B18" s="3">
        <v>1710</v>
      </c>
      <c r="C18" s="3">
        <v>1132</v>
      </c>
      <c r="D18" s="3">
        <v>1076</v>
      </c>
    </row>
    <row r="19" spans="1:4" ht="22.5" customHeight="1" x14ac:dyDescent="0.4">
      <c r="A19" s="85">
        <f t="shared" si="0"/>
        <v>44943</v>
      </c>
      <c r="B19" s="3">
        <v>1622</v>
      </c>
      <c r="C19" s="3">
        <v>1072</v>
      </c>
      <c r="D19" s="3">
        <v>1100</v>
      </c>
    </row>
    <row r="20" spans="1:4" ht="22.5" customHeight="1" x14ac:dyDescent="0.4">
      <c r="A20" s="85">
        <f t="shared" si="0"/>
        <v>44944</v>
      </c>
      <c r="B20" s="3">
        <v>1626</v>
      </c>
      <c r="C20" s="3">
        <v>1045</v>
      </c>
      <c r="D20" s="3">
        <v>1056</v>
      </c>
    </row>
    <row r="21" spans="1:4" ht="22.5" customHeight="1" x14ac:dyDescent="0.4">
      <c r="A21" s="85">
        <f t="shared" si="0"/>
        <v>44945</v>
      </c>
      <c r="B21" s="3"/>
      <c r="C21" s="3"/>
      <c r="D21" s="3"/>
    </row>
    <row r="22" spans="1:4" ht="22.5" customHeight="1" x14ac:dyDescent="0.4">
      <c r="A22" s="85">
        <f t="shared" si="0"/>
        <v>44946</v>
      </c>
      <c r="B22" s="3">
        <v>1712</v>
      </c>
      <c r="C22" s="3">
        <v>989</v>
      </c>
      <c r="D22" s="3">
        <v>968</v>
      </c>
    </row>
    <row r="23" spans="1:4" ht="22.5" customHeight="1" x14ac:dyDescent="0.4">
      <c r="A23" s="86">
        <f t="shared" si="0"/>
        <v>44947</v>
      </c>
      <c r="B23" s="90"/>
      <c r="C23" s="90"/>
      <c r="D23" s="90"/>
    </row>
    <row r="24" spans="1:4" ht="22.5" customHeight="1" x14ac:dyDescent="0.4">
      <c r="A24" s="86">
        <f t="shared" si="0"/>
        <v>44948</v>
      </c>
      <c r="B24" s="90"/>
      <c r="C24" s="90"/>
      <c r="D24" s="90"/>
    </row>
    <row r="25" spans="1:4" ht="22.5" customHeight="1" x14ac:dyDescent="0.4">
      <c r="A25" s="85">
        <f t="shared" si="0"/>
        <v>44949</v>
      </c>
      <c r="B25" s="3"/>
      <c r="C25" s="3"/>
      <c r="D25" s="3"/>
    </row>
    <row r="26" spans="1:4" ht="22.5" customHeight="1" x14ac:dyDescent="0.4">
      <c r="A26" s="85">
        <f t="shared" si="0"/>
        <v>44950</v>
      </c>
      <c r="B26" s="3"/>
      <c r="C26" s="3"/>
      <c r="D26" s="3"/>
    </row>
    <row r="27" spans="1:4" ht="22.5" customHeight="1" x14ac:dyDescent="0.4">
      <c r="A27" s="85">
        <f t="shared" si="0"/>
        <v>44951</v>
      </c>
      <c r="B27" s="3"/>
      <c r="C27" s="3"/>
      <c r="D27" s="3"/>
    </row>
    <row r="28" spans="1:4" ht="22.5" customHeight="1" x14ac:dyDescent="0.4">
      <c r="A28" s="85">
        <f t="shared" si="0"/>
        <v>44952</v>
      </c>
      <c r="B28" s="3"/>
      <c r="C28" s="3"/>
      <c r="D28" s="3"/>
    </row>
    <row r="29" spans="1:4" ht="22.5" customHeight="1" x14ac:dyDescent="0.4">
      <c r="A29" s="85">
        <f t="shared" si="0"/>
        <v>44953</v>
      </c>
      <c r="B29" s="3"/>
      <c r="C29" s="3"/>
      <c r="D29" s="3"/>
    </row>
    <row r="30" spans="1:4" ht="22.5" customHeight="1" x14ac:dyDescent="0.4">
      <c r="A30" s="86">
        <f t="shared" si="0"/>
        <v>44954</v>
      </c>
      <c r="B30" s="90"/>
      <c r="C30" s="90"/>
      <c r="D30" s="90"/>
    </row>
    <row r="31" spans="1:4" ht="22.5" customHeight="1" x14ac:dyDescent="0.4">
      <c r="A31" s="86">
        <f t="shared" si="0"/>
        <v>44955</v>
      </c>
      <c r="B31" s="90"/>
      <c r="C31" s="90"/>
      <c r="D31" s="90"/>
    </row>
    <row r="32" spans="1:4" ht="22.5" customHeight="1" x14ac:dyDescent="0.4">
      <c r="A32" s="85">
        <f t="shared" si="0"/>
        <v>44956</v>
      </c>
      <c r="B32" s="3"/>
      <c r="C32" s="3"/>
      <c r="D32" s="3"/>
    </row>
    <row r="33" spans="1:4" ht="22.5" customHeight="1" x14ac:dyDescent="0.4">
      <c r="A33" s="85">
        <f t="shared" si="0"/>
        <v>44957</v>
      </c>
      <c r="B33" s="3"/>
      <c r="C33" s="3"/>
      <c r="D33" s="3"/>
    </row>
    <row r="34" spans="1:4" ht="22.5" customHeight="1" x14ac:dyDescent="0.4">
      <c r="A34" s="85">
        <f t="shared" si="0"/>
        <v>44958</v>
      </c>
      <c r="B34" s="3"/>
      <c r="C34" s="3"/>
      <c r="D34" s="3"/>
    </row>
    <row r="35" spans="1:4" ht="22.5" customHeight="1" x14ac:dyDescent="0.4">
      <c r="A35" s="85">
        <f t="shared" si="0"/>
        <v>44959</v>
      </c>
      <c r="B35" s="3"/>
      <c r="C35" s="3"/>
      <c r="D35" s="3"/>
    </row>
    <row r="36" spans="1:4" ht="22.5" customHeight="1" x14ac:dyDescent="0.4">
      <c r="A36" s="85">
        <f t="shared" si="0"/>
        <v>44960</v>
      </c>
      <c r="B36" s="3"/>
      <c r="C36" s="3"/>
      <c r="D36" s="3"/>
    </row>
    <row r="37" spans="1:4" ht="22.5" customHeight="1" x14ac:dyDescent="0.4">
      <c r="A37" s="86">
        <f t="shared" si="0"/>
        <v>44961</v>
      </c>
      <c r="B37" s="90"/>
      <c r="C37" s="90"/>
      <c r="D37" s="90"/>
    </row>
    <row r="38" spans="1:4" ht="22.5" customHeight="1" x14ac:dyDescent="0.4">
      <c r="A38" s="86">
        <f t="shared" si="0"/>
        <v>44962</v>
      </c>
      <c r="B38" s="90"/>
      <c r="C38" s="90"/>
      <c r="D38" s="90"/>
    </row>
    <row r="39" spans="1:4" ht="18.75" customHeight="1" x14ac:dyDescent="0.4">
      <c r="A39" s="131" t="s">
        <v>196</v>
      </c>
      <c r="B39" s="131"/>
      <c r="C39" s="131"/>
      <c r="D39" s="131"/>
    </row>
    <row r="40" spans="1:4" x14ac:dyDescent="0.4">
      <c r="A40" s="250"/>
      <c r="B40" s="250"/>
      <c r="C40" s="250"/>
      <c r="D40" s="250"/>
    </row>
  </sheetData>
  <mergeCells count="1">
    <mergeCell ref="A39:D40"/>
  </mergeCells>
  <phoneticPr fontId="4"/>
  <pageMargins left="0.7" right="0.7" top="0.75" bottom="0.75" header="0.3" footer="0.3"/>
  <pageSetup paperSize="9" scale="84" orientation="portrait" horizontalDpi="0"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1B410-6D31-4539-A07B-BC05DAEE763D}">
  <sheetPr codeName="Sheet30">
    <pageSetUpPr fitToPage="1"/>
  </sheetPr>
  <dimension ref="B1:AE128"/>
  <sheetViews>
    <sheetView zoomScale="70" zoomScaleNormal="70" workbookViewId="0">
      <selection activeCell="C3" sqref="C3:D5"/>
    </sheetView>
  </sheetViews>
  <sheetFormatPr defaultRowHeight="18.75" x14ac:dyDescent="0.4"/>
  <cols>
    <col min="1" max="1" width="4.5" customWidth="1"/>
    <col min="2" max="2" width="21.75" customWidth="1"/>
    <col min="3" max="4" width="13.125" customWidth="1"/>
    <col min="5" max="5" width="17.875" customWidth="1"/>
    <col min="6" max="16" width="13.625" customWidth="1"/>
    <col min="17" max="18" width="22.25" customWidth="1"/>
    <col min="19" max="19" width="29.125" customWidth="1"/>
    <col min="20" max="20" width="22.625" customWidth="1"/>
    <col min="21" max="21" width="10.625" customWidth="1"/>
    <col min="22" max="22" width="16.375" customWidth="1"/>
    <col min="24" max="25" width="11.25" customWidth="1"/>
    <col min="27" max="27" width="17.375" customWidth="1"/>
  </cols>
  <sheetData>
    <row r="1" spans="2:29" ht="20.25" customHeight="1" thickBot="1" x14ac:dyDescent="0.45">
      <c r="B1" s="114" t="s">
        <v>275</v>
      </c>
      <c r="C1" s="1"/>
      <c r="D1" s="2"/>
      <c r="E1" s="3"/>
      <c r="F1" s="115" t="s">
        <v>233</v>
      </c>
      <c r="G1" s="116"/>
      <c r="H1" s="117"/>
      <c r="I1" s="115" t="s">
        <v>276</v>
      </c>
      <c r="J1" s="116"/>
      <c r="K1" s="117"/>
      <c r="L1" s="126" t="s">
        <v>82</v>
      </c>
      <c r="M1" s="127"/>
      <c r="N1" s="127"/>
      <c r="O1" s="127"/>
    </row>
    <row r="2" spans="2:29" ht="20.25" customHeight="1" x14ac:dyDescent="0.4">
      <c r="B2" s="114"/>
      <c r="C2" s="6" t="s">
        <v>8</v>
      </c>
      <c r="D2" s="2"/>
      <c r="E2" s="4" t="s">
        <v>4</v>
      </c>
      <c r="F2" s="115" t="s">
        <v>277</v>
      </c>
      <c r="G2" s="116"/>
      <c r="H2" s="117"/>
      <c r="I2" s="115" t="s">
        <v>278</v>
      </c>
      <c r="J2" s="116"/>
      <c r="K2" s="117"/>
      <c r="S2" s="5" t="s">
        <v>7</v>
      </c>
    </row>
    <row r="3" spans="2:29" ht="20.25" customHeight="1" thickBot="1" x14ac:dyDescent="0.45">
      <c r="B3" s="114"/>
      <c r="C3" s="248" t="s">
        <v>279</v>
      </c>
      <c r="D3" s="249"/>
      <c r="E3" s="8" t="s">
        <v>9</v>
      </c>
      <c r="F3" s="118" t="s">
        <v>280</v>
      </c>
      <c r="G3" s="119"/>
      <c r="H3" s="120"/>
      <c r="I3" s="118" t="s">
        <v>281</v>
      </c>
      <c r="J3" s="119"/>
      <c r="K3" s="120"/>
      <c r="S3" s="9" t="s">
        <v>12</v>
      </c>
    </row>
    <row r="4" spans="2:29" ht="20.25" customHeight="1" x14ac:dyDescent="0.4">
      <c r="C4" s="248" t="s">
        <v>282</v>
      </c>
      <c r="D4" s="249"/>
      <c r="E4" s="4" t="s">
        <v>13</v>
      </c>
      <c r="F4" s="115" t="s">
        <v>283</v>
      </c>
      <c r="G4" s="116"/>
      <c r="H4" s="117"/>
      <c r="I4" s="115" t="s">
        <v>284</v>
      </c>
      <c r="J4" s="116"/>
      <c r="K4" s="117"/>
    </row>
    <row r="5" spans="2:29" ht="20.25" customHeight="1" x14ac:dyDescent="0.4">
      <c r="C5" s="248" t="s">
        <v>285</v>
      </c>
      <c r="D5" s="249"/>
      <c r="E5" s="8" t="s">
        <v>16</v>
      </c>
      <c r="F5" s="118" t="s">
        <v>286</v>
      </c>
      <c r="G5" s="119"/>
      <c r="H5" s="120"/>
      <c r="I5" s="118" t="s">
        <v>287</v>
      </c>
      <c r="J5" s="119"/>
      <c r="K5" s="120"/>
      <c r="L5" s="11"/>
      <c r="M5" s="112" t="s">
        <v>288</v>
      </c>
      <c r="N5" s="113"/>
      <c r="O5" s="112" t="s">
        <v>289</v>
      </c>
      <c r="P5" s="113"/>
    </row>
    <row r="6" spans="2:29" ht="20.25" customHeight="1" x14ac:dyDescent="0.4">
      <c r="E6" s="4" t="s">
        <v>21</v>
      </c>
      <c r="F6" s="115">
        <v>7900</v>
      </c>
      <c r="G6" s="116"/>
      <c r="H6" s="117"/>
      <c r="I6" s="115">
        <v>5500</v>
      </c>
      <c r="J6" s="116"/>
      <c r="K6" s="117"/>
      <c r="L6" s="12" t="s">
        <v>22</v>
      </c>
      <c r="M6" s="112">
        <v>294</v>
      </c>
      <c r="N6" s="113"/>
      <c r="O6" s="112"/>
      <c r="P6" s="113"/>
      <c r="S6" t="s">
        <v>23</v>
      </c>
    </row>
    <row r="7" spans="2:29" ht="20.25" customHeight="1" x14ac:dyDescent="0.4">
      <c r="E7" s="99" t="s">
        <v>7</v>
      </c>
      <c r="F7" s="118">
        <v>1600</v>
      </c>
      <c r="G7" s="119"/>
      <c r="H7" s="120"/>
      <c r="I7" s="118">
        <v>2000</v>
      </c>
      <c r="J7" s="119"/>
      <c r="K7" s="120"/>
      <c r="L7" s="12" t="s">
        <v>24</v>
      </c>
      <c r="M7" s="112">
        <v>580</v>
      </c>
      <c r="N7" s="113"/>
      <c r="O7" s="112"/>
      <c r="P7" s="113"/>
      <c r="S7" t="s">
        <v>25</v>
      </c>
    </row>
    <row r="8" spans="2:29" ht="20.25" customHeight="1" x14ac:dyDescent="0.4">
      <c r="E8" s="4" t="s">
        <v>26</v>
      </c>
      <c r="F8" s="115">
        <v>1200</v>
      </c>
      <c r="G8" s="116"/>
      <c r="H8" s="117"/>
      <c r="I8" s="115">
        <v>1200</v>
      </c>
      <c r="J8" s="116"/>
      <c r="K8" s="117"/>
      <c r="L8" s="12" t="s">
        <v>27</v>
      </c>
      <c r="M8" s="112">
        <v>112</v>
      </c>
      <c r="N8" s="113"/>
      <c r="O8" s="112"/>
      <c r="P8" s="113"/>
      <c r="S8" t="s">
        <v>28</v>
      </c>
    </row>
    <row r="9" spans="2:29" ht="20.25" customHeight="1" x14ac:dyDescent="0.4">
      <c r="E9" s="8" t="s">
        <v>29</v>
      </c>
      <c r="F9" s="118">
        <v>1250</v>
      </c>
      <c r="G9" s="119"/>
      <c r="H9" s="120"/>
      <c r="I9" s="118">
        <v>2900</v>
      </c>
      <c r="J9" s="119"/>
      <c r="K9" s="120"/>
      <c r="L9" s="12" t="s">
        <v>30</v>
      </c>
      <c r="M9" s="112">
        <v>148</v>
      </c>
      <c r="N9" s="113"/>
      <c r="O9" s="112"/>
      <c r="P9" s="113"/>
    </row>
    <row r="10" spans="2:29" ht="20.25" customHeight="1" x14ac:dyDescent="0.4">
      <c r="E10" s="4" t="s">
        <v>31</v>
      </c>
      <c r="F10" s="115">
        <v>350</v>
      </c>
      <c r="G10" s="116"/>
      <c r="H10" s="117"/>
      <c r="I10" s="115">
        <v>700</v>
      </c>
      <c r="J10" s="116"/>
      <c r="K10" s="117"/>
      <c r="L10" s="12" t="s">
        <v>32</v>
      </c>
      <c r="M10" s="112">
        <v>103</v>
      </c>
      <c r="N10" s="113"/>
      <c r="O10" s="112"/>
      <c r="P10" s="113"/>
      <c r="S10" t="s">
        <v>33</v>
      </c>
    </row>
    <row r="11" spans="2:29" ht="20.25" customHeight="1" x14ac:dyDescent="0.4">
      <c r="E11" s="8"/>
      <c r="F11" s="118"/>
      <c r="G11" s="119"/>
      <c r="H11" s="120"/>
      <c r="I11" s="118"/>
      <c r="J11" s="119"/>
      <c r="K11" s="120"/>
      <c r="L11" s="12" t="s">
        <v>34</v>
      </c>
      <c r="M11" s="112">
        <v>745</v>
      </c>
      <c r="N11" s="113"/>
      <c r="O11" s="112"/>
      <c r="P11" s="113"/>
      <c r="S11" t="s">
        <v>35</v>
      </c>
    </row>
    <row r="12" spans="2:29" ht="20.25" customHeight="1" x14ac:dyDescent="0.4">
      <c r="E12" s="4"/>
      <c r="F12" s="115"/>
      <c r="G12" s="116"/>
      <c r="H12" s="117"/>
      <c r="I12" s="115"/>
      <c r="J12" s="116"/>
      <c r="K12" s="117"/>
      <c r="L12" s="12" t="s">
        <v>36</v>
      </c>
      <c r="M12" s="112">
        <v>126</v>
      </c>
      <c r="N12" s="113"/>
      <c r="O12" s="112"/>
      <c r="P12" s="113"/>
    </row>
    <row r="13" spans="2:29" ht="20.25" customHeight="1" x14ac:dyDescent="0.4">
      <c r="E13" s="8"/>
      <c r="F13" s="118"/>
      <c r="G13" s="119"/>
      <c r="H13" s="120"/>
      <c r="I13" s="118"/>
      <c r="J13" s="119"/>
      <c r="K13" s="120"/>
      <c r="L13" s="12" t="s">
        <v>37</v>
      </c>
      <c r="M13" s="112">
        <v>120</v>
      </c>
      <c r="N13" s="113"/>
      <c r="O13" s="112"/>
      <c r="P13" s="113"/>
      <c r="W13" s="14" t="s">
        <v>91</v>
      </c>
    </row>
    <row r="14" spans="2:29" ht="22.5" customHeight="1" thickBot="1" x14ac:dyDescent="0.45">
      <c r="W14" s="128" t="s">
        <v>92</v>
      </c>
      <c r="X14" s="128"/>
      <c r="Y14" s="128"/>
      <c r="Z14" s="129" t="s">
        <v>93</v>
      </c>
      <c r="AA14" s="128" t="s">
        <v>94</v>
      </c>
      <c r="AB14" s="128"/>
      <c r="AC14" s="128"/>
    </row>
    <row r="15" spans="2:29" ht="27" customHeight="1" x14ac:dyDescent="0.4">
      <c r="C15" s="121"/>
      <c r="D15" s="122"/>
      <c r="E15" s="15">
        <v>44928</v>
      </c>
      <c r="F15" s="16" t="s">
        <v>38</v>
      </c>
      <c r="G15" s="15">
        <v>44929</v>
      </c>
      <c r="H15" s="16" t="s">
        <v>38</v>
      </c>
      <c r="I15" s="15">
        <v>44930</v>
      </c>
      <c r="J15" s="16" t="s">
        <v>38</v>
      </c>
      <c r="K15" s="15">
        <v>44931</v>
      </c>
      <c r="L15" s="16" t="s">
        <v>38</v>
      </c>
      <c r="M15" s="15">
        <v>44932</v>
      </c>
      <c r="N15" s="16" t="s">
        <v>38</v>
      </c>
      <c r="O15" s="15">
        <v>44933</v>
      </c>
      <c r="P15" s="16" t="s">
        <v>38</v>
      </c>
      <c r="Q15" s="17" t="s">
        <v>39</v>
      </c>
      <c r="R15" s="17" t="s">
        <v>40</v>
      </c>
      <c r="T15" s="18" t="s">
        <v>41</v>
      </c>
      <c r="U15" s="19"/>
      <c r="W15" s="130" t="s">
        <v>95</v>
      </c>
      <c r="X15" s="130"/>
      <c r="Y15" s="130"/>
      <c r="Z15" s="129"/>
      <c r="AA15" s="130" t="s">
        <v>96</v>
      </c>
      <c r="AB15" s="130"/>
      <c r="AC15" s="130"/>
    </row>
    <row r="16" spans="2:29" ht="27" customHeight="1" x14ac:dyDescent="0.4">
      <c r="B16" s="20"/>
      <c r="C16" s="21" t="s">
        <v>42</v>
      </c>
      <c r="D16" s="21" t="s">
        <v>43</v>
      </c>
      <c r="E16" s="4" t="s">
        <v>44</v>
      </c>
      <c r="F16" s="4"/>
      <c r="G16" s="4" t="s">
        <v>97</v>
      </c>
      <c r="H16" s="4"/>
      <c r="I16" s="4" t="s">
        <v>46</v>
      </c>
      <c r="J16" s="4"/>
      <c r="K16" s="4" t="s">
        <v>47</v>
      </c>
      <c r="L16" s="4"/>
      <c r="M16" s="4" t="s">
        <v>48</v>
      </c>
      <c r="N16" s="4"/>
      <c r="O16" s="4" t="s">
        <v>49</v>
      </c>
      <c r="P16" s="4"/>
      <c r="Q16" s="22"/>
      <c r="R16" s="23"/>
      <c r="T16" s="24" t="s">
        <v>50</v>
      </c>
      <c r="U16" s="25">
        <v>353</v>
      </c>
      <c r="W16" s="130"/>
      <c r="X16" s="130"/>
      <c r="Y16" s="130"/>
      <c r="Z16" s="129"/>
      <c r="AA16" s="130"/>
      <c r="AB16" s="130"/>
      <c r="AC16" s="130"/>
    </row>
    <row r="17" spans="2:31" ht="27" customHeight="1" x14ac:dyDescent="0.4">
      <c r="B17" s="8" t="s">
        <v>51</v>
      </c>
      <c r="C17" s="26">
        <v>1000</v>
      </c>
      <c r="D17" s="8">
        <f>C17/5</f>
        <v>200</v>
      </c>
      <c r="E17" s="8"/>
      <c r="F17" s="8"/>
      <c r="G17" s="8"/>
      <c r="H17" s="8"/>
      <c r="I17" s="8"/>
      <c r="J17" s="8"/>
      <c r="K17" s="8"/>
      <c r="L17" s="8"/>
      <c r="M17" s="8"/>
      <c r="N17" s="8"/>
      <c r="O17" s="8"/>
      <c r="P17" s="8"/>
      <c r="Q17" s="27">
        <f t="shared" ref="Q17:Q27" si="0">E17+G17+I17+K17+M17+O17</f>
        <v>0</v>
      </c>
      <c r="R17" s="28">
        <f t="shared" ref="R17:R27" si="1">Q17-C17</f>
        <v>-1000</v>
      </c>
      <c r="T17" s="24" t="s">
        <v>52</v>
      </c>
      <c r="U17" s="25">
        <v>588</v>
      </c>
      <c r="W17" s="29"/>
      <c r="X17" s="29" t="s">
        <v>98</v>
      </c>
      <c r="Y17" s="29" t="s">
        <v>99</v>
      </c>
      <c r="Z17" s="129"/>
      <c r="AA17" s="29" t="s">
        <v>100</v>
      </c>
      <c r="AB17" s="29" t="s">
        <v>101</v>
      </c>
      <c r="AC17" s="29" t="s">
        <v>102</v>
      </c>
    </row>
    <row r="18" spans="2:31" ht="27" customHeight="1" x14ac:dyDescent="0.4">
      <c r="B18" s="12" t="s">
        <v>53</v>
      </c>
      <c r="C18" s="21">
        <v>200</v>
      </c>
      <c r="D18" s="4">
        <f t="shared" ref="D18:D24" si="2">C18/5</f>
        <v>40</v>
      </c>
      <c r="E18" s="4"/>
      <c r="F18" s="4"/>
      <c r="G18" s="4"/>
      <c r="H18" s="4"/>
      <c r="I18" s="4"/>
      <c r="J18" s="4"/>
      <c r="K18" s="4"/>
      <c r="L18" s="4"/>
      <c r="M18" s="4"/>
      <c r="N18" s="4"/>
      <c r="O18" s="4"/>
      <c r="P18" s="4"/>
      <c r="Q18" s="30">
        <f t="shared" si="0"/>
        <v>0</v>
      </c>
      <c r="R18" s="28">
        <f t="shared" si="1"/>
        <v>-200</v>
      </c>
      <c r="T18" s="24"/>
      <c r="U18" s="31" t="s">
        <v>54</v>
      </c>
      <c r="W18" s="29" t="s">
        <v>103</v>
      </c>
      <c r="X18" s="29">
        <v>38.6</v>
      </c>
      <c r="Y18" s="29">
        <v>0.28741623231571106</v>
      </c>
      <c r="Z18" s="129"/>
      <c r="AA18" s="32">
        <v>71.854058078927764</v>
      </c>
      <c r="AB18" s="29">
        <v>718540.58078927768</v>
      </c>
      <c r="AC18" s="33">
        <v>182.37070578408063</v>
      </c>
      <c r="AD18" s="34">
        <v>220</v>
      </c>
    </row>
    <row r="19" spans="2:31" ht="27" customHeight="1" x14ac:dyDescent="0.4">
      <c r="B19" s="8" t="s">
        <v>55</v>
      </c>
      <c r="C19" s="26">
        <v>300</v>
      </c>
      <c r="D19" s="8">
        <f t="shared" si="2"/>
        <v>60</v>
      </c>
      <c r="E19" s="8"/>
      <c r="F19" s="8"/>
      <c r="G19" s="8"/>
      <c r="H19" s="8"/>
      <c r="I19" s="8"/>
      <c r="J19" s="8"/>
      <c r="K19" s="8"/>
      <c r="L19" s="8"/>
      <c r="M19" s="8"/>
      <c r="N19" s="8"/>
      <c r="O19" s="8"/>
      <c r="P19" s="8"/>
      <c r="Q19" s="27">
        <f t="shared" si="0"/>
        <v>0</v>
      </c>
      <c r="R19" s="28">
        <f t="shared" si="1"/>
        <v>-300</v>
      </c>
      <c r="T19" s="24"/>
      <c r="U19" s="25"/>
      <c r="W19" s="29" t="s">
        <v>104</v>
      </c>
      <c r="X19" s="29">
        <v>74.2</v>
      </c>
      <c r="Y19" s="29">
        <v>0.55249441548771405</v>
      </c>
      <c r="Z19" s="129"/>
      <c r="AA19" s="32">
        <v>138.12360387192851</v>
      </c>
      <c r="AB19" s="29">
        <v>1381236.038719285</v>
      </c>
      <c r="AC19" s="33">
        <v>213.153709678902</v>
      </c>
      <c r="AD19" s="34">
        <v>260</v>
      </c>
    </row>
    <row r="20" spans="2:31" ht="27" customHeight="1" x14ac:dyDescent="0.4">
      <c r="B20" s="4" t="s">
        <v>9</v>
      </c>
      <c r="C20" s="4"/>
      <c r="D20" s="4">
        <f t="shared" si="2"/>
        <v>0</v>
      </c>
      <c r="E20" s="4"/>
      <c r="F20" s="4"/>
      <c r="G20" s="4"/>
      <c r="H20" s="4"/>
      <c r="I20" s="4"/>
      <c r="J20" s="4"/>
      <c r="K20" s="4"/>
      <c r="L20" s="4"/>
      <c r="M20" s="4"/>
      <c r="N20" s="4"/>
      <c r="O20" s="4"/>
      <c r="P20" s="4"/>
      <c r="Q20" s="30">
        <f t="shared" si="0"/>
        <v>0</v>
      </c>
      <c r="R20" s="28">
        <f t="shared" si="1"/>
        <v>0</v>
      </c>
      <c r="T20" s="24" t="s">
        <v>105</v>
      </c>
      <c r="U20" s="31" t="s">
        <v>106</v>
      </c>
      <c r="W20" s="29" t="s">
        <v>107</v>
      </c>
      <c r="X20" s="29">
        <v>20.5</v>
      </c>
      <c r="Y20" s="29">
        <v>0.15264333581533879</v>
      </c>
      <c r="Z20" s="129"/>
      <c r="AA20" s="32">
        <v>38.160833953834697</v>
      </c>
      <c r="AB20" s="29">
        <v>381608.33953834698</v>
      </c>
      <c r="AC20" s="33">
        <v>39.26011723645545</v>
      </c>
    </row>
    <row r="21" spans="2:31" ht="27" customHeight="1" x14ac:dyDescent="0.4">
      <c r="B21" s="8" t="s">
        <v>13</v>
      </c>
      <c r="C21" s="100"/>
      <c r="D21" s="8">
        <f t="shared" si="2"/>
        <v>0</v>
      </c>
      <c r="E21" s="8"/>
      <c r="F21" s="8"/>
      <c r="G21" s="8"/>
      <c r="H21" s="8"/>
      <c r="I21" s="8"/>
      <c r="J21" s="8"/>
      <c r="K21" s="8"/>
      <c r="L21" s="8"/>
      <c r="M21" s="8"/>
      <c r="N21" s="8"/>
      <c r="O21" s="8"/>
      <c r="P21" s="8"/>
      <c r="Q21" s="27">
        <f t="shared" si="0"/>
        <v>0</v>
      </c>
      <c r="R21" s="28">
        <f t="shared" si="1"/>
        <v>0</v>
      </c>
      <c r="T21" s="24" t="s">
        <v>108</v>
      </c>
      <c r="U21" s="31" t="s">
        <v>109</v>
      </c>
      <c r="W21" s="35"/>
      <c r="X21" s="35"/>
      <c r="Y21" s="35"/>
      <c r="Z21" s="35"/>
      <c r="AA21" s="35"/>
      <c r="AB21" s="35"/>
      <c r="AC21" s="35"/>
      <c r="AD21" s="35"/>
      <c r="AE21" s="35"/>
    </row>
    <row r="22" spans="2:31" ht="27" customHeight="1" thickBot="1" x14ac:dyDescent="0.45">
      <c r="B22" s="4" t="s">
        <v>16</v>
      </c>
      <c r="C22" s="101"/>
      <c r="D22" s="4">
        <f t="shared" si="2"/>
        <v>0</v>
      </c>
      <c r="E22" s="4"/>
      <c r="F22" s="4"/>
      <c r="G22" s="4"/>
      <c r="H22" s="4"/>
      <c r="I22" s="4"/>
      <c r="J22" s="4"/>
      <c r="K22" s="4"/>
      <c r="L22" s="4"/>
      <c r="M22" s="4"/>
      <c r="N22" s="4"/>
      <c r="O22" s="4"/>
      <c r="P22" s="4"/>
      <c r="Q22" s="30">
        <f t="shared" si="0"/>
        <v>0</v>
      </c>
      <c r="R22" s="28">
        <f t="shared" si="1"/>
        <v>0</v>
      </c>
      <c r="T22" s="36"/>
      <c r="U22" s="37" t="s">
        <v>110</v>
      </c>
    </row>
    <row r="23" spans="2:31" ht="27" customHeight="1" x14ac:dyDescent="0.4">
      <c r="B23" s="8" t="s">
        <v>26</v>
      </c>
      <c r="C23" s="8">
        <v>300</v>
      </c>
      <c r="D23" s="8">
        <f t="shared" si="2"/>
        <v>60</v>
      </c>
      <c r="E23" s="8"/>
      <c r="F23" s="8"/>
      <c r="G23" s="8"/>
      <c r="H23" s="8"/>
      <c r="I23" s="8"/>
      <c r="J23" s="8"/>
      <c r="K23" s="8"/>
      <c r="L23" s="8"/>
      <c r="M23" s="8"/>
      <c r="N23" s="8"/>
      <c r="O23" s="8"/>
      <c r="P23" s="8"/>
      <c r="Q23" s="27">
        <f t="shared" si="0"/>
        <v>0</v>
      </c>
      <c r="R23" s="27">
        <f t="shared" si="1"/>
        <v>-300</v>
      </c>
    </row>
    <row r="24" spans="2:31" ht="27" customHeight="1" thickBot="1" x14ac:dyDescent="0.45">
      <c r="B24" s="4" t="s">
        <v>31</v>
      </c>
      <c r="C24" s="12">
        <v>90</v>
      </c>
      <c r="D24" s="4">
        <f t="shared" si="2"/>
        <v>18</v>
      </c>
      <c r="E24" s="4"/>
      <c r="F24" s="4"/>
      <c r="G24" s="4"/>
      <c r="H24" s="4"/>
      <c r="I24" s="4"/>
      <c r="J24" s="4"/>
      <c r="K24" s="4"/>
      <c r="L24" s="4"/>
      <c r="M24" s="4"/>
      <c r="N24" s="4"/>
      <c r="O24" s="4"/>
      <c r="P24" s="4"/>
      <c r="Q24" s="30">
        <f t="shared" si="0"/>
        <v>0</v>
      </c>
      <c r="R24" s="27">
        <f t="shared" si="1"/>
        <v>-90</v>
      </c>
    </row>
    <row r="25" spans="2:31" ht="27" customHeight="1" x14ac:dyDescent="0.4">
      <c r="B25" s="8"/>
      <c r="C25" s="8"/>
      <c r="D25" s="8"/>
      <c r="E25" s="8"/>
      <c r="F25" s="8"/>
      <c r="G25" s="8"/>
      <c r="H25" s="8"/>
      <c r="I25" s="8"/>
      <c r="J25" s="8"/>
      <c r="K25" s="8"/>
      <c r="L25" s="8"/>
      <c r="M25" s="8"/>
      <c r="N25" s="8"/>
      <c r="O25" s="8"/>
      <c r="P25" s="8"/>
      <c r="Q25" s="27">
        <f t="shared" si="0"/>
        <v>0</v>
      </c>
      <c r="R25" s="27">
        <f t="shared" si="1"/>
        <v>0</v>
      </c>
      <c r="T25" s="38" t="s">
        <v>111</v>
      </c>
      <c r="U25" s="19"/>
    </row>
    <row r="26" spans="2:31" ht="27" customHeight="1" x14ac:dyDescent="0.4">
      <c r="B26" s="4"/>
      <c r="C26" s="12"/>
      <c r="D26" s="4"/>
      <c r="E26" s="4"/>
      <c r="F26" s="4"/>
      <c r="G26" s="4"/>
      <c r="H26" s="4"/>
      <c r="I26" s="4"/>
      <c r="J26" s="4"/>
      <c r="K26" s="4"/>
      <c r="L26" s="4"/>
      <c r="M26" s="4"/>
      <c r="N26" s="4"/>
      <c r="O26" s="4"/>
      <c r="P26" s="4"/>
      <c r="Q26" s="30">
        <f t="shared" si="0"/>
        <v>0</v>
      </c>
      <c r="R26" s="27">
        <f t="shared" si="1"/>
        <v>0</v>
      </c>
      <c r="T26" s="24" t="s">
        <v>105</v>
      </c>
      <c r="U26" s="31" t="s">
        <v>112</v>
      </c>
    </row>
    <row r="27" spans="2:31" ht="27" customHeight="1" thickBot="1" x14ac:dyDescent="0.45">
      <c r="B27" s="8"/>
      <c r="C27" s="8"/>
      <c r="D27" s="26"/>
      <c r="E27" s="8"/>
      <c r="F27" s="8"/>
      <c r="G27" s="8"/>
      <c r="H27" s="8"/>
      <c r="I27" s="8"/>
      <c r="J27" s="8"/>
      <c r="K27" s="8"/>
      <c r="L27" s="8"/>
      <c r="M27" s="8"/>
      <c r="N27" s="8"/>
      <c r="O27" s="8"/>
      <c r="P27" s="8"/>
      <c r="Q27" s="39">
        <f t="shared" si="0"/>
        <v>0</v>
      </c>
      <c r="R27" s="28">
        <f t="shared" si="1"/>
        <v>0</v>
      </c>
      <c r="T27" s="24" t="s">
        <v>108</v>
      </c>
      <c r="U27" s="31" t="s">
        <v>113</v>
      </c>
    </row>
    <row r="28" spans="2:31" ht="22.5" customHeight="1" thickBot="1" x14ac:dyDescent="0.45">
      <c r="B28" s="40"/>
      <c r="C28" s="40"/>
      <c r="D28" s="40"/>
      <c r="E28" s="40"/>
      <c r="F28" s="40"/>
      <c r="G28" s="40"/>
      <c r="H28" s="40"/>
      <c r="I28" s="40"/>
      <c r="J28" s="40"/>
      <c r="K28" s="40"/>
      <c r="L28" s="40"/>
      <c r="M28" s="40"/>
      <c r="N28" s="40"/>
      <c r="O28" s="40"/>
      <c r="P28" s="40"/>
      <c r="T28" s="24"/>
      <c r="U28" s="31" t="s">
        <v>114</v>
      </c>
    </row>
    <row r="29" spans="2:31" ht="27" customHeight="1" thickBot="1" x14ac:dyDescent="0.45">
      <c r="C29" s="121" t="s">
        <v>56</v>
      </c>
      <c r="D29" s="122"/>
      <c r="E29" s="15">
        <f>O15+2</f>
        <v>44935</v>
      </c>
      <c r="F29" s="16" t="s">
        <v>38</v>
      </c>
      <c r="G29" s="15">
        <f>E29+1</f>
        <v>44936</v>
      </c>
      <c r="H29" s="16" t="s">
        <v>38</v>
      </c>
      <c r="I29" s="15">
        <f>G29+1</f>
        <v>44937</v>
      </c>
      <c r="J29" s="16" t="s">
        <v>38</v>
      </c>
      <c r="K29" s="15">
        <f>I29+1</f>
        <v>44938</v>
      </c>
      <c r="L29" s="16" t="s">
        <v>38</v>
      </c>
      <c r="M29" s="15">
        <f>K29+1</f>
        <v>44939</v>
      </c>
      <c r="N29" s="16" t="s">
        <v>38</v>
      </c>
      <c r="O29" s="15">
        <f>M29+1</f>
        <v>44940</v>
      </c>
      <c r="P29" s="16" t="s">
        <v>38</v>
      </c>
      <c r="Q29" s="17" t="s">
        <v>39</v>
      </c>
      <c r="R29" s="17" t="s">
        <v>40</v>
      </c>
      <c r="T29" s="36"/>
      <c r="U29" s="41"/>
    </row>
    <row r="30" spans="2:31" ht="27" customHeight="1" x14ac:dyDescent="0.4">
      <c r="B30" s="20"/>
      <c r="C30" s="21"/>
      <c r="D30" s="21"/>
      <c r="E30" s="4" t="s">
        <v>44</v>
      </c>
      <c r="F30" s="4"/>
      <c r="G30" s="4" t="s">
        <v>45</v>
      </c>
      <c r="H30" s="4"/>
      <c r="I30" s="4" t="s">
        <v>46</v>
      </c>
      <c r="J30" s="4"/>
      <c r="K30" s="4" t="s">
        <v>47</v>
      </c>
      <c r="L30" s="4"/>
      <c r="M30" s="4" t="s">
        <v>48</v>
      </c>
      <c r="N30" s="4"/>
      <c r="O30" s="4" t="s">
        <v>49</v>
      </c>
      <c r="P30" s="4"/>
      <c r="Q30" s="22"/>
      <c r="R30" s="23"/>
    </row>
    <row r="31" spans="2:31" ht="27" customHeight="1" thickBot="1" x14ac:dyDescent="0.45">
      <c r="B31" s="8" t="s">
        <v>51</v>
      </c>
      <c r="C31" s="26">
        <v>1000</v>
      </c>
      <c r="D31" s="8">
        <f>C31/5</f>
        <v>200</v>
      </c>
      <c r="E31" s="8"/>
      <c r="F31" s="8">
        <f t="shared" ref="F31:F38" si="3">E31</f>
        <v>0</v>
      </c>
      <c r="G31" s="8"/>
      <c r="H31" s="8">
        <f t="shared" ref="H31:H38" si="4">F31+G31</f>
        <v>0</v>
      </c>
      <c r="I31" s="8"/>
      <c r="J31" s="8">
        <f t="shared" ref="J31:J38" si="5">H31+I31</f>
        <v>0</v>
      </c>
      <c r="K31" s="8"/>
      <c r="L31" s="8">
        <f t="shared" ref="L31:L38" si="6">J31+K31</f>
        <v>0</v>
      </c>
      <c r="M31" s="8"/>
      <c r="N31" s="8">
        <f t="shared" ref="N31:N38" si="7">L31+M31</f>
        <v>0</v>
      </c>
      <c r="O31" s="8"/>
      <c r="P31" s="8"/>
      <c r="Q31" s="27">
        <f t="shared" ref="Q31:Q41" si="8">E31+G31+I31+K31+M31+O31</f>
        <v>0</v>
      </c>
      <c r="R31" s="28">
        <f t="shared" ref="R31:R41" si="9">Q31-C31</f>
        <v>-1000</v>
      </c>
    </row>
    <row r="32" spans="2:31" ht="27" customHeight="1" x14ac:dyDescent="0.4">
      <c r="B32" s="12" t="s">
        <v>53</v>
      </c>
      <c r="C32" s="21">
        <v>200</v>
      </c>
      <c r="D32" s="4">
        <f t="shared" ref="D32:D38" si="10">C32/5</f>
        <v>40</v>
      </c>
      <c r="E32" s="4"/>
      <c r="F32" s="4">
        <f t="shared" si="3"/>
        <v>0</v>
      </c>
      <c r="G32" s="4"/>
      <c r="H32" s="4">
        <f t="shared" si="4"/>
        <v>0</v>
      </c>
      <c r="I32" s="4"/>
      <c r="J32" s="4">
        <f t="shared" si="5"/>
        <v>0</v>
      </c>
      <c r="K32" s="4"/>
      <c r="L32" s="4">
        <f t="shared" si="6"/>
        <v>0</v>
      </c>
      <c r="M32" s="4"/>
      <c r="N32" s="4">
        <f t="shared" si="7"/>
        <v>0</v>
      </c>
      <c r="O32" s="4"/>
      <c r="P32" s="4"/>
      <c r="Q32" s="30">
        <f t="shared" si="8"/>
        <v>0</v>
      </c>
      <c r="R32" s="28">
        <f t="shared" si="9"/>
        <v>-200</v>
      </c>
      <c r="T32" s="38" t="s">
        <v>115</v>
      </c>
      <c r="U32" s="19"/>
    </row>
    <row r="33" spans="2:21" ht="27" customHeight="1" x14ac:dyDescent="0.4">
      <c r="B33" s="8" t="s">
        <v>55</v>
      </c>
      <c r="C33" s="26">
        <v>300</v>
      </c>
      <c r="D33" s="8">
        <f t="shared" si="10"/>
        <v>60</v>
      </c>
      <c r="E33" s="8"/>
      <c r="F33" s="8">
        <f t="shared" si="3"/>
        <v>0</v>
      </c>
      <c r="G33" s="8"/>
      <c r="H33" s="8">
        <f t="shared" si="4"/>
        <v>0</v>
      </c>
      <c r="I33" s="8"/>
      <c r="J33" s="8">
        <f t="shared" si="5"/>
        <v>0</v>
      </c>
      <c r="K33" s="8"/>
      <c r="L33" s="8">
        <f t="shared" si="6"/>
        <v>0</v>
      </c>
      <c r="M33" s="8"/>
      <c r="N33" s="8">
        <f t="shared" si="7"/>
        <v>0</v>
      </c>
      <c r="O33" s="8"/>
      <c r="P33" s="8"/>
      <c r="Q33" s="27">
        <f t="shared" si="8"/>
        <v>0</v>
      </c>
      <c r="R33" s="28">
        <f t="shared" si="9"/>
        <v>-300</v>
      </c>
      <c r="T33" s="24" t="s">
        <v>105</v>
      </c>
      <c r="U33" s="31" t="s">
        <v>116</v>
      </c>
    </row>
    <row r="34" spans="2:21" ht="27" customHeight="1" x14ac:dyDescent="0.4">
      <c r="B34" s="4" t="s">
        <v>9</v>
      </c>
      <c r="C34" s="4">
        <v>720</v>
      </c>
      <c r="D34" s="4">
        <f t="shared" si="10"/>
        <v>144</v>
      </c>
      <c r="E34" s="4">
        <v>127</v>
      </c>
      <c r="F34" s="4">
        <f t="shared" si="3"/>
        <v>127</v>
      </c>
      <c r="G34" s="4">
        <v>27</v>
      </c>
      <c r="H34" s="4">
        <f t="shared" si="4"/>
        <v>154</v>
      </c>
      <c r="I34" s="4">
        <v>180</v>
      </c>
      <c r="J34" s="4">
        <f t="shared" si="5"/>
        <v>334</v>
      </c>
      <c r="K34" s="4"/>
      <c r="L34" s="4">
        <f t="shared" si="6"/>
        <v>334</v>
      </c>
      <c r="M34" s="4">
        <v>45</v>
      </c>
      <c r="N34" s="4">
        <f t="shared" si="7"/>
        <v>379</v>
      </c>
      <c r="O34" s="4"/>
      <c r="P34" s="4"/>
      <c r="Q34" s="30">
        <f t="shared" si="8"/>
        <v>379</v>
      </c>
      <c r="R34" s="28">
        <f t="shared" si="9"/>
        <v>-341</v>
      </c>
      <c r="T34" s="24" t="s">
        <v>108</v>
      </c>
      <c r="U34" s="31" t="s">
        <v>117</v>
      </c>
    </row>
    <row r="35" spans="2:21" ht="27" customHeight="1" x14ac:dyDescent="0.4">
      <c r="B35" s="8" t="s">
        <v>13</v>
      </c>
      <c r="C35" s="100">
        <v>170</v>
      </c>
      <c r="D35" s="8">
        <f t="shared" si="10"/>
        <v>34</v>
      </c>
      <c r="E35" s="8"/>
      <c r="F35" s="8">
        <f t="shared" si="3"/>
        <v>0</v>
      </c>
      <c r="G35" s="8"/>
      <c r="H35" s="8">
        <f t="shared" si="4"/>
        <v>0</v>
      </c>
      <c r="I35" s="8"/>
      <c r="J35" s="8">
        <f t="shared" si="5"/>
        <v>0</v>
      </c>
      <c r="K35" s="8">
        <v>138</v>
      </c>
      <c r="L35" s="8">
        <f t="shared" si="6"/>
        <v>138</v>
      </c>
      <c r="M35" s="8">
        <v>104</v>
      </c>
      <c r="N35" s="8">
        <f t="shared" si="7"/>
        <v>242</v>
      </c>
      <c r="O35" s="8"/>
      <c r="P35" s="8"/>
      <c r="Q35" s="27">
        <f t="shared" si="8"/>
        <v>242</v>
      </c>
      <c r="R35" s="28">
        <f t="shared" si="9"/>
        <v>72</v>
      </c>
      <c r="T35" s="24"/>
      <c r="U35" s="31" t="s">
        <v>118</v>
      </c>
    </row>
    <row r="36" spans="2:21" ht="27" customHeight="1" thickBot="1" x14ac:dyDescent="0.45">
      <c r="B36" s="4" t="s">
        <v>16</v>
      </c>
      <c r="C36" s="101">
        <v>440</v>
      </c>
      <c r="D36" s="4">
        <f t="shared" si="10"/>
        <v>88</v>
      </c>
      <c r="E36" s="4">
        <v>104</v>
      </c>
      <c r="F36" s="4">
        <f t="shared" si="3"/>
        <v>104</v>
      </c>
      <c r="G36" s="4"/>
      <c r="H36" s="4">
        <f t="shared" si="4"/>
        <v>104</v>
      </c>
      <c r="I36" s="4"/>
      <c r="J36" s="4">
        <f t="shared" si="5"/>
        <v>104</v>
      </c>
      <c r="K36" s="4"/>
      <c r="L36" s="4">
        <f t="shared" si="6"/>
        <v>104</v>
      </c>
      <c r="M36" s="4"/>
      <c r="N36" s="4">
        <f t="shared" si="7"/>
        <v>104</v>
      </c>
      <c r="O36" s="4"/>
      <c r="P36" s="4"/>
      <c r="Q36" s="30">
        <f t="shared" si="8"/>
        <v>104</v>
      </c>
      <c r="R36" s="28">
        <f t="shared" si="9"/>
        <v>-336</v>
      </c>
      <c r="T36" s="36"/>
      <c r="U36" s="41"/>
    </row>
    <row r="37" spans="2:21" ht="27" customHeight="1" x14ac:dyDescent="0.4">
      <c r="B37" s="8" t="s">
        <v>26</v>
      </c>
      <c r="C37" s="8">
        <v>300</v>
      </c>
      <c r="D37" s="8">
        <f t="shared" si="10"/>
        <v>60</v>
      </c>
      <c r="E37" s="8"/>
      <c r="F37" s="8">
        <f t="shared" si="3"/>
        <v>0</v>
      </c>
      <c r="G37" s="8"/>
      <c r="H37" s="8">
        <f t="shared" si="4"/>
        <v>0</v>
      </c>
      <c r="I37" s="8"/>
      <c r="J37" s="8">
        <f t="shared" si="5"/>
        <v>0</v>
      </c>
      <c r="K37" s="8"/>
      <c r="L37" s="8">
        <f t="shared" si="6"/>
        <v>0</v>
      </c>
      <c r="M37" s="8"/>
      <c r="N37" s="8">
        <f t="shared" si="7"/>
        <v>0</v>
      </c>
      <c r="O37" s="8"/>
      <c r="P37" s="8"/>
      <c r="Q37" s="27">
        <f t="shared" si="8"/>
        <v>0</v>
      </c>
      <c r="R37" s="27">
        <f t="shared" si="9"/>
        <v>-300</v>
      </c>
    </row>
    <row r="38" spans="2:21" ht="27" customHeight="1" x14ac:dyDescent="0.4">
      <c r="B38" s="4" t="s">
        <v>31</v>
      </c>
      <c r="C38" s="12">
        <v>90</v>
      </c>
      <c r="D38" s="4">
        <f t="shared" si="10"/>
        <v>18</v>
      </c>
      <c r="E38" s="4"/>
      <c r="F38" s="4">
        <f t="shared" si="3"/>
        <v>0</v>
      </c>
      <c r="G38" s="4"/>
      <c r="H38" s="4">
        <f t="shared" si="4"/>
        <v>0</v>
      </c>
      <c r="I38" s="4"/>
      <c r="J38" s="4">
        <f t="shared" si="5"/>
        <v>0</v>
      </c>
      <c r="K38" s="4"/>
      <c r="L38" s="4">
        <f t="shared" si="6"/>
        <v>0</v>
      </c>
      <c r="M38" s="4"/>
      <c r="N38" s="4">
        <f t="shared" si="7"/>
        <v>0</v>
      </c>
      <c r="O38" s="4"/>
      <c r="P38" s="4"/>
      <c r="Q38" s="30">
        <f t="shared" si="8"/>
        <v>0</v>
      </c>
      <c r="R38" s="27">
        <f t="shared" si="9"/>
        <v>-90</v>
      </c>
    </row>
    <row r="39" spans="2:21" ht="27" customHeight="1" x14ac:dyDescent="0.4">
      <c r="B39" s="8"/>
      <c r="C39" s="8"/>
      <c r="D39" s="8"/>
      <c r="E39" s="8"/>
      <c r="F39" s="8"/>
      <c r="G39" s="8"/>
      <c r="H39" s="8"/>
      <c r="I39" s="8"/>
      <c r="J39" s="8"/>
      <c r="K39" s="8"/>
      <c r="L39" s="8"/>
      <c r="M39" s="8"/>
      <c r="N39" s="8"/>
      <c r="O39" s="8"/>
      <c r="P39" s="8"/>
      <c r="Q39" s="27">
        <f t="shared" si="8"/>
        <v>0</v>
      </c>
      <c r="R39" s="27">
        <f t="shared" si="9"/>
        <v>0</v>
      </c>
    </row>
    <row r="40" spans="2:21" ht="27" customHeight="1" x14ac:dyDescent="0.4">
      <c r="B40" s="4"/>
      <c r="C40" s="12"/>
      <c r="D40" s="4"/>
      <c r="E40" s="4"/>
      <c r="F40" s="4"/>
      <c r="G40" s="4"/>
      <c r="H40" s="4"/>
      <c r="I40" s="4"/>
      <c r="J40" s="4"/>
      <c r="K40" s="4"/>
      <c r="L40" s="4"/>
      <c r="M40" s="4"/>
      <c r="N40" s="4"/>
      <c r="O40" s="4"/>
      <c r="P40" s="4"/>
      <c r="Q40" s="30">
        <f t="shared" si="8"/>
        <v>0</v>
      </c>
      <c r="R40" s="27">
        <f t="shared" si="9"/>
        <v>0</v>
      </c>
    </row>
    <row r="41" spans="2:21" ht="27" customHeight="1" thickBot="1" x14ac:dyDescent="0.45">
      <c r="B41" s="8"/>
      <c r="C41" s="8"/>
      <c r="D41" s="8"/>
      <c r="E41" s="8"/>
      <c r="F41" s="8"/>
      <c r="G41" s="8"/>
      <c r="H41" s="8"/>
      <c r="I41" s="8"/>
      <c r="J41" s="8"/>
      <c r="K41" s="8"/>
      <c r="L41" s="8"/>
      <c r="M41" s="8"/>
      <c r="N41" s="8"/>
      <c r="O41" s="8"/>
      <c r="P41" s="8"/>
      <c r="Q41" s="39">
        <f t="shared" si="8"/>
        <v>0</v>
      </c>
      <c r="R41" s="28">
        <f t="shared" si="9"/>
        <v>0</v>
      </c>
    </row>
    <row r="42" spans="2:21" ht="136.5" customHeight="1" thickBot="1" x14ac:dyDescent="0.45">
      <c r="B42" s="42"/>
      <c r="C42" s="42"/>
      <c r="D42" s="42"/>
      <c r="E42" s="42"/>
      <c r="F42" s="42"/>
      <c r="G42" s="42"/>
      <c r="H42" s="42"/>
      <c r="I42" s="42"/>
      <c r="J42" s="42"/>
      <c r="K42" s="42"/>
      <c r="L42" s="42"/>
      <c r="M42" s="42"/>
      <c r="N42" s="42"/>
      <c r="O42" s="42"/>
      <c r="P42" s="42"/>
    </row>
    <row r="43" spans="2:21" ht="18" customHeight="1" x14ac:dyDescent="0.4">
      <c r="B43" s="43"/>
      <c r="C43" s="123" t="s">
        <v>56</v>
      </c>
      <c r="D43" s="124"/>
      <c r="E43" s="44">
        <f>O29+2</f>
        <v>44942</v>
      </c>
      <c r="F43" s="45" t="s">
        <v>38</v>
      </c>
      <c r="G43" s="44">
        <f>E43+1</f>
        <v>44943</v>
      </c>
      <c r="H43" s="45" t="s">
        <v>38</v>
      </c>
      <c r="I43" s="44">
        <f>G43+1</f>
        <v>44944</v>
      </c>
      <c r="J43" s="45" t="s">
        <v>38</v>
      </c>
      <c r="K43" s="44">
        <f>I43+1</f>
        <v>44945</v>
      </c>
      <c r="L43" s="45" t="s">
        <v>38</v>
      </c>
      <c r="M43" s="44">
        <f>K43+1</f>
        <v>44946</v>
      </c>
      <c r="N43" s="45" t="s">
        <v>38</v>
      </c>
      <c r="O43" s="44">
        <f>M43+1</f>
        <v>44947</v>
      </c>
      <c r="P43" s="45" t="s">
        <v>38</v>
      </c>
      <c r="Q43" s="17" t="s">
        <v>39</v>
      </c>
      <c r="R43" s="17" t="s">
        <v>40</v>
      </c>
    </row>
    <row r="44" spans="2:21" ht="27" customHeight="1" x14ac:dyDescent="0.4">
      <c r="B44" s="20"/>
      <c r="C44" s="21"/>
      <c r="D44" s="21"/>
      <c r="E44" s="4" t="s">
        <v>44</v>
      </c>
      <c r="F44" s="4"/>
      <c r="G44" s="4" t="s">
        <v>45</v>
      </c>
      <c r="H44" s="4"/>
      <c r="I44" s="4" t="s">
        <v>46</v>
      </c>
      <c r="J44" s="4"/>
      <c r="K44" s="4" t="s">
        <v>47</v>
      </c>
      <c r="L44" s="4"/>
      <c r="M44" s="4" t="s">
        <v>48</v>
      </c>
      <c r="N44" s="4"/>
      <c r="O44" s="4" t="s">
        <v>49</v>
      </c>
      <c r="P44" s="4"/>
      <c r="Q44" s="22"/>
      <c r="R44" s="23"/>
    </row>
    <row r="45" spans="2:21" ht="27" customHeight="1" x14ac:dyDescent="0.4">
      <c r="B45" s="8" t="s">
        <v>51</v>
      </c>
      <c r="C45" s="26">
        <v>1000</v>
      </c>
      <c r="D45" s="8">
        <f>C45/5</f>
        <v>200</v>
      </c>
      <c r="E45" s="8"/>
      <c r="F45" s="8">
        <f t="shared" ref="F45:F52" si="11">E45</f>
        <v>0</v>
      </c>
      <c r="G45" s="8"/>
      <c r="H45" s="8">
        <f t="shared" ref="H45:H52" si="12">F45+G45</f>
        <v>0</v>
      </c>
      <c r="I45" s="8"/>
      <c r="J45" s="8">
        <f t="shared" ref="J45:J52" si="13">H45+I45</f>
        <v>0</v>
      </c>
      <c r="K45" s="8"/>
      <c r="L45" s="8">
        <f t="shared" ref="L45:L52" si="14">J45+K45</f>
        <v>0</v>
      </c>
      <c r="M45" s="8"/>
      <c r="N45" s="8">
        <f t="shared" ref="N45:N52" si="15">L45+M45</f>
        <v>0</v>
      </c>
      <c r="O45" s="8"/>
      <c r="P45" s="8"/>
      <c r="Q45" s="27">
        <f t="shared" ref="Q45:Q55" si="16">E45+G45+I45+K45+M45+O45</f>
        <v>0</v>
      </c>
      <c r="R45" s="28">
        <f t="shared" ref="R45:R55" si="17">Q45-C45</f>
        <v>-1000</v>
      </c>
    </row>
    <row r="46" spans="2:21" ht="27" customHeight="1" x14ac:dyDescent="0.4">
      <c r="B46" s="12" t="s">
        <v>53</v>
      </c>
      <c r="C46" s="21">
        <v>200</v>
      </c>
      <c r="D46" s="4">
        <f t="shared" ref="D46:D52" si="18">C46/5</f>
        <v>40</v>
      </c>
      <c r="E46" s="4"/>
      <c r="F46" s="4">
        <f t="shared" si="11"/>
        <v>0</v>
      </c>
      <c r="G46" s="4"/>
      <c r="H46" s="4">
        <f t="shared" si="12"/>
        <v>0</v>
      </c>
      <c r="I46" s="4"/>
      <c r="J46" s="4">
        <f t="shared" si="13"/>
        <v>0</v>
      </c>
      <c r="K46" s="4"/>
      <c r="L46" s="4">
        <f t="shared" si="14"/>
        <v>0</v>
      </c>
      <c r="M46" s="4"/>
      <c r="N46" s="4">
        <f t="shared" si="15"/>
        <v>0</v>
      </c>
      <c r="O46" s="4"/>
      <c r="P46" s="4"/>
      <c r="Q46" s="30">
        <f t="shared" si="16"/>
        <v>0</v>
      </c>
      <c r="R46" s="28">
        <f t="shared" si="17"/>
        <v>-200</v>
      </c>
    </row>
    <row r="47" spans="2:21" ht="27" customHeight="1" x14ac:dyDescent="0.4">
      <c r="B47" s="8" t="s">
        <v>55</v>
      </c>
      <c r="C47" s="26">
        <v>300</v>
      </c>
      <c r="D47" s="8">
        <f t="shared" si="18"/>
        <v>60</v>
      </c>
      <c r="E47" s="8"/>
      <c r="F47" s="8">
        <f t="shared" si="11"/>
        <v>0</v>
      </c>
      <c r="G47" s="8"/>
      <c r="H47" s="8">
        <f t="shared" si="12"/>
        <v>0</v>
      </c>
      <c r="I47" s="8"/>
      <c r="J47" s="8">
        <f t="shared" si="13"/>
        <v>0</v>
      </c>
      <c r="K47" s="8"/>
      <c r="L47" s="8">
        <f t="shared" si="14"/>
        <v>0</v>
      </c>
      <c r="M47" s="8"/>
      <c r="N47" s="8">
        <f t="shared" si="15"/>
        <v>0</v>
      </c>
      <c r="O47" s="8"/>
      <c r="P47" s="8"/>
      <c r="Q47" s="27">
        <f t="shared" si="16"/>
        <v>0</v>
      </c>
      <c r="R47" s="28">
        <f t="shared" si="17"/>
        <v>-300</v>
      </c>
    </row>
    <row r="48" spans="2:21" ht="27" customHeight="1" x14ac:dyDescent="0.4">
      <c r="B48" s="4" t="s">
        <v>9</v>
      </c>
      <c r="C48" s="4">
        <v>270</v>
      </c>
      <c r="D48" s="4">
        <f t="shared" si="18"/>
        <v>54</v>
      </c>
      <c r="E48" s="4">
        <v>45</v>
      </c>
      <c r="F48" s="4">
        <f t="shared" si="11"/>
        <v>45</v>
      </c>
      <c r="G48" s="4"/>
      <c r="H48" s="4">
        <f t="shared" si="12"/>
        <v>45</v>
      </c>
      <c r="I48" s="4">
        <v>270</v>
      </c>
      <c r="J48" s="4">
        <f t="shared" si="13"/>
        <v>315</v>
      </c>
      <c r="K48" s="4"/>
      <c r="L48" s="4">
        <f t="shared" si="14"/>
        <v>315</v>
      </c>
      <c r="M48" s="4"/>
      <c r="N48" s="4">
        <f t="shared" si="15"/>
        <v>315</v>
      </c>
      <c r="O48" s="4"/>
      <c r="P48" s="4"/>
      <c r="Q48" s="30">
        <f t="shared" si="16"/>
        <v>315</v>
      </c>
      <c r="R48" s="28">
        <f t="shared" si="17"/>
        <v>45</v>
      </c>
    </row>
    <row r="49" spans="2:18" ht="27" customHeight="1" x14ac:dyDescent="0.4">
      <c r="B49" s="8" t="s">
        <v>13</v>
      </c>
      <c r="C49" s="100">
        <v>364</v>
      </c>
      <c r="D49" s="8">
        <f t="shared" si="18"/>
        <v>72.8</v>
      </c>
      <c r="E49" s="8"/>
      <c r="F49" s="8">
        <f t="shared" si="11"/>
        <v>0</v>
      </c>
      <c r="G49" s="8"/>
      <c r="H49" s="8">
        <f t="shared" si="12"/>
        <v>0</v>
      </c>
      <c r="I49" s="8"/>
      <c r="J49" s="8">
        <f t="shared" si="13"/>
        <v>0</v>
      </c>
      <c r="K49" s="8"/>
      <c r="L49" s="8">
        <f t="shared" si="14"/>
        <v>0</v>
      </c>
      <c r="M49" s="8"/>
      <c r="N49" s="8">
        <f t="shared" si="15"/>
        <v>0</v>
      </c>
      <c r="O49" s="8"/>
      <c r="P49" s="8"/>
      <c r="Q49" s="27">
        <f t="shared" si="16"/>
        <v>0</v>
      </c>
      <c r="R49" s="28">
        <f t="shared" si="17"/>
        <v>-364</v>
      </c>
    </row>
    <row r="50" spans="2:18" ht="27" customHeight="1" x14ac:dyDescent="0.4">
      <c r="B50" s="4" t="s">
        <v>16</v>
      </c>
      <c r="C50" s="101">
        <v>988</v>
      </c>
      <c r="D50" s="4">
        <f t="shared" si="18"/>
        <v>197.6</v>
      </c>
      <c r="E50" s="4">
        <v>71</v>
      </c>
      <c r="F50" s="4">
        <f t="shared" si="11"/>
        <v>71</v>
      </c>
      <c r="G50" s="4">
        <v>85</v>
      </c>
      <c r="H50" s="4">
        <f t="shared" si="12"/>
        <v>156</v>
      </c>
      <c r="I50" s="4"/>
      <c r="J50" s="4">
        <f t="shared" si="13"/>
        <v>156</v>
      </c>
      <c r="K50" s="4"/>
      <c r="L50" s="4">
        <f t="shared" si="14"/>
        <v>156</v>
      </c>
      <c r="M50" s="4">
        <v>29</v>
      </c>
      <c r="N50" s="4">
        <f t="shared" si="15"/>
        <v>185</v>
      </c>
      <c r="O50" s="4"/>
      <c r="P50" s="4"/>
      <c r="Q50" s="30">
        <f t="shared" si="16"/>
        <v>185</v>
      </c>
      <c r="R50" s="28">
        <f t="shared" si="17"/>
        <v>-803</v>
      </c>
    </row>
    <row r="51" spans="2:18" ht="27" customHeight="1" x14ac:dyDescent="0.4">
      <c r="B51" s="8" t="s">
        <v>26</v>
      </c>
      <c r="C51" s="8">
        <v>300</v>
      </c>
      <c r="D51" s="8">
        <f t="shared" si="18"/>
        <v>60</v>
      </c>
      <c r="E51" s="8"/>
      <c r="F51" s="8">
        <f t="shared" si="11"/>
        <v>0</v>
      </c>
      <c r="G51" s="8"/>
      <c r="H51" s="8">
        <f t="shared" si="12"/>
        <v>0</v>
      </c>
      <c r="I51" s="8"/>
      <c r="J51" s="8">
        <f t="shared" si="13"/>
        <v>0</v>
      </c>
      <c r="K51" s="8"/>
      <c r="L51" s="8">
        <f t="shared" si="14"/>
        <v>0</v>
      </c>
      <c r="M51" s="8"/>
      <c r="N51" s="8">
        <f t="shared" si="15"/>
        <v>0</v>
      </c>
      <c r="O51" s="8"/>
      <c r="P51" s="8"/>
      <c r="Q51" s="27">
        <f t="shared" si="16"/>
        <v>0</v>
      </c>
      <c r="R51" s="27">
        <f t="shared" si="17"/>
        <v>-300</v>
      </c>
    </row>
    <row r="52" spans="2:18" ht="27" customHeight="1" x14ac:dyDescent="0.4">
      <c r="B52" s="4" t="s">
        <v>31</v>
      </c>
      <c r="C52" s="12">
        <v>90</v>
      </c>
      <c r="D52" s="4">
        <f t="shared" si="18"/>
        <v>18</v>
      </c>
      <c r="E52" s="4"/>
      <c r="F52" s="4">
        <f t="shared" si="11"/>
        <v>0</v>
      </c>
      <c r="G52" s="4"/>
      <c r="H52" s="4">
        <f t="shared" si="12"/>
        <v>0</v>
      </c>
      <c r="I52" s="4"/>
      <c r="J52" s="4">
        <f t="shared" si="13"/>
        <v>0</v>
      </c>
      <c r="K52" s="4"/>
      <c r="L52" s="4">
        <f t="shared" si="14"/>
        <v>0</v>
      </c>
      <c r="M52" s="4"/>
      <c r="N52" s="4">
        <f t="shared" si="15"/>
        <v>0</v>
      </c>
      <c r="O52" s="4"/>
      <c r="P52" s="4"/>
      <c r="Q52" s="30">
        <f t="shared" si="16"/>
        <v>0</v>
      </c>
      <c r="R52" s="27">
        <f t="shared" si="17"/>
        <v>-90</v>
      </c>
    </row>
    <row r="53" spans="2:18" ht="27" customHeight="1" x14ac:dyDescent="0.4">
      <c r="B53" s="8"/>
      <c r="C53" s="8"/>
      <c r="D53" s="8"/>
      <c r="E53" s="8"/>
      <c r="F53" s="8"/>
      <c r="G53" s="8"/>
      <c r="H53" s="8"/>
      <c r="I53" s="8"/>
      <c r="J53" s="8"/>
      <c r="K53" s="8"/>
      <c r="L53" s="8"/>
      <c r="M53" s="8"/>
      <c r="N53" s="8"/>
      <c r="O53" s="8"/>
      <c r="P53" s="8"/>
      <c r="Q53" s="27">
        <f t="shared" si="16"/>
        <v>0</v>
      </c>
      <c r="R53" s="27">
        <f t="shared" si="17"/>
        <v>0</v>
      </c>
    </row>
    <row r="54" spans="2:18" ht="27" customHeight="1" x14ac:dyDescent="0.4">
      <c r="B54" s="4"/>
      <c r="C54" s="12"/>
      <c r="D54" s="4"/>
      <c r="E54" s="4"/>
      <c r="F54" s="4"/>
      <c r="G54" s="4"/>
      <c r="H54" s="4"/>
      <c r="I54" s="4"/>
      <c r="J54" s="4"/>
      <c r="K54" s="4"/>
      <c r="L54" s="4"/>
      <c r="M54" s="4"/>
      <c r="N54" s="4"/>
      <c r="O54" s="4"/>
      <c r="P54" s="4"/>
      <c r="Q54" s="30">
        <f t="shared" si="16"/>
        <v>0</v>
      </c>
      <c r="R54" s="27">
        <f t="shared" si="17"/>
        <v>0</v>
      </c>
    </row>
    <row r="55" spans="2:18" ht="27" customHeight="1" thickBot="1" x14ac:dyDescent="0.45">
      <c r="B55" s="8"/>
      <c r="C55" s="8"/>
      <c r="D55" s="8"/>
      <c r="E55" s="8"/>
      <c r="F55" s="8"/>
      <c r="G55" s="8"/>
      <c r="H55" s="8"/>
      <c r="I55" s="8"/>
      <c r="J55" s="8"/>
      <c r="K55" s="8"/>
      <c r="L55" s="8"/>
      <c r="M55" s="8"/>
      <c r="N55" s="8"/>
      <c r="O55" s="8"/>
      <c r="P55" s="8"/>
      <c r="Q55" s="39">
        <f t="shared" si="16"/>
        <v>0</v>
      </c>
      <c r="R55" s="28">
        <f t="shared" si="17"/>
        <v>0</v>
      </c>
    </row>
    <row r="56" spans="2:18" ht="22.5" customHeight="1" thickBot="1" x14ac:dyDescent="0.45">
      <c r="B56" s="43"/>
      <c r="C56" s="43"/>
      <c r="D56" s="43"/>
      <c r="E56" s="43"/>
      <c r="F56" s="43"/>
      <c r="G56" s="43"/>
      <c r="H56" s="43"/>
      <c r="I56" s="43"/>
      <c r="J56" s="43"/>
      <c r="K56" s="43"/>
      <c r="L56" s="43"/>
      <c r="M56" s="43"/>
      <c r="N56" s="43"/>
      <c r="O56" s="43"/>
      <c r="P56" s="43"/>
    </row>
    <row r="57" spans="2:18" ht="27" customHeight="1" x14ac:dyDescent="0.4">
      <c r="B57" s="43"/>
      <c r="C57" s="123" t="s">
        <v>56</v>
      </c>
      <c r="D57" s="124"/>
      <c r="E57" s="44">
        <f>O43+2</f>
        <v>44949</v>
      </c>
      <c r="F57" s="45" t="s">
        <v>38</v>
      </c>
      <c r="G57" s="44">
        <f>E57+1</f>
        <v>44950</v>
      </c>
      <c r="H57" s="45" t="s">
        <v>38</v>
      </c>
      <c r="I57" s="44">
        <f>G57+1</f>
        <v>44951</v>
      </c>
      <c r="J57" s="45" t="s">
        <v>38</v>
      </c>
      <c r="K57" s="44">
        <f>I57+1</f>
        <v>44952</v>
      </c>
      <c r="L57" s="45" t="s">
        <v>38</v>
      </c>
      <c r="M57" s="44">
        <f>K57+1</f>
        <v>44953</v>
      </c>
      <c r="N57" s="45" t="s">
        <v>38</v>
      </c>
      <c r="O57" s="44">
        <f>M57+1</f>
        <v>44954</v>
      </c>
      <c r="P57" s="45" t="s">
        <v>38</v>
      </c>
      <c r="Q57" s="17" t="s">
        <v>39</v>
      </c>
      <c r="R57" s="17" t="s">
        <v>40</v>
      </c>
    </row>
    <row r="58" spans="2:18" ht="27" customHeight="1" x14ac:dyDescent="0.4">
      <c r="B58" s="20"/>
      <c r="C58" s="21"/>
      <c r="D58" s="21"/>
      <c r="E58" s="4" t="s">
        <v>44</v>
      </c>
      <c r="F58" s="4"/>
      <c r="G58" s="4" t="s">
        <v>45</v>
      </c>
      <c r="H58" s="4"/>
      <c r="I58" s="4" t="s">
        <v>46</v>
      </c>
      <c r="J58" s="4"/>
      <c r="K58" s="4" t="s">
        <v>47</v>
      </c>
      <c r="L58" s="4"/>
      <c r="M58" s="4" t="s">
        <v>48</v>
      </c>
      <c r="N58" s="4"/>
      <c r="O58" s="4" t="s">
        <v>49</v>
      </c>
      <c r="P58" s="4"/>
      <c r="Q58" s="22"/>
      <c r="R58" s="23"/>
    </row>
    <row r="59" spans="2:18" ht="27" customHeight="1" x14ac:dyDescent="0.4">
      <c r="B59" s="8" t="s">
        <v>51</v>
      </c>
      <c r="C59" s="26">
        <v>1000</v>
      </c>
      <c r="D59" s="104">
        <f>C59/5</f>
        <v>200</v>
      </c>
      <c r="E59" s="8"/>
      <c r="F59" s="8">
        <f t="shared" ref="F59:F66" si="19">E59</f>
        <v>0</v>
      </c>
      <c r="G59" s="8"/>
      <c r="H59" s="8">
        <f t="shared" ref="H59:H66" si="20">F59+G59</f>
        <v>0</v>
      </c>
      <c r="I59" s="8"/>
      <c r="J59" s="8">
        <f t="shared" ref="J59:J66" si="21">H59+I59</f>
        <v>0</v>
      </c>
      <c r="K59" s="8"/>
      <c r="L59" s="8">
        <f t="shared" ref="L59:L66" si="22">J59+K59</f>
        <v>0</v>
      </c>
      <c r="M59" s="8"/>
      <c r="N59" s="8">
        <f t="shared" ref="N59:N66" si="23">L59+M59</f>
        <v>0</v>
      </c>
      <c r="O59" s="8"/>
      <c r="P59" s="8"/>
      <c r="Q59" s="27">
        <f t="shared" ref="Q59:Q69" si="24">E59+G59+I59+K59+M59+O59</f>
        <v>0</v>
      </c>
      <c r="R59" s="28">
        <f t="shared" ref="R59:R69" si="25">Q59-C59</f>
        <v>-1000</v>
      </c>
    </row>
    <row r="60" spans="2:18" ht="27" customHeight="1" x14ac:dyDescent="0.4">
      <c r="B60" s="12" t="s">
        <v>53</v>
      </c>
      <c r="C60" s="21">
        <v>200</v>
      </c>
      <c r="D60" s="105">
        <f t="shared" ref="D60:D66" si="26">C60/5</f>
        <v>40</v>
      </c>
      <c r="E60" s="4"/>
      <c r="F60" s="4">
        <f t="shared" si="19"/>
        <v>0</v>
      </c>
      <c r="G60" s="4"/>
      <c r="H60" s="4">
        <f t="shared" si="20"/>
        <v>0</v>
      </c>
      <c r="I60" s="4"/>
      <c r="J60" s="4">
        <f t="shared" si="21"/>
        <v>0</v>
      </c>
      <c r="K60" s="4"/>
      <c r="L60" s="4">
        <f t="shared" si="22"/>
        <v>0</v>
      </c>
      <c r="M60" s="4"/>
      <c r="N60" s="4">
        <f t="shared" si="23"/>
        <v>0</v>
      </c>
      <c r="O60" s="4"/>
      <c r="P60" s="4"/>
      <c r="Q60" s="30">
        <f t="shared" si="24"/>
        <v>0</v>
      </c>
      <c r="R60" s="28">
        <f t="shared" si="25"/>
        <v>-200</v>
      </c>
    </row>
    <row r="61" spans="2:18" ht="27" customHeight="1" x14ac:dyDescent="0.4">
      <c r="B61" s="8" t="s">
        <v>55</v>
      </c>
      <c r="C61" s="26">
        <v>300</v>
      </c>
      <c r="D61" s="104">
        <f t="shared" si="26"/>
        <v>60</v>
      </c>
      <c r="E61" s="8"/>
      <c r="F61" s="8">
        <f t="shared" si="19"/>
        <v>0</v>
      </c>
      <c r="G61" s="8"/>
      <c r="H61" s="8">
        <f t="shared" si="20"/>
        <v>0</v>
      </c>
      <c r="I61" s="8"/>
      <c r="J61" s="8">
        <f t="shared" si="21"/>
        <v>0</v>
      </c>
      <c r="K61" s="8"/>
      <c r="L61" s="8">
        <f t="shared" si="22"/>
        <v>0</v>
      </c>
      <c r="M61" s="8"/>
      <c r="N61" s="8">
        <f t="shared" si="23"/>
        <v>0</v>
      </c>
      <c r="O61" s="8"/>
      <c r="P61" s="8"/>
      <c r="Q61" s="27">
        <f t="shared" si="24"/>
        <v>0</v>
      </c>
      <c r="R61" s="28">
        <f t="shared" si="25"/>
        <v>-300</v>
      </c>
    </row>
    <row r="62" spans="2:18" ht="27" customHeight="1" x14ac:dyDescent="0.4">
      <c r="B62" s="4" t="s">
        <v>9</v>
      </c>
      <c r="C62" s="4">
        <v>270</v>
      </c>
      <c r="D62" s="105">
        <f t="shared" si="26"/>
        <v>54</v>
      </c>
      <c r="E62" s="4">
        <v>90</v>
      </c>
      <c r="F62" s="4">
        <f t="shared" si="19"/>
        <v>90</v>
      </c>
      <c r="G62" s="4"/>
      <c r="H62" s="4">
        <f t="shared" si="20"/>
        <v>90</v>
      </c>
      <c r="I62" s="4"/>
      <c r="J62" s="4">
        <f t="shared" si="21"/>
        <v>90</v>
      </c>
      <c r="K62" s="4">
        <v>701</v>
      </c>
      <c r="L62" s="4">
        <f t="shared" si="22"/>
        <v>791</v>
      </c>
      <c r="M62" s="4"/>
      <c r="N62" s="4">
        <f t="shared" si="23"/>
        <v>791</v>
      </c>
      <c r="O62" s="4"/>
      <c r="P62" s="4"/>
      <c r="Q62" s="30">
        <f t="shared" si="24"/>
        <v>791</v>
      </c>
      <c r="R62" s="28">
        <f t="shared" si="25"/>
        <v>521</v>
      </c>
    </row>
    <row r="63" spans="2:18" ht="27" customHeight="1" x14ac:dyDescent="0.4">
      <c r="B63" s="8" t="s">
        <v>13</v>
      </c>
      <c r="C63" s="100">
        <v>572</v>
      </c>
      <c r="D63" s="104">
        <f t="shared" si="26"/>
        <v>114.4</v>
      </c>
      <c r="E63" s="8"/>
      <c r="F63" s="8">
        <f t="shared" si="19"/>
        <v>0</v>
      </c>
      <c r="G63" s="8"/>
      <c r="H63" s="8">
        <f t="shared" si="20"/>
        <v>0</v>
      </c>
      <c r="I63" s="8">
        <v>312</v>
      </c>
      <c r="J63" s="8">
        <f t="shared" si="21"/>
        <v>312</v>
      </c>
      <c r="K63" s="8">
        <v>208</v>
      </c>
      <c r="L63" s="8">
        <f t="shared" si="22"/>
        <v>520</v>
      </c>
      <c r="M63" s="8"/>
      <c r="N63" s="8">
        <f t="shared" si="23"/>
        <v>520</v>
      </c>
      <c r="O63" s="8"/>
      <c r="P63" s="8"/>
      <c r="Q63" s="27">
        <f t="shared" si="24"/>
        <v>520</v>
      </c>
      <c r="R63" s="28">
        <f t="shared" si="25"/>
        <v>-52</v>
      </c>
    </row>
    <row r="64" spans="2:18" ht="27" customHeight="1" x14ac:dyDescent="0.4">
      <c r="B64" s="4" t="s">
        <v>16</v>
      </c>
      <c r="C64" s="101">
        <v>832</v>
      </c>
      <c r="D64" s="105">
        <f t="shared" si="26"/>
        <v>166.4</v>
      </c>
      <c r="E64" s="4">
        <v>94</v>
      </c>
      <c r="F64" s="4">
        <f t="shared" si="19"/>
        <v>94</v>
      </c>
      <c r="G64" s="4">
        <v>322</v>
      </c>
      <c r="H64" s="4">
        <f t="shared" si="20"/>
        <v>416</v>
      </c>
      <c r="I64" s="4"/>
      <c r="J64" s="4">
        <f t="shared" si="21"/>
        <v>416</v>
      </c>
      <c r="K64" s="4"/>
      <c r="L64" s="4">
        <f t="shared" si="22"/>
        <v>416</v>
      </c>
      <c r="M64" s="4">
        <v>364</v>
      </c>
      <c r="N64" s="4">
        <f t="shared" si="23"/>
        <v>780</v>
      </c>
      <c r="O64" s="4"/>
      <c r="P64" s="4"/>
      <c r="Q64" s="30">
        <f t="shared" si="24"/>
        <v>780</v>
      </c>
      <c r="R64" s="28">
        <f t="shared" si="25"/>
        <v>-52</v>
      </c>
    </row>
    <row r="65" spans="2:22" ht="27" customHeight="1" x14ac:dyDescent="0.4">
      <c r="B65" s="8" t="s">
        <v>26</v>
      </c>
      <c r="C65" s="8">
        <v>300</v>
      </c>
      <c r="D65" s="104">
        <f t="shared" si="26"/>
        <v>60</v>
      </c>
      <c r="E65" s="8"/>
      <c r="F65" s="8">
        <f t="shared" si="19"/>
        <v>0</v>
      </c>
      <c r="G65" s="8"/>
      <c r="H65" s="8">
        <f t="shared" si="20"/>
        <v>0</v>
      </c>
      <c r="I65" s="8"/>
      <c r="J65" s="8">
        <f t="shared" si="21"/>
        <v>0</v>
      </c>
      <c r="K65" s="8"/>
      <c r="L65" s="8">
        <f t="shared" si="22"/>
        <v>0</v>
      </c>
      <c r="M65" s="8"/>
      <c r="N65" s="8">
        <f t="shared" si="23"/>
        <v>0</v>
      </c>
      <c r="O65" s="8"/>
      <c r="P65" s="8"/>
      <c r="Q65" s="27">
        <f t="shared" si="24"/>
        <v>0</v>
      </c>
      <c r="R65" s="27">
        <f t="shared" si="25"/>
        <v>-300</v>
      </c>
    </row>
    <row r="66" spans="2:22" ht="27" customHeight="1" x14ac:dyDescent="0.4">
      <c r="B66" s="4" t="s">
        <v>31</v>
      </c>
      <c r="C66" s="12">
        <v>90</v>
      </c>
      <c r="D66" s="105">
        <f t="shared" si="26"/>
        <v>18</v>
      </c>
      <c r="E66" s="4"/>
      <c r="F66" s="4">
        <f t="shared" si="19"/>
        <v>0</v>
      </c>
      <c r="G66" s="4"/>
      <c r="H66" s="4">
        <f t="shared" si="20"/>
        <v>0</v>
      </c>
      <c r="I66" s="4"/>
      <c r="J66" s="4">
        <f t="shared" si="21"/>
        <v>0</v>
      </c>
      <c r="K66" s="4"/>
      <c r="L66" s="4">
        <f t="shared" si="22"/>
        <v>0</v>
      </c>
      <c r="M66" s="4"/>
      <c r="N66" s="4">
        <f t="shared" si="23"/>
        <v>0</v>
      </c>
      <c r="O66" s="4"/>
      <c r="P66" s="4"/>
      <c r="Q66" s="30">
        <f t="shared" si="24"/>
        <v>0</v>
      </c>
      <c r="R66" s="27">
        <f t="shared" si="25"/>
        <v>-90</v>
      </c>
    </row>
    <row r="67" spans="2:22" ht="27" customHeight="1" x14ac:dyDescent="0.4">
      <c r="B67" s="8"/>
      <c r="C67" s="8"/>
      <c r="D67" s="8"/>
      <c r="E67" s="8"/>
      <c r="F67" s="8"/>
      <c r="G67" s="8"/>
      <c r="H67" s="8"/>
      <c r="I67" s="8"/>
      <c r="J67" s="8"/>
      <c r="K67" s="8"/>
      <c r="L67" s="8"/>
      <c r="M67" s="8"/>
      <c r="N67" s="8"/>
      <c r="O67" s="8"/>
      <c r="P67" s="8"/>
      <c r="Q67" s="27">
        <f t="shared" si="24"/>
        <v>0</v>
      </c>
      <c r="R67" s="27">
        <f t="shared" si="25"/>
        <v>0</v>
      </c>
    </row>
    <row r="68" spans="2:22" ht="27" customHeight="1" x14ac:dyDescent="0.4">
      <c r="B68" s="4"/>
      <c r="C68" s="12"/>
      <c r="D68" s="4"/>
      <c r="E68" s="4"/>
      <c r="F68" s="4"/>
      <c r="G68" s="4"/>
      <c r="H68" s="4"/>
      <c r="I68" s="4"/>
      <c r="J68" s="4"/>
      <c r="K68" s="4"/>
      <c r="L68" s="4"/>
      <c r="M68" s="4"/>
      <c r="N68" s="4"/>
      <c r="O68" s="4"/>
      <c r="P68" s="4"/>
      <c r="Q68" s="30">
        <f t="shared" si="24"/>
        <v>0</v>
      </c>
      <c r="R68" s="27">
        <f t="shared" si="25"/>
        <v>0</v>
      </c>
    </row>
    <row r="69" spans="2:22" ht="27" customHeight="1" thickBot="1" x14ac:dyDescent="0.45">
      <c r="B69" s="8"/>
      <c r="C69" s="8"/>
      <c r="D69" s="8"/>
      <c r="E69" s="8"/>
      <c r="F69" s="8"/>
      <c r="G69" s="8"/>
      <c r="H69" s="8"/>
      <c r="I69" s="8"/>
      <c r="J69" s="8"/>
      <c r="K69" s="8"/>
      <c r="L69" s="8"/>
      <c r="M69" s="8"/>
      <c r="N69" s="8"/>
      <c r="O69" s="8"/>
      <c r="P69" s="8"/>
      <c r="Q69" s="39">
        <f t="shared" si="24"/>
        <v>0</v>
      </c>
      <c r="R69" s="28">
        <f t="shared" si="25"/>
        <v>0</v>
      </c>
    </row>
    <row r="70" spans="2:22" ht="22.5" customHeight="1" thickBot="1" x14ac:dyDescent="0.45">
      <c r="B70" s="42"/>
      <c r="C70" s="42"/>
      <c r="D70" s="42"/>
      <c r="E70" s="42"/>
      <c r="F70" s="42"/>
      <c r="G70" s="42"/>
      <c r="H70" s="42"/>
      <c r="I70" s="42"/>
      <c r="J70" s="42"/>
      <c r="K70" s="42"/>
      <c r="L70" s="42"/>
      <c r="M70" s="42"/>
      <c r="N70" s="42"/>
      <c r="O70" s="42"/>
      <c r="P70" s="42"/>
    </row>
    <row r="71" spans="2:22" ht="27" customHeight="1" x14ac:dyDescent="0.4">
      <c r="B71" s="43"/>
      <c r="C71" s="123" t="s">
        <v>56</v>
      </c>
      <c r="D71" s="124"/>
      <c r="E71" s="44">
        <f>O57+2</f>
        <v>44956</v>
      </c>
      <c r="F71" s="45" t="s">
        <v>38</v>
      </c>
      <c r="G71" s="44">
        <f>E71+1</f>
        <v>44957</v>
      </c>
      <c r="H71" s="45" t="s">
        <v>38</v>
      </c>
      <c r="I71" s="44">
        <f>G71+1</f>
        <v>44958</v>
      </c>
      <c r="J71" s="45" t="s">
        <v>38</v>
      </c>
      <c r="K71" s="44">
        <f>I71+1</f>
        <v>44959</v>
      </c>
      <c r="L71" s="45" t="s">
        <v>38</v>
      </c>
      <c r="M71" s="44">
        <f>K71+1</f>
        <v>44960</v>
      </c>
      <c r="N71" s="45" t="s">
        <v>38</v>
      </c>
      <c r="O71" s="44">
        <f>M71+1</f>
        <v>44961</v>
      </c>
      <c r="P71" s="45" t="s">
        <v>38</v>
      </c>
      <c r="Q71" s="17" t="s">
        <v>39</v>
      </c>
      <c r="R71" s="17" t="s">
        <v>40</v>
      </c>
      <c r="S71" s="46"/>
      <c r="T71" s="12" t="s">
        <v>57</v>
      </c>
      <c r="U71" s="47" t="s">
        <v>58</v>
      </c>
      <c r="V71" s="47" t="s">
        <v>40</v>
      </c>
    </row>
    <row r="72" spans="2:22" ht="27" customHeight="1" x14ac:dyDescent="0.4">
      <c r="B72" s="20"/>
      <c r="C72" s="21"/>
      <c r="D72" s="21"/>
      <c r="E72" s="4" t="s">
        <v>44</v>
      </c>
      <c r="F72" s="4"/>
      <c r="G72" s="4" t="s">
        <v>45</v>
      </c>
      <c r="H72" s="4"/>
      <c r="I72" s="4" t="s">
        <v>46</v>
      </c>
      <c r="J72" s="4"/>
      <c r="K72" s="4" t="s">
        <v>47</v>
      </c>
      <c r="L72" s="4"/>
      <c r="M72" s="4" t="s">
        <v>48</v>
      </c>
      <c r="N72" s="4"/>
      <c r="O72" s="4" t="s">
        <v>49</v>
      </c>
      <c r="P72" s="4"/>
      <c r="Q72" s="22"/>
      <c r="R72" s="23"/>
      <c r="S72" s="48"/>
      <c r="T72" s="12"/>
      <c r="U72" s="49"/>
      <c r="V72" s="49"/>
    </row>
    <row r="73" spans="2:22" ht="27" customHeight="1" x14ac:dyDescent="0.4">
      <c r="B73" s="8" t="s">
        <v>51</v>
      </c>
      <c r="C73" s="26">
        <v>1000</v>
      </c>
      <c r="D73" s="8">
        <f t="shared" ref="D73:D80" si="27">C73/5</f>
        <v>200</v>
      </c>
      <c r="E73" s="8"/>
      <c r="F73" s="8">
        <f t="shared" ref="F73:F80" si="28">E73</f>
        <v>0</v>
      </c>
      <c r="G73" s="8"/>
      <c r="H73" s="8">
        <f t="shared" ref="H73:H80" si="29">F73+G73</f>
        <v>0</v>
      </c>
      <c r="I73" s="8"/>
      <c r="J73" s="8">
        <f t="shared" ref="J73:J80" si="30">H73+I73</f>
        <v>0</v>
      </c>
      <c r="K73" s="8"/>
      <c r="L73" s="8">
        <f t="shared" ref="L73:L80" si="31">J73+K73</f>
        <v>0</v>
      </c>
      <c r="M73" s="8"/>
      <c r="N73" s="8">
        <f t="shared" ref="N73:N80" si="32">L73+M73</f>
        <v>0</v>
      </c>
      <c r="O73" s="8"/>
      <c r="P73" s="8"/>
      <c r="Q73" s="27">
        <f t="shared" ref="Q73:Q83" si="33">E73+G73+I73+K73+M73+O73</f>
        <v>0</v>
      </c>
      <c r="R73" s="28">
        <f t="shared" ref="R73:R83" si="34">Q73-C73</f>
        <v>-1000</v>
      </c>
      <c r="S73" s="48"/>
      <c r="T73" s="12"/>
      <c r="U73" s="49"/>
      <c r="V73" s="49"/>
    </row>
    <row r="74" spans="2:22" ht="27" customHeight="1" x14ac:dyDescent="0.4">
      <c r="B74" s="12" t="s">
        <v>53</v>
      </c>
      <c r="C74" s="21">
        <v>200</v>
      </c>
      <c r="D74" s="4">
        <f t="shared" si="27"/>
        <v>40</v>
      </c>
      <c r="E74" s="4"/>
      <c r="F74" s="4">
        <f t="shared" si="28"/>
        <v>0</v>
      </c>
      <c r="G74" s="4"/>
      <c r="H74" s="4">
        <f t="shared" si="29"/>
        <v>0</v>
      </c>
      <c r="I74" s="4"/>
      <c r="J74" s="4">
        <f t="shared" si="30"/>
        <v>0</v>
      </c>
      <c r="K74" s="4"/>
      <c r="L74" s="4">
        <f t="shared" si="31"/>
        <v>0</v>
      </c>
      <c r="M74" s="4"/>
      <c r="N74" s="4">
        <f t="shared" si="32"/>
        <v>0</v>
      </c>
      <c r="O74" s="4"/>
      <c r="P74" s="4"/>
      <c r="Q74" s="30">
        <f t="shared" si="33"/>
        <v>0</v>
      </c>
      <c r="R74" s="28">
        <f t="shared" si="34"/>
        <v>-200</v>
      </c>
      <c r="S74" s="48"/>
      <c r="T74" s="12"/>
      <c r="U74" s="49"/>
      <c r="V74" s="49"/>
    </row>
    <row r="75" spans="2:22" ht="27" customHeight="1" x14ac:dyDescent="0.4">
      <c r="B75" s="8" t="s">
        <v>55</v>
      </c>
      <c r="C75" s="26">
        <v>300</v>
      </c>
      <c r="D75" s="8">
        <f t="shared" si="27"/>
        <v>60</v>
      </c>
      <c r="E75" s="8"/>
      <c r="F75" s="8">
        <f t="shared" si="28"/>
        <v>0</v>
      </c>
      <c r="G75" s="8"/>
      <c r="H75" s="8">
        <f t="shared" si="29"/>
        <v>0</v>
      </c>
      <c r="I75" s="8"/>
      <c r="J75" s="8">
        <f t="shared" si="30"/>
        <v>0</v>
      </c>
      <c r="K75" s="8"/>
      <c r="L75" s="8">
        <f t="shared" si="31"/>
        <v>0</v>
      </c>
      <c r="M75" s="8"/>
      <c r="N75" s="8">
        <f t="shared" si="32"/>
        <v>0</v>
      </c>
      <c r="O75" s="8"/>
      <c r="P75" s="8"/>
      <c r="Q75" s="27">
        <f t="shared" si="33"/>
        <v>0</v>
      </c>
      <c r="R75" s="28">
        <f t="shared" si="34"/>
        <v>-300</v>
      </c>
      <c r="S75" s="48"/>
      <c r="T75" s="12"/>
      <c r="U75" s="49"/>
      <c r="V75" s="49"/>
    </row>
    <row r="76" spans="2:22" ht="27" customHeight="1" x14ac:dyDescent="0.4">
      <c r="B76" s="4" t="s">
        <v>9</v>
      </c>
      <c r="C76" s="4">
        <v>270</v>
      </c>
      <c r="D76" s="4">
        <f t="shared" si="27"/>
        <v>54</v>
      </c>
      <c r="E76" s="4"/>
      <c r="F76" s="4">
        <f t="shared" si="28"/>
        <v>0</v>
      </c>
      <c r="G76" s="4"/>
      <c r="H76" s="4">
        <f t="shared" si="29"/>
        <v>0</v>
      </c>
      <c r="I76" s="4"/>
      <c r="J76" s="4">
        <f t="shared" si="30"/>
        <v>0</v>
      </c>
      <c r="K76" s="4"/>
      <c r="L76" s="4">
        <f t="shared" si="31"/>
        <v>0</v>
      </c>
      <c r="M76" s="4"/>
      <c r="N76" s="4">
        <f t="shared" si="32"/>
        <v>0</v>
      </c>
      <c r="O76" s="4"/>
      <c r="P76" s="4"/>
      <c r="Q76" s="30">
        <f t="shared" si="33"/>
        <v>0</v>
      </c>
      <c r="R76" s="28">
        <f t="shared" si="34"/>
        <v>-270</v>
      </c>
      <c r="S76" s="50" t="s">
        <v>59</v>
      </c>
      <c r="T76" s="12"/>
      <c r="U76" s="51">
        <f t="shared" ref="U76:U83" si="35">Q76+Q34+Q48+Q62+P76</f>
        <v>1485</v>
      </c>
      <c r="V76" s="52">
        <f t="shared" ref="V76:V83" si="36">U76-C20-C34-C48-C62-C76</f>
        <v>-45</v>
      </c>
    </row>
    <row r="77" spans="2:22" ht="27" customHeight="1" x14ac:dyDescent="0.4">
      <c r="B77" s="8" t="s">
        <v>13</v>
      </c>
      <c r="C77" s="100">
        <v>468</v>
      </c>
      <c r="D77" s="8">
        <f t="shared" si="27"/>
        <v>93.6</v>
      </c>
      <c r="E77" s="8"/>
      <c r="F77" s="8">
        <f t="shared" si="28"/>
        <v>0</v>
      </c>
      <c r="G77" s="8"/>
      <c r="H77" s="8">
        <f t="shared" si="29"/>
        <v>0</v>
      </c>
      <c r="I77" s="8"/>
      <c r="J77" s="8">
        <f t="shared" si="30"/>
        <v>0</v>
      </c>
      <c r="K77" s="8"/>
      <c r="L77" s="8">
        <f t="shared" si="31"/>
        <v>0</v>
      </c>
      <c r="M77" s="8"/>
      <c r="N77" s="8">
        <f t="shared" si="32"/>
        <v>0</v>
      </c>
      <c r="O77" s="8"/>
      <c r="P77" s="8"/>
      <c r="Q77" s="27">
        <f t="shared" si="33"/>
        <v>0</v>
      </c>
      <c r="R77" s="28">
        <f t="shared" si="34"/>
        <v>-468</v>
      </c>
      <c r="S77" s="53" t="s">
        <v>13</v>
      </c>
      <c r="T77" s="8"/>
      <c r="U77" s="51">
        <f t="shared" si="35"/>
        <v>762</v>
      </c>
      <c r="V77" s="52">
        <f t="shared" si="36"/>
        <v>-812</v>
      </c>
    </row>
    <row r="78" spans="2:22" ht="27" customHeight="1" x14ac:dyDescent="0.4">
      <c r="B78" s="4" t="s">
        <v>16</v>
      </c>
      <c r="C78" s="101">
        <v>260</v>
      </c>
      <c r="D78" s="4">
        <f t="shared" si="27"/>
        <v>52</v>
      </c>
      <c r="E78" s="4"/>
      <c r="F78" s="4">
        <f t="shared" si="28"/>
        <v>0</v>
      </c>
      <c r="G78" s="4"/>
      <c r="H78" s="4">
        <f t="shared" si="29"/>
        <v>0</v>
      </c>
      <c r="I78" s="4"/>
      <c r="J78" s="4">
        <f t="shared" si="30"/>
        <v>0</v>
      </c>
      <c r="K78" s="4"/>
      <c r="L78" s="4">
        <f t="shared" si="31"/>
        <v>0</v>
      </c>
      <c r="M78" s="4"/>
      <c r="N78" s="4">
        <f t="shared" si="32"/>
        <v>0</v>
      </c>
      <c r="O78" s="4"/>
      <c r="P78" s="4"/>
      <c r="Q78" s="30">
        <f t="shared" si="33"/>
        <v>0</v>
      </c>
      <c r="R78" s="28">
        <f t="shared" si="34"/>
        <v>-260</v>
      </c>
      <c r="S78" s="50" t="s">
        <v>16</v>
      </c>
      <c r="T78" s="12"/>
      <c r="U78" s="51">
        <f t="shared" si="35"/>
        <v>1069</v>
      </c>
      <c r="V78" s="52">
        <f t="shared" si="36"/>
        <v>-1451</v>
      </c>
    </row>
    <row r="79" spans="2:22" ht="27" customHeight="1" x14ac:dyDescent="0.4">
      <c r="B79" s="8" t="s">
        <v>26</v>
      </c>
      <c r="C79" s="8">
        <v>300</v>
      </c>
      <c r="D79" s="8">
        <f t="shared" si="27"/>
        <v>60</v>
      </c>
      <c r="E79" s="8"/>
      <c r="F79" s="8">
        <f t="shared" si="28"/>
        <v>0</v>
      </c>
      <c r="G79" s="8"/>
      <c r="H79" s="8">
        <f t="shared" si="29"/>
        <v>0</v>
      </c>
      <c r="I79" s="8"/>
      <c r="J79" s="8">
        <f t="shared" si="30"/>
        <v>0</v>
      </c>
      <c r="K79" s="8"/>
      <c r="L79" s="8">
        <f t="shared" si="31"/>
        <v>0</v>
      </c>
      <c r="M79" s="8"/>
      <c r="N79" s="8">
        <f t="shared" si="32"/>
        <v>0</v>
      </c>
      <c r="O79" s="8"/>
      <c r="P79" s="8"/>
      <c r="Q79" s="27">
        <f t="shared" si="33"/>
        <v>0</v>
      </c>
      <c r="R79" s="27">
        <f t="shared" si="34"/>
        <v>-300</v>
      </c>
      <c r="S79" s="53" t="s">
        <v>21</v>
      </c>
      <c r="T79" s="8"/>
      <c r="U79" s="51">
        <f t="shared" si="35"/>
        <v>0</v>
      </c>
      <c r="V79" s="51">
        <f t="shared" si="36"/>
        <v>-1500</v>
      </c>
    </row>
    <row r="80" spans="2:22" ht="27" customHeight="1" x14ac:dyDescent="0.4">
      <c r="B80" s="4" t="s">
        <v>31</v>
      </c>
      <c r="C80" s="12">
        <v>90</v>
      </c>
      <c r="D80" s="4">
        <f t="shared" si="27"/>
        <v>18</v>
      </c>
      <c r="E80" s="4"/>
      <c r="F80" s="4">
        <f t="shared" si="28"/>
        <v>0</v>
      </c>
      <c r="G80" s="4"/>
      <c r="H80" s="4">
        <f t="shared" si="29"/>
        <v>0</v>
      </c>
      <c r="I80" s="4"/>
      <c r="J80" s="4">
        <f t="shared" si="30"/>
        <v>0</v>
      </c>
      <c r="K80" s="4"/>
      <c r="L80" s="4">
        <f t="shared" si="31"/>
        <v>0</v>
      </c>
      <c r="M80" s="4"/>
      <c r="N80" s="4">
        <f t="shared" si="32"/>
        <v>0</v>
      </c>
      <c r="O80" s="4"/>
      <c r="P80" s="4"/>
      <c r="Q80" s="30">
        <f t="shared" si="33"/>
        <v>0</v>
      </c>
      <c r="R80" s="27">
        <f t="shared" si="34"/>
        <v>-90</v>
      </c>
      <c r="S80" s="53" t="s">
        <v>60</v>
      </c>
      <c r="T80" s="8"/>
      <c r="U80" s="51">
        <f t="shared" si="35"/>
        <v>0</v>
      </c>
      <c r="V80" s="51">
        <f t="shared" si="36"/>
        <v>-450</v>
      </c>
    </row>
    <row r="81" spans="2:22" ht="27" customHeight="1" x14ac:dyDescent="0.4">
      <c r="B81" s="8"/>
      <c r="C81" s="8"/>
      <c r="D81" s="8"/>
      <c r="E81" s="8"/>
      <c r="F81" s="8"/>
      <c r="G81" s="8"/>
      <c r="H81" s="8"/>
      <c r="I81" s="8"/>
      <c r="J81" s="8"/>
      <c r="K81" s="8"/>
      <c r="L81" s="8"/>
      <c r="M81" s="8"/>
      <c r="N81" s="8"/>
      <c r="O81" s="8"/>
      <c r="P81" s="8"/>
      <c r="Q81" s="27">
        <f t="shared" si="33"/>
        <v>0</v>
      </c>
      <c r="R81" s="27">
        <f t="shared" si="34"/>
        <v>0</v>
      </c>
      <c r="S81" s="54" t="s">
        <v>29</v>
      </c>
      <c r="T81" s="12"/>
      <c r="U81" s="51">
        <f t="shared" si="35"/>
        <v>0</v>
      </c>
      <c r="V81" s="51">
        <f t="shared" si="36"/>
        <v>0</v>
      </c>
    </row>
    <row r="82" spans="2:22" ht="27" customHeight="1" x14ac:dyDescent="0.4">
      <c r="B82" s="4"/>
      <c r="C82" s="12"/>
      <c r="D82" s="4"/>
      <c r="E82" s="4"/>
      <c r="F82" s="4"/>
      <c r="G82" s="4"/>
      <c r="H82" s="4"/>
      <c r="I82" s="4"/>
      <c r="J82" s="4"/>
      <c r="K82" s="4"/>
      <c r="L82" s="4"/>
      <c r="M82" s="4"/>
      <c r="N82" s="4"/>
      <c r="O82" s="4"/>
      <c r="P82" s="4"/>
      <c r="Q82" s="30">
        <f t="shared" si="33"/>
        <v>0</v>
      </c>
      <c r="R82" s="27">
        <f t="shared" si="34"/>
        <v>0</v>
      </c>
      <c r="S82" s="53" t="s">
        <v>31</v>
      </c>
      <c r="T82" s="8"/>
      <c r="U82" s="51">
        <f t="shared" si="35"/>
        <v>0</v>
      </c>
      <c r="V82" s="51">
        <f t="shared" si="36"/>
        <v>0</v>
      </c>
    </row>
    <row r="83" spans="2:22" ht="27" customHeight="1" thickBot="1" x14ac:dyDescent="0.45">
      <c r="B83" s="8"/>
      <c r="C83" s="8"/>
      <c r="D83" s="26"/>
      <c r="E83" s="8"/>
      <c r="F83" s="8"/>
      <c r="G83" s="8"/>
      <c r="H83" s="8"/>
      <c r="I83" s="8"/>
      <c r="J83" s="8"/>
      <c r="K83" s="8"/>
      <c r="L83" s="8"/>
      <c r="M83" s="8"/>
      <c r="N83" s="8"/>
      <c r="O83" s="8"/>
      <c r="P83" s="8"/>
      <c r="Q83" s="39">
        <f t="shared" si="33"/>
        <v>0</v>
      </c>
      <c r="R83" s="28">
        <f t="shared" si="34"/>
        <v>0</v>
      </c>
      <c r="S83" s="50" t="s">
        <v>61</v>
      </c>
      <c r="T83" s="12"/>
      <c r="U83" s="51">
        <f t="shared" si="35"/>
        <v>0</v>
      </c>
      <c r="V83" s="52">
        <f t="shared" si="36"/>
        <v>0</v>
      </c>
    </row>
    <row r="84" spans="2:22" x14ac:dyDescent="0.4">
      <c r="E84" s="40"/>
      <c r="F84" s="40"/>
      <c r="G84" s="40"/>
      <c r="H84" s="40"/>
      <c r="I84" s="40"/>
      <c r="J84" s="40"/>
      <c r="K84" s="40"/>
      <c r="L84" s="40"/>
      <c r="M84" s="40"/>
      <c r="N84" s="40"/>
      <c r="O84" s="40"/>
      <c r="P84" s="40"/>
    </row>
    <row r="85" spans="2:22" ht="13.5" customHeight="1" x14ac:dyDescent="0.4">
      <c r="B85" s="12" t="s">
        <v>62</v>
      </c>
      <c r="C85" s="12"/>
      <c r="D85" s="55" t="s">
        <v>63</v>
      </c>
    </row>
    <row r="86" spans="2:22" ht="13.5" customHeight="1" x14ac:dyDescent="0.4">
      <c r="B86" s="8" t="s">
        <v>51</v>
      </c>
      <c r="C86" s="8"/>
      <c r="D86" s="8">
        <f t="shared" ref="D86:D91" si="37">C99-C86</f>
        <v>3000</v>
      </c>
      <c r="E86" s="56">
        <f>D86/4</f>
        <v>750</v>
      </c>
    </row>
    <row r="87" spans="2:22" ht="13.5" customHeight="1" x14ac:dyDescent="0.4">
      <c r="B87" s="12" t="s">
        <v>53</v>
      </c>
      <c r="C87" s="12"/>
      <c r="D87" s="8">
        <f t="shared" si="37"/>
        <v>600</v>
      </c>
      <c r="E87" s="56">
        <f t="shared" ref="E87:E96" si="38">D87/4</f>
        <v>150</v>
      </c>
    </row>
    <row r="88" spans="2:22" ht="13.5" customHeight="1" x14ac:dyDescent="0.4">
      <c r="B88" s="8" t="s">
        <v>55</v>
      </c>
      <c r="C88" s="8"/>
      <c r="D88" s="8">
        <f t="shared" si="37"/>
        <v>160</v>
      </c>
      <c r="E88" s="56">
        <f t="shared" si="38"/>
        <v>40</v>
      </c>
    </row>
    <row r="89" spans="2:22" ht="13.5" customHeight="1" x14ac:dyDescent="0.4">
      <c r="B89" s="12" t="s">
        <v>9</v>
      </c>
      <c r="C89" s="12"/>
      <c r="D89" s="8">
        <f t="shared" si="37"/>
        <v>850</v>
      </c>
      <c r="E89" s="56">
        <f t="shared" si="38"/>
        <v>212.5</v>
      </c>
    </row>
    <row r="90" spans="2:22" ht="13.5" customHeight="1" x14ac:dyDescent="0.4">
      <c r="B90" s="8" t="s">
        <v>13</v>
      </c>
      <c r="C90" s="8"/>
      <c r="D90" s="8">
        <f t="shared" si="37"/>
        <v>300</v>
      </c>
      <c r="E90" s="56">
        <f t="shared" si="38"/>
        <v>75</v>
      </c>
    </row>
    <row r="91" spans="2:22" ht="13.5" customHeight="1" x14ac:dyDescent="0.4">
      <c r="B91" s="12" t="s">
        <v>16</v>
      </c>
      <c r="C91" s="12"/>
      <c r="D91" s="8">
        <f t="shared" si="37"/>
        <v>450</v>
      </c>
      <c r="E91" s="56">
        <f t="shared" si="38"/>
        <v>112.5</v>
      </c>
    </row>
    <row r="92" spans="2:22" ht="13.5" customHeight="1" x14ac:dyDescent="0.4">
      <c r="B92" s="8" t="s">
        <v>21</v>
      </c>
      <c r="C92" s="12"/>
      <c r="D92" s="8">
        <f>C106-C92</f>
        <v>750</v>
      </c>
      <c r="E92" s="56">
        <f t="shared" si="38"/>
        <v>187.5</v>
      </c>
    </row>
    <row r="93" spans="2:22" ht="13.5" customHeight="1" x14ac:dyDescent="0.4">
      <c r="B93" s="12" t="s">
        <v>26</v>
      </c>
      <c r="C93" s="8"/>
      <c r="D93" s="8">
        <f>C107-C93</f>
        <v>100</v>
      </c>
      <c r="E93" s="56">
        <f t="shared" si="38"/>
        <v>25</v>
      </c>
    </row>
    <row r="94" spans="2:22" ht="13.5" customHeight="1" x14ac:dyDescent="0.4">
      <c r="B94" s="8" t="s">
        <v>60</v>
      </c>
      <c r="C94" s="12"/>
      <c r="D94" s="8">
        <f>C108-C94</f>
        <v>200</v>
      </c>
      <c r="E94" s="56">
        <f t="shared" si="38"/>
        <v>50</v>
      </c>
    </row>
    <row r="95" spans="2:22" ht="13.5" customHeight="1" x14ac:dyDescent="0.4">
      <c r="B95" s="4" t="s">
        <v>29</v>
      </c>
      <c r="C95" s="8"/>
      <c r="D95" s="8">
        <f>C109-C95</f>
        <v>280</v>
      </c>
      <c r="E95" s="56">
        <f t="shared" si="38"/>
        <v>70</v>
      </c>
    </row>
    <row r="96" spans="2:22" x14ac:dyDescent="0.4">
      <c r="B96" s="8" t="s">
        <v>31</v>
      </c>
      <c r="C96" s="12"/>
      <c r="D96" s="8">
        <f>C110-C96</f>
        <v>0</v>
      </c>
      <c r="E96" s="56">
        <f t="shared" si="38"/>
        <v>0</v>
      </c>
    </row>
    <row r="97" spans="2:14" x14ac:dyDescent="0.4">
      <c r="B97" s="12"/>
    </row>
    <row r="98" spans="2:14" x14ac:dyDescent="0.4">
      <c r="B98" s="112" t="s">
        <v>64</v>
      </c>
      <c r="C98" s="113"/>
      <c r="D98" s="40"/>
    </row>
    <row r="99" spans="2:14" x14ac:dyDescent="0.4">
      <c r="B99" s="8" t="s">
        <v>51</v>
      </c>
      <c r="C99" s="8">
        <v>3000</v>
      </c>
      <c r="D99" s="40"/>
      <c r="I99" s="57" t="s">
        <v>65</v>
      </c>
      <c r="J99" s="58" t="s">
        <v>66</v>
      </c>
      <c r="K99" s="55" t="s">
        <v>63</v>
      </c>
      <c r="L99" s="11"/>
      <c r="M99" s="125" t="s">
        <v>67</v>
      </c>
      <c r="N99" s="125"/>
    </row>
    <row r="100" spans="2:14" x14ac:dyDescent="0.4">
      <c r="B100" s="12" t="s">
        <v>53</v>
      </c>
      <c r="C100" s="12">
        <v>600</v>
      </c>
      <c r="D100" s="40"/>
      <c r="I100" s="4" t="s">
        <v>68</v>
      </c>
      <c r="J100" s="59">
        <v>337</v>
      </c>
      <c r="K100" s="12">
        <f>M100-J100</f>
        <v>1163</v>
      </c>
      <c r="L100" s="4" t="s">
        <v>68</v>
      </c>
      <c r="M100" s="125">
        <v>1500</v>
      </c>
      <c r="N100" s="125"/>
    </row>
    <row r="101" spans="2:14" x14ac:dyDescent="0.4">
      <c r="B101" s="8" t="s">
        <v>55</v>
      </c>
      <c r="C101" s="8">
        <v>160</v>
      </c>
      <c r="D101" s="40"/>
      <c r="I101" s="12" t="s">
        <v>53</v>
      </c>
      <c r="J101" s="59">
        <v>63</v>
      </c>
      <c r="K101" s="12">
        <f>M101-J101</f>
        <v>-23</v>
      </c>
      <c r="L101" s="12" t="s">
        <v>53</v>
      </c>
      <c r="M101" s="125">
        <v>40</v>
      </c>
      <c r="N101" s="125"/>
    </row>
    <row r="102" spans="2:14" x14ac:dyDescent="0.4">
      <c r="B102" s="12" t="s">
        <v>59</v>
      </c>
      <c r="C102" s="12">
        <v>850</v>
      </c>
      <c r="D102" s="40"/>
      <c r="I102" s="4" t="s">
        <v>55</v>
      </c>
      <c r="J102" s="59">
        <v>46</v>
      </c>
      <c r="K102" s="12">
        <f t="shared" ref="K102" si="39">M102-J102</f>
        <v>54</v>
      </c>
      <c r="L102" s="4" t="s">
        <v>55</v>
      </c>
      <c r="M102" s="125">
        <v>100</v>
      </c>
      <c r="N102" s="125"/>
    </row>
    <row r="103" spans="2:14" x14ac:dyDescent="0.4">
      <c r="B103" s="8" t="s">
        <v>13</v>
      </c>
      <c r="C103" s="8">
        <v>300</v>
      </c>
      <c r="D103" s="40"/>
      <c r="I103" s="12" t="s">
        <v>59</v>
      </c>
      <c r="J103" s="12">
        <v>177</v>
      </c>
      <c r="K103" s="12">
        <f>M103-J103</f>
        <v>373</v>
      </c>
      <c r="L103" s="12" t="s">
        <v>59</v>
      </c>
      <c r="M103" s="125">
        <v>550</v>
      </c>
      <c r="N103" s="125"/>
    </row>
    <row r="104" spans="2:14" x14ac:dyDescent="0.4">
      <c r="B104" s="12" t="s">
        <v>16</v>
      </c>
      <c r="C104" s="12">
        <v>450</v>
      </c>
      <c r="D104" s="40"/>
      <c r="I104" s="12" t="s">
        <v>13</v>
      </c>
      <c r="J104" s="12">
        <v>140</v>
      </c>
      <c r="K104" s="12">
        <f t="shared" ref="K104:K110" si="40">M104-J104</f>
        <v>280</v>
      </c>
      <c r="L104" s="12" t="s">
        <v>13</v>
      </c>
      <c r="M104" s="125">
        <v>420</v>
      </c>
      <c r="N104" s="125"/>
    </row>
    <row r="105" spans="2:14" x14ac:dyDescent="0.4">
      <c r="B105" s="8" t="s">
        <v>21</v>
      </c>
      <c r="C105" s="8">
        <v>3760</v>
      </c>
      <c r="D105" s="40"/>
      <c r="I105" s="12" t="s">
        <v>16</v>
      </c>
      <c r="J105" s="12">
        <v>306</v>
      </c>
      <c r="K105" s="12">
        <f t="shared" si="40"/>
        <v>244</v>
      </c>
      <c r="L105" s="12" t="s">
        <v>16</v>
      </c>
      <c r="M105" s="125">
        <v>550</v>
      </c>
      <c r="N105" s="125"/>
    </row>
    <row r="106" spans="2:14" x14ac:dyDescent="0.4">
      <c r="B106" s="12" t="s">
        <v>26</v>
      </c>
      <c r="C106" s="12">
        <v>750</v>
      </c>
      <c r="D106" s="40"/>
      <c r="I106" s="12" t="s">
        <v>69</v>
      </c>
      <c r="J106" s="12">
        <v>99</v>
      </c>
      <c r="K106" s="12">
        <f t="shared" si="40"/>
        <v>51</v>
      </c>
      <c r="L106" s="12" t="s">
        <v>70</v>
      </c>
      <c r="M106" s="125">
        <v>150</v>
      </c>
      <c r="N106" s="125"/>
    </row>
    <row r="107" spans="2:14" x14ac:dyDescent="0.4">
      <c r="B107" s="8" t="s">
        <v>60</v>
      </c>
      <c r="C107" s="8">
        <v>100</v>
      </c>
      <c r="D107" s="40"/>
      <c r="I107" s="12" t="s">
        <v>21</v>
      </c>
      <c r="J107" s="12">
        <v>36</v>
      </c>
      <c r="K107" s="12">
        <f t="shared" si="40"/>
        <v>1964</v>
      </c>
      <c r="L107" s="12" t="s">
        <v>21</v>
      </c>
      <c r="M107" s="125">
        <v>2000</v>
      </c>
      <c r="N107" s="125"/>
    </row>
    <row r="108" spans="2:14" x14ac:dyDescent="0.4">
      <c r="B108" s="4" t="s">
        <v>29</v>
      </c>
      <c r="C108" s="12">
        <v>200</v>
      </c>
      <c r="D108" s="40"/>
      <c r="I108" s="12" t="s">
        <v>71</v>
      </c>
      <c r="J108" s="12">
        <v>20</v>
      </c>
      <c r="K108" s="12">
        <f t="shared" si="40"/>
        <v>530</v>
      </c>
      <c r="L108" s="12" t="s">
        <v>71</v>
      </c>
      <c r="M108" s="125">
        <v>550</v>
      </c>
      <c r="N108" s="125"/>
    </row>
    <row r="109" spans="2:14" x14ac:dyDescent="0.4">
      <c r="B109" s="8" t="s">
        <v>31</v>
      </c>
      <c r="C109" s="8">
        <v>280</v>
      </c>
      <c r="D109" s="40"/>
      <c r="I109" s="12" t="s">
        <v>72</v>
      </c>
      <c r="J109" s="12">
        <v>10</v>
      </c>
      <c r="K109" s="12">
        <f t="shared" si="40"/>
        <v>360</v>
      </c>
      <c r="L109" s="12" t="s">
        <v>72</v>
      </c>
      <c r="M109" s="125">
        <v>370</v>
      </c>
      <c r="N109" s="125"/>
    </row>
    <row r="110" spans="2:14" x14ac:dyDescent="0.4">
      <c r="B110" s="4" t="s">
        <v>61</v>
      </c>
      <c r="C110" s="12">
        <v>0</v>
      </c>
      <c r="D110" s="40"/>
      <c r="I110" s="12" t="s">
        <v>73</v>
      </c>
      <c r="J110" s="12">
        <v>10</v>
      </c>
      <c r="K110" s="12">
        <f t="shared" si="40"/>
        <v>290</v>
      </c>
      <c r="L110" s="12" t="s">
        <v>73</v>
      </c>
      <c r="M110" s="125">
        <v>300</v>
      </c>
      <c r="N110" s="125"/>
    </row>
    <row r="111" spans="2:14" x14ac:dyDescent="0.4">
      <c r="D111" s="40"/>
    </row>
    <row r="115" spans="2:22" ht="19.5" thickBot="1" x14ac:dyDescent="0.45"/>
    <row r="116" spans="2:22" x14ac:dyDescent="0.4">
      <c r="B116" s="43"/>
      <c r="C116" s="123" t="s">
        <v>56</v>
      </c>
      <c r="D116" s="124"/>
      <c r="E116" s="44">
        <f>O102+2</f>
        <v>2</v>
      </c>
      <c r="F116" s="45" t="s">
        <v>38</v>
      </c>
      <c r="G116" s="44">
        <f>E116+1</f>
        <v>3</v>
      </c>
      <c r="H116" s="45" t="s">
        <v>38</v>
      </c>
      <c r="I116" s="44">
        <f>G116+1</f>
        <v>4</v>
      </c>
      <c r="J116" s="45" t="s">
        <v>38</v>
      </c>
      <c r="K116" s="44">
        <f>I116+1</f>
        <v>5</v>
      </c>
      <c r="L116" s="45" t="s">
        <v>38</v>
      </c>
      <c r="M116" s="44">
        <f>K116+1</f>
        <v>6</v>
      </c>
      <c r="N116" s="45" t="s">
        <v>38</v>
      </c>
      <c r="O116" s="44">
        <f>M116+1</f>
        <v>7</v>
      </c>
      <c r="P116" s="45" t="s">
        <v>38</v>
      </c>
      <c r="Q116" s="17" t="s">
        <v>39</v>
      </c>
      <c r="R116" s="17" t="s">
        <v>40</v>
      </c>
      <c r="S116" s="46"/>
      <c r="T116" s="12" t="s">
        <v>57</v>
      </c>
      <c r="U116" s="47" t="s">
        <v>58</v>
      </c>
      <c r="V116" s="47" t="s">
        <v>40</v>
      </c>
    </row>
    <row r="117" spans="2:22" x14ac:dyDescent="0.4">
      <c r="B117" s="20"/>
      <c r="C117" s="21"/>
      <c r="D117" s="21"/>
      <c r="E117" s="4" t="s">
        <v>44</v>
      </c>
      <c r="F117" s="4"/>
      <c r="G117" s="4" t="s">
        <v>45</v>
      </c>
      <c r="H117" s="4"/>
      <c r="I117" s="4" t="s">
        <v>46</v>
      </c>
      <c r="J117" s="4"/>
      <c r="K117" s="4" t="s">
        <v>47</v>
      </c>
      <c r="L117" s="4"/>
      <c r="M117" s="4" t="s">
        <v>48</v>
      </c>
      <c r="N117" s="4"/>
      <c r="O117" s="4" t="s">
        <v>49</v>
      </c>
      <c r="P117" s="4"/>
      <c r="Q117" s="22"/>
      <c r="R117" s="23"/>
      <c r="S117" s="48"/>
      <c r="T117" s="12"/>
      <c r="U117" s="49"/>
      <c r="V117" s="49"/>
    </row>
    <row r="118" spans="2:22" x14ac:dyDescent="0.4">
      <c r="B118" s="8" t="s">
        <v>51</v>
      </c>
      <c r="C118" s="26"/>
      <c r="D118" s="8">
        <f t="shared" ref="D118:D127" si="41">C118/5</f>
        <v>0</v>
      </c>
      <c r="E118" s="8"/>
      <c r="F118" s="8">
        <f t="shared" ref="F118:F128" si="42">E118</f>
        <v>0</v>
      </c>
      <c r="G118" s="8"/>
      <c r="H118" s="8">
        <f t="shared" ref="H118:H128" si="43">F118+G118</f>
        <v>0</v>
      </c>
      <c r="I118" s="8"/>
      <c r="J118" s="8">
        <f t="shared" ref="J118:J128" si="44">H118+I118</f>
        <v>0</v>
      </c>
      <c r="K118" s="8"/>
      <c r="L118" s="8">
        <f t="shared" ref="L118:L128" si="45">J118+K118</f>
        <v>0</v>
      </c>
      <c r="M118" s="8"/>
      <c r="N118" s="8">
        <f t="shared" ref="N118:N128" si="46">L118+M118</f>
        <v>0</v>
      </c>
      <c r="O118" s="8"/>
      <c r="P118" s="8"/>
      <c r="Q118" s="27">
        <f t="shared" ref="Q118:Q128" si="47">E118+G118+I118+K118+M118+O118</f>
        <v>0</v>
      </c>
      <c r="R118" s="28">
        <f t="shared" ref="R118:R128" si="48">Q118-C118</f>
        <v>0</v>
      </c>
      <c r="S118" s="48"/>
      <c r="T118" s="12"/>
      <c r="U118" s="49"/>
      <c r="V118" s="49"/>
    </row>
    <row r="119" spans="2:22" x14ac:dyDescent="0.4">
      <c r="B119" s="12" t="s">
        <v>53</v>
      </c>
      <c r="C119" s="21"/>
      <c r="D119" s="4">
        <f t="shared" si="41"/>
        <v>0</v>
      </c>
      <c r="E119" s="4"/>
      <c r="F119" s="4">
        <f t="shared" si="42"/>
        <v>0</v>
      </c>
      <c r="G119" s="4"/>
      <c r="H119" s="4">
        <f t="shared" si="43"/>
        <v>0</v>
      </c>
      <c r="I119" s="4"/>
      <c r="J119" s="4">
        <f t="shared" si="44"/>
        <v>0</v>
      </c>
      <c r="K119" s="4"/>
      <c r="L119" s="4">
        <f t="shared" si="45"/>
        <v>0</v>
      </c>
      <c r="M119" s="4"/>
      <c r="N119" s="4">
        <f t="shared" si="46"/>
        <v>0</v>
      </c>
      <c r="O119" s="4"/>
      <c r="P119" s="4"/>
      <c r="Q119" s="30">
        <f t="shared" si="47"/>
        <v>0</v>
      </c>
      <c r="R119" s="28">
        <f t="shared" si="48"/>
        <v>0</v>
      </c>
      <c r="S119" s="48"/>
      <c r="T119" s="12"/>
      <c r="U119" s="49"/>
      <c r="V119" s="49"/>
    </row>
    <row r="120" spans="2:22" x14ac:dyDescent="0.4">
      <c r="B120" s="8" t="s">
        <v>55</v>
      </c>
      <c r="C120" s="26"/>
      <c r="D120" s="8">
        <f t="shared" si="41"/>
        <v>0</v>
      </c>
      <c r="E120" s="8"/>
      <c r="F120" s="8">
        <f t="shared" si="42"/>
        <v>0</v>
      </c>
      <c r="G120" s="8"/>
      <c r="H120" s="8">
        <f t="shared" si="43"/>
        <v>0</v>
      </c>
      <c r="I120" s="8"/>
      <c r="J120" s="8">
        <f t="shared" si="44"/>
        <v>0</v>
      </c>
      <c r="K120" s="8"/>
      <c r="L120" s="8">
        <f t="shared" si="45"/>
        <v>0</v>
      </c>
      <c r="M120" s="8"/>
      <c r="N120" s="8">
        <f t="shared" si="46"/>
        <v>0</v>
      </c>
      <c r="O120" s="8"/>
      <c r="P120" s="8"/>
      <c r="Q120" s="27">
        <f t="shared" si="47"/>
        <v>0</v>
      </c>
      <c r="R120" s="28">
        <f t="shared" si="48"/>
        <v>0</v>
      </c>
      <c r="S120" s="48"/>
      <c r="T120" s="12"/>
      <c r="U120" s="49"/>
      <c r="V120" s="49"/>
    </row>
    <row r="121" spans="2:22" x14ac:dyDescent="0.4">
      <c r="B121" s="4" t="s">
        <v>9</v>
      </c>
      <c r="C121" s="4"/>
      <c r="D121" s="4">
        <f t="shared" si="41"/>
        <v>0</v>
      </c>
      <c r="E121" s="4"/>
      <c r="F121" s="4">
        <f t="shared" si="42"/>
        <v>0</v>
      </c>
      <c r="G121" s="4"/>
      <c r="H121" s="4">
        <f t="shared" si="43"/>
        <v>0</v>
      </c>
      <c r="I121" s="4"/>
      <c r="J121" s="4">
        <f t="shared" si="44"/>
        <v>0</v>
      </c>
      <c r="K121" s="4"/>
      <c r="L121" s="4">
        <f t="shared" si="45"/>
        <v>0</v>
      </c>
      <c r="M121" s="4"/>
      <c r="N121" s="4">
        <f t="shared" si="46"/>
        <v>0</v>
      </c>
      <c r="O121" s="4"/>
      <c r="P121" s="4"/>
      <c r="Q121" s="30">
        <f t="shared" si="47"/>
        <v>0</v>
      </c>
      <c r="R121" s="28">
        <f t="shared" si="48"/>
        <v>0</v>
      </c>
      <c r="S121" s="50" t="s">
        <v>59</v>
      </c>
      <c r="T121" s="12"/>
      <c r="U121" s="51">
        <f t="shared" ref="U121:U128" si="49">Q121+Q79+Q93+Q107+P121</f>
        <v>0</v>
      </c>
      <c r="V121" s="52">
        <f t="shared" ref="V121:V128" si="50">U121-C65-C79-C93-C107-C121</f>
        <v>-700</v>
      </c>
    </row>
    <row r="122" spans="2:22" x14ac:dyDescent="0.4">
      <c r="B122" s="8" t="s">
        <v>13</v>
      </c>
      <c r="C122" s="8"/>
      <c r="D122" s="8">
        <f t="shared" si="41"/>
        <v>0</v>
      </c>
      <c r="E122" s="8"/>
      <c r="F122" s="8">
        <f t="shared" si="42"/>
        <v>0</v>
      </c>
      <c r="G122" s="8"/>
      <c r="H122" s="8">
        <f t="shared" si="43"/>
        <v>0</v>
      </c>
      <c r="I122" s="8"/>
      <c r="J122" s="8">
        <f t="shared" si="44"/>
        <v>0</v>
      </c>
      <c r="K122" s="8"/>
      <c r="L122" s="8">
        <f t="shared" si="45"/>
        <v>0</v>
      </c>
      <c r="M122" s="8"/>
      <c r="N122" s="8">
        <f t="shared" si="46"/>
        <v>0</v>
      </c>
      <c r="O122" s="8"/>
      <c r="P122" s="8"/>
      <c r="Q122" s="27">
        <f t="shared" si="47"/>
        <v>0</v>
      </c>
      <c r="R122" s="28">
        <f t="shared" si="48"/>
        <v>0</v>
      </c>
      <c r="S122" s="53" t="s">
        <v>13</v>
      </c>
      <c r="T122" s="8"/>
      <c r="U122" s="51">
        <f t="shared" si="49"/>
        <v>0</v>
      </c>
      <c r="V122" s="52">
        <f t="shared" si="50"/>
        <v>-380</v>
      </c>
    </row>
    <row r="123" spans="2:22" x14ac:dyDescent="0.4">
      <c r="B123" s="4" t="s">
        <v>16</v>
      </c>
      <c r="C123" s="12"/>
      <c r="D123" s="4">
        <f t="shared" si="41"/>
        <v>0</v>
      </c>
      <c r="E123" s="4"/>
      <c r="F123" s="4">
        <f t="shared" si="42"/>
        <v>0</v>
      </c>
      <c r="G123" s="4"/>
      <c r="H123" s="4">
        <f t="shared" si="43"/>
        <v>0</v>
      </c>
      <c r="I123" s="4"/>
      <c r="J123" s="4">
        <f t="shared" si="44"/>
        <v>0</v>
      </c>
      <c r="K123" s="4"/>
      <c r="L123" s="4">
        <f t="shared" si="45"/>
        <v>0</v>
      </c>
      <c r="M123" s="4"/>
      <c r="N123" s="4">
        <f t="shared" si="46"/>
        <v>0</v>
      </c>
      <c r="O123" s="4"/>
      <c r="P123" s="4"/>
      <c r="Q123" s="30">
        <f t="shared" si="47"/>
        <v>0</v>
      </c>
      <c r="R123" s="28">
        <f t="shared" si="48"/>
        <v>0</v>
      </c>
      <c r="S123" s="50" t="s">
        <v>16</v>
      </c>
      <c r="T123" s="12"/>
      <c r="U123" s="51">
        <f t="shared" si="49"/>
        <v>0</v>
      </c>
      <c r="V123" s="52">
        <f t="shared" si="50"/>
        <v>-280</v>
      </c>
    </row>
    <row r="124" spans="2:22" x14ac:dyDescent="0.4">
      <c r="B124" s="8" t="s">
        <v>26</v>
      </c>
      <c r="C124" s="8"/>
      <c r="D124" s="8">
        <f t="shared" si="41"/>
        <v>0</v>
      </c>
      <c r="E124" s="8"/>
      <c r="F124" s="8">
        <f t="shared" si="42"/>
        <v>0</v>
      </c>
      <c r="G124" s="8"/>
      <c r="H124" s="8">
        <f t="shared" si="43"/>
        <v>0</v>
      </c>
      <c r="I124" s="8"/>
      <c r="J124" s="8">
        <f t="shared" si="44"/>
        <v>0</v>
      </c>
      <c r="K124" s="8"/>
      <c r="L124" s="8">
        <f t="shared" si="45"/>
        <v>0</v>
      </c>
      <c r="M124" s="8"/>
      <c r="N124" s="8">
        <f t="shared" si="46"/>
        <v>0</v>
      </c>
      <c r="O124" s="8"/>
      <c r="P124" s="8"/>
      <c r="Q124" s="27">
        <f t="shared" si="47"/>
        <v>0</v>
      </c>
      <c r="R124" s="27">
        <f t="shared" si="48"/>
        <v>0</v>
      </c>
      <c r="S124" s="53" t="s">
        <v>21</v>
      </c>
      <c r="T124" s="8"/>
      <c r="U124" s="51">
        <f t="shared" si="49"/>
        <v>0</v>
      </c>
      <c r="V124" s="51">
        <f t="shared" si="50"/>
        <v>0</v>
      </c>
    </row>
    <row r="125" spans="2:22" x14ac:dyDescent="0.4">
      <c r="B125" s="4" t="s">
        <v>31</v>
      </c>
      <c r="C125" s="12"/>
      <c r="D125" s="4">
        <f t="shared" si="41"/>
        <v>0</v>
      </c>
      <c r="E125" s="4"/>
      <c r="F125" s="4">
        <f t="shared" si="42"/>
        <v>0</v>
      </c>
      <c r="G125" s="4"/>
      <c r="H125" s="4">
        <f t="shared" si="43"/>
        <v>0</v>
      </c>
      <c r="I125" s="4"/>
      <c r="J125" s="4">
        <f t="shared" si="44"/>
        <v>0</v>
      </c>
      <c r="K125" s="4"/>
      <c r="L125" s="4">
        <f t="shared" si="45"/>
        <v>0</v>
      </c>
      <c r="M125" s="4"/>
      <c r="N125" s="4">
        <f t="shared" si="46"/>
        <v>0</v>
      </c>
      <c r="O125" s="4"/>
      <c r="P125" s="4"/>
      <c r="Q125" s="30">
        <f t="shared" si="47"/>
        <v>0</v>
      </c>
      <c r="R125" s="27">
        <f t="shared" si="48"/>
        <v>0</v>
      </c>
      <c r="S125" s="53" t="s">
        <v>60</v>
      </c>
      <c r="T125" s="8"/>
      <c r="U125" s="51">
        <f t="shared" si="49"/>
        <v>0</v>
      </c>
      <c r="V125" s="51">
        <f t="shared" si="50"/>
        <v>0</v>
      </c>
    </row>
    <row r="126" spans="2:22" x14ac:dyDescent="0.4">
      <c r="B126" s="8"/>
      <c r="C126" s="8"/>
      <c r="D126" s="8">
        <f t="shared" si="41"/>
        <v>0</v>
      </c>
      <c r="E126" s="8"/>
      <c r="F126" s="8">
        <f t="shared" si="42"/>
        <v>0</v>
      </c>
      <c r="G126" s="8"/>
      <c r="H126" s="8">
        <f t="shared" si="43"/>
        <v>0</v>
      </c>
      <c r="I126" s="8"/>
      <c r="J126" s="8">
        <f t="shared" si="44"/>
        <v>0</v>
      </c>
      <c r="K126" s="8"/>
      <c r="L126" s="8">
        <f t="shared" si="45"/>
        <v>0</v>
      </c>
      <c r="M126" s="8"/>
      <c r="N126" s="8">
        <f t="shared" si="46"/>
        <v>0</v>
      </c>
      <c r="O126" s="8"/>
      <c r="P126" s="8"/>
      <c r="Q126" s="27">
        <f t="shared" si="47"/>
        <v>0</v>
      </c>
      <c r="R126" s="27">
        <f t="shared" si="48"/>
        <v>0</v>
      </c>
      <c r="S126" s="54" t="s">
        <v>29</v>
      </c>
      <c r="T126" s="12"/>
      <c r="U126" s="51">
        <f t="shared" si="49"/>
        <v>0</v>
      </c>
      <c r="V126" s="51">
        <f t="shared" si="50"/>
        <v>0</v>
      </c>
    </row>
    <row r="127" spans="2:22" x14ac:dyDescent="0.4">
      <c r="B127" s="4"/>
      <c r="C127" s="12"/>
      <c r="D127" s="4">
        <f t="shared" si="41"/>
        <v>0</v>
      </c>
      <c r="E127" s="4"/>
      <c r="F127" s="4">
        <f t="shared" si="42"/>
        <v>0</v>
      </c>
      <c r="G127" s="4"/>
      <c r="H127" s="4">
        <f t="shared" si="43"/>
        <v>0</v>
      </c>
      <c r="I127" s="4"/>
      <c r="J127" s="4">
        <f t="shared" si="44"/>
        <v>0</v>
      </c>
      <c r="K127" s="4"/>
      <c r="L127" s="4">
        <f t="shared" si="45"/>
        <v>0</v>
      </c>
      <c r="M127" s="4"/>
      <c r="N127" s="4">
        <f t="shared" si="46"/>
        <v>0</v>
      </c>
      <c r="O127" s="4"/>
      <c r="P127" s="4"/>
      <c r="Q127" s="30">
        <f t="shared" si="47"/>
        <v>0</v>
      </c>
      <c r="R127" s="27">
        <f t="shared" si="48"/>
        <v>0</v>
      </c>
      <c r="S127" s="53" t="s">
        <v>31</v>
      </c>
      <c r="T127" s="8"/>
      <c r="U127" s="51">
        <f t="shared" si="49"/>
        <v>0</v>
      </c>
      <c r="V127" s="51" t="e">
        <f t="shared" si="50"/>
        <v>#VALUE!</v>
      </c>
    </row>
    <row r="128" spans="2:22" ht="19.5" thickBot="1" x14ac:dyDescent="0.45">
      <c r="B128" s="8"/>
      <c r="C128" s="8"/>
      <c r="D128" s="26"/>
      <c r="E128" s="8"/>
      <c r="F128" s="8">
        <f t="shared" si="42"/>
        <v>0</v>
      </c>
      <c r="G128" s="8"/>
      <c r="H128" s="8">
        <f t="shared" si="43"/>
        <v>0</v>
      </c>
      <c r="I128" s="8"/>
      <c r="J128" s="8">
        <f t="shared" si="44"/>
        <v>0</v>
      </c>
      <c r="K128" s="8"/>
      <c r="L128" s="8">
        <f t="shared" si="45"/>
        <v>0</v>
      </c>
      <c r="M128" s="8"/>
      <c r="N128" s="8">
        <f t="shared" si="46"/>
        <v>0</v>
      </c>
      <c r="O128" s="8"/>
      <c r="P128" s="8"/>
      <c r="Q128" s="39">
        <f t="shared" si="47"/>
        <v>0</v>
      </c>
      <c r="R128" s="28">
        <f t="shared" si="48"/>
        <v>0</v>
      </c>
      <c r="S128" s="50" t="s">
        <v>61</v>
      </c>
      <c r="T128" s="12"/>
      <c r="U128" s="51">
        <f t="shared" si="49"/>
        <v>0</v>
      </c>
      <c r="V128" s="52">
        <f t="shared" si="50"/>
        <v>-600</v>
      </c>
    </row>
  </sheetData>
  <mergeCells count="73">
    <mergeCell ref="B1:B3"/>
    <mergeCell ref="F1:H1"/>
    <mergeCell ref="I1:K1"/>
    <mergeCell ref="L1:O1"/>
    <mergeCell ref="F2:H2"/>
    <mergeCell ref="I2:K2"/>
    <mergeCell ref="C3:D3"/>
    <mergeCell ref="F3:H3"/>
    <mergeCell ref="I3:K3"/>
    <mergeCell ref="C4:D4"/>
    <mergeCell ref="F4:H4"/>
    <mergeCell ref="I4:K4"/>
    <mergeCell ref="C5:D5"/>
    <mergeCell ref="F5:H5"/>
    <mergeCell ref="I5:K5"/>
    <mergeCell ref="M5:N5"/>
    <mergeCell ref="O5:P5"/>
    <mergeCell ref="F6:H6"/>
    <mergeCell ref="I6:K6"/>
    <mergeCell ref="M6:N6"/>
    <mergeCell ref="O6:P6"/>
    <mergeCell ref="F7:H7"/>
    <mergeCell ref="I7:K7"/>
    <mergeCell ref="M7:N7"/>
    <mergeCell ref="O7:P7"/>
    <mergeCell ref="F8:H8"/>
    <mergeCell ref="I8:K8"/>
    <mergeCell ref="M8:N8"/>
    <mergeCell ref="O8:P8"/>
    <mergeCell ref="F9:H9"/>
    <mergeCell ref="I9:K9"/>
    <mergeCell ref="M9:N9"/>
    <mergeCell ref="O9:P9"/>
    <mergeCell ref="F10:H10"/>
    <mergeCell ref="I10:K10"/>
    <mergeCell ref="M10:N10"/>
    <mergeCell ref="O10:P10"/>
    <mergeCell ref="F11:H11"/>
    <mergeCell ref="I11:K11"/>
    <mergeCell ref="M11:N11"/>
    <mergeCell ref="O11:P11"/>
    <mergeCell ref="F12:H12"/>
    <mergeCell ref="I12:K12"/>
    <mergeCell ref="M12:N12"/>
    <mergeCell ref="O12:P12"/>
    <mergeCell ref="F13:H13"/>
    <mergeCell ref="I13:K13"/>
    <mergeCell ref="M13:N13"/>
    <mergeCell ref="O13:P13"/>
    <mergeCell ref="W14:Y14"/>
    <mergeCell ref="M101:N101"/>
    <mergeCell ref="AA14:AC14"/>
    <mergeCell ref="C15:D15"/>
    <mergeCell ref="W15:Y16"/>
    <mergeCell ref="AA15:AC16"/>
    <mergeCell ref="C29:D29"/>
    <mergeCell ref="C43:D43"/>
    <mergeCell ref="Z14:Z20"/>
    <mergeCell ref="C57:D57"/>
    <mergeCell ref="C71:D71"/>
    <mergeCell ref="B98:C98"/>
    <mergeCell ref="M99:N99"/>
    <mergeCell ref="M100:N100"/>
    <mergeCell ref="M108:N108"/>
    <mergeCell ref="M109:N109"/>
    <mergeCell ref="M110:N110"/>
    <mergeCell ref="C116:D116"/>
    <mergeCell ref="M102:N102"/>
    <mergeCell ref="M103:N103"/>
    <mergeCell ref="M104:N104"/>
    <mergeCell ref="M105:N105"/>
    <mergeCell ref="M106:N106"/>
    <mergeCell ref="M107:N107"/>
  </mergeCells>
  <phoneticPr fontId="4"/>
  <conditionalFormatting sqref="D86:D96">
    <cfRule type="cellIs" dxfId="48" priority="5" operator="greaterThan">
      <formula>0</formula>
    </cfRule>
  </conditionalFormatting>
  <conditionalFormatting sqref="R17:R22 R27 R31:R36 R41 R45:R50 R55 R59:R64 R69">
    <cfRule type="cellIs" dxfId="47" priority="1" operator="lessThan">
      <formula>0</formula>
    </cfRule>
  </conditionalFormatting>
  <conditionalFormatting sqref="R73:R78 R83">
    <cfRule type="cellIs" dxfId="46" priority="4" operator="lessThan">
      <formula>0</formula>
    </cfRule>
  </conditionalFormatting>
  <conditionalFormatting sqref="R118:R123 R128">
    <cfRule type="cellIs" dxfId="45" priority="3" operator="lessThan">
      <formula>0</formula>
    </cfRule>
  </conditionalFormatting>
  <pageMargins left="0" right="0" top="0" bottom="0" header="0.31496062992125984" footer="0.31496062992125984"/>
  <pageSetup paperSize="9" scale="31" fitToHeight="0" orientation="landscape"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8EDEB-9A28-42DD-9F88-902D87315072}">
  <sheetPr codeName="Sheet31"/>
  <dimension ref="B1:AB106"/>
  <sheetViews>
    <sheetView topLeftCell="A31" zoomScale="85" zoomScaleNormal="85" workbookViewId="0">
      <selection activeCell="E47" sqref="E47:E48"/>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1" width="8.75" style="66"/>
    <col min="12" max="12" width="8.75" style="66" customWidth="1"/>
    <col min="13" max="13" width="18" style="66" customWidth="1"/>
    <col min="14"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143" t="s">
        <v>290</v>
      </c>
      <c r="D5" s="143">
        <v>471</v>
      </c>
      <c r="E5" s="143">
        <v>77</v>
      </c>
      <c r="F5" s="143">
        <v>6</v>
      </c>
      <c r="G5" s="143">
        <v>89</v>
      </c>
      <c r="H5" s="143">
        <v>6</v>
      </c>
      <c r="I5" s="144">
        <v>459</v>
      </c>
      <c r="J5" s="106" t="s">
        <v>265</v>
      </c>
    </row>
    <row r="6" spans="2:10" x14ac:dyDescent="0.4">
      <c r="B6" s="141"/>
      <c r="C6" s="143"/>
      <c r="D6" s="143"/>
      <c r="E6" s="143"/>
      <c r="F6" s="143"/>
      <c r="G6" s="143"/>
      <c r="H6" s="143"/>
      <c r="I6" s="145"/>
    </row>
    <row r="7" spans="2:10" x14ac:dyDescent="0.4">
      <c r="B7" s="141"/>
      <c r="C7" s="143"/>
      <c r="D7" s="143"/>
      <c r="E7" s="143">
        <f>E5+F5</f>
        <v>83</v>
      </c>
      <c r="F7" s="143"/>
      <c r="G7" s="143">
        <f>G5+H5</f>
        <v>95</v>
      </c>
      <c r="H7" s="143"/>
      <c r="I7" s="146"/>
    </row>
    <row r="8" spans="2:10" x14ac:dyDescent="0.4">
      <c r="B8" s="141"/>
      <c r="C8" s="143" t="s">
        <v>291</v>
      </c>
      <c r="D8" s="143">
        <v>971</v>
      </c>
      <c r="E8" s="143">
        <v>95</v>
      </c>
      <c r="F8" s="143">
        <v>26</v>
      </c>
      <c r="G8" s="143">
        <v>104</v>
      </c>
      <c r="H8" s="143">
        <v>26</v>
      </c>
      <c r="I8" s="144">
        <v>366</v>
      </c>
      <c r="J8" s="106" t="s">
        <v>265</v>
      </c>
    </row>
    <row r="9" spans="2:10" x14ac:dyDescent="0.4">
      <c r="B9" s="141"/>
      <c r="C9" s="143"/>
      <c r="D9" s="143"/>
      <c r="E9" s="143"/>
      <c r="F9" s="143"/>
      <c r="G9" s="143"/>
      <c r="H9" s="143"/>
      <c r="I9" s="145"/>
    </row>
    <row r="10" spans="2:10" x14ac:dyDescent="0.4">
      <c r="B10" s="141"/>
      <c r="C10" s="143"/>
      <c r="D10" s="143"/>
      <c r="E10" s="143">
        <f>E8+F8</f>
        <v>121</v>
      </c>
      <c r="F10" s="143"/>
      <c r="G10" s="143">
        <f>G8+H8</f>
        <v>130</v>
      </c>
      <c r="H10" s="143"/>
      <c r="I10" s="146"/>
    </row>
    <row r="11" spans="2:10" ht="19.5" thickBot="1" x14ac:dyDescent="0.45">
      <c r="B11" s="142"/>
      <c r="C11" s="72" t="s">
        <v>132</v>
      </c>
      <c r="D11" s="73">
        <f t="shared" ref="D11:I11" si="0">D8/D5</f>
        <v>2.061571125265393</v>
      </c>
      <c r="E11" s="73">
        <f t="shared" si="0"/>
        <v>1.2337662337662338</v>
      </c>
      <c r="F11" s="73">
        <f t="shared" si="0"/>
        <v>4.333333333333333</v>
      </c>
      <c r="G11" s="73">
        <f t="shared" si="0"/>
        <v>1.1685393258426966</v>
      </c>
      <c r="H11" s="73">
        <f t="shared" si="0"/>
        <v>4.333333333333333</v>
      </c>
      <c r="I11" s="74">
        <f t="shared" si="0"/>
        <v>0.79738562091503273</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292</v>
      </c>
      <c r="D15" s="143">
        <v>219</v>
      </c>
      <c r="E15" s="143">
        <v>48</v>
      </c>
      <c r="F15" s="143">
        <v>33</v>
      </c>
      <c r="G15" s="143">
        <v>106</v>
      </c>
      <c r="H15" s="143">
        <v>33</v>
      </c>
      <c r="I15" s="144">
        <v>617</v>
      </c>
    </row>
    <row r="16" spans="2:10" x14ac:dyDescent="0.4">
      <c r="B16" s="141"/>
      <c r="C16" s="143"/>
      <c r="D16" s="143"/>
      <c r="E16" s="143"/>
      <c r="F16" s="143"/>
      <c r="G16" s="143"/>
      <c r="H16" s="143"/>
      <c r="I16" s="145"/>
    </row>
    <row r="17" spans="2:18" x14ac:dyDescent="0.4">
      <c r="B17" s="141"/>
      <c r="C17" s="143"/>
      <c r="D17" s="143"/>
      <c r="E17" s="143">
        <f>E15+F15</f>
        <v>81</v>
      </c>
      <c r="F17" s="143"/>
      <c r="G17" s="143">
        <f>G15+H15</f>
        <v>139</v>
      </c>
      <c r="H17" s="143"/>
      <c r="I17" s="146"/>
    </row>
    <row r="18" spans="2:18" x14ac:dyDescent="0.4">
      <c r="B18" s="141"/>
      <c r="C18" s="276" t="s">
        <v>293</v>
      </c>
      <c r="D18" s="150">
        <f t="shared" ref="D18:I18" si="1">D15*D11</f>
        <v>451.48407643312106</v>
      </c>
      <c r="E18" s="150">
        <f t="shared" si="1"/>
        <v>59.220779220779221</v>
      </c>
      <c r="F18" s="150">
        <f t="shared" si="1"/>
        <v>143</v>
      </c>
      <c r="G18" s="150">
        <f t="shared" si="1"/>
        <v>123.86516853932584</v>
      </c>
      <c r="H18" s="150">
        <f t="shared" si="1"/>
        <v>143</v>
      </c>
      <c r="I18" s="147">
        <f t="shared" si="1"/>
        <v>491.98692810457521</v>
      </c>
    </row>
    <row r="19" spans="2:18" x14ac:dyDescent="0.4">
      <c r="B19" s="141"/>
      <c r="C19" s="143"/>
      <c r="D19" s="150"/>
      <c r="E19" s="150"/>
      <c r="F19" s="150"/>
      <c r="G19" s="150"/>
      <c r="H19" s="150"/>
      <c r="I19" s="148"/>
    </row>
    <row r="20" spans="2:18" x14ac:dyDescent="0.4">
      <c r="B20" s="141"/>
      <c r="C20" s="143"/>
      <c r="D20" s="150"/>
      <c r="E20" s="150">
        <f>E18+F18</f>
        <v>202.22077922077921</v>
      </c>
      <c r="F20" s="150"/>
      <c r="G20" s="150">
        <f>G18+H18</f>
        <v>266.86516853932585</v>
      </c>
      <c r="H20" s="150"/>
      <c r="I20" s="149"/>
    </row>
    <row r="21" spans="2:18" ht="19.5" thickBot="1" x14ac:dyDescent="0.45">
      <c r="B21" s="153"/>
      <c r="C21" s="75" t="s">
        <v>132</v>
      </c>
      <c r="D21" s="76">
        <f t="shared" ref="D21:I21" si="2">D18/D15</f>
        <v>2.061571125265393</v>
      </c>
      <c r="E21" s="76">
        <f t="shared" si="2"/>
        <v>1.2337662337662338</v>
      </c>
      <c r="F21" s="76">
        <f t="shared" si="2"/>
        <v>4.333333333333333</v>
      </c>
      <c r="G21" s="76">
        <f t="shared" si="2"/>
        <v>1.1685393258426966</v>
      </c>
      <c r="H21" s="76">
        <f t="shared" si="2"/>
        <v>4.333333333333333</v>
      </c>
      <c r="I21" s="76">
        <f t="shared" si="2"/>
        <v>0.79738562091503273</v>
      </c>
    </row>
    <row r="22" spans="2:18" x14ac:dyDescent="0.4">
      <c r="B22" s="77"/>
      <c r="C22" s="77"/>
      <c r="D22" s="151" t="s">
        <v>261</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274"/>
      <c r="D31" s="102" t="s">
        <v>183</v>
      </c>
      <c r="E31" s="275" t="s">
        <v>123</v>
      </c>
      <c r="F31" s="275"/>
      <c r="G31" s="275" t="s">
        <v>124</v>
      </c>
      <c r="H31" s="275"/>
      <c r="I31" s="103" t="s">
        <v>125</v>
      </c>
    </row>
    <row r="32" spans="2:18" x14ac:dyDescent="0.4">
      <c r="B32" s="191" t="s">
        <v>193</v>
      </c>
      <c r="C32" s="272" t="s">
        <v>246</v>
      </c>
      <c r="D32" s="197" t="s">
        <v>249</v>
      </c>
      <c r="E32" s="273">
        <v>132</v>
      </c>
      <c r="F32" s="273">
        <v>69</v>
      </c>
      <c r="G32" s="273">
        <v>254</v>
      </c>
      <c r="H32" s="273">
        <v>69</v>
      </c>
      <c r="I32" s="194">
        <v>415</v>
      </c>
      <c r="K32"/>
      <c r="L32"/>
      <c r="M32"/>
      <c r="N32"/>
      <c r="O32"/>
      <c r="P32"/>
      <c r="Q32"/>
      <c r="R32"/>
    </row>
    <row r="33" spans="2:18" ht="18.75" customHeight="1" x14ac:dyDescent="0.4">
      <c r="B33" s="192"/>
      <c r="C33" s="141"/>
      <c r="D33" s="204"/>
      <c r="E33" s="143"/>
      <c r="F33" s="143"/>
      <c r="G33" s="143"/>
      <c r="H33" s="143"/>
      <c r="I33" s="145"/>
      <c r="K33"/>
      <c r="L33"/>
      <c r="M33"/>
      <c r="N33"/>
      <c r="O33"/>
      <c r="P33"/>
      <c r="Q33"/>
      <c r="R33"/>
    </row>
    <row r="34" spans="2:18" ht="19.5" thickBot="1" x14ac:dyDescent="0.45">
      <c r="B34" s="192"/>
      <c r="C34" s="153"/>
      <c r="D34" s="205"/>
      <c r="E34" s="207">
        <f>E32+F32</f>
        <v>201</v>
      </c>
      <c r="F34" s="208"/>
      <c r="G34" s="207">
        <f>G32+H32</f>
        <v>323</v>
      </c>
      <c r="H34" s="208"/>
      <c r="I34" s="176"/>
      <c r="K34"/>
      <c r="L34"/>
      <c r="M34"/>
      <c r="N34"/>
      <c r="O34"/>
      <c r="P34"/>
      <c r="Q34"/>
      <c r="R34"/>
    </row>
    <row r="35" spans="2:18" x14ac:dyDescent="0.4">
      <c r="B35" s="192"/>
      <c r="C35" s="272" t="s">
        <v>255</v>
      </c>
      <c r="D35" s="197" t="s">
        <v>256</v>
      </c>
      <c r="E35" s="273">
        <v>163</v>
      </c>
      <c r="F35" s="273">
        <v>53</v>
      </c>
      <c r="G35" s="273">
        <v>221</v>
      </c>
      <c r="H35" s="273">
        <v>53</v>
      </c>
      <c r="I35" s="194">
        <v>672</v>
      </c>
      <c r="K35"/>
      <c r="L35"/>
      <c r="M35"/>
      <c r="N35"/>
      <c r="O35"/>
      <c r="P35"/>
      <c r="Q35"/>
      <c r="R35"/>
    </row>
    <row r="36" spans="2:18" x14ac:dyDescent="0.4">
      <c r="B36" s="192"/>
      <c r="C36" s="141"/>
      <c r="D36" s="204"/>
      <c r="E36" s="143"/>
      <c r="F36" s="143"/>
      <c r="G36" s="143"/>
      <c r="H36" s="143"/>
      <c r="I36" s="145"/>
      <c r="K36"/>
      <c r="L36"/>
      <c r="M36"/>
      <c r="N36"/>
      <c r="O36"/>
      <c r="P36"/>
      <c r="Q36"/>
      <c r="R36"/>
    </row>
    <row r="37" spans="2:18" ht="19.5" thickBot="1" x14ac:dyDescent="0.45">
      <c r="B37" s="192"/>
      <c r="C37" s="153"/>
      <c r="D37" s="205"/>
      <c r="E37" s="207">
        <f>E35+F35</f>
        <v>216</v>
      </c>
      <c r="F37" s="208"/>
      <c r="G37" s="207">
        <f>G35+H35</f>
        <v>274</v>
      </c>
      <c r="H37" s="208"/>
      <c r="I37" s="176"/>
      <c r="K37"/>
      <c r="L37"/>
      <c r="M37"/>
      <c r="N37"/>
      <c r="O37"/>
      <c r="P37"/>
      <c r="Q37"/>
      <c r="R37"/>
    </row>
    <row r="38" spans="2:18" x14ac:dyDescent="0.4">
      <c r="B38" s="192"/>
      <c r="C38" s="272" t="s">
        <v>262</v>
      </c>
      <c r="D38" s="197" t="s">
        <v>263</v>
      </c>
      <c r="E38" s="273">
        <v>196</v>
      </c>
      <c r="F38" s="273">
        <v>80</v>
      </c>
      <c r="G38" s="273">
        <v>253</v>
      </c>
      <c r="H38" s="273">
        <v>80</v>
      </c>
      <c r="I38" s="194">
        <v>1182</v>
      </c>
      <c r="K38"/>
      <c r="L38"/>
      <c r="M38"/>
      <c r="N38"/>
      <c r="O38"/>
      <c r="P38"/>
      <c r="Q38"/>
      <c r="R38"/>
    </row>
    <row r="39" spans="2:18" ht="18.75" customHeight="1" x14ac:dyDescent="0.4">
      <c r="B39" s="192"/>
      <c r="C39" s="141"/>
      <c r="D39" s="204"/>
      <c r="E39" s="143"/>
      <c r="F39" s="143"/>
      <c r="G39" s="143"/>
      <c r="H39" s="143"/>
      <c r="I39" s="145"/>
      <c r="K39"/>
      <c r="L39"/>
      <c r="M39"/>
      <c r="N39"/>
      <c r="O39"/>
      <c r="P39"/>
      <c r="Q39"/>
      <c r="R39"/>
    </row>
    <row r="40" spans="2:18" ht="19.5" thickBot="1" x14ac:dyDescent="0.45">
      <c r="B40" s="192"/>
      <c r="C40" s="153"/>
      <c r="D40" s="205"/>
      <c r="E40" s="207">
        <f>E38+F38</f>
        <v>276</v>
      </c>
      <c r="F40" s="208"/>
      <c r="G40" s="207">
        <f>G38+H38</f>
        <v>333</v>
      </c>
      <c r="H40" s="208"/>
      <c r="I40" s="176"/>
      <c r="K40"/>
      <c r="L40"/>
      <c r="M40"/>
      <c r="N40"/>
      <c r="O40"/>
      <c r="P40"/>
      <c r="Q40"/>
      <c r="R40"/>
    </row>
    <row r="41" spans="2:18" x14ac:dyDescent="0.4">
      <c r="B41" s="192"/>
      <c r="C41" s="272" t="s">
        <v>269</v>
      </c>
      <c r="D41" s="197" t="s">
        <v>270</v>
      </c>
      <c r="E41" s="143">
        <v>152</v>
      </c>
      <c r="F41" s="143">
        <v>47</v>
      </c>
      <c r="G41" s="143">
        <v>218</v>
      </c>
      <c r="H41" s="143">
        <v>47</v>
      </c>
      <c r="I41" s="144">
        <v>1082</v>
      </c>
      <c r="K41"/>
      <c r="L41"/>
      <c r="M41"/>
      <c r="N41"/>
      <c r="O41"/>
      <c r="P41"/>
      <c r="Q41"/>
      <c r="R41"/>
    </row>
    <row r="42" spans="2:18" x14ac:dyDescent="0.4">
      <c r="B42" s="192"/>
      <c r="C42" s="141"/>
      <c r="D42" s="204"/>
      <c r="E42" s="143"/>
      <c r="F42" s="143"/>
      <c r="G42" s="143"/>
      <c r="H42" s="143"/>
      <c r="I42" s="145"/>
      <c r="K42"/>
      <c r="L42"/>
      <c r="M42"/>
      <c r="N42"/>
      <c r="O42"/>
      <c r="P42"/>
      <c r="Q42"/>
      <c r="R42"/>
    </row>
    <row r="43" spans="2:18" ht="19.5" thickBot="1" x14ac:dyDescent="0.45">
      <c r="B43" s="192"/>
      <c r="C43" s="153"/>
      <c r="D43" s="205"/>
      <c r="E43" s="207">
        <f>E41+F41</f>
        <v>199</v>
      </c>
      <c r="F43" s="208"/>
      <c r="G43" s="207">
        <f>G41+H41</f>
        <v>265</v>
      </c>
      <c r="H43" s="208"/>
      <c r="I43" s="146"/>
      <c r="K43"/>
      <c r="L43"/>
      <c r="M43"/>
      <c r="N43"/>
      <c r="O43"/>
      <c r="P43"/>
      <c r="Q43"/>
      <c r="R43"/>
    </row>
    <row r="44" spans="2:18" x14ac:dyDescent="0.4">
      <c r="B44" s="192"/>
      <c r="C44" s="272" t="s">
        <v>294</v>
      </c>
      <c r="D44" s="197" t="s">
        <v>295</v>
      </c>
      <c r="E44" s="202">
        <v>136</v>
      </c>
      <c r="F44" s="202">
        <v>34</v>
      </c>
      <c r="G44" s="202">
        <v>140</v>
      </c>
      <c r="H44" s="202">
        <v>34</v>
      </c>
      <c r="I44" s="194">
        <v>366</v>
      </c>
      <c r="K44"/>
      <c r="L44"/>
      <c r="M44"/>
      <c r="N44"/>
      <c r="O44"/>
      <c r="P44"/>
      <c r="Q44"/>
      <c r="R44"/>
    </row>
    <row r="45" spans="2:18" x14ac:dyDescent="0.4">
      <c r="B45" s="192"/>
      <c r="C45" s="141"/>
      <c r="D45" s="204"/>
      <c r="E45" s="203"/>
      <c r="F45" s="203"/>
      <c r="G45" s="203"/>
      <c r="H45" s="203"/>
      <c r="I45" s="145"/>
      <c r="K45"/>
      <c r="L45"/>
      <c r="M45"/>
      <c r="N45"/>
      <c r="O45"/>
      <c r="P45"/>
      <c r="Q45"/>
      <c r="R45"/>
    </row>
    <row r="46" spans="2:18" ht="19.5" thickBot="1" x14ac:dyDescent="0.45">
      <c r="B46" s="192"/>
      <c r="C46" s="153"/>
      <c r="D46" s="205"/>
      <c r="E46" s="207">
        <f>E44+F44</f>
        <v>170</v>
      </c>
      <c r="F46" s="208"/>
      <c r="G46" s="207">
        <f>G44+H44</f>
        <v>174</v>
      </c>
      <c r="H46" s="208"/>
      <c r="I46" s="176"/>
      <c r="K46"/>
      <c r="L46"/>
      <c r="M46"/>
      <c r="N46"/>
      <c r="O46"/>
      <c r="P46"/>
      <c r="Q46"/>
      <c r="R46"/>
    </row>
    <row r="47" spans="2:18" x14ac:dyDescent="0.4">
      <c r="B47" s="192"/>
      <c r="C47" s="179"/>
      <c r="D47" s="197"/>
      <c r="E47" s="202"/>
      <c r="F47" s="202"/>
      <c r="G47" s="202"/>
      <c r="H47" s="202"/>
      <c r="I47" s="194"/>
      <c r="K47" s="88"/>
      <c r="L47" s="88"/>
      <c r="M47" s="88"/>
      <c r="N47" s="88"/>
      <c r="O47" s="88"/>
      <c r="P47" s="88"/>
      <c r="Q47" s="88"/>
      <c r="R47" s="88"/>
    </row>
    <row r="48" spans="2:18" x14ac:dyDescent="0.4">
      <c r="B48" s="192"/>
      <c r="C48" s="180"/>
      <c r="D48" s="204"/>
      <c r="E48" s="203"/>
      <c r="F48" s="203"/>
      <c r="G48" s="203"/>
      <c r="H48" s="203"/>
      <c r="I48" s="145"/>
      <c r="K48" s="88"/>
      <c r="L48" s="88"/>
      <c r="M48" s="88"/>
      <c r="N48" s="88"/>
      <c r="O48" s="88"/>
      <c r="P48" s="88"/>
      <c r="Q48" s="88"/>
      <c r="R48" s="88"/>
    </row>
    <row r="49" spans="2:18" ht="19.5" thickBot="1" x14ac:dyDescent="0.45">
      <c r="B49" s="192"/>
      <c r="C49" s="181"/>
      <c r="D49" s="205"/>
      <c r="E49" s="207"/>
      <c r="F49" s="208"/>
      <c r="G49" s="207"/>
      <c r="H49" s="208"/>
      <c r="I49" s="176"/>
      <c r="K49" s="88"/>
      <c r="L49" s="88"/>
      <c r="M49" s="88"/>
      <c r="N49" s="88"/>
      <c r="O49" s="88"/>
      <c r="P49" s="88"/>
      <c r="Q49" s="88"/>
      <c r="R49" s="88"/>
    </row>
    <row r="50" spans="2:18" x14ac:dyDescent="0.4">
      <c r="B50" s="192"/>
      <c r="C50" s="272"/>
      <c r="D50" s="197"/>
      <c r="E50" s="273"/>
      <c r="F50" s="273"/>
      <c r="G50" s="273"/>
      <c r="H50" s="273"/>
      <c r="I50" s="194"/>
      <c r="K50" s="88"/>
      <c r="L50" s="88"/>
      <c r="M50" s="88"/>
      <c r="N50" s="88"/>
      <c r="O50" s="88"/>
      <c r="P50" s="88"/>
      <c r="Q50" s="88"/>
      <c r="R50" s="88"/>
    </row>
    <row r="51" spans="2:18" x14ac:dyDescent="0.4">
      <c r="B51" s="192"/>
      <c r="C51" s="141"/>
      <c r="D51" s="204"/>
      <c r="E51" s="143"/>
      <c r="F51" s="143"/>
      <c r="G51" s="143"/>
      <c r="H51" s="143"/>
      <c r="I51" s="145"/>
      <c r="K51" s="88"/>
      <c r="L51" s="88"/>
      <c r="M51" s="88"/>
      <c r="N51" s="88"/>
      <c r="O51" s="88"/>
      <c r="P51" s="88"/>
      <c r="Q51" s="88"/>
      <c r="R51" s="88"/>
    </row>
    <row r="52" spans="2:18" ht="19.5" thickBot="1" x14ac:dyDescent="0.45">
      <c r="B52" s="192"/>
      <c r="C52" s="153"/>
      <c r="D52" s="205"/>
      <c r="E52" s="207"/>
      <c r="F52" s="208"/>
      <c r="G52" s="207"/>
      <c r="H52" s="208"/>
      <c r="I52" s="176"/>
      <c r="K52" s="88"/>
      <c r="L52" s="88"/>
      <c r="M52" s="88"/>
      <c r="N52" s="88"/>
      <c r="O52" s="88"/>
      <c r="P52" s="88"/>
      <c r="Q52" s="88"/>
      <c r="R52" s="88"/>
    </row>
    <row r="53" spans="2:18" x14ac:dyDescent="0.4">
      <c r="B53" s="192"/>
      <c r="C53" s="272"/>
      <c r="D53" s="197"/>
      <c r="E53" s="273"/>
      <c r="F53" s="273"/>
      <c r="G53" s="273"/>
      <c r="H53" s="273"/>
      <c r="I53" s="194"/>
      <c r="K53" s="88"/>
      <c r="L53" s="88"/>
      <c r="M53" s="88"/>
      <c r="N53" s="88"/>
      <c r="O53" s="88"/>
      <c r="P53" s="88"/>
      <c r="Q53" s="88"/>
      <c r="R53" s="88"/>
    </row>
    <row r="54" spans="2:18" x14ac:dyDescent="0.4">
      <c r="B54" s="192"/>
      <c r="C54" s="141"/>
      <c r="D54" s="204"/>
      <c r="E54" s="143"/>
      <c r="F54" s="143"/>
      <c r="G54" s="143"/>
      <c r="H54" s="143"/>
      <c r="I54" s="145"/>
      <c r="K54" s="88"/>
      <c r="L54" s="88"/>
      <c r="M54" s="88"/>
      <c r="N54" s="88"/>
      <c r="O54" s="88"/>
      <c r="P54" s="88"/>
      <c r="Q54" s="88"/>
      <c r="R54" s="88"/>
    </row>
    <row r="55" spans="2:18" ht="19.5" thickBot="1" x14ac:dyDescent="0.45">
      <c r="B55" s="192"/>
      <c r="C55" s="153"/>
      <c r="D55" s="205"/>
      <c r="E55" s="207"/>
      <c r="F55" s="208"/>
      <c r="G55" s="207"/>
      <c r="H55" s="208"/>
      <c r="I55" s="176"/>
      <c r="K55" s="88"/>
      <c r="L55" s="88"/>
      <c r="M55" s="88"/>
      <c r="N55" s="88"/>
      <c r="O55" s="88"/>
      <c r="P55" s="88"/>
      <c r="Q55" s="88"/>
      <c r="R55" s="88"/>
    </row>
    <row r="56" spans="2:18" x14ac:dyDescent="0.4">
      <c r="B56" s="192"/>
      <c r="C56" s="272"/>
      <c r="D56" s="197"/>
      <c r="E56" s="273"/>
      <c r="F56" s="273"/>
      <c r="G56" s="273"/>
      <c r="H56" s="273"/>
      <c r="I56" s="194"/>
      <c r="K56" s="88"/>
      <c r="L56" s="88"/>
      <c r="M56" s="88"/>
      <c r="N56" s="88"/>
      <c r="O56" s="88"/>
      <c r="P56" s="88"/>
      <c r="Q56" s="88"/>
      <c r="R56" s="88"/>
    </row>
    <row r="57" spans="2:18" x14ac:dyDescent="0.4">
      <c r="B57" s="192"/>
      <c r="C57" s="141"/>
      <c r="D57" s="204"/>
      <c r="E57" s="143"/>
      <c r="F57" s="143"/>
      <c r="G57" s="143"/>
      <c r="H57" s="143"/>
      <c r="I57" s="145"/>
      <c r="K57" s="88"/>
      <c r="L57" s="88"/>
      <c r="M57" s="88"/>
      <c r="N57" s="88"/>
      <c r="O57" s="88"/>
      <c r="P57" s="88"/>
      <c r="Q57" s="88"/>
      <c r="R57" s="88"/>
    </row>
    <row r="58" spans="2:18" ht="19.5" thickBot="1" x14ac:dyDescent="0.45">
      <c r="B58" s="192"/>
      <c r="C58" s="153"/>
      <c r="D58" s="205"/>
      <c r="E58" s="207"/>
      <c r="F58" s="208"/>
      <c r="G58" s="207"/>
      <c r="H58" s="208"/>
      <c r="I58" s="176"/>
      <c r="K58" s="88"/>
      <c r="L58" s="88"/>
      <c r="M58" s="88"/>
      <c r="N58" s="88"/>
      <c r="O58" s="88"/>
      <c r="P58" s="88"/>
      <c r="Q58" s="88"/>
      <c r="R58" s="88"/>
    </row>
    <row r="59" spans="2:18" x14ac:dyDescent="0.4">
      <c r="B59" s="192"/>
      <c r="C59" s="272"/>
      <c r="D59" s="197"/>
      <c r="E59" s="143"/>
      <c r="F59" s="143"/>
      <c r="G59" s="143"/>
      <c r="H59" s="143"/>
      <c r="I59" s="144"/>
      <c r="K59" s="88"/>
      <c r="L59" s="88"/>
      <c r="M59" s="88"/>
      <c r="N59" s="88"/>
      <c r="O59" s="88"/>
      <c r="P59" s="88"/>
      <c r="Q59" s="88"/>
      <c r="R59" s="88"/>
    </row>
    <row r="60" spans="2:18" x14ac:dyDescent="0.4">
      <c r="B60" s="192"/>
      <c r="C60" s="141"/>
      <c r="D60" s="204"/>
      <c r="E60" s="143"/>
      <c r="F60" s="143"/>
      <c r="G60" s="143"/>
      <c r="H60" s="143"/>
      <c r="I60" s="145"/>
      <c r="K60" s="88"/>
      <c r="L60" s="88"/>
      <c r="M60" s="88"/>
      <c r="N60" s="88"/>
      <c r="O60" s="88"/>
      <c r="P60" s="88"/>
      <c r="Q60" s="88"/>
      <c r="R60" s="88"/>
    </row>
    <row r="61" spans="2:18" ht="19.5" thickBot="1" x14ac:dyDescent="0.45">
      <c r="B61" s="193"/>
      <c r="C61" s="153"/>
      <c r="D61" s="205"/>
      <c r="E61" s="207"/>
      <c r="F61" s="208"/>
      <c r="G61" s="207"/>
      <c r="H61" s="208"/>
      <c r="I61" s="146"/>
      <c r="K61" s="88"/>
      <c r="L61" s="88"/>
      <c r="M61" s="88"/>
      <c r="N61" s="88"/>
      <c r="O61" s="88"/>
      <c r="P61" s="88"/>
      <c r="Q61" s="88"/>
      <c r="R61" s="88"/>
    </row>
    <row r="62" spans="2:18" x14ac:dyDescent="0.4">
      <c r="B62" s="77"/>
      <c r="C62" s="77"/>
      <c r="D62" s="91"/>
      <c r="E62" s="92"/>
      <c r="F62" s="92"/>
      <c r="G62" s="92"/>
      <c r="H62" s="92"/>
      <c r="I62" s="77"/>
      <c r="K62" s="88"/>
      <c r="L62" s="88"/>
      <c r="M62" s="88"/>
      <c r="N62" s="88"/>
      <c r="O62" s="88"/>
      <c r="P62" s="88"/>
      <c r="Q62" s="88"/>
      <c r="R62" s="88"/>
    </row>
    <row r="63" spans="2:18" x14ac:dyDescent="0.4">
      <c r="D63" s="178" t="s">
        <v>145</v>
      </c>
    </row>
    <row r="64" spans="2:18" ht="19.5" thickBot="1" x14ac:dyDescent="0.45">
      <c r="D64" s="178"/>
    </row>
    <row r="65" spans="3:28" ht="19.5" thickBot="1" x14ac:dyDescent="0.45">
      <c r="D65" s="83"/>
      <c r="E65" s="255" t="s">
        <v>183</v>
      </c>
      <c r="F65" s="256"/>
      <c r="G65" s="263" t="s">
        <v>147</v>
      </c>
      <c r="H65" s="182"/>
      <c r="I65" s="182" t="s">
        <v>148</v>
      </c>
      <c r="J65" s="183"/>
      <c r="M65" s="83"/>
      <c r="N65" s="255" t="s">
        <v>183</v>
      </c>
      <c r="O65" s="256"/>
      <c r="P65" s="263" t="s">
        <v>147</v>
      </c>
      <c r="Q65" s="182"/>
      <c r="R65" s="182" t="s">
        <v>148</v>
      </c>
      <c r="S65" s="183"/>
    </row>
    <row r="66" spans="3:28" ht="19.5" thickBot="1" x14ac:dyDescent="0.45">
      <c r="C66" s="84" t="s">
        <v>146</v>
      </c>
      <c r="D66" s="191" t="s">
        <v>255</v>
      </c>
      <c r="E66" s="266">
        <v>124</v>
      </c>
      <c r="F66" s="267"/>
      <c r="G66" s="97" t="s">
        <v>103</v>
      </c>
      <c r="H66" s="70" t="s">
        <v>128</v>
      </c>
      <c r="I66" s="70" t="s">
        <v>129</v>
      </c>
      <c r="J66" s="71" t="s">
        <v>128</v>
      </c>
      <c r="M66" s="191" t="s">
        <v>213</v>
      </c>
      <c r="N66" s="251">
        <v>70</v>
      </c>
      <c r="O66" s="252"/>
      <c r="P66" s="97" t="s">
        <v>103</v>
      </c>
      <c r="Q66" s="70" t="s">
        <v>128</v>
      </c>
      <c r="R66" s="70" t="s">
        <v>129</v>
      </c>
      <c r="S66" s="71" t="s">
        <v>128</v>
      </c>
      <c r="V66" s="179" t="s">
        <v>142</v>
      </c>
      <c r="W66" s="255" t="s">
        <v>183</v>
      </c>
      <c r="X66" s="256"/>
      <c r="Y66" s="263" t="s">
        <v>147</v>
      </c>
      <c r="Z66" s="182"/>
      <c r="AA66" s="182" t="s">
        <v>148</v>
      </c>
      <c r="AB66" s="183"/>
    </row>
    <row r="67" spans="3:28" x14ac:dyDescent="0.4">
      <c r="D67" s="192"/>
      <c r="E67" s="268"/>
      <c r="F67" s="269"/>
      <c r="G67" s="142">
        <v>34</v>
      </c>
      <c r="H67" s="154">
        <v>9</v>
      </c>
      <c r="I67" s="154">
        <v>39</v>
      </c>
      <c r="J67" s="144">
        <v>9</v>
      </c>
      <c r="M67" s="192"/>
      <c r="N67" s="251"/>
      <c r="O67" s="252"/>
      <c r="P67" s="142">
        <v>21</v>
      </c>
      <c r="Q67" s="154">
        <v>12</v>
      </c>
      <c r="R67" s="154">
        <v>34</v>
      </c>
      <c r="S67" s="144">
        <v>12</v>
      </c>
      <c r="V67" s="180"/>
      <c r="W67" s="257"/>
      <c r="X67" s="258"/>
      <c r="Y67" s="97" t="s">
        <v>103</v>
      </c>
      <c r="Z67" s="70" t="s">
        <v>128</v>
      </c>
      <c r="AA67" s="70" t="s">
        <v>129</v>
      </c>
      <c r="AB67" s="71" t="s">
        <v>128</v>
      </c>
    </row>
    <row r="68" spans="3:28" x14ac:dyDescent="0.4">
      <c r="D68" s="192"/>
      <c r="E68" s="268"/>
      <c r="F68" s="269"/>
      <c r="G68" s="264"/>
      <c r="H68" s="156"/>
      <c r="I68" s="156"/>
      <c r="J68" s="146"/>
      <c r="M68" s="192"/>
      <c r="N68" s="251"/>
      <c r="O68" s="252"/>
      <c r="P68" s="264"/>
      <c r="Q68" s="156"/>
      <c r="R68" s="156"/>
      <c r="S68" s="146"/>
      <c r="V68" s="180"/>
      <c r="W68" s="251"/>
      <c r="X68" s="252"/>
      <c r="Y68" s="141">
        <v>24</v>
      </c>
      <c r="Z68" s="143">
        <v>5</v>
      </c>
      <c r="AA68" s="143">
        <v>35</v>
      </c>
      <c r="AB68" s="184">
        <v>5</v>
      </c>
    </row>
    <row r="69" spans="3:28" ht="19.5" thickBot="1" x14ac:dyDescent="0.45">
      <c r="D69" s="193"/>
      <c r="E69" s="270"/>
      <c r="F69" s="271"/>
      <c r="G69" s="265">
        <f>G67+H67</f>
        <v>43</v>
      </c>
      <c r="H69" s="196"/>
      <c r="I69" s="195">
        <f>I67+J67</f>
        <v>48</v>
      </c>
      <c r="J69" s="201"/>
      <c r="M69" s="193"/>
      <c r="N69" s="253"/>
      <c r="O69" s="254"/>
      <c r="P69" s="265">
        <f>P67+Q67</f>
        <v>33</v>
      </c>
      <c r="Q69" s="196"/>
      <c r="R69" s="195">
        <f>R67+S67</f>
        <v>46</v>
      </c>
      <c r="S69" s="201"/>
      <c r="V69" s="180"/>
      <c r="W69" s="251"/>
      <c r="X69" s="252"/>
      <c r="Y69" s="141"/>
      <c r="Z69" s="143"/>
      <c r="AA69" s="143"/>
      <c r="AB69" s="184"/>
    </row>
    <row r="70" spans="3:28" ht="19.5" thickBot="1" x14ac:dyDescent="0.45">
      <c r="D70" s="191" t="s">
        <v>262</v>
      </c>
      <c r="E70" s="266">
        <v>233</v>
      </c>
      <c r="F70" s="267"/>
      <c r="G70" s="97" t="s">
        <v>103</v>
      </c>
      <c r="H70" s="70" t="s">
        <v>128</v>
      </c>
      <c r="I70" s="70" t="s">
        <v>129</v>
      </c>
      <c r="J70" s="71" t="s">
        <v>128</v>
      </c>
      <c r="M70" s="180" t="s">
        <v>218</v>
      </c>
      <c r="N70" s="251">
        <v>93</v>
      </c>
      <c r="O70" s="252"/>
      <c r="P70" s="97" t="s">
        <v>103</v>
      </c>
      <c r="Q70" s="70" t="s">
        <v>128</v>
      </c>
      <c r="R70" s="70" t="s">
        <v>129</v>
      </c>
      <c r="S70" s="71" t="s">
        <v>128</v>
      </c>
      <c r="V70" s="181"/>
      <c r="W70" s="251"/>
      <c r="X70" s="252"/>
      <c r="Y70" s="153">
        <f>Y68+Z68</f>
        <v>29</v>
      </c>
      <c r="Z70" s="177"/>
      <c r="AA70" s="177">
        <f>AA68+AB68</f>
        <v>40</v>
      </c>
      <c r="AB70" s="185"/>
    </row>
    <row r="71" spans="3:28" x14ac:dyDescent="0.4">
      <c r="D71" s="192"/>
      <c r="E71" s="268"/>
      <c r="F71" s="269"/>
      <c r="G71" s="142">
        <v>45</v>
      </c>
      <c r="H71" s="154">
        <v>6</v>
      </c>
      <c r="I71" s="154">
        <v>37</v>
      </c>
      <c r="J71" s="144">
        <v>6</v>
      </c>
      <c r="M71" s="180"/>
      <c r="N71" s="251"/>
      <c r="O71" s="252"/>
      <c r="P71" s="142">
        <v>28</v>
      </c>
      <c r="Q71" s="154">
        <v>3</v>
      </c>
      <c r="R71" s="154">
        <v>29</v>
      </c>
      <c r="S71" s="144">
        <v>3</v>
      </c>
      <c r="V71" s="179" t="s">
        <v>149</v>
      </c>
      <c r="W71" s="251"/>
      <c r="X71" s="252"/>
      <c r="Y71" s="97" t="s">
        <v>103</v>
      </c>
      <c r="Z71" s="70" t="s">
        <v>128</v>
      </c>
      <c r="AA71" s="70" t="s">
        <v>129</v>
      </c>
      <c r="AB71" s="71" t="s">
        <v>128</v>
      </c>
    </row>
    <row r="72" spans="3:28" x14ac:dyDescent="0.4">
      <c r="D72" s="192"/>
      <c r="E72" s="268"/>
      <c r="F72" s="269"/>
      <c r="G72" s="264"/>
      <c r="H72" s="156"/>
      <c r="I72" s="156"/>
      <c r="J72" s="146"/>
      <c r="M72" s="180"/>
      <c r="N72" s="251"/>
      <c r="O72" s="252"/>
      <c r="P72" s="264"/>
      <c r="Q72" s="156"/>
      <c r="R72" s="156"/>
      <c r="S72" s="146"/>
      <c r="V72" s="180"/>
      <c r="W72" s="251"/>
      <c r="X72" s="252"/>
      <c r="Y72" s="141">
        <v>37</v>
      </c>
      <c r="Z72" s="143">
        <v>7</v>
      </c>
      <c r="AA72" s="143">
        <v>43</v>
      </c>
      <c r="AB72" s="184">
        <v>7</v>
      </c>
    </row>
    <row r="73" spans="3:28" ht="19.5" thickBot="1" x14ac:dyDescent="0.45">
      <c r="D73" s="193"/>
      <c r="E73" s="270"/>
      <c r="F73" s="271"/>
      <c r="G73" s="265">
        <f>G71+H71</f>
        <v>51</v>
      </c>
      <c r="H73" s="196"/>
      <c r="I73" s="195">
        <f>I71+J71</f>
        <v>43</v>
      </c>
      <c r="J73" s="201"/>
      <c r="M73" s="181"/>
      <c r="N73" s="253"/>
      <c r="O73" s="254"/>
      <c r="P73" s="265">
        <f>P71+Q71</f>
        <v>31</v>
      </c>
      <c r="Q73" s="196"/>
      <c r="R73" s="195">
        <f>R71+S71</f>
        <v>32</v>
      </c>
      <c r="S73" s="201"/>
      <c r="V73" s="180"/>
      <c r="W73" s="251"/>
      <c r="X73" s="252"/>
      <c r="Y73" s="141"/>
      <c r="Z73" s="143"/>
      <c r="AA73" s="143"/>
      <c r="AB73" s="184"/>
    </row>
    <row r="74" spans="3:28" ht="19.5" thickBot="1" x14ac:dyDescent="0.45">
      <c r="D74" s="191" t="s">
        <v>269</v>
      </c>
      <c r="E74" s="266">
        <v>203</v>
      </c>
      <c r="F74" s="267"/>
      <c r="G74" s="97" t="s">
        <v>103</v>
      </c>
      <c r="H74" s="70" t="s">
        <v>128</v>
      </c>
      <c r="I74" s="70" t="s">
        <v>129</v>
      </c>
      <c r="J74" s="71" t="s">
        <v>128</v>
      </c>
      <c r="M74" s="180" t="s">
        <v>224</v>
      </c>
      <c r="N74" s="251">
        <v>64</v>
      </c>
      <c r="O74" s="252"/>
      <c r="P74" s="97" t="s">
        <v>103</v>
      </c>
      <c r="Q74" s="70" t="s">
        <v>128</v>
      </c>
      <c r="R74" s="70" t="s">
        <v>129</v>
      </c>
      <c r="S74" s="71" t="s">
        <v>128</v>
      </c>
      <c r="V74" s="181"/>
      <c r="W74" s="251"/>
      <c r="X74" s="252"/>
      <c r="Y74" s="153">
        <f>Y72+Z72</f>
        <v>44</v>
      </c>
      <c r="Z74" s="177"/>
      <c r="AA74" s="177">
        <f>AA72+AB72</f>
        <v>50</v>
      </c>
      <c r="AB74" s="185"/>
    </row>
    <row r="75" spans="3:28" x14ac:dyDescent="0.4">
      <c r="D75" s="192"/>
      <c r="E75" s="268"/>
      <c r="F75" s="269"/>
      <c r="G75" s="142">
        <v>42</v>
      </c>
      <c r="H75" s="154">
        <v>3</v>
      </c>
      <c r="I75" s="154">
        <v>52</v>
      </c>
      <c r="J75" s="144">
        <v>3</v>
      </c>
      <c r="M75" s="180"/>
      <c r="N75" s="251"/>
      <c r="O75" s="252"/>
      <c r="P75" s="142">
        <v>25</v>
      </c>
      <c r="Q75" s="154">
        <v>3</v>
      </c>
      <c r="R75" s="154">
        <v>23</v>
      </c>
      <c r="S75" s="144">
        <v>3</v>
      </c>
      <c r="V75" s="180" t="s">
        <v>150</v>
      </c>
      <c r="W75" s="251"/>
      <c r="X75" s="252"/>
      <c r="Y75" s="97" t="s">
        <v>103</v>
      </c>
      <c r="Z75" s="70" t="s">
        <v>128</v>
      </c>
      <c r="AA75" s="70" t="s">
        <v>129</v>
      </c>
      <c r="AB75" s="71" t="s">
        <v>128</v>
      </c>
    </row>
    <row r="76" spans="3:28" x14ac:dyDescent="0.4">
      <c r="D76" s="192"/>
      <c r="E76" s="268"/>
      <c r="F76" s="269"/>
      <c r="G76" s="264"/>
      <c r="H76" s="156"/>
      <c r="I76" s="156"/>
      <c r="J76" s="146"/>
      <c r="M76" s="180"/>
      <c r="N76" s="251"/>
      <c r="O76" s="252"/>
      <c r="P76" s="264"/>
      <c r="Q76" s="156"/>
      <c r="R76" s="156"/>
      <c r="S76" s="146"/>
      <c r="V76" s="180"/>
      <c r="W76" s="251"/>
      <c r="X76" s="252"/>
      <c r="Y76" s="141">
        <v>13</v>
      </c>
      <c r="Z76" s="143">
        <v>2</v>
      </c>
      <c r="AA76" s="143">
        <v>46</v>
      </c>
      <c r="AB76" s="184">
        <v>2</v>
      </c>
    </row>
    <row r="77" spans="3:28" ht="19.5" thickBot="1" x14ac:dyDescent="0.45">
      <c r="D77" s="193"/>
      <c r="E77" s="270"/>
      <c r="F77" s="271"/>
      <c r="G77" s="265">
        <f>G75+H75</f>
        <v>45</v>
      </c>
      <c r="H77" s="196"/>
      <c r="I77" s="195">
        <f>I75+J75</f>
        <v>55</v>
      </c>
      <c r="J77" s="201"/>
      <c r="M77" s="181"/>
      <c r="N77" s="253"/>
      <c r="O77" s="254"/>
      <c r="P77" s="265">
        <f>P75+Q75</f>
        <v>28</v>
      </c>
      <c r="Q77" s="196"/>
      <c r="R77" s="195">
        <f>R75+S75</f>
        <v>26</v>
      </c>
      <c r="S77" s="201"/>
      <c r="V77" s="180"/>
      <c r="W77" s="251"/>
      <c r="X77" s="252"/>
      <c r="Y77" s="141"/>
      <c r="Z77" s="143"/>
      <c r="AA77" s="143"/>
      <c r="AB77" s="184"/>
    </row>
    <row r="78" spans="3:28" ht="19.5" thickBot="1" x14ac:dyDescent="0.45">
      <c r="D78" s="191" t="s">
        <v>294</v>
      </c>
      <c r="E78" s="266">
        <v>162</v>
      </c>
      <c r="F78" s="267"/>
      <c r="G78" s="97" t="s">
        <v>103</v>
      </c>
      <c r="H78" s="70" t="s">
        <v>128</v>
      </c>
      <c r="I78" s="70" t="s">
        <v>129</v>
      </c>
      <c r="J78" s="71" t="s">
        <v>128</v>
      </c>
      <c r="M78" s="191" t="s">
        <v>230</v>
      </c>
      <c r="N78" s="266">
        <v>70</v>
      </c>
      <c r="O78" s="267"/>
      <c r="P78" s="97" t="s">
        <v>103</v>
      </c>
      <c r="Q78" s="70" t="s">
        <v>128</v>
      </c>
      <c r="R78" s="70" t="s">
        <v>129</v>
      </c>
      <c r="S78" s="71" t="s">
        <v>128</v>
      </c>
      <c r="V78" s="181"/>
      <c r="W78" s="251"/>
      <c r="X78" s="252"/>
      <c r="Y78" s="153">
        <f>Y76+Z76</f>
        <v>15</v>
      </c>
      <c r="Z78" s="177"/>
      <c r="AA78" s="177">
        <f>AA76+AB76</f>
        <v>48</v>
      </c>
      <c r="AB78" s="185"/>
    </row>
    <row r="79" spans="3:28" x14ac:dyDescent="0.4">
      <c r="D79" s="192"/>
      <c r="E79" s="268"/>
      <c r="F79" s="269"/>
      <c r="G79" s="142">
        <v>41</v>
      </c>
      <c r="H79" s="154">
        <v>8</v>
      </c>
      <c r="I79" s="154">
        <v>36</v>
      </c>
      <c r="J79" s="144">
        <v>8</v>
      </c>
      <c r="M79" s="192"/>
      <c r="N79" s="268"/>
      <c r="O79" s="269"/>
      <c r="P79" s="142">
        <v>25</v>
      </c>
      <c r="Q79" s="154">
        <v>6</v>
      </c>
      <c r="R79" s="154">
        <v>19</v>
      </c>
      <c r="S79" s="144">
        <v>6</v>
      </c>
      <c r="V79" s="180" t="s">
        <v>138</v>
      </c>
      <c r="W79" s="251"/>
      <c r="X79" s="252"/>
      <c r="Y79" s="97" t="s">
        <v>103</v>
      </c>
      <c r="Z79" s="70" t="s">
        <v>128</v>
      </c>
      <c r="AA79" s="70" t="s">
        <v>129</v>
      </c>
      <c r="AB79" s="71" t="s">
        <v>128</v>
      </c>
    </row>
    <row r="80" spans="3:28" x14ac:dyDescent="0.4">
      <c r="D80" s="192"/>
      <c r="E80" s="268"/>
      <c r="F80" s="269"/>
      <c r="G80" s="264"/>
      <c r="H80" s="156"/>
      <c r="I80" s="156"/>
      <c r="J80" s="146"/>
      <c r="M80" s="192"/>
      <c r="N80" s="268"/>
      <c r="O80" s="269"/>
      <c r="P80" s="264"/>
      <c r="Q80" s="156"/>
      <c r="R80" s="156"/>
      <c r="S80" s="146"/>
      <c r="V80" s="180"/>
      <c r="W80" s="251"/>
      <c r="X80" s="252"/>
      <c r="Y80" s="142"/>
      <c r="Z80" s="154"/>
      <c r="AA80" s="154"/>
      <c r="AB80" s="144"/>
    </row>
    <row r="81" spans="4:28" ht="19.5" thickBot="1" x14ac:dyDescent="0.45">
      <c r="D81" s="193"/>
      <c r="E81" s="270"/>
      <c r="F81" s="271"/>
      <c r="G81" s="265">
        <f>G79+H79</f>
        <v>49</v>
      </c>
      <c r="H81" s="196"/>
      <c r="I81" s="195">
        <f>I79+J79</f>
        <v>44</v>
      </c>
      <c r="J81" s="201"/>
      <c r="M81" s="193"/>
      <c r="N81" s="270"/>
      <c r="O81" s="271"/>
      <c r="P81" s="265">
        <f>P79+Q79</f>
        <v>31</v>
      </c>
      <c r="Q81" s="196"/>
      <c r="R81" s="195">
        <f>R79+S79</f>
        <v>25</v>
      </c>
      <c r="S81" s="201"/>
      <c r="V81" s="180"/>
      <c r="W81" s="251"/>
      <c r="X81" s="252"/>
      <c r="Y81" s="264"/>
      <c r="Z81" s="156"/>
      <c r="AA81" s="156"/>
      <c r="AB81" s="146"/>
    </row>
    <row r="82" spans="4:28" ht="19.5" thickBot="1" x14ac:dyDescent="0.45">
      <c r="D82" s="191"/>
      <c r="E82" s="266"/>
      <c r="F82" s="267"/>
      <c r="G82" s="97"/>
      <c r="H82" s="70"/>
      <c r="I82" s="70"/>
      <c r="J82" s="71"/>
      <c r="M82" s="191" t="s">
        <v>243</v>
      </c>
      <c r="N82" s="266">
        <v>92</v>
      </c>
      <c r="O82" s="267"/>
      <c r="P82" s="97" t="s">
        <v>103</v>
      </c>
      <c r="Q82" s="70" t="s">
        <v>128</v>
      </c>
      <c r="R82" s="70" t="s">
        <v>129</v>
      </c>
      <c r="S82" s="71" t="s">
        <v>128</v>
      </c>
      <c r="V82" s="181"/>
      <c r="W82" s="251"/>
      <c r="X82" s="252"/>
      <c r="Y82" s="265">
        <f>Y80+Z80</f>
        <v>0</v>
      </c>
      <c r="Z82" s="196"/>
      <c r="AA82" s="195">
        <f>AA80+AB80</f>
        <v>0</v>
      </c>
      <c r="AB82" s="201"/>
    </row>
    <row r="83" spans="4:28" x14ac:dyDescent="0.4">
      <c r="D83" s="192"/>
      <c r="E83" s="268"/>
      <c r="F83" s="269"/>
      <c r="G83" s="142"/>
      <c r="H83" s="154"/>
      <c r="I83" s="154"/>
      <c r="J83" s="144"/>
      <c r="M83" s="192"/>
      <c r="N83" s="268"/>
      <c r="O83" s="269"/>
      <c r="P83" s="142">
        <v>36</v>
      </c>
      <c r="Q83" s="154">
        <v>6</v>
      </c>
      <c r="R83" s="154">
        <v>41</v>
      </c>
      <c r="S83" s="144">
        <v>6</v>
      </c>
      <c r="V83" s="180" t="s">
        <v>153</v>
      </c>
      <c r="W83" s="251"/>
      <c r="X83" s="252"/>
      <c r="Y83" s="97" t="s">
        <v>103</v>
      </c>
      <c r="Z83" s="70" t="s">
        <v>128</v>
      </c>
      <c r="AA83" s="70" t="s">
        <v>129</v>
      </c>
      <c r="AB83" s="71" t="s">
        <v>128</v>
      </c>
    </row>
    <row r="84" spans="4:28" x14ac:dyDescent="0.4">
      <c r="D84" s="192"/>
      <c r="E84" s="268"/>
      <c r="F84" s="269"/>
      <c r="G84" s="264"/>
      <c r="H84" s="156"/>
      <c r="I84" s="156"/>
      <c r="J84" s="146"/>
      <c r="M84" s="192"/>
      <c r="N84" s="268"/>
      <c r="O84" s="269"/>
      <c r="P84" s="264"/>
      <c r="Q84" s="156"/>
      <c r="R84" s="156"/>
      <c r="S84" s="146"/>
      <c r="V84" s="180"/>
      <c r="W84" s="251"/>
      <c r="X84" s="252"/>
      <c r="Y84" s="142"/>
      <c r="Z84" s="154"/>
      <c r="AA84" s="154"/>
      <c r="AB84" s="144"/>
    </row>
    <row r="85" spans="4:28" ht="19.5" thickBot="1" x14ac:dyDescent="0.45">
      <c r="D85" s="193"/>
      <c r="E85" s="270"/>
      <c r="F85" s="271"/>
      <c r="G85" s="265"/>
      <c r="H85" s="196"/>
      <c r="I85" s="195"/>
      <c r="J85" s="201"/>
      <c r="M85" s="193"/>
      <c r="N85" s="270"/>
      <c r="O85" s="271"/>
      <c r="P85" s="265">
        <f>P83+Q83</f>
        <v>42</v>
      </c>
      <c r="Q85" s="196"/>
      <c r="R85" s="195">
        <f>R83+S83</f>
        <v>47</v>
      </c>
      <c r="S85" s="201"/>
      <c r="V85" s="180"/>
      <c r="W85" s="251"/>
      <c r="X85" s="252"/>
      <c r="Y85" s="264"/>
      <c r="Z85" s="156"/>
      <c r="AA85" s="156"/>
      <c r="AB85" s="146"/>
    </row>
    <row r="86" spans="4:28" ht="19.5" thickBot="1" x14ac:dyDescent="0.45">
      <c r="D86" s="191"/>
      <c r="E86" s="266"/>
      <c r="F86" s="267"/>
      <c r="G86" s="97"/>
      <c r="H86" s="70"/>
      <c r="I86" s="70"/>
      <c r="J86" s="71"/>
      <c r="M86" s="191" t="s">
        <v>250</v>
      </c>
      <c r="N86" s="266">
        <v>113</v>
      </c>
      <c r="O86" s="267"/>
      <c r="P86" s="97" t="s">
        <v>103</v>
      </c>
      <c r="Q86" s="70" t="s">
        <v>128</v>
      </c>
      <c r="R86" s="70" t="s">
        <v>129</v>
      </c>
      <c r="S86" s="71" t="s">
        <v>128</v>
      </c>
      <c r="V86" s="181"/>
      <c r="W86" s="251"/>
      <c r="X86" s="252"/>
      <c r="Y86" s="265">
        <f>Y84+Z84</f>
        <v>0</v>
      </c>
      <c r="Z86" s="196"/>
      <c r="AA86" s="195">
        <f>AA84+AB84</f>
        <v>0</v>
      </c>
      <c r="AB86" s="201"/>
    </row>
    <row r="87" spans="4:28" x14ac:dyDescent="0.4">
      <c r="D87" s="192"/>
      <c r="E87" s="268"/>
      <c r="F87" s="269"/>
      <c r="G87" s="142"/>
      <c r="H87" s="154"/>
      <c r="I87" s="154"/>
      <c r="J87" s="144"/>
      <c r="M87" s="192"/>
      <c r="N87" s="268"/>
      <c r="O87" s="269"/>
      <c r="P87" s="142">
        <v>33</v>
      </c>
      <c r="Q87" s="154">
        <v>8</v>
      </c>
      <c r="R87" s="154">
        <v>69</v>
      </c>
      <c r="S87" s="144">
        <v>8</v>
      </c>
      <c r="V87" s="180" t="s">
        <v>154</v>
      </c>
      <c r="W87" s="251"/>
      <c r="X87" s="252"/>
      <c r="Y87" s="97" t="s">
        <v>103</v>
      </c>
      <c r="Z87" s="70" t="s">
        <v>128</v>
      </c>
      <c r="AA87" s="70" t="s">
        <v>129</v>
      </c>
      <c r="AB87" s="71" t="s">
        <v>128</v>
      </c>
    </row>
    <row r="88" spans="4:28" x14ac:dyDescent="0.4">
      <c r="D88" s="192"/>
      <c r="E88" s="268"/>
      <c r="F88" s="269"/>
      <c r="G88" s="264"/>
      <c r="H88" s="156"/>
      <c r="I88" s="156"/>
      <c r="J88" s="146"/>
      <c r="M88" s="192"/>
      <c r="N88" s="268"/>
      <c r="O88" s="269"/>
      <c r="P88" s="264"/>
      <c r="Q88" s="156"/>
      <c r="R88" s="156"/>
      <c r="S88" s="146"/>
      <c r="V88" s="180"/>
      <c r="W88" s="251"/>
      <c r="X88" s="252"/>
      <c r="Y88" s="142"/>
      <c r="Z88" s="154"/>
      <c r="AA88" s="154"/>
      <c r="AB88" s="144"/>
    </row>
    <row r="89" spans="4:28" ht="19.5" thickBot="1" x14ac:dyDescent="0.45">
      <c r="D89" s="193"/>
      <c r="E89" s="270"/>
      <c r="F89" s="271"/>
      <c r="G89" s="265"/>
      <c r="H89" s="196"/>
      <c r="I89" s="195"/>
      <c r="J89" s="201"/>
      <c r="M89" s="193"/>
      <c r="N89" s="270"/>
      <c r="O89" s="271"/>
      <c r="P89" s="265">
        <f>P87+Q87</f>
        <v>41</v>
      </c>
      <c r="Q89" s="196"/>
      <c r="R89" s="195">
        <f>R87+S87</f>
        <v>77</v>
      </c>
      <c r="S89" s="201"/>
      <c r="V89" s="180"/>
      <c r="W89" s="251"/>
      <c r="X89" s="252"/>
      <c r="Y89" s="264"/>
      <c r="Z89" s="156"/>
      <c r="AA89" s="156"/>
      <c r="AB89" s="146"/>
    </row>
    <row r="90" spans="4:28" ht="19.5" thickBot="1" x14ac:dyDescent="0.45">
      <c r="D90" s="191"/>
      <c r="E90" s="266"/>
      <c r="F90" s="267"/>
      <c r="G90" s="97"/>
      <c r="H90" s="70"/>
      <c r="I90" s="70"/>
      <c r="J90" s="71"/>
      <c r="M90" s="191" t="s">
        <v>255</v>
      </c>
      <c r="N90" s="266">
        <v>124</v>
      </c>
      <c r="O90" s="267"/>
      <c r="P90" s="97" t="s">
        <v>103</v>
      </c>
      <c r="Q90" s="70" t="s">
        <v>128</v>
      </c>
      <c r="R90" s="70" t="s">
        <v>129</v>
      </c>
      <c r="S90" s="71" t="s">
        <v>128</v>
      </c>
      <c r="V90" s="181"/>
      <c r="W90" s="251"/>
      <c r="X90" s="252"/>
      <c r="Y90" s="265">
        <f>Y88+Z88</f>
        <v>0</v>
      </c>
      <c r="Z90" s="196"/>
      <c r="AA90" s="195">
        <f>AA88+AB88</f>
        <v>0</v>
      </c>
      <c r="AB90" s="201"/>
    </row>
    <row r="91" spans="4:28" x14ac:dyDescent="0.4">
      <c r="D91" s="192"/>
      <c r="E91" s="268"/>
      <c r="F91" s="269"/>
      <c r="G91" s="142"/>
      <c r="H91" s="154"/>
      <c r="I91" s="154"/>
      <c r="J91" s="144"/>
      <c r="M91" s="192"/>
      <c r="N91" s="268"/>
      <c r="O91" s="269"/>
      <c r="P91" s="142">
        <v>34</v>
      </c>
      <c r="Q91" s="154">
        <v>9</v>
      </c>
      <c r="R91" s="154">
        <v>39</v>
      </c>
      <c r="S91" s="144">
        <v>9</v>
      </c>
      <c r="V91" s="180" t="s">
        <v>209</v>
      </c>
      <c r="W91" s="251"/>
      <c r="X91" s="252"/>
      <c r="Y91" s="97" t="s">
        <v>103</v>
      </c>
      <c r="Z91" s="70" t="s">
        <v>128</v>
      </c>
      <c r="AA91" s="70" t="s">
        <v>129</v>
      </c>
      <c r="AB91" s="71" t="s">
        <v>128</v>
      </c>
    </row>
    <row r="92" spans="4:28" x14ac:dyDescent="0.4">
      <c r="D92" s="192"/>
      <c r="E92" s="268"/>
      <c r="F92" s="269"/>
      <c r="G92" s="264"/>
      <c r="H92" s="156"/>
      <c r="I92" s="156"/>
      <c r="J92" s="146"/>
      <c r="M92" s="192"/>
      <c r="N92" s="268"/>
      <c r="O92" s="269"/>
      <c r="P92" s="264"/>
      <c r="Q92" s="156"/>
      <c r="R92" s="156"/>
      <c r="S92" s="146"/>
      <c r="V92" s="180"/>
      <c r="W92" s="251"/>
      <c r="X92" s="252"/>
      <c r="Y92" s="142"/>
      <c r="Z92" s="154"/>
      <c r="AA92" s="154"/>
      <c r="AB92" s="144"/>
    </row>
    <row r="93" spans="4:28" ht="19.5" thickBot="1" x14ac:dyDescent="0.45">
      <c r="D93" s="193"/>
      <c r="E93" s="270"/>
      <c r="F93" s="271"/>
      <c r="G93" s="265"/>
      <c r="H93" s="196"/>
      <c r="I93" s="195"/>
      <c r="J93" s="201"/>
      <c r="M93" s="193"/>
      <c r="N93" s="270"/>
      <c r="O93" s="271"/>
      <c r="P93" s="265">
        <f>P91+Q91</f>
        <v>43</v>
      </c>
      <c r="Q93" s="196"/>
      <c r="R93" s="195">
        <f>R91+S91</f>
        <v>48</v>
      </c>
      <c r="S93" s="201"/>
      <c r="V93" s="180"/>
      <c r="W93" s="251"/>
      <c r="X93" s="252"/>
      <c r="Y93" s="264"/>
      <c r="Z93" s="156"/>
      <c r="AA93" s="156"/>
      <c r="AB93" s="146"/>
    </row>
    <row r="94" spans="4:28" ht="19.5" thickBot="1" x14ac:dyDescent="0.45">
      <c r="D94" s="191"/>
      <c r="E94" s="266"/>
      <c r="F94" s="267"/>
      <c r="G94" s="97"/>
      <c r="H94" s="70"/>
      <c r="I94" s="70"/>
      <c r="J94" s="71"/>
      <c r="M94" s="191" t="s">
        <v>262</v>
      </c>
      <c r="N94" s="266">
        <v>233</v>
      </c>
      <c r="O94" s="267"/>
      <c r="P94" s="97" t="s">
        <v>134</v>
      </c>
      <c r="Q94" s="70" t="s">
        <v>135</v>
      </c>
      <c r="R94" s="70" t="s">
        <v>136</v>
      </c>
      <c r="S94" s="71" t="s">
        <v>135</v>
      </c>
      <c r="V94" s="181"/>
      <c r="W94" s="251"/>
      <c r="X94" s="252"/>
      <c r="Y94" s="265">
        <f>Y92+Z92</f>
        <v>0</v>
      </c>
      <c r="Z94" s="196"/>
      <c r="AA94" s="195">
        <f>AA92+AB92</f>
        <v>0</v>
      </c>
      <c r="AB94" s="201"/>
    </row>
    <row r="95" spans="4:28" x14ac:dyDescent="0.4">
      <c r="D95" s="192"/>
      <c r="E95" s="268"/>
      <c r="F95" s="269"/>
      <c r="G95" s="142"/>
      <c r="H95" s="154"/>
      <c r="I95" s="154"/>
      <c r="J95" s="144"/>
      <c r="M95" s="192"/>
      <c r="N95" s="268"/>
      <c r="O95" s="269"/>
      <c r="P95" s="142">
        <v>45</v>
      </c>
      <c r="Q95" s="154">
        <v>6</v>
      </c>
      <c r="R95" s="154">
        <v>37</v>
      </c>
      <c r="S95" s="144">
        <v>6</v>
      </c>
      <c r="V95" s="180" t="s">
        <v>210</v>
      </c>
      <c r="W95" s="251"/>
      <c r="X95" s="252"/>
      <c r="Y95" s="97" t="s">
        <v>103</v>
      </c>
      <c r="Z95" s="70" t="s">
        <v>128</v>
      </c>
      <c r="AA95" s="70" t="s">
        <v>129</v>
      </c>
      <c r="AB95" s="71" t="s">
        <v>128</v>
      </c>
    </row>
    <row r="96" spans="4:28" x14ac:dyDescent="0.4">
      <c r="D96" s="192"/>
      <c r="E96" s="268"/>
      <c r="F96" s="269"/>
      <c r="G96" s="264"/>
      <c r="H96" s="156"/>
      <c r="I96" s="156"/>
      <c r="J96" s="146"/>
      <c r="M96" s="192"/>
      <c r="N96" s="268"/>
      <c r="O96" s="269"/>
      <c r="P96" s="264"/>
      <c r="Q96" s="156"/>
      <c r="R96" s="156"/>
      <c r="S96" s="146"/>
      <c r="V96" s="180"/>
      <c r="W96" s="251"/>
      <c r="X96" s="252"/>
      <c r="Y96" s="142"/>
      <c r="Z96" s="154"/>
      <c r="AA96" s="154"/>
      <c r="AB96" s="144"/>
    </row>
    <row r="97" spans="4:28" ht="19.5" thickBot="1" x14ac:dyDescent="0.45">
      <c r="D97" s="193"/>
      <c r="E97" s="270"/>
      <c r="F97" s="271"/>
      <c r="G97" s="265"/>
      <c r="H97" s="196"/>
      <c r="I97" s="195"/>
      <c r="J97" s="201"/>
      <c r="M97" s="193"/>
      <c r="N97" s="270"/>
      <c r="O97" s="271"/>
      <c r="P97" s="265">
        <f>P95+Q95</f>
        <v>51</v>
      </c>
      <c r="Q97" s="196"/>
      <c r="R97" s="195">
        <f>R95+S95</f>
        <v>43</v>
      </c>
      <c r="S97" s="201"/>
      <c r="V97" s="180"/>
      <c r="W97" s="251"/>
      <c r="X97" s="252"/>
      <c r="Y97" s="264"/>
      <c r="Z97" s="156"/>
      <c r="AA97" s="156"/>
      <c r="AB97" s="146"/>
    </row>
    <row r="98" spans="4:28" ht="19.5" thickBot="1" x14ac:dyDescent="0.45">
      <c r="D98" s="191"/>
      <c r="E98" s="266"/>
      <c r="F98" s="267"/>
      <c r="G98" s="97"/>
      <c r="H98" s="70"/>
      <c r="I98" s="70"/>
      <c r="J98" s="71"/>
      <c r="M98" s="191" t="s">
        <v>269</v>
      </c>
      <c r="N98" s="266">
        <v>203</v>
      </c>
      <c r="O98" s="267"/>
      <c r="P98" s="97" t="s">
        <v>271</v>
      </c>
      <c r="Q98" s="70" t="s">
        <v>272</v>
      </c>
      <c r="R98" s="70" t="s">
        <v>273</v>
      </c>
      <c r="S98" s="71" t="s">
        <v>272</v>
      </c>
      <c r="V98" s="181"/>
      <c r="W98" s="251"/>
      <c r="X98" s="252"/>
      <c r="Y98" s="265">
        <f>Y96+Z96</f>
        <v>0</v>
      </c>
      <c r="Z98" s="196"/>
      <c r="AA98" s="195">
        <f>AA96+AB96</f>
        <v>0</v>
      </c>
      <c r="AB98" s="201"/>
    </row>
    <row r="99" spans="4:28" x14ac:dyDescent="0.4">
      <c r="D99" s="192"/>
      <c r="E99" s="268"/>
      <c r="F99" s="269"/>
      <c r="G99" s="142"/>
      <c r="H99" s="154"/>
      <c r="I99" s="154"/>
      <c r="J99" s="144"/>
      <c r="M99" s="192"/>
      <c r="N99" s="268"/>
      <c r="O99" s="269"/>
      <c r="P99" s="142">
        <v>42</v>
      </c>
      <c r="Q99" s="154">
        <v>3</v>
      </c>
      <c r="R99" s="154">
        <v>52</v>
      </c>
      <c r="S99" s="144">
        <v>3</v>
      </c>
      <c r="V99" s="180" t="s">
        <v>211</v>
      </c>
      <c r="W99" s="251"/>
      <c r="X99" s="252"/>
      <c r="Y99" s="97" t="s">
        <v>103</v>
      </c>
      <c r="Z99" s="70" t="s">
        <v>128</v>
      </c>
      <c r="AA99" s="70" t="s">
        <v>129</v>
      </c>
      <c r="AB99" s="71" t="s">
        <v>128</v>
      </c>
    </row>
    <row r="100" spans="4:28" x14ac:dyDescent="0.4">
      <c r="D100" s="192"/>
      <c r="E100" s="268"/>
      <c r="F100" s="269"/>
      <c r="G100" s="264"/>
      <c r="H100" s="156"/>
      <c r="I100" s="156"/>
      <c r="J100" s="146"/>
      <c r="M100" s="192"/>
      <c r="N100" s="268"/>
      <c r="O100" s="269"/>
      <c r="P100" s="264"/>
      <c r="Q100" s="156"/>
      <c r="R100" s="156"/>
      <c r="S100" s="146"/>
      <c r="V100" s="180"/>
      <c r="W100" s="251"/>
      <c r="X100" s="252"/>
      <c r="Y100" s="142"/>
      <c r="Z100" s="154"/>
      <c r="AA100" s="154"/>
      <c r="AB100" s="144"/>
    </row>
    <row r="101" spans="4:28" ht="19.5" thickBot="1" x14ac:dyDescent="0.45">
      <c r="D101" s="193"/>
      <c r="E101" s="270"/>
      <c r="F101" s="271"/>
      <c r="G101" s="265"/>
      <c r="H101" s="196"/>
      <c r="I101" s="195"/>
      <c r="J101" s="201"/>
      <c r="M101" s="193"/>
      <c r="N101" s="270"/>
      <c r="O101" s="271"/>
      <c r="P101" s="265">
        <f>P99+Q99</f>
        <v>45</v>
      </c>
      <c r="Q101" s="196"/>
      <c r="R101" s="195">
        <f>R99+S99</f>
        <v>55</v>
      </c>
      <c r="S101" s="201"/>
      <c r="V101" s="180"/>
      <c r="W101" s="251"/>
      <c r="X101" s="252"/>
      <c r="Y101" s="264"/>
      <c r="Z101" s="156"/>
      <c r="AA101" s="156"/>
      <c r="AB101" s="146"/>
    </row>
    <row r="102" spans="4:28" ht="19.5" thickBot="1" x14ac:dyDescent="0.45">
      <c r="V102" s="181"/>
      <c r="W102" s="251"/>
      <c r="X102" s="252"/>
      <c r="Y102" s="265">
        <f>Y100+Z100</f>
        <v>0</v>
      </c>
      <c r="Z102" s="196"/>
      <c r="AA102" s="195">
        <f>AA100+AB100</f>
        <v>0</v>
      </c>
      <c r="AB102" s="201"/>
    </row>
    <row r="103" spans="4:28" x14ac:dyDescent="0.4">
      <c r="V103" s="180" t="s">
        <v>212</v>
      </c>
      <c r="W103" s="251"/>
      <c r="X103" s="252"/>
      <c r="Y103" s="97" t="s">
        <v>103</v>
      </c>
      <c r="Z103" s="70" t="s">
        <v>128</v>
      </c>
      <c r="AA103" s="70" t="s">
        <v>129</v>
      </c>
      <c r="AB103" s="71" t="s">
        <v>128</v>
      </c>
    </row>
    <row r="104" spans="4:28" x14ac:dyDescent="0.4">
      <c r="V104" s="180"/>
      <c r="W104" s="251"/>
      <c r="X104" s="252"/>
      <c r="Y104" s="142"/>
      <c r="Z104" s="154"/>
      <c r="AA104" s="154"/>
      <c r="AB104" s="144"/>
    </row>
    <row r="105" spans="4:28" x14ac:dyDescent="0.4">
      <c r="V105" s="180"/>
      <c r="W105" s="251"/>
      <c r="X105" s="252"/>
      <c r="Y105" s="264"/>
      <c r="Z105" s="156"/>
      <c r="AA105" s="156"/>
      <c r="AB105" s="146"/>
    </row>
    <row r="106" spans="4:28" ht="19.5" thickBot="1" x14ac:dyDescent="0.45">
      <c r="V106" s="181"/>
      <c r="W106" s="251"/>
      <c r="X106" s="252"/>
      <c r="Y106" s="265">
        <f>Y104+Z104</f>
        <v>0</v>
      </c>
      <c r="Z106" s="196"/>
      <c r="AA106" s="195">
        <f>AA104+AB104</f>
        <v>0</v>
      </c>
      <c r="AB106" s="201"/>
    </row>
  </sheetData>
  <mergeCells count="376">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32:B61"/>
    <mergeCell ref="C32:C34"/>
    <mergeCell ref="D32:D34"/>
    <mergeCell ref="E32:E33"/>
    <mergeCell ref="F32:F33"/>
    <mergeCell ref="G32:G33"/>
    <mergeCell ref="E40:F40"/>
    <mergeCell ref="G40:H40"/>
    <mergeCell ref="C41:C43"/>
    <mergeCell ref="D41:D43"/>
    <mergeCell ref="C38:C40"/>
    <mergeCell ref="D38:D40"/>
    <mergeCell ref="E38:E39"/>
    <mergeCell ref="F38:F39"/>
    <mergeCell ref="G38:G39"/>
    <mergeCell ref="H38:H39"/>
    <mergeCell ref="E41:E42"/>
    <mergeCell ref="F41:F42"/>
    <mergeCell ref="G41:G42"/>
    <mergeCell ref="H41:H42"/>
    <mergeCell ref="C44:C46"/>
    <mergeCell ref="D44:D46"/>
    <mergeCell ref="E44:E45"/>
    <mergeCell ref="F44:F45"/>
    <mergeCell ref="I38:I40"/>
    <mergeCell ref="H32:H33"/>
    <mergeCell ref="I32:I34"/>
    <mergeCell ref="E34:F34"/>
    <mergeCell ref="G34:H34"/>
    <mergeCell ref="C35:C37"/>
    <mergeCell ref="D35:D37"/>
    <mergeCell ref="E35:E36"/>
    <mergeCell ref="F35:F36"/>
    <mergeCell ref="G35:G36"/>
    <mergeCell ref="H35:H36"/>
    <mergeCell ref="I41:I43"/>
    <mergeCell ref="E43:F43"/>
    <mergeCell ref="G43:H43"/>
    <mergeCell ref="I35:I37"/>
    <mergeCell ref="E37:F37"/>
    <mergeCell ref="G37:H37"/>
    <mergeCell ref="E49:F49"/>
    <mergeCell ref="G49:H49"/>
    <mergeCell ref="C50:C52"/>
    <mergeCell ref="D50:D52"/>
    <mergeCell ref="E50:E51"/>
    <mergeCell ref="F50:F51"/>
    <mergeCell ref="G50:G51"/>
    <mergeCell ref="H50:H51"/>
    <mergeCell ref="I44:I46"/>
    <mergeCell ref="E46:F46"/>
    <mergeCell ref="G46:H46"/>
    <mergeCell ref="C47:C49"/>
    <mergeCell ref="D47:D49"/>
    <mergeCell ref="E47:E48"/>
    <mergeCell ref="F47:F48"/>
    <mergeCell ref="G47:G48"/>
    <mergeCell ref="H47:H48"/>
    <mergeCell ref="I47:I49"/>
    <mergeCell ref="G44:G45"/>
    <mergeCell ref="H44:H45"/>
    <mergeCell ref="I50:I52"/>
    <mergeCell ref="E52:F52"/>
    <mergeCell ref="G52:H52"/>
    <mergeCell ref="C53:C55"/>
    <mergeCell ref="D53:D55"/>
    <mergeCell ref="E53:E54"/>
    <mergeCell ref="F53:F54"/>
    <mergeCell ref="G53:G54"/>
    <mergeCell ref="H53:H54"/>
    <mergeCell ref="I53:I55"/>
    <mergeCell ref="C59:C61"/>
    <mergeCell ref="D59:D61"/>
    <mergeCell ref="E59:E60"/>
    <mergeCell ref="F59:F60"/>
    <mergeCell ref="G59:G60"/>
    <mergeCell ref="H59:H60"/>
    <mergeCell ref="I59:I61"/>
    <mergeCell ref="E55:F55"/>
    <mergeCell ref="G55:H55"/>
    <mergeCell ref="C56:C58"/>
    <mergeCell ref="D56:D58"/>
    <mergeCell ref="E56:E57"/>
    <mergeCell ref="F56:F57"/>
    <mergeCell ref="G56:G57"/>
    <mergeCell ref="H56:H57"/>
    <mergeCell ref="E61:F61"/>
    <mergeCell ref="G61:H61"/>
    <mergeCell ref="D63:D64"/>
    <mergeCell ref="E65:F65"/>
    <mergeCell ref="G65:H65"/>
    <mergeCell ref="I65:J65"/>
    <mergeCell ref="I56:I58"/>
    <mergeCell ref="E58:F58"/>
    <mergeCell ref="G58:H58"/>
    <mergeCell ref="H67:H68"/>
    <mergeCell ref="I67:I68"/>
    <mergeCell ref="J67:J68"/>
    <mergeCell ref="P67:P68"/>
    <mergeCell ref="Q67:Q68"/>
    <mergeCell ref="N65:O65"/>
    <mergeCell ref="P65:Q65"/>
    <mergeCell ref="R65:S65"/>
    <mergeCell ref="D66:D69"/>
    <mergeCell ref="E66:F69"/>
    <mergeCell ref="M66:M69"/>
    <mergeCell ref="N66:O69"/>
    <mergeCell ref="R67:R68"/>
    <mergeCell ref="S67:S68"/>
    <mergeCell ref="D70:D73"/>
    <mergeCell ref="E70:F73"/>
    <mergeCell ref="M70:M73"/>
    <mergeCell ref="N70:O73"/>
    <mergeCell ref="Y70:Z70"/>
    <mergeCell ref="AA70:AB70"/>
    <mergeCell ref="G71:G72"/>
    <mergeCell ref="H71:H72"/>
    <mergeCell ref="I71:I72"/>
    <mergeCell ref="J71:J72"/>
    <mergeCell ref="W67:X70"/>
    <mergeCell ref="Y68:Y69"/>
    <mergeCell ref="Z68:Z69"/>
    <mergeCell ref="AA68:AA69"/>
    <mergeCell ref="AB68:AB69"/>
    <mergeCell ref="G69:H69"/>
    <mergeCell ref="I69:J69"/>
    <mergeCell ref="P69:Q69"/>
    <mergeCell ref="R69:S69"/>
    <mergeCell ref="V66:V70"/>
    <mergeCell ref="W66:X66"/>
    <mergeCell ref="Y66:Z66"/>
    <mergeCell ref="AA66:AB66"/>
    <mergeCell ref="G67:G68"/>
    <mergeCell ref="Y72:Y73"/>
    <mergeCell ref="Z72:Z73"/>
    <mergeCell ref="AA72:AA73"/>
    <mergeCell ref="AB72:AB73"/>
    <mergeCell ref="G73:H73"/>
    <mergeCell ref="I73:J73"/>
    <mergeCell ref="P73:Q73"/>
    <mergeCell ref="R73:S73"/>
    <mergeCell ref="P71:P72"/>
    <mergeCell ref="Q71:Q72"/>
    <mergeCell ref="R71:R72"/>
    <mergeCell ref="S71:S72"/>
    <mergeCell ref="V71:V74"/>
    <mergeCell ref="W71:X74"/>
    <mergeCell ref="D74:D77"/>
    <mergeCell ref="E74:F77"/>
    <mergeCell ref="M74:M77"/>
    <mergeCell ref="N74:O77"/>
    <mergeCell ref="Y74:Z74"/>
    <mergeCell ref="AA74:AB74"/>
    <mergeCell ref="G75:G76"/>
    <mergeCell ref="H75:H76"/>
    <mergeCell ref="I75:I76"/>
    <mergeCell ref="J75:J76"/>
    <mergeCell ref="Y76:Y77"/>
    <mergeCell ref="Z76:Z77"/>
    <mergeCell ref="AA76:AA77"/>
    <mergeCell ref="AB76:AB77"/>
    <mergeCell ref="G77:H77"/>
    <mergeCell ref="I77:J77"/>
    <mergeCell ref="P77:Q77"/>
    <mergeCell ref="R77:S77"/>
    <mergeCell ref="P75:P76"/>
    <mergeCell ref="Q75:Q76"/>
    <mergeCell ref="R75:R76"/>
    <mergeCell ref="S75:S76"/>
    <mergeCell ref="V75:V78"/>
    <mergeCell ref="W75:X78"/>
    <mergeCell ref="D78:D81"/>
    <mergeCell ref="E78:F81"/>
    <mergeCell ref="M78:M81"/>
    <mergeCell ref="N78:O81"/>
    <mergeCell ref="Y78:Z78"/>
    <mergeCell ref="AA78:AB78"/>
    <mergeCell ref="G79:G80"/>
    <mergeCell ref="H79:H80"/>
    <mergeCell ref="I79:I80"/>
    <mergeCell ref="J79:J80"/>
    <mergeCell ref="Y80:Y81"/>
    <mergeCell ref="Z80:Z81"/>
    <mergeCell ref="AA80:AA81"/>
    <mergeCell ref="AB80:AB81"/>
    <mergeCell ref="G81:H81"/>
    <mergeCell ref="I81:J81"/>
    <mergeCell ref="P81:Q81"/>
    <mergeCell ref="R81:S81"/>
    <mergeCell ref="P79:P80"/>
    <mergeCell ref="Q79:Q80"/>
    <mergeCell ref="R79:R80"/>
    <mergeCell ref="S79:S80"/>
    <mergeCell ref="V79:V82"/>
    <mergeCell ref="W79:X82"/>
    <mergeCell ref="D82:D85"/>
    <mergeCell ref="E82:F85"/>
    <mergeCell ref="M82:M85"/>
    <mergeCell ref="N82:O85"/>
    <mergeCell ref="Y82:Z82"/>
    <mergeCell ref="AA82:AB82"/>
    <mergeCell ref="G83:G84"/>
    <mergeCell ref="H83:H84"/>
    <mergeCell ref="I83:I84"/>
    <mergeCell ref="J83:J84"/>
    <mergeCell ref="Y84:Y85"/>
    <mergeCell ref="Z84:Z85"/>
    <mergeCell ref="AA84:AA85"/>
    <mergeCell ref="AB84:AB85"/>
    <mergeCell ref="G85:H85"/>
    <mergeCell ref="I85:J85"/>
    <mergeCell ref="P85:Q85"/>
    <mergeCell ref="R85:S85"/>
    <mergeCell ref="P83:P84"/>
    <mergeCell ref="Q83:Q84"/>
    <mergeCell ref="R83:R84"/>
    <mergeCell ref="S83:S84"/>
    <mergeCell ref="V83:V86"/>
    <mergeCell ref="W83:X86"/>
    <mergeCell ref="D86:D89"/>
    <mergeCell ref="E86:F89"/>
    <mergeCell ref="M86:M89"/>
    <mergeCell ref="N86:O89"/>
    <mergeCell ref="Y86:Z86"/>
    <mergeCell ref="AA86:AB86"/>
    <mergeCell ref="G87:G88"/>
    <mergeCell ref="H87:H88"/>
    <mergeCell ref="I87:I88"/>
    <mergeCell ref="J87:J88"/>
    <mergeCell ref="Y88:Y89"/>
    <mergeCell ref="Z88:Z89"/>
    <mergeCell ref="AA88:AA89"/>
    <mergeCell ref="AB88:AB89"/>
    <mergeCell ref="G89:H89"/>
    <mergeCell ref="I89:J89"/>
    <mergeCell ref="P89:Q89"/>
    <mergeCell ref="R89:S89"/>
    <mergeCell ref="P87:P88"/>
    <mergeCell ref="Q87:Q88"/>
    <mergeCell ref="R87:R88"/>
    <mergeCell ref="S87:S88"/>
    <mergeCell ref="V87:V90"/>
    <mergeCell ref="W87:X90"/>
    <mergeCell ref="D90:D93"/>
    <mergeCell ref="E90:F93"/>
    <mergeCell ref="M90:M93"/>
    <mergeCell ref="N90:O93"/>
    <mergeCell ref="Y90:Z90"/>
    <mergeCell ref="AA90:AB90"/>
    <mergeCell ref="G91:G92"/>
    <mergeCell ref="H91:H92"/>
    <mergeCell ref="I91:I92"/>
    <mergeCell ref="J91:J92"/>
    <mergeCell ref="Y92:Y93"/>
    <mergeCell ref="Z92:Z93"/>
    <mergeCell ref="AA92:AA93"/>
    <mergeCell ref="AB92:AB93"/>
    <mergeCell ref="G93:H93"/>
    <mergeCell ref="I93:J93"/>
    <mergeCell ref="P93:Q93"/>
    <mergeCell ref="R93:S93"/>
    <mergeCell ref="P91:P92"/>
    <mergeCell ref="Q91:Q92"/>
    <mergeCell ref="R91:R92"/>
    <mergeCell ref="S91:S92"/>
    <mergeCell ref="V91:V94"/>
    <mergeCell ref="W91:X94"/>
    <mergeCell ref="D94:D97"/>
    <mergeCell ref="E94:F97"/>
    <mergeCell ref="M94:M97"/>
    <mergeCell ref="N94:O97"/>
    <mergeCell ref="Y94:Z94"/>
    <mergeCell ref="AA94:AB94"/>
    <mergeCell ref="G95:G96"/>
    <mergeCell ref="H95:H96"/>
    <mergeCell ref="I95:I96"/>
    <mergeCell ref="J95:J96"/>
    <mergeCell ref="Y96:Y97"/>
    <mergeCell ref="Z96:Z97"/>
    <mergeCell ref="AA96:AA97"/>
    <mergeCell ref="AB96:AB97"/>
    <mergeCell ref="G97:H97"/>
    <mergeCell ref="I97:J97"/>
    <mergeCell ref="P97:Q97"/>
    <mergeCell ref="R97:S97"/>
    <mergeCell ref="P95:P96"/>
    <mergeCell ref="Q95:Q96"/>
    <mergeCell ref="R95:R96"/>
    <mergeCell ref="S95:S96"/>
    <mergeCell ref="V95:V98"/>
    <mergeCell ref="W95:X98"/>
    <mergeCell ref="D98:D101"/>
    <mergeCell ref="E98:F101"/>
    <mergeCell ref="M98:M101"/>
    <mergeCell ref="N98:O101"/>
    <mergeCell ref="Y98:Z98"/>
    <mergeCell ref="AA98:AB98"/>
    <mergeCell ref="G99:G100"/>
    <mergeCell ref="H99:H100"/>
    <mergeCell ref="I99:I100"/>
    <mergeCell ref="J99:J100"/>
    <mergeCell ref="Y100:Y101"/>
    <mergeCell ref="Z100:Z101"/>
    <mergeCell ref="AA100:AA101"/>
    <mergeCell ref="AB100:AB101"/>
    <mergeCell ref="G101:H101"/>
    <mergeCell ref="I101:J101"/>
    <mergeCell ref="P101:Q101"/>
    <mergeCell ref="R101:S101"/>
    <mergeCell ref="P99:P100"/>
    <mergeCell ref="Q99:Q100"/>
    <mergeCell ref="R99:R100"/>
    <mergeCell ref="S99:S100"/>
    <mergeCell ref="V99:V102"/>
    <mergeCell ref="W99:X102"/>
    <mergeCell ref="Y102:Z102"/>
    <mergeCell ref="AA102:AB102"/>
    <mergeCell ref="V103:V106"/>
    <mergeCell ref="W103:X106"/>
    <mergeCell ref="Y104:Y105"/>
    <mergeCell ref="Z104:Z105"/>
    <mergeCell ref="AA104:AA105"/>
    <mergeCell ref="AB104:AB105"/>
    <mergeCell ref="Y106:Z106"/>
    <mergeCell ref="AA106:AB106"/>
  </mergeCells>
  <phoneticPr fontId="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3342D-C507-4205-885D-B0C078A46619}">
  <sheetPr codeName="Sheet32"/>
  <dimension ref="B1:AB106"/>
  <sheetViews>
    <sheetView zoomScale="85" zoomScaleNormal="85" workbookViewId="0">
      <selection activeCell="G49" sqref="G49:H49"/>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1" width="8.75" style="66"/>
    <col min="12" max="12" width="8.75" style="66" customWidth="1"/>
    <col min="13" max="13" width="18" style="66" customWidth="1"/>
    <col min="14"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143" t="s">
        <v>296</v>
      </c>
      <c r="D5" s="143">
        <v>237</v>
      </c>
      <c r="E5" s="143">
        <v>48</v>
      </c>
      <c r="F5" s="143">
        <v>33</v>
      </c>
      <c r="G5" s="143">
        <v>106</v>
      </c>
      <c r="H5" s="143">
        <v>33</v>
      </c>
      <c r="I5" s="144">
        <v>617</v>
      </c>
      <c r="J5" s="106" t="s">
        <v>265</v>
      </c>
    </row>
    <row r="6" spans="2:10" x14ac:dyDescent="0.4">
      <c r="B6" s="141"/>
      <c r="C6" s="143"/>
      <c r="D6" s="143"/>
      <c r="E6" s="143"/>
      <c r="F6" s="143"/>
      <c r="G6" s="143"/>
      <c r="H6" s="143"/>
      <c r="I6" s="145"/>
    </row>
    <row r="7" spans="2:10" x14ac:dyDescent="0.4">
      <c r="B7" s="141"/>
      <c r="C7" s="143"/>
      <c r="D7" s="143"/>
      <c r="E7" s="143">
        <f>E5+F5</f>
        <v>81</v>
      </c>
      <c r="F7" s="143"/>
      <c r="G7" s="143">
        <f>G5+H5</f>
        <v>139</v>
      </c>
      <c r="H7" s="143"/>
      <c r="I7" s="146"/>
    </row>
    <row r="8" spans="2:10" x14ac:dyDescent="0.4">
      <c r="B8" s="141"/>
      <c r="C8" s="143" t="s">
        <v>297</v>
      </c>
      <c r="D8" s="143">
        <v>434</v>
      </c>
      <c r="E8" s="143">
        <v>158</v>
      </c>
      <c r="F8" s="143">
        <v>70</v>
      </c>
      <c r="G8" s="143">
        <v>260</v>
      </c>
      <c r="H8" s="143">
        <v>70</v>
      </c>
      <c r="I8" s="144">
        <v>431</v>
      </c>
      <c r="J8" s="106" t="s">
        <v>265</v>
      </c>
    </row>
    <row r="9" spans="2:10" x14ac:dyDescent="0.4">
      <c r="B9" s="141"/>
      <c r="C9" s="143"/>
      <c r="D9" s="143"/>
      <c r="E9" s="143"/>
      <c r="F9" s="143"/>
      <c r="G9" s="143"/>
      <c r="H9" s="143"/>
      <c r="I9" s="145"/>
    </row>
    <row r="10" spans="2:10" x14ac:dyDescent="0.4">
      <c r="B10" s="141"/>
      <c r="C10" s="143"/>
      <c r="D10" s="143"/>
      <c r="E10" s="143">
        <f>E8+F8</f>
        <v>228</v>
      </c>
      <c r="F10" s="143"/>
      <c r="G10" s="143">
        <f>G8+H8</f>
        <v>330</v>
      </c>
      <c r="H10" s="143"/>
      <c r="I10" s="146"/>
    </row>
    <row r="11" spans="2:10" ht="19.5" thickBot="1" x14ac:dyDescent="0.45">
      <c r="B11" s="142"/>
      <c r="C11" s="72" t="s">
        <v>132</v>
      </c>
      <c r="D11" s="73">
        <f t="shared" ref="D11:I11" si="0">D8/D5</f>
        <v>1.8312236286919832</v>
      </c>
      <c r="E11" s="73">
        <f t="shared" si="0"/>
        <v>3.2916666666666665</v>
      </c>
      <c r="F11" s="73">
        <f t="shared" si="0"/>
        <v>2.1212121212121211</v>
      </c>
      <c r="G11" s="73">
        <f t="shared" si="0"/>
        <v>2.4528301886792452</v>
      </c>
      <c r="H11" s="73">
        <f t="shared" si="0"/>
        <v>2.1212121212121211</v>
      </c>
      <c r="I11" s="74">
        <f t="shared" si="0"/>
        <v>0.69854132901134525</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298</v>
      </c>
      <c r="D15" s="143">
        <v>248</v>
      </c>
      <c r="E15" s="143">
        <v>106</v>
      </c>
      <c r="F15" s="143">
        <v>25</v>
      </c>
      <c r="G15" s="143">
        <v>128</v>
      </c>
      <c r="H15" s="143">
        <v>25</v>
      </c>
      <c r="I15" s="144">
        <v>349</v>
      </c>
    </row>
    <row r="16" spans="2:10" x14ac:dyDescent="0.4">
      <c r="B16" s="141"/>
      <c r="C16" s="143"/>
      <c r="D16" s="143"/>
      <c r="E16" s="143"/>
      <c r="F16" s="143"/>
      <c r="G16" s="143"/>
      <c r="H16" s="143"/>
      <c r="I16" s="145"/>
    </row>
    <row r="17" spans="2:18" x14ac:dyDescent="0.4">
      <c r="B17" s="141"/>
      <c r="C17" s="143"/>
      <c r="D17" s="143"/>
      <c r="E17" s="143">
        <f>E15+F15</f>
        <v>131</v>
      </c>
      <c r="F17" s="143"/>
      <c r="G17" s="143">
        <f>G15+H15</f>
        <v>153</v>
      </c>
      <c r="H17" s="143"/>
      <c r="I17" s="146"/>
    </row>
    <row r="18" spans="2:18" x14ac:dyDescent="0.4">
      <c r="B18" s="141"/>
      <c r="C18" s="276" t="s">
        <v>299</v>
      </c>
      <c r="D18" s="150">
        <f t="shared" ref="D18:I18" si="1">D15*D11</f>
        <v>454.14345991561186</v>
      </c>
      <c r="E18" s="150">
        <f t="shared" si="1"/>
        <v>348.91666666666663</v>
      </c>
      <c r="F18" s="150">
        <f t="shared" si="1"/>
        <v>53.030303030303031</v>
      </c>
      <c r="G18" s="150">
        <f t="shared" si="1"/>
        <v>313.96226415094338</v>
      </c>
      <c r="H18" s="150">
        <f t="shared" si="1"/>
        <v>53.030303030303031</v>
      </c>
      <c r="I18" s="147">
        <f t="shared" si="1"/>
        <v>243.79092382495949</v>
      </c>
    </row>
    <row r="19" spans="2:18" x14ac:dyDescent="0.4">
      <c r="B19" s="141"/>
      <c r="C19" s="143"/>
      <c r="D19" s="150"/>
      <c r="E19" s="150"/>
      <c r="F19" s="150"/>
      <c r="G19" s="150"/>
      <c r="H19" s="150"/>
      <c r="I19" s="148"/>
    </row>
    <row r="20" spans="2:18" x14ac:dyDescent="0.4">
      <c r="B20" s="141"/>
      <c r="C20" s="143"/>
      <c r="D20" s="150"/>
      <c r="E20" s="150">
        <f>E18+F18</f>
        <v>401.94696969696963</v>
      </c>
      <c r="F20" s="150"/>
      <c r="G20" s="150">
        <f>G18+H18</f>
        <v>366.99256718124639</v>
      </c>
      <c r="H20" s="150"/>
      <c r="I20" s="149"/>
    </row>
    <row r="21" spans="2:18" ht="19.5" thickBot="1" x14ac:dyDescent="0.45">
      <c r="B21" s="153"/>
      <c r="C21" s="75" t="s">
        <v>132</v>
      </c>
      <c r="D21" s="76">
        <f t="shared" ref="D21:I21" si="2">D18/D15</f>
        <v>1.8312236286919832</v>
      </c>
      <c r="E21" s="76">
        <f t="shared" si="2"/>
        <v>3.2916666666666665</v>
      </c>
      <c r="F21" s="76">
        <f t="shared" si="2"/>
        <v>2.1212121212121211</v>
      </c>
      <c r="G21" s="76">
        <f t="shared" si="2"/>
        <v>2.4528301886792452</v>
      </c>
      <c r="H21" s="76">
        <f t="shared" si="2"/>
        <v>2.1212121212121211</v>
      </c>
      <c r="I21" s="76">
        <f t="shared" si="2"/>
        <v>0.69854132901134525</v>
      </c>
    </row>
    <row r="22" spans="2:18" x14ac:dyDescent="0.4">
      <c r="B22" s="77"/>
      <c r="C22" s="77"/>
      <c r="D22" s="151" t="s">
        <v>261</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274"/>
      <c r="D31" s="102" t="s">
        <v>183</v>
      </c>
      <c r="E31" s="275" t="s">
        <v>123</v>
      </c>
      <c r="F31" s="275"/>
      <c r="G31" s="275" t="s">
        <v>124</v>
      </c>
      <c r="H31" s="275"/>
      <c r="I31" s="103" t="s">
        <v>125</v>
      </c>
    </row>
    <row r="32" spans="2:18" x14ac:dyDescent="0.4">
      <c r="B32" s="191" t="s">
        <v>193</v>
      </c>
      <c r="C32" s="272" t="s">
        <v>246</v>
      </c>
      <c r="D32" s="197" t="s">
        <v>249</v>
      </c>
      <c r="E32" s="273">
        <v>132</v>
      </c>
      <c r="F32" s="273">
        <v>69</v>
      </c>
      <c r="G32" s="273">
        <v>254</v>
      </c>
      <c r="H32" s="273">
        <v>69</v>
      </c>
      <c r="I32" s="194">
        <v>415</v>
      </c>
      <c r="K32"/>
      <c r="L32"/>
      <c r="M32"/>
      <c r="N32"/>
      <c r="O32"/>
      <c r="P32"/>
      <c r="Q32"/>
      <c r="R32"/>
    </row>
    <row r="33" spans="2:18" ht="18.75" customHeight="1" x14ac:dyDescent="0.4">
      <c r="B33" s="192"/>
      <c r="C33" s="141"/>
      <c r="D33" s="204"/>
      <c r="E33" s="143"/>
      <c r="F33" s="143"/>
      <c r="G33" s="143"/>
      <c r="H33" s="143"/>
      <c r="I33" s="145"/>
      <c r="K33"/>
      <c r="L33"/>
      <c r="M33"/>
      <c r="N33"/>
      <c r="O33"/>
      <c r="P33"/>
      <c r="Q33"/>
      <c r="R33"/>
    </row>
    <row r="34" spans="2:18" ht="19.5" thickBot="1" x14ac:dyDescent="0.45">
      <c r="B34" s="192"/>
      <c r="C34" s="153"/>
      <c r="D34" s="205"/>
      <c r="E34" s="207">
        <f>E32+F32</f>
        <v>201</v>
      </c>
      <c r="F34" s="208"/>
      <c r="G34" s="207">
        <f>G32+H32</f>
        <v>323</v>
      </c>
      <c r="H34" s="208"/>
      <c r="I34" s="176"/>
      <c r="K34"/>
      <c r="L34"/>
      <c r="M34"/>
      <c r="N34"/>
      <c r="O34"/>
      <c r="P34"/>
      <c r="Q34"/>
      <c r="R34"/>
    </row>
    <row r="35" spans="2:18" x14ac:dyDescent="0.4">
      <c r="B35" s="192"/>
      <c r="C35" s="272" t="s">
        <v>255</v>
      </c>
      <c r="D35" s="197" t="s">
        <v>256</v>
      </c>
      <c r="E35" s="273">
        <v>163</v>
      </c>
      <c r="F35" s="273">
        <v>53</v>
      </c>
      <c r="G35" s="273">
        <v>221</v>
      </c>
      <c r="H35" s="273">
        <v>53</v>
      </c>
      <c r="I35" s="194">
        <v>672</v>
      </c>
      <c r="K35"/>
      <c r="L35"/>
      <c r="M35"/>
      <c r="N35"/>
      <c r="O35"/>
      <c r="P35"/>
      <c r="Q35"/>
      <c r="R35"/>
    </row>
    <row r="36" spans="2:18" x14ac:dyDescent="0.4">
      <c r="B36" s="192"/>
      <c r="C36" s="141"/>
      <c r="D36" s="204"/>
      <c r="E36" s="143"/>
      <c r="F36" s="143"/>
      <c r="G36" s="143"/>
      <c r="H36" s="143"/>
      <c r="I36" s="145"/>
      <c r="K36"/>
      <c r="L36"/>
      <c r="M36"/>
      <c r="N36"/>
      <c r="O36"/>
      <c r="P36"/>
      <c r="Q36"/>
      <c r="R36"/>
    </row>
    <row r="37" spans="2:18" ht="19.5" thickBot="1" x14ac:dyDescent="0.45">
      <c r="B37" s="192"/>
      <c r="C37" s="153"/>
      <c r="D37" s="205"/>
      <c r="E37" s="207">
        <f>E35+F35</f>
        <v>216</v>
      </c>
      <c r="F37" s="208"/>
      <c r="G37" s="207">
        <f>G35+H35</f>
        <v>274</v>
      </c>
      <c r="H37" s="208"/>
      <c r="I37" s="176"/>
      <c r="K37"/>
      <c r="L37"/>
      <c r="M37"/>
      <c r="N37"/>
      <c r="O37"/>
      <c r="P37"/>
      <c r="Q37"/>
      <c r="R37"/>
    </row>
    <row r="38" spans="2:18" x14ac:dyDescent="0.4">
      <c r="B38" s="192"/>
      <c r="C38" s="272" t="s">
        <v>262</v>
      </c>
      <c r="D38" s="197" t="s">
        <v>263</v>
      </c>
      <c r="E38" s="273">
        <v>196</v>
      </c>
      <c r="F38" s="273">
        <v>80</v>
      </c>
      <c r="G38" s="273">
        <v>253</v>
      </c>
      <c r="H38" s="273">
        <v>80</v>
      </c>
      <c r="I38" s="194">
        <v>1182</v>
      </c>
      <c r="K38"/>
      <c r="L38"/>
      <c r="M38"/>
      <c r="N38"/>
      <c r="O38"/>
      <c r="P38"/>
      <c r="Q38"/>
      <c r="R38"/>
    </row>
    <row r="39" spans="2:18" ht="18.75" customHeight="1" x14ac:dyDescent="0.4">
      <c r="B39" s="192"/>
      <c r="C39" s="141"/>
      <c r="D39" s="204"/>
      <c r="E39" s="143"/>
      <c r="F39" s="143"/>
      <c r="G39" s="143"/>
      <c r="H39" s="143"/>
      <c r="I39" s="145"/>
      <c r="K39"/>
      <c r="L39"/>
      <c r="M39"/>
      <c r="N39"/>
      <c r="O39"/>
      <c r="P39"/>
      <c r="Q39"/>
      <c r="R39"/>
    </row>
    <row r="40" spans="2:18" ht="19.5" thickBot="1" x14ac:dyDescent="0.45">
      <c r="B40" s="192"/>
      <c r="C40" s="153"/>
      <c r="D40" s="205"/>
      <c r="E40" s="207">
        <f>E38+F38</f>
        <v>276</v>
      </c>
      <c r="F40" s="208"/>
      <c r="G40" s="207">
        <f>G38+H38</f>
        <v>333</v>
      </c>
      <c r="H40" s="208"/>
      <c r="I40" s="176"/>
      <c r="K40"/>
      <c r="L40"/>
      <c r="M40"/>
      <c r="N40"/>
      <c r="O40"/>
      <c r="P40"/>
      <c r="Q40"/>
      <c r="R40"/>
    </row>
    <row r="41" spans="2:18" x14ac:dyDescent="0.4">
      <c r="B41" s="192"/>
      <c r="C41" s="272" t="s">
        <v>269</v>
      </c>
      <c r="D41" s="197" t="s">
        <v>270</v>
      </c>
      <c r="E41" s="143">
        <v>152</v>
      </c>
      <c r="F41" s="143">
        <v>47</v>
      </c>
      <c r="G41" s="143">
        <v>218</v>
      </c>
      <c r="H41" s="143">
        <v>47</v>
      </c>
      <c r="I41" s="144">
        <v>1082</v>
      </c>
      <c r="K41"/>
      <c r="L41"/>
      <c r="M41"/>
      <c r="N41"/>
      <c r="O41"/>
      <c r="P41"/>
      <c r="Q41"/>
      <c r="R41"/>
    </row>
    <row r="42" spans="2:18" x14ac:dyDescent="0.4">
      <c r="B42" s="192"/>
      <c r="C42" s="141"/>
      <c r="D42" s="204"/>
      <c r="E42" s="143"/>
      <c r="F42" s="143"/>
      <c r="G42" s="143"/>
      <c r="H42" s="143"/>
      <c r="I42" s="145"/>
      <c r="K42"/>
      <c r="L42"/>
      <c r="M42"/>
      <c r="N42"/>
      <c r="O42"/>
      <c r="P42"/>
      <c r="Q42"/>
      <c r="R42"/>
    </row>
    <row r="43" spans="2:18" ht="19.5" thickBot="1" x14ac:dyDescent="0.45">
      <c r="B43" s="192"/>
      <c r="C43" s="153"/>
      <c r="D43" s="205"/>
      <c r="E43" s="207">
        <f>E41+F41</f>
        <v>199</v>
      </c>
      <c r="F43" s="208"/>
      <c r="G43" s="207">
        <f>G41+H41</f>
        <v>265</v>
      </c>
      <c r="H43" s="208"/>
      <c r="I43" s="146"/>
      <c r="K43"/>
      <c r="L43"/>
      <c r="M43"/>
      <c r="N43"/>
      <c r="O43"/>
      <c r="P43"/>
      <c r="Q43"/>
      <c r="R43"/>
    </row>
    <row r="44" spans="2:18" x14ac:dyDescent="0.4">
      <c r="B44" s="192"/>
      <c r="C44" s="272" t="s">
        <v>294</v>
      </c>
      <c r="D44" s="197" t="s">
        <v>295</v>
      </c>
      <c r="E44" s="202">
        <v>136</v>
      </c>
      <c r="F44" s="202">
        <v>34</v>
      </c>
      <c r="G44" s="202">
        <v>140</v>
      </c>
      <c r="H44" s="202">
        <v>34</v>
      </c>
      <c r="I44" s="194">
        <v>366</v>
      </c>
      <c r="K44"/>
      <c r="L44"/>
      <c r="M44"/>
      <c r="N44"/>
      <c r="O44"/>
      <c r="P44"/>
      <c r="Q44"/>
      <c r="R44"/>
    </row>
    <row r="45" spans="2:18" x14ac:dyDescent="0.4">
      <c r="B45" s="192"/>
      <c r="C45" s="141"/>
      <c r="D45" s="204"/>
      <c r="E45" s="203"/>
      <c r="F45" s="203"/>
      <c r="G45" s="203"/>
      <c r="H45" s="203"/>
      <c r="I45" s="145"/>
      <c r="K45"/>
      <c r="L45"/>
      <c r="M45"/>
      <c r="N45"/>
      <c r="O45"/>
      <c r="P45"/>
      <c r="Q45"/>
      <c r="R45"/>
    </row>
    <row r="46" spans="2:18" ht="19.5" thickBot="1" x14ac:dyDescent="0.45">
      <c r="B46" s="192"/>
      <c r="C46" s="153"/>
      <c r="D46" s="205"/>
      <c r="E46" s="207">
        <f>E44+F44</f>
        <v>170</v>
      </c>
      <c r="F46" s="208"/>
      <c r="G46" s="207">
        <f>G44+H44</f>
        <v>174</v>
      </c>
      <c r="H46" s="208"/>
      <c r="I46" s="176"/>
      <c r="K46"/>
      <c r="L46"/>
      <c r="M46"/>
      <c r="N46"/>
      <c r="O46"/>
      <c r="P46"/>
      <c r="Q46"/>
      <c r="R46"/>
    </row>
    <row r="47" spans="2:18" x14ac:dyDescent="0.4">
      <c r="B47" s="192"/>
      <c r="C47" s="272" t="s">
        <v>300</v>
      </c>
      <c r="D47" s="197" t="s">
        <v>301</v>
      </c>
      <c r="E47" s="143">
        <v>184</v>
      </c>
      <c r="F47" s="143">
        <v>79</v>
      </c>
      <c r="G47" s="143">
        <v>303</v>
      </c>
      <c r="H47" s="143">
        <v>79</v>
      </c>
      <c r="I47" s="144">
        <v>431</v>
      </c>
      <c r="K47" s="88"/>
      <c r="L47" s="88"/>
      <c r="M47" s="88"/>
      <c r="N47" s="88"/>
      <c r="O47" s="88"/>
      <c r="P47" s="88"/>
      <c r="Q47" s="88"/>
      <c r="R47" s="88"/>
    </row>
    <row r="48" spans="2:18" x14ac:dyDescent="0.4">
      <c r="B48" s="192"/>
      <c r="C48" s="141"/>
      <c r="D48" s="204"/>
      <c r="E48" s="143"/>
      <c r="F48" s="143"/>
      <c r="G48" s="143"/>
      <c r="H48" s="143"/>
      <c r="I48" s="145"/>
      <c r="K48" s="88"/>
      <c r="L48" s="88"/>
      <c r="M48" s="88"/>
      <c r="N48" s="88"/>
      <c r="O48" s="88"/>
      <c r="P48" s="88"/>
      <c r="Q48" s="88"/>
      <c r="R48" s="88"/>
    </row>
    <row r="49" spans="2:18" ht="19.5" thickBot="1" x14ac:dyDescent="0.45">
      <c r="B49" s="192"/>
      <c r="C49" s="153"/>
      <c r="D49" s="205"/>
      <c r="E49" s="207">
        <f>E47+F47</f>
        <v>263</v>
      </c>
      <c r="F49" s="208"/>
      <c r="G49" s="207">
        <f>G47+H47</f>
        <v>382</v>
      </c>
      <c r="H49" s="208"/>
      <c r="I49" s="146"/>
      <c r="K49" s="88"/>
      <c r="L49" s="88"/>
      <c r="M49" s="88"/>
      <c r="N49" s="88"/>
      <c r="O49" s="88"/>
      <c r="P49" s="88"/>
      <c r="Q49" s="88"/>
      <c r="R49" s="88"/>
    </row>
    <row r="50" spans="2:18" x14ac:dyDescent="0.4">
      <c r="B50" s="192"/>
      <c r="C50" s="272"/>
      <c r="D50" s="197"/>
      <c r="E50" s="273"/>
      <c r="F50" s="273"/>
      <c r="G50" s="273"/>
      <c r="H50" s="273"/>
      <c r="I50" s="194"/>
      <c r="K50" s="88"/>
      <c r="L50" s="88"/>
      <c r="M50" s="88"/>
      <c r="N50" s="88"/>
      <c r="O50" s="88"/>
      <c r="P50" s="88"/>
      <c r="Q50" s="88"/>
      <c r="R50" s="88"/>
    </row>
    <row r="51" spans="2:18" x14ac:dyDescent="0.4">
      <c r="B51" s="192"/>
      <c r="C51" s="141"/>
      <c r="D51" s="204"/>
      <c r="E51" s="143"/>
      <c r="F51" s="143"/>
      <c r="G51" s="143"/>
      <c r="H51" s="143"/>
      <c r="I51" s="145"/>
      <c r="K51" s="88"/>
      <c r="L51" s="88"/>
      <c r="M51" s="88"/>
      <c r="N51" s="88"/>
      <c r="O51" s="88"/>
      <c r="P51" s="88"/>
      <c r="Q51" s="88"/>
      <c r="R51" s="88"/>
    </row>
    <row r="52" spans="2:18" ht="19.5" thickBot="1" x14ac:dyDescent="0.45">
      <c r="B52" s="192"/>
      <c r="C52" s="153"/>
      <c r="D52" s="205"/>
      <c r="E52" s="207"/>
      <c r="F52" s="208"/>
      <c r="G52" s="207"/>
      <c r="H52" s="208"/>
      <c r="I52" s="176"/>
      <c r="K52" s="88"/>
      <c r="L52" s="88"/>
      <c r="M52" s="88"/>
      <c r="N52" s="88"/>
      <c r="O52" s="88"/>
      <c r="P52" s="88"/>
      <c r="Q52" s="88"/>
      <c r="R52" s="88"/>
    </row>
    <row r="53" spans="2:18" x14ac:dyDescent="0.4">
      <c r="B53" s="192"/>
      <c r="C53" s="272"/>
      <c r="D53" s="197"/>
      <c r="E53" s="273"/>
      <c r="F53" s="273"/>
      <c r="G53" s="273"/>
      <c r="H53" s="273"/>
      <c r="I53" s="194"/>
      <c r="K53" s="88"/>
      <c r="L53" s="88"/>
      <c r="M53" s="88"/>
      <c r="N53" s="88"/>
      <c r="O53" s="88"/>
      <c r="P53" s="88"/>
      <c r="Q53" s="88"/>
      <c r="R53" s="88"/>
    </row>
    <row r="54" spans="2:18" x14ac:dyDescent="0.4">
      <c r="B54" s="192"/>
      <c r="C54" s="141"/>
      <c r="D54" s="204"/>
      <c r="E54" s="143"/>
      <c r="F54" s="143"/>
      <c r="G54" s="143"/>
      <c r="H54" s="143"/>
      <c r="I54" s="145"/>
      <c r="K54" s="88"/>
      <c r="L54" s="88"/>
      <c r="M54" s="88"/>
      <c r="N54" s="88"/>
      <c r="O54" s="88"/>
      <c r="P54" s="88"/>
      <c r="Q54" s="88"/>
      <c r="R54" s="88"/>
    </row>
    <row r="55" spans="2:18" ht="19.5" thickBot="1" x14ac:dyDescent="0.45">
      <c r="B55" s="192"/>
      <c r="C55" s="153"/>
      <c r="D55" s="205"/>
      <c r="E55" s="207"/>
      <c r="F55" s="208"/>
      <c r="G55" s="207"/>
      <c r="H55" s="208"/>
      <c r="I55" s="176"/>
      <c r="K55" s="88"/>
      <c r="L55" s="88"/>
      <c r="M55" s="88"/>
      <c r="N55" s="88"/>
      <c r="O55" s="88"/>
      <c r="P55" s="88"/>
      <c r="Q55" s="88"/>
      <c r="R55" s="88"/>
    </row>
    <row r="56" spans="2:18" x14ac:dyDescent="0.4">
      <c r="B56" s="192"/>
      <c r="C56" s="272"/>
      <c r="D56" s="197"/>
      <c r="E56" s="273"/>
      <c r="F56" s="273"/>
      <c r="G56" s="273"/>
      <c r="H56" s="273"/>
      <c r="I56" s="194"/>
      <c r="K56" s="88"/>
      <c r="L56" s="88"/>
      <c r="M56" s="88"/>
      <c r="N56" s="88"/>
      <c r="O56" s="88"/>
      <c r="P56" s="88"/>
      <c r="Q56" s="88"/>
      <c r="R56" s="88"/>
    </row>
    <row r="57" spans="2:18" x14ac:dyDescent="0.4">
      <c r="B57" s="192"/>
      <c r="C57" s="141"/>
      <c r="D57" s="204"/>
      <c r="E57" s="143"/>
      <c r="F57" s="143"/>
      <c r="G57" s="143"/>
      <c r="H57" s="143"/>
      <c r="I57" s="145"/>
      <c r="K57" s="88"/>
      <c r="L57" s="88"/>
      <c r="M57" s="88"/>
      <c r="N57" s="88"/>
      <c r="O57" s="88"/>
      <c r="P57" s="88"/>
      <c r="Q57" s="88"/>
      <c r="R57" s="88"/>
    </row>
    <row r="58" spans="2:18" ht="19.5" thickBot="1" x14ac:dyDescent="0.45">
      <c r="B58" s="192"/>
      <c r="C58" s="153"/>
      <c r="D58" s="205"/>
      <c r="E58" s="207"/>
      <c r="F58" s="208"/>
      <c r="G58" s="207"/>
      <c r="H58" s="208"/>
      <c r="I58" s="176"/>
      <c r="K58" s="88"/>
      <c r="L58" s="88"/>
      <c r="M58" s="88"/>
      <c r="N58" s="88"/>
      <c r="O58" s="88"/>
      <c r="P58" s="88"/>
      <c r="Q58" s="88"/>
      <c r="R58" s="88"/>
    </row>
    <row r="59" spans="2:18" x14ac:dyDescent="0.4">
      <c r="B59" s="192"/>
      <c r="C59" s="272"/>
      <c r="D59" s="197"/>
      <c r="E59" s="143"/>
      <c r="F59" s="143"/>
      <c r="G59" s="143"/>
      <c r="H59" s="143"/>
      <c r="I59" s="144"/>
      <c r="K59" s="88"/>
      <c r="L59" s="88"/>
      <c r="M59" s="88"/>
      <c r="N59" s="88"/>
      <c r="O59" s="88"/>
      <c r="P59" s="88"/>
      <c r="Q59" s="88"/>
      <c r="R59" s="88"/>
    </row>
    <row r="60" spans="2:18" x14ac:dyDescent="0.4">
      <c r="B60" s="192"/>
      <c r="C60" s="141"/>
      <c r="D60" s="204"/>
      <c r="E60" s="143"/>
      <c r="F60" s="143"/>
      <c r="G60" s="143"/>
      <c r="H60" s="143"/>
      <c r="I60" s="145"/>
      <c r="K60" s="88"/>
      <c r="L60" s="88"/>
      <c r="M60" s="88"/>
      <c r="N60" s="88"/>
      <c r="O60" s="88"/>
      <c r="P60" s="88"/>
      <c r="Q60" s="88"/>
      <c r="R60" s="88"/>
    </row>
    <row r="61" spans="2:18" ht="19.5" thickBot="1" x14ac:dyDescent="0.45">
      <c r="B61" s="193"/>
      <c r="C61" s="153"/>
      <c r="D61" s="205"/>
      <c r="E61" s="207"/>
      <c r="F61" s="208"/>
      <c r="G61" s="207"/>
      <c r="H61" s="208"/>
      <c r="I61" s="146"/>
      <c r="K61" s="88"/>
      <c r="L61" s="88"/>
      <c r="M61" s="88"/>
      <c r="N61" s="88"/>
      <c r="O61" s="88"/>
      <c r="P61" s="88"/>
      <c r="Q61" s="88"/>
      <c r="R61" s="88"/>
    </row>
    <row r="62" spans="2:18" x14ac:dyDescent="0.4">
      <c r="B62" s="77"/>
      <c r="C62" s="77"/>
      <c r="D62" s="91"/>
      <c r="E62" s="92"/>
      <c r="F62" s="92"/>
      <c r="G62" s="92"/>
      <c r="H62" s="92"/>
      <c r="I62" s="77"/>
      <c r="K62" s="88"/>
      <c r="L62" s="88"/>
      <c r="M62" s="88"/>
      <c r="N62" s="88"/>
      <c r="O62" s="88"/>
      <c r="P62" s="88"/>
      <c r="Q62" s="88"/>
      <c r="R62" s="88"/>
    </row>
    <row r="63" spans="2:18" x14ac:dyDescent="0.4">
      <c r="D63" s="178" t="s">
        <v>145</v>
      </c>
    </row>
    <row r="64" spans="2:18" ht="19.5" thickBot="1" x14ac:dyDescent="0.45">
      <c r="D64" s="178"/>
    </row>
    <row r="65" spans="3:28" ht="19.5" thickBot="1" x14ac:dyDescent="0.45">
      <c r="D65" s="83"/>
      <c r="E65" s="255" t="s">
        <v>183</v>
      </c>
      <c r="F65" s="256"/>
      <c r="G65" s="263" t="s">
        <v>147</v>
      </c>
      <c r="H65" s="182"/>
      <c r="I65" s="182" t="s">
        <v>148</v>
      </c>
      <c r="J65" s="183"/>
      <c r="M65" s="83"/>
      <c r="N65" s="255" t="s">
        <v>183</v>
      </c>
      <c r="O65" s="256"/>
      <c r="P65" s="263" t="s">
        <v>147</v>
      </c>
      <c r="Q65" s="182"/>
      <c r="R65" s="182" t="s">
        <v>148</v>
      </c>
      <c r="S65" s="183"/>
    </row>
    <row r="66" spans="3:28" ht="19.5" thickBot="1" x14ac:dyDescent="0.45">
      <c r="C66" s="84" t="s">
        <v>146</v>
      </c>
      <c r="D66" s="191" t="s">
        <v>255</v>
      </c>
      <c r="E66" s="266">
        <v>124</v>
      </c>
      <c r="F66" s="267"/>
      <c r="G66" s="97" t="s">
        <v>103</v>
      </c>
      <c r="H66" s="70" t="s">
        <v>128</v>
      </c>
      <c r="I66" s="70" t="s">
        <v>129</v>
      </c>
      <c r="J66" s="71" t="s">
        <v>128</v>
      </c>
      <c r="M66" s="191" t="s">
        <v>213</v>
      </c>
      <c r="N66" s="251">
        <v>70</v>
      </c>
      <c r="O66" s="252"/>
      <c r="P66" s="97" t="s">
        <v>103</v>
      </c>
      <c r="Q66" s="70" t="s">
        <v>128</v>
      </c>
      <c r="R66" s="70" t="s">
        <v>129</v>
      </c>
      <c r="S66" s="71" t="s">
        <v>128</v>
      </c>
      <c r="V66" s="179" t="s">
        <v>142</v>
      </c>
      <c r="W66" s="255" t="s">
        <v>183</v>
      </c>
      <c r="X66" s="256"/>
      <c r="Y66" s="263" t="s">
        <v>147</v>
      </c>
      <c r="Z66" s="182"/>
      <c r="AA66" s="182" t="s">
        <v>148</v>
      </c>
      <c r="AB66" s="183"/>
    </row>
    <row r="67" spans="3:28" ht="19.5" x14ac:dyDescent="0.4">
      <c r="C67" s="107" t="s">
        <v>302</v>
      </c>
      <c r="D67" s="192"/>
      <c r="E67" s="268"/>
      <c r="F67" s="269"/>
      <c r="G67" s="142">
        <v>34</v>
      </c>
      <c r="H67" s="154">
        <v>9</v>
      </c>
      <c r="I67" s="154">
        <v>39</v>
      </c>
      <c r="J67" s="144">
        <v>9</v>
      </c>
      <c r="M67" s="192"/>
      <c r="N67" s="251"/>
      <c r="O67" s="252"/>
      <c r="P67" s="142">
        <v>21</v>
      </c>
      <c r="Q67" s="154">
        <v>12</v>
      </c>
      <c r="R67" s="154">
        <v>34</v>
      </c>
      <c r="S67" s="144">
        <v>12</v>
      </c>
      <c r="V67" s="180"/>
      <c r="W67" s="257"/>
      <c r="X67" s="258"/>
      <c r="Y67" s="97" t="s">
        <v>103</v>
      </c>
      <c r="Z67" s="70" t="s">
        <v>128</v>
      </c>
      <c r="AA67" s="70" t="s">
        <v>129</v>
      </c>
      <c r="AB67" s="71" t="s">
        <v>128</v>
      </c>
    </row>
    <row r="68" spans="3:28" x14ac:dyDescent="0.4">
      <c r="D68" s="192"/>
      <c r="E68" s="268"/>
      <c r="F68" s="269"/>
      <c r="G68" s="264"/>
      <c r="H68" s="156"/>
      <c r="I68" s="156"/>
      <c r="J68" s="146"/>
      <c r="M68" s="192"/>
      <c r="N68" s="251"/>
      <c r="O68" s="252"/>
      <c r="P68" s="264"/>
      <c r="Q68" s="156"/>
      <c r="R68" s="156"/>
      <c r="S68" s="146"/>
      <c r="V68" s="180"/>
      <c r="W68" s="251"/>
      <c r="X68" s="252"/>
      <c r="Y68" s="141">
        <v>24</v>
      </c>
      <c r="Z68" s="143">
        <v>5</v>
      </c>
      <c r="AA68" s="143">
        <v>35</v>
      </c>
      <c r="AB68" s="184">
        <v>5</v>
      </c>
    </row>
    <row r="69" spans="3:28" ht="19.5" thickBot="1" x14ac:dyDescent="0.45">
      <c r="D69" s="193"/>
      <c r="E69" s="270"/>
      <c r="F69" s="271"/>
      <c r="G69" s="265">
        <f>G67+H67</f>
        <v>43</v>
      </c>
      <c r="H69" s="196"/>
      <c r="I69" s="195">
        <f>I67+J67</f>
        <v>48</v>
      </c>
      <c r="J69" s="201"/>
      <c r="M69" s="193"/>
      <c r="N69" s="253"/>
      <c r="O69" s="254"/>
      <c r="P69" s="265">
        <f>P67+Q67</f>
        <v>33</v>
      </c>
      <c r="Q69" s="196"/>
      <c r="R69" s="195">
        <f>R67+S67</f>
        <v>46</v>
      </c>
      <c r="S69" s="201"/>
      <c r="V69" s="180"/>
      <c r="W69" s="251"/>
      <c r="X69" s="252"/>
      <c r="Y69" s="141"/>
      <c r="Z69" s="143"/>
      <c r="AA69" s="143"/>
      <c r="AB69" s="184"/>
    </row>
    <row r="70" spans="3:28" ht="19.5" thickBot="1" x14ac:dyDescent="0.45">
      <c r="D70" s="191" t="s">
        <v>262</v>
      </c>
      <c r="E70" s="266">
        <v>233</v>
      </c>
      <c r="F70" s="267"/>
      <c r="G70" s="97" t="s">
        <v>103</v>
      </c>
      <c r="H70" s="70" t="s">
        <v>128</v>
      </c>
      <c r="I70" s="70" t="s">
        <v>129</v>
      </c>
      <c r="J70" s="71" t="s">
        <v>128</v>
      </c>
      <c r="M70" s="180" t="s">
        <v>218</v>
      </c>
      <c r="N70" s="251">
        <v>93</v>
      </c>
      <c r="O70" s="252"/>
      <c r="P70" s="97" t="s">
        <v>103</v>
      </c>
      <c r="Q70" s="70" t="s">
        <v>128</v>
      </c>
      <c r="R70" s="70" t="s">
        <v>129</v>
      </c>
      <c r="S70" s="71" t="s">
        <v>128</v>
      </c>
      <c r="V70" s="181"/>
      <c r="W70" s="251"/>
      <c r="X70" s="252"/>
      <c r="Y70" s="153">
        <f>Y68+Z68</f>
        <v>29</v>
      </c>
      <c r="Z70" s="177"/>
      <c r="AA70" s="177">
        <f>AA68+AB68</f>
        <v>40</v>
      </c>
      <c r="AB70" s="185"/>
    </row>
    <row r="71" spans="3:28" x14ac:dyDescent="0.4">
      <c r="D71" s="192"/>
      <c r="E71" s="268"/>
      <c r="F71" s="269"/>
      <c r="G71" s="142">
        <v>45</v>
      </c>
      <c r="H71" s="154">
        <v>6</v>
      </c>
      <c r="I71" s="154">
        <v>37</v>
      </c>
      <c r="J71" s="144">
        <v>6</v>
      </c>
      <c r="M71" s="180"/>
      <c r="N71" s="251"/>
      <c r="O71" s="252"/>
      <c r="P71" s="142">
        <v>28</v>
      </c>
      <c r="Q71" s="154">
        <v>3</v>
      </c>
      <c r="R71" s="154">
        <v>29</v>
      </c>
      <c r="S71" s="144">
        <v>3</v>
      </c>
      <c r="V71" s="179" t="s">
        <v>149</v>
      </c>
      <c r="W71" s="251"/>
      <c r="X71" s="252"/>
      <c r="Y71" s="97" t="s">
        <v>103</v>
      </c>
      <c r="Z71" s="70" t="s">
        <v>128</v>
      </c>
      <c r="AA71" s="70" t="s">
        <v>129</v>
      </c>
      <c r="AB71" s="71" t="s">
        <v>128</v>
      </c>
    </row>
    <row r="72" spans="3:28" x14ac:dyDescent="0.4">
      <c r="D72" s="192"/>
      <c r="E72" s="268"/>
      <c r="F72" s="269"/>
      <c r="G72" s="264"/>
      <c r="H72" s="156"/>
      <c r="I72" s="156"/>
      <c r="J72" s="146"/>
      <c r="M72" s="180"/>
      <c r="N72" s="251"/>
      <c r="O72" s="252"/>
      <c r="P72" s="264"/>
      <c r="Q72" s="156"/>
      <c r="R72" s="156"/>
      <c r="S72" s="146"/>
      <c r="V72" s="180"/>
      <c r="W72" s="251"/>
      <c r="X72" s="252"/>
      <c r="Y72" s="141">
        <v>37</v>
      </c>
      <c r="Z72" s="143">
        <v>7</v>
      </c>
      <c r="AA72" s="143">
        <v>43</v>
      </c>
      <c r="AB72" s="184">
        <v>7</v>
      </c>
    </row>
    <row r="73" spans="3:28" ht="19.5" thickBot="1" x14ac:dyDescent="0.45">
      <c r="D73" s="193"/>
      <c r="E73" s="270"/>
      <c r="F73" s="271"/>
      <c r="G73" s="265">
        <f>G71+H71</f>
        <v>51</v>
      </c>
      <c r="H73" s="196"/>
      <c r="I73" s="195">
        <f>I71+J71</f>
        <v>43</v>
      </c>
      <c r="J73" s="201"/>
      <c r="M73" s="181"/>
      <c r="N73" s="253"/>
      <c r="O73" s="254"/>
      <c r="P73" s="265">
        <f>P71+Q71</f>
        <v>31</v>
      </c>
      <c r="Q73" s="196"/>
      <c r="R73" s="195">
        <f>R71+S71</f>
        <v>32</v>
      </c>
      <c r="S73" s="201"/>
      <c r="V73" s="180"/>
      <c r="W73" s="251"/>
      <c r="X73" s="252"/>
      <c r="Y73" s="141"/>
      <c r="Z73" s="143"/>
      <c r="AA73" s="143"/>
      <c r="AB73" s="184"/>
    </row>
    <row r="74" spans="3:28" ht="19.5" thickBot="1" x14ac:dyDescent="0.45">
      <c r="D74" s="191" t="s">
        <v>269</v>
      </c>
      <c r="E74" s="266">
        <v>203</v>
      </c>
      <c r="F74" s="267"/>
      <c r="G74" s="97" t="s">
        <v>103</v>
      </c>
      <c r="H74" s="70" t="s">
        <v>128</v>
      </c>
      <c r="I74" s="70" t="s">
        <v>129</v>
      </c>
      <c r="J74" s="71" t="s">
        <v>128</v>
      </c>
      <c r="M74" s="180" t="s">
        <v>224</v>
      </c>
      <c r="N74" s="251">
        <v>64</v>
      </c>
      <c r="O74" s="252"/>
      <c r="P74" s="97" t="s">
        <v>103</v>
      </c>
      <c r="Q74" s="70" t="s">
        <v>128</v>
      </c>
      <c r="R74" s="70" t="s">
        <v>129</v>
      </c>
      <c r="S74" s="71" t="s">
        <v>128</v>
      </c>
      <c r="V74" s="181"/>
      <c r="W74" s="251"/>
      <c r="X74" s="252"/>
      <c r="Y74" s="153">
        <f>Y72+Z72</f>
        <v>44</v>
      </c>
      <c r="Z74" s="177"/>
      <c r="AA74" s="177">
        <f>AA72+AB72</f>
        <v>50</v>
      </c>
      <c r="AB74" s="185"/>
    </row>
    <row r="75" spans="3:28" x14ac:dyDescent="0.4">
      <c r="D75" s="192"/>
      <c r="E75" s="268"/>
      <c r="F75" s="269"/>
      <c r="G75" s="142">
        <v>42</v>
      </c>
      <c r="H75" s="154">
        <v>3</v>
      </c>
      <c r="I75" s="154">
        <v>52</v>
      </c>
      <c r="J75" s="144">
        <v>3</v>
      </c>
      <c r="M75" s="180"/>
      <c r="N75" s="251"/>
      <c r="O75" s="252"/>
      <c r="P75" s="142">
        <v>25</v>
      </c>
      <c r="Q75" s="154">
        <v>3</v>
      </c>
      <c r="R75" s="154">
        <v>23</v>
      </c>
      <c r="S75" s="144">
        <v>3</v>
      </c>
      <c r="V75" s="180" t="s">
        <v>150</v>
      </c>
      <c r="W75" s="251"/>
      <c r="X75" s="252"/>
      <c r="Y75" s="97" t="s">
        <v>103</v>
      </c>
      <c r="Z75" s="70" t="s">
        <v>128</v>
      </c>
      <c r="AA75" s="70" t="s">
        <v>129</v>
      </c>
      <c r="AB75" s="71" t="s">
        <v>128</v>
      </c>
    </row>
    <row r="76" spans="3:28" x14ac:dyDescent="0.4">
      <c r="D76" s="192"/>
      <c r="E76" s="268"/>
      <c r="F76" s="269"/>
      <c r="G76" s="264"/>
      <c r="H76" s="156"/>
      <c r="I76" s="156"/>
      <c r="J76" s="146"/>
      <c r="M76" s="180"/>
      <c r="N76" s="251"/>
      <c r="O76" s="252"/>
      <c r="P76" s="264"/>
      <c r="Q76" s="156"/>
      <c r="R76" s="156"/>
      <c r="S76" s="146"/>
      <c r="V76" s="180"/>
      <c r="W76" s="251"/>
      <c r="X76" s="252"/>
      <c r="Y76" s="141">
        <v>13</v>
      </c>
      <c r="Z76" s="143">
        <v>2</v>
      </c>
      <c r="AA76" s="143">
        <v>46</v>
      </c>
      <c r="AB76" s="184">
        <v>2</v>
      </c>
    </row>
    <row r="77" spans="3:28" ht="19.5" thickBot="1" x14ac:dyDescent="0.45">
      <c r="D77" s="193"/>
      <c r="E77" s="270"/>
      <c r="F77" s="271"/>
      <c r="G77" s="265">
        <f>G75+H75</f>
        <v>45</v>
      </c>
      <c r="H77" s="196"/>
      <c r="I77" s="195">
        <f>I75+J75</f>
        <v>55</v>
      </c>
      <c r="J77" s="201"/>
      <c r="M77" s="181"/>
      <c r="N77" s="253"/>
      <c r="O77" s="254"/>
      <c r="P77" s="265">
        <f>P75+Q75</f>
        <v>28</v>
      </c>
      <c r="Q77" s="196"/>
      <c r="R77" s="195">
        <f>R75+S75</f>
        <v>26</v>
      </c>
      <c r="S77" s="201"/>
      <c r="V77" s="180"/>
      <c r="W77" s="251"/>
      <c r="X77" s="252"/>
      <c r="Y77" s="141"/>
      <c r="Z77" s="143"/>
      <c r="AA77" s="143"/>
      <c r="AB77" s="184"/>
    </row>
    <row r="78" spans="3:28" ht="19.5" thickBot="1" x14ac:dyDescent="0.45">
      <c r="D78" s="191" t="s">
        <v>294</v>
      </c>
      <c r="E78" s="266">
        <v>162</v>
      </c>
      <c r="F78" s="267"/>
      <c r="G78" s="97" t="s">
        <v>103</v>
      </c>
      <c r="H78" s="70" t="s">
        <v>128</v>
      </c>
      <c r="I78" s="70" t="s">
        <v>129</v>
      </c>
      <c r="J78" s="71" t="s">
        <v>128</v>
      </c>
      <c r="M78" s="191" t="s">
        <v>230</v>
      </c>
      <c r="N78" s="266">
        <v>70</v>
      </c>
      <c r="O78" s="267"/>
      <c r="P78" s="97" t="s">
        <v>103</v>
      </c>
      <c r="Q78" s="70" t="s">
        <v>128</v>
      </c>
      <c r="R78" s="70" t="s">
        <v>129</v>
      </c>
      <c r="S78" s="71" t="s">
        <v>128</v>
      </c>
      <c r="V78" s="181"/>
      <c r="W78" s="251"/>
      <c r="X78" s="252"/>
      <c r="Y78" s="153">
        <f>Y76+Z76</f>
        <v>15</v>
      </c>
      <c r="Z78" s="177"/>
      <c r="AA78" s="177">
        <f>AA76+AB76</f>
        <v>48</v>
      </c>
      <c r="AB78" s="185"/>
    </row>
    <row r="79" spans="3:28" x14ac:dyDescent="0.4">
      <c r="D79" s="192"/>
      <c r="E79" s="268"/>
      <c r="F79" s="269"/>
      <c r="G79" s="142">
        <v>41</v>
      </c>
      <c r="H79" s="154">
        <v>8</v>
      </c>
      <c r="I79" s="154">
        <v>36</v>
      </c>
      <c r="J79" s="144">
        <v>8</v>
      </c>
      <c r="M79" s="192"/>
      <c r="N79" s="268"/>
      <c r="O79" s="269"/>
      <c r="P79" s="142">
        <v>25</v>
      </c>
      <c r="Q79" s="154">
        <v>6</v>
      </c>
      <c r="R79" s="154">
        <v>19</v>
      </c>
      <c r="S79" s="144">
        <v>6</v>
      </c>
      <c r="V79" s="180" t="s">
        <v>138</v>
      </c>
      <c r="W79" s="251"/>
      <c r="X79" s="252"/>
      <c r="Y79" s="97" t="s">
        <v>103</v>
      </c>
      <c r="Z79" s="70" t="s">
        <v>128</v>
      </c>
      <c r="AA79" s="70" t="s">
        <v>129</v>
      </c>
      <c r="AB79" s="71" t="s">
        <v>128</v>
      </c>
    </row>
    <row r="80" spans="3:28" x14ac:dyDescent="0.4">
      <c r="D80" s="192"/>
      <c r="E80" s="268"/>
      <c r="F80" s="269"/>
      <c r="G80" s="264"/>
      <c r="H80" s="156"/>
      <c r="I80" s="156"/>
      <c r="J80" s="146"/>
      <c r="M80" s="192"/>
      <c r="N80" s="268"/>
      <c r="O80" s="269"/>
      <c r="P80" s="264"/>
      <c r="Q80" s="156"/>
      <c r="R80" s="156"/>
      <c r="S80" s="146"/>
      <c r="V80" s="180"/>
      <c r="W80" s="251"/>
      <c r="X80" s="252"/>
      <c r="Y80" s="142"/>
      <c r="Z80" s="154"/>
      <c r="AA80" s="154"/>
      <c r="AB80" s="144"/>
    </row>
    <row r="81" spans="4:28" ht="19.5" thickBot="1" x14ac:dyDescent="0.45">
      <c r="D81" s="193"/>
      <c r="E81" s="270"/>
      <c r="F81" s="271"/>
      <c r="G81" s="265">
        <f>G79+H79</f>
        <v>49</v>
      </c>
      <c r="H81" s="196"/>
      <c r="I81" s="195">
        <f>I79+J79</f>
        <v>44</v>
      </c>
      <c r="J81" s="201"/>
      <c r="M81" s="193"/>
      <c r="N81" s="270"/>
      <c r="O81" s="271"/>
      <c r="P81" s="265">
        <f>P79+Q79</f>
        <v>31</v>
      </c>
      <c r="Q81" s="196"/>
      <c r="R81" s="195">
        <f>R79+S79</f>
        <v>25</v>
      </c>
      <c r="S81" s="201"/>
      <c r="V81" s="180"/>
      <c r="W81" s="251"/>
      <c r="X81" s="252"/>
      <c r="Y81" s="264"/>
      <c r="Z81" s="156"/>
      <c r="AA81" s="156"/>
      <c r="AB81" s="146"/>
    </row>
    <row r="82" spans="4:28" ht="19.5" thickBot="1" x14ac:dyDescent="0.45">
      <c r="D82" s="191" t="s">
        <v>303</v>
      </c>
      <c r="E82" s="266">
        <v>136</v>
      </c>
      <c r="F82" s="267"/>
      <c r="G82" s="97"/>
      <c r="H82" s="70"/>
      <c r="I82" s="70"/>
      <c r="J82" s="71"/>
      <c r="M82" s="191" t="s">
        <v>243</v>
      </c>
      <c r="N82" s="266">
        <v>92</v>
      </c>
      <c r="O82" s="267"/>
      <c r="P82" s="97" t="s">
        <v>103</v>
      </c>
      <c r="Q82" s="70" t="s">
        <v>128</v>
      </c>
      <c r="R82" s="70" t="s">
        <v>129</v>
      </c>
      <c r="S82" s="71" t="s">
        <v>128</v>
      </c>
      <c r="V82" s="181"/>
      <c r="W82" s="251"/>
      <c r="X82" s="252"/>
      <c r="Y82" s="265">
        <f>Y80+Z80</f>
        <v>0</v>
      </c>
      <c r="Z82" s="196"/>
      <c r="AA82" s="195">
        <f>AA80+AB80</f>
        <v>0</v>
      </c>
      <c r="AB82" s="201"/>
    </row>
    <row r="83" spans="4:28" x14ac:dyDescent="0.4">
      <c r="D83" s="192"/>
      <c r="E83" s="268"/>
      <c r="F83" s="269"/>
      <c r="G83" s="142">
        <v>26</v>
      </c>
      <c r="H83" s="154">
        <v>9</v>
      </c>
      <c r="I83" s="154">
        <v>43</v>
      </c>
      <c r="J83" s="144">
        <v>9</v>
      </c>
      <c r="M83" s="192"/>
      <c r="N83" s="268"/>
      <c r="O83" s="269"/>
      <c r="P83" s="142">
        <v>36</v>
      </c>
      <c r="Q83" s="154">
        <v>6</v>
      </c>
      <c r="R83" s="154">
        <v>41</v>
      </c>
      <c r="S83" s="144">
        <v>6</v>
      </c>
      <c r="V83" s="180" t="s">
        <v>153</v>
      </c>
      <c r="W83" s="251"/>
      <c r="X83" s="252"/>
      <c r="Y83" s="97" t="s">
        <v>103</v>
      </c>
      <c r="Z83" s="70" t="s">
        <v>128</v>
      </c>
      <c r="AA83" s="70" t="s">
        <v>129</v>
      </c>
      <c r="AB83" s="71" t="s">
        <v>128</v>
      </c>
    </row>
    <row r="84" spans="4:28" x14ac:dyDescent="0.4">
      <c r="D84" s="192"/>
      <c r="E84" s="268"/>
      <c r="F84" s="269"/>
      <c r="G84" s="264"/>
      <c r="H84" s="156"/>
      <c r="I84" s="156"/>
      <c r="J84" s="146"/>
      <c r="M84" s="192"/>
      <c r="N84" s="268"/>
      <c r="O84" s="269"/>
      <c r="P84" s="264"/>
      <c r="Q84" s="156"/>
      <c r="R84" s="156"/>
      <c r="S84" s="146"/>
      <c r="V84" s="180"/>
      <c r="W84" s="251"/>
      <c r="X84" s="252"/>
      <c r="Y84" s="142"/>
      <c r="Z84" s="154"/>
      <c r="AA84" s="154"/>
      <c r="AB84" s="144"/>
    </row>
    <row r="85" spans="4:28" ht="19.5" thickBot="1" x14ac:dyDescent="0.45">
      <c r="D85" s="193"/>
      <c r="E85" s="270"/>
      <c r="F85" s="271"/>
      <c r="G85" s="265">
        <f>G83+H83</f>
        <v>35</v>
      </c>
      <c r="H85" s="196"/>
      <c r="I85" s="195">
        <f>I83+J83</f>
        <v>52</v>
      </c>
      <c r="J85" s="201"/>
      <c r="M85" s="193"/>
      <c r="N85" s="270"/>
      <c r="O85" s="271"/>
      <c r="P85" s="265">
        <f>P83+Q83</f>
        <v>42</v>
      </c>
      <c r="Q85" s="196"/>
      <c r="R85" s="195">
        <f>R83+S83</f>
        <v>47</v>
      </c>
      <c r="S85" s="201"/>
      <c r="V85" s="180"/>
      <c r="W85" s="251"/>
      <c r="X85" s="252"/>
      <c r="Y85" s="264"/>
      <c r="Z85" s="156"/>
      <c r="AA85" s="156"/>
      <c r="AB85" s="146"/>
    </row>
    <row r="86" spans="4:28" ht="19.5" thickBot="1" x14ac:dyDescent="0.45">
      <c r="D86" s="191"/>
      <c r="E86" s="266"/>
      <c r="F86" s="267"/>
      <c r="G86" s="97"/>
      <c r="H86" s="70"/>
      <c r="I86" s="70"/>
      <c r="J86" s="71"/>
      <c r="M86" s="191" t="s">
        <v>250</v>
      </c>
      <c r="N86" s="266">
        <v>113</v>
      </c>
      <c r="O86" s="267"/>
      <c r="P86" s="97" t="s">
        <v>103</v>
      </c>
      <c r="Q86" s="70" t="s">
        <v>128</v>
      </c>
      <c r="R86" s="70" t="s">
        <v>129</v>
      </c>
      <c r="S86" s="71" t="s">
        <v>128</v>
      </c>
      <c r="V86" s="181"/>
      <c r="W86" s="251"/>
      <c r="X86" s="252"/>
      <c r="Y86" s="265">
        <f>Y84+Z84</f>
        <v>0</v>
      </c>
      <c r="Z86" s="196"/>
      <c r="AA86" s="195">
        <f>AA84+AB84</f>
        <v>0</v>
      </c>
      <c r="AB86" s="201"/>
    </row>
    <row r="87" spans="4:28" x14ac:dyDescent="0.4">
      <c r="D87" s="192"/>
      <c r="E87" s="268"/>
      <c r="F87" s="269"/>
      <c r="G87" s="142"/>
      <c r="H87" s="154"/>
      <c r="I87" s="154"/>
      <c r="J87" s="144"/>
      <c r="M87" s="192"/>
      <c r="N87" s="268"/>
      <c r="O87" s="269"/>
      <c r="P87" s="142">
        <v>33</v>
      </c>
      <c r="Q87" s="154">
        <v>8</v>
      </c>
      <c r="R87" s="154">
        <v>69</v>
      </c>
      <c r="S87" s="144">
        <v>8</v>
      </c>
      <c r="V87" s="180" t="s">
        <v>154</v>
      </c>
      <c r="W87" s="251"/>
      <c r="X87" s="252"/>
      <c r="Y87" s="97" t="s">
        <v>103</v>
      </c>
      <c r="Z87" s="70" t="s">
        <v>128</v>
      </c>
      <c r="AA87" s="70" t="s">
        <v>129</v>
      </c>
      <c r="AB87" s="71" t="s">
        <v>128</v>
      </c>
    </row>
    <row r="88" spans="4:28" x14ac:dyDescent="0.4">
      <c r="D88" s="192"/>
      <c r="E88" s="268"/>
      <c r="F88" s="269"/>
      <c r="G88" s="264"/>
      <c r="H88" s="156"/>
      <c r="I88" s="156"/>
      <c r="J88" s="146"/>
      <c r="M88" s="192"/>
      <c r="N88" s="268"/>
      <c r="O88" s="269"/>
      <c r="P88" s="264"/>
      <c r="Q88" s="156"/>
      <c r="R88" s="156"/>
      <c r="S88" s="146"/>
      <c r="V88" s="180"/>
      <c r="W88" s="251"/>
      <c r="X88" s="252"/>
      <c r="Y88" s="142"/>
      <c r="Z88" s="154"/>
      <c r="AA88" s="154"/>
      <c r="AB88" s="144"/>
    </row>
    <row r="89" spans="4:28" ht="19.5" thickBot="1" x14ac:dyDescent="0.45">
      <c r="D89" s="193"/>
      <c r="E89" s="270"/>
      <c r="F89" s="271"/>
      <c r="G89" s="265"/>
      <c r="H89" s="196"/>
      <c r="I89" s="195"/>
      <c r="J89" s="201"/>
      <c r="M89" s="193"/>
      <c r="N89" s="270"/>
      <c r="O89" s="271"/>
      <c r="P89" s="265">
        <f>P87+Q87</f>
        <v>41</v>
      </c>
      <c r="Q89" s="196"/>
      <c r="R89" s="195">
        <f>R87+S87</f>
        <v>77</v>
      </c>
      <c r="S89" s="201"/>
      <c r="V89" s="180"/>
      <c r="W89" s="251"/>
      <c r="X89" s="252"/>
      <c r="Y89" s="264"/>
      <c r="Z89" s="156"/>
      <c r="AA89" s="156"/>
      <c r="AB89" s="146"/>
    </row>
    <row r="90" spans="4:28" ht="19.5" thickBot="1" x14ac:dyDescent="0.45">
      <c r="D90" s="191"/>
      <c r="E90" s="266"/>
      <c r="F90" s="267"/>
      <c r="G90" s="97"/>
      <c r="H90" s="70"/>
      <c r="I90" s="70"/>
      <c r="J90" s="71"/>
      <c r="M90" s="191" t="s">
        <v>255</v>
      </c>
      <c r="N90" s="266">
        <v>124</v>
      </c>
      <c r="O90" s="267"/>
      <c r="P90" s="97" t="s">
        <v>103</v>
      </c>
      <c r="Q90" s="70" t="s">
        <v>128</v>
      </c>
      <c r="R90" s="70" t="s">
        <v>129</v>
      </c>
      <c r="S90" s="71" t="s">
        <v>128</v>
      </c>
      <c r="V90" s="181"/>
      <c r="W90" s="251"/>
      <c r="X90" s="252"/>
      <c r="Y90" s="265">
        <f>Y88+Z88</f>
        <v>0</v>
      </c>
      <c r="Z90" s="196"/>
      <c r="AA90" s="195">
        <f>AA88+AB88</f>
        <v>0</v>
      </c>
      <c r="AB90" s="201"/>
    </row>
    <row r="91" spans="4:28" x14ac:dyDescent="0.4">
      <c r="D91" s="192"/>
      <c r="E91" s="268"/>
      <c r="F91" s="269"/>
      <c r="G91" s="142"/>
      <c r="H91" s="154"/>
      <c r="I91" s="154"/>
      <c r="J91" s="144"/>
      <c r="M91" s="192"/>
      <c r="N91" s="268"/>
      <c r="O91" s="269"/>
      <c r="P91" s="142">
        <v>34</v>
      </c>
      <c r="Q91" s="154">
        <v>9</v>
      </c>
      <c r="R91" s="154">
        <v>39</v>
      </c>
      <c r="S91" s="144">
        <v>9</v>
      </c>
      <c r="V91" s="180" t="s">
        <v>209</v>
      </c>
      <c r="W91" s="251"/>
      <c r="X91" s="252"/>
      <c r="Y91" s="97" t="s">
        <v>103</v>
      </c>
      <c r="Z91" s="70" t="s">
        <v>128</v>
      </c>
      <c r="AA91" s="70" t="s">
        <v>129</v>
      </c>
      <c r="AB91" s="71" t="s">
        <v>128</v>
      </c>
    </row>
    <row r="92" spans="4:28" x14ac:dyDescent="0.4">
      <c r="D92" s="192"/>
      <c r="E92" s="268"/>
      <c r="F92" s="269"/>
      <c r="G92" s="264"/>
      <c r="H92" s="156"/>
      <c r="I92" s="156"/>
      <c r="J92" s="146"/>
      <c r="M92" s="192"/>
      <c r="N92" s="268"/>
      <c r="O92" s="269"/>
      <c r="P92" s="264"/>
      <c r="Q92" s="156"/>
      <c r="R92" s="156"/>
      <c r="S92" s="146"/>
      <c r="V92" s="180"/>
      <c r="W92" s="251"/>
      <c r="X92" s="252"/>
      <c r="Y92" s="142"/>
      <c r="Z92" s="154"/>
      <c r="AA92" s="154"/>
      <c r="AB92" s="144"/>
    </row>
    <row r="93" spans="4:28" ht="19.5" thickBot="1" x14ac:dyDescent="0.45">
      <c r="D93" s="193"/>
      <c r="E93" s="270"/>
      <c r="F93" s="271"/>
      <c r="G93" s="265"/>
      <c r="H93" s="196"/>
      <c r="I93" s="195"/>
      <c r="J93" s="201"/>
      <c r="M93" s="193"/>
      <c r="N93" s="270"/>
      <c r="O93" s="271"/>
      <c r="P93" s="265">
        <f>P91+Q91</f>
        <v>43</v>
      </c>
      <c r="Q93" s="196"/>
      <c r="R93" s="195">
        <f>R91+S91</f>
        <v>48</v>
      </c>
      <c r="S93" s="201"/>
      <c r="V93" s="180"/>
      <c r="W93" s="251"/>
      <c r="X93" s="252"/>
      <c r="Y93" s="264"/>
      <c r="Z93" s="156"/>
      <c r="AA93" s="156"/>
      <c r="AB93" s="146"/>
    </row>
    <row r="94" spans="4:28" ht="19.5" thickBot="1" x14ac:dyDescent="0.45">
      <c r="D94" s="191"/>
      <c r="E94" s="266"/>
      <c r="F94" s="267"/>
      <c r="G94" s="97"/>
      <c r="H94" s="70"/>
      <c r="I94" s="70"/>
      <c r="J94" s="71"/>
      <c r="M94" s="191" t="s">
        <v>262</v>
      </c>
      <c r="N94" s="266">
        <v>233</v>
      </c>
      <c r="O94" s="267"/>
      <c r="P94" s="97" t="s">
        <v>134</v>
      </c>
      <c r="Q94" s="70" t="s">
        <v>135</v>
      </c>
      <c r="R94" s="70" t="s">
        <v>136</v>
      </c>
      <c r="S94" s="71" t="s">
        <v>135</v>
      </c>
      <c r="V94" s="181"/>
      <c r="W94" s="251"/>
      <c r="X94" s="252"/>
      <c r="Y94" s="265">
        <f>Y92+Z92</f>
        <v>0</v>
      </c>
      <c r="Z94" s="196"/>
      <c r="AA94" s="195">
        <f>AA92+AB92</f>
        <v>0</v>
      </c>
      <c r="AB94" s="201"/>
    </row>
    <row r="95" spans="4:28" x14ac:dyDescent="0.4">
      <c r="D95" s="192"/>
      <c r="E95" s="268"/>
      <c r="F95" s="269"/>
      <c r="G95" s="142"/>
      <c r="H95" s="154"/>
      <c r="I95" s="154"/>
      <c r="J95" s="144"/>
      <c r="M95" s="192"/>
      <c r="N95" s="268"/>
      <c r="O95" s="269"/>
      <c r="P95" s="142">
        <v>45</v>
      </c>
      <c r="Q95" s="154">
        <v>6</v>
      </c>
      <c r="R95" s="154">
        <v>37</v>
      </c>
      <c r="S95" s="144">
        <v>6</v>
      </c>
      <c r="V95" s="180" t="s">
        <v>210</v>
      </c>
      <c r="W95" s="251"/>
      <c r="X95" s="252"/>
      <c r="Y95" s="97" t="s">
        <v>103</v>
      </c>
      <c r="Z95" s="70" t="s">
        <v>128</v>
      </c>
      <c r="AA95" s="70" t="s">
        <v>129</v>
      </c>
      <c r="AB95" s="71" t="s">
        <v>128</v>
      </c>
    </row>
    <row r="96" spans="4:28" x14ac:dyDescent="0.4">
      <c r="D96" s="192"/>
      <c r="E96" s="268"/>
      <c r="F96" s="269"/>
      <c r="G96" s="264"/>
      <c r="H96" s="156"/>
      <c r="I96" s="156"/>
      <c r="J96" s="146"/>
      <c r="M96" s="192"/>
      <c r="N96" s="268"/>
      <c r="O96" s="269"/>
      <c r="P96" s="264"/>
      <c r="Q96" s="156"/>
      <c r="R96" s="156"/>
      <c r="S96" s="146"/>
      <c r="V96" s="180"/>
      <c r="W96" s="251"/>
      <c r="X96" s="252"/>
      <c r="Y96" s="142"/>
      <c r="Z96" s="154"/>
      <c r="AA96" s="154"/>
      <c r="AB96" s="144"/>
    </row>
    <row r="97" spans="4:28" ht="19.5" thickBot="1" x14ac:dyDescent="0.45">
      <c r="D97" s="193"/>
      <c r="E97" s="270"/>
      <c r="F97" s="271"/>
      <c r="G97" s="265"/>
      <c r="H97" s="196"/>
      <c r="I97" s="195"/>
      <c r="J97" s="201"/>
      <c r="M97" s="193"/>
      <c r="N97" s="270"/>
      <c r="O97" s="271"/>
      <c r="P97" s="265">
        <f>P95+Q95</f>
        <v>51</v>
      </c>
      <c r="Q97" s="196"/>
      <c r="R97" s="195">
        <f>R95+S95</f>
        <v>43</v>
      </c>
      <c r="S97" s="201"/>
      <c r="V97" s="180"/>
      <c r="W97" s="251"/>
      <c r="X97" s="252"/>
      <c r="Y97" s="264"/>
      <c r="Z97" s="156"/>
      <c r="AA97" s="156"/>
      <c r="AB97" s="146"/>
    </row>
    <row r="98" spans="4:28" ht="19.5" thickBot="1" x14ac:dyDescent="0.45">
      <c r="D98" s="191"/>
      <c r="E98" s="266"/>
      <c r="F98" s="267"/>
      <c r="G98" s="97"/>
      <c r="H98" s="70"/>
      <c r="I98" s="70"/>
      <c r="J98" s="71"/>
      <c r="M98" s="191" t="s">
        <v>269</v>
      </c>
      <c r="N98" s="266">
        <v>203</v>
      </c>
      <c r="O98" s="267"/>
      <c r="P98" s="97" t="s">
        <v>271</v>
      </c>
      <c r="Q98" s="70" t="s">
        <v>272</v>
      </c>
      <c r="R98" s="70" t="s">
        <v>273</v>
      </c>
      <c r="S98" s="71" t="s">
        <v>272</v>
      </c>
      <c r="V98" s="181"/>
      <c r="W98" s="251"/>
      <c r="X98" s="252"/>
      <c r="Y98" s="265">
        <f>Y96+Z96</f>
        <v>0</v>
      </c>
      <c r="Z98" s="196"/>
      <c r="AA98" s="195">
        <f>AA96+AB96</f>
        <v>0</v>
      </c>
      <c r="AB98" s="201"/>
    </row>
    <row r="99" spans="4:28" x14ac:dyDescent="0.4">
      <c r="D99" s="192"/>
      <c r="E99" s="268"/>
      <c r="F99" s="269"/>
      <c r="G99" s="142"/>
      <c r="H99" s="154"/>
      <c r="I99" s="154"/>
      <c r="J99" s="144"/>
      <c r="M99" s="192"/>
      <c r="N99" s="268"/>
      <c r="O99" s="269"/>
      <c r="P99" s="142">
        <v>42</v>
      </c>
      <c r="Q99" s="154">
        <v>3</v>
      </c>
      <c r="R99" s="154">
        <v>52</v>
      </c>
      <c r="S99" s="144">
        <v>3</v>
      </c>
      <c r="V99" s="180" t="s">
        <v>211</v>
      </c>
      <c r="W99" s="251"/>
      <c r="X99" s="252"/>
      <c r="Y99" s="97" t="s">
        <v>103</v>
      </c>
      <c r="Z99" s="70" t="s">
        <v>128</v>
      </c>
      <c r="AA99" s="70" t="s">
        <v>129</v>
      </c>
      <c r="AB99" s="71" t="s">
        <v>128</v>
      </c>
    </row>
    <row r="100" spans="4:28" x14ac:dyDescent="0.4">
      <c r="D100" s="192"/>
      <c r="E100" s="268"/>
      <c r="F100" s="269"/>
      <c r="G100" s="264"/>
      <c r="H100" s="156"/>
      <c r="I100" s="156"/>
      <c r="J100" s="146"/>
      <c r="M100" s="192"/>
      <c r="N100" s="268"/>
      <c r="O100" s="269"/>
      <c r="P100" s="264"/>
      <c r="Q100" s="156"/>
      <c r="R100" s="156"/>
      <c r="S100" s="146"/>
      <c r="V100" s="180"/>
      <c r="W100" s="251"/>
      <c r="X100" s="252"/>
      <c r="Y100" s="142"/>
      <c r="Z100" s="154"/>
      <c r="AA100" s="154"/>
      <c r="AB100" s="144"/>
    </row>
    <row r="101" spans="4:28" ht="19.5" thickBot="1" x14ac:dyDescent="0.45">
      <c r="D101" s="193"/>
      <c r="E101" s="270"/>
      <c r="F101" s="271"/>
      <c r="G101" s="265"/>
      <c r="H101" s="196"/>
      <c r="I101" s="195"/>
      <c r="J101" s="201"/>
      <c r="M101" s="193"/>
      <c r="N101" s="270"/>
      <c r="O101" s="271"/>
      <c r="P101" s="265">
        <f>P99+Q99</f>
        <v>45</v>
      </c>
      <c r="Q101" s="196"/>
      <c r="R101" s="195">
        <f>R99+S99</f>
        <v>55</v>
      </c>
      <c r="S101" s="201"/>
      <c r="V101" s="180"/>
      <c r="W101" s="251"/>
      <c r="X101" s="252"/>
      <c r="Y101" s="264"/>
      <c r="Z101" s="156"/>
      <c r="AA101" s="156"/>
      <c r="AB101" s="146"/>
    </row>
    <row r="102" spans="4:28" ht="19.5" thickBot="1" x14ac:dyDescent="0.45">
      <c r="V102" s="181"/>
      <c r="W102" s="251"/>
      <c r="X102" s="252"/>
      <c r="Y102" s="265">
        <f>Y100+Z100</f>
        <v>0</v>
      </c>
      <c r="Z102" s="196"/>
      <c r="AA102" s="195">
        <f>AA100+AB100</f>
        <v>0</v>
      </c>
      <c r="AB102" s="201"/>
    </row>
    <row r="103" spans="4:28" x14ac:dyDescent="0.4">
      <c r="V103" s="180" t="s">
        <v>212</v>
      </c>
      <c r="W103" s="251"/>
      <c r="X103" s="252"/>
      <c r="Y103" s="97" t="s">
        <v>103</v>
      </c>
      <c r="Z103" s="70" t="s">
        <v>128</v>
      </c>
      <c r="AA103" s="70" t="s">
        <v>129</v>
      </c>
      <c r="AB103" s="71" t="s">
        <v>128</v>
      </c>
    </row>
    <row r="104" spans="4:28" x14ac:dyDescent="0.4">
      <c r="V104" s="180"/>
      <c r="W104" s="251"/>
      <c r="X104" s="252"/>
      <c r="Y104" s="142"/>
      <c r="Z104" s="154"/>
      <c r="AA104" s="154"/>
      <c r="AB104" s="144"/>
    </row>
    <row r="105" spans="4:28" x14ac:dyDescent="0.4">
      <c r="V105" s="180"/>
      <c r="W105" s="251"/>
      <c r="X105" s="252"/>
      <c r="Y105" s="264"/>
      <c r="Z105" s="156"/>
      <c r="AA105" s="156"/>
      <c r="AB105" s="146"/>
    </row>
    <row r="106" spans="4:28" ht="19.5" thickBot="1" x14ac:dyDescent="0.45">
      <c r="V106" s="181"/>
      <c r="W106" s="251"/>
      <c r="X106" s="252"/>
      <c r="Y106" s="265">
        <f>Y104+Z104</f>
        <v>0</v>
      </c>
      <c r="Z106" s="196"/>
      <c r="AA106" s="195">
        <f>AA104+AB104</f>
        <v>0</v>
      </c>
      <c r="AB106" s="201"/>
    </row>
  </sheetData>
  <mergeCells count="376">
    <mergeCell ref="Y102:Z102"/>
    <mergeCell ref="AA102:AB102"/>
    <mergeCell ref="V103:V106"/>
    <mergeCell ref="W103:X106"/>
    <mergeCell ref="Y104:Y105"/>
    <mergeCell ref="Z104:Z105"/>
    <mergeCell ref="AA104:AA105"/>
    <mergeCell ref="AB104:AB105"/>
    <mergeCell ref="Y106:Z106"/>
    <mergeCell ref="AA106:AB106"/>
    <mergeCell ref="D98:D101"/>
    <mergeCell ref="E98:F101"/>
    <mergeCell ref="M98:M101"/>
    <mergeCell ref="N98:O101"/>
    <mergeCell ref="Y98:Z98"/>
    <mergeCell ref="AA98:AB98"/>
    <mergeCell ref="G99:G100"/>
    <mergeCell ref="H99:H100"/>
    <mergeCell ref="I99:I100"/>
    <mergeCell ref="J99:J100"/>
    <mergeCell ref="Y100:Y101"/>
    <mergeCell ref="Z100:Z101"/>
    <mergeCell ref="AA100:AA101"/>
    <mergeCell ref="AB100:AB101"/>
    <mergeCell ref="G101:H101"/>
    <mergeCell ref="I101:J101"/>
    <mergeCell ref="P101:Q101"/>
    <mergeCell ref="R101:S101"/>
    <mergeCell ref="P99:P100"/>
    <mergeCell ref="Q99:Q100"/>
    <mergeCell ref="R99:R100"/>
    <mergeCell ref="S99:S100"/>
    <mergeCell ref="V99:V102"/>
    <mergeCell ref="W99:X102"/>
    <mergeCell ref="D94:D97"/>
    <mergeCell ref="E94:F97"/>
    <mergeCell ref="M94:M97"/>
    <mergeCell ref="N94:O97"/>
    <mergeCell ref="Y94:Z94"/>
    <mergeCell ref="AA94:AB94"/>
    <mergeCell ref="G95:G96"/>
    <mergeCell ref="H95:H96"/>
    <mergeCell ref="I95:I96"/>
    <mergeCell ref="J95:J96"/>
    <mergeCell ref="Y96:Y97"/>
    <mergeCell ref="Z96:Z97"/>
    <mergeCell ref="AA96:AA97"/>
    <mergeCell ref="AB96:AB97"/>
    <mergeCell ref="G97:H97"/>
    <mergeCell ref="I97:J97"/>
    <mergeCell ref="P97:Q97"/>
    <mergeCell ref="R97:S97"/>
    <mergeCell ref="P95:P96"/>
    <mergeCell ref="Q95:Q96"/>
    <mergeCell ref="R95:R96"/>
    <mergeCell ref="S95:S96"/>
    <mergeCell ref="V95:V98"/>
    <mergeCell ref="W95:X98"/>
    <mergeCell ref="D90:D93"/>
    <mergeCell ref="E90:F93"/>
    <mergeCell ref="M90:M93"/>
    <mergeCell ref="N90:O93"/>
    <mergeCell ref="Y90:Z90"/>
    <mergeCell ref="AA90:AB90"/>
    <mergeCell ref="G91:G92"/>
    <mergeCell ref="H91:H92"/>
    <mergeCell ref="I91:I92"/>
    <mergeCell ref="J91:J92"/>
    <mergeCell ref="Y92:Y93"/>
    <mergeCell ref="Z92:Z93"/>
    <mergeCell ref="AA92:AA93"/>
    <mergeCell ref="AB92:AB93"/>
    <mergeCell ref="G93:H93"/>
    <mergeCell ref="I93:J93"/>
    <mergeCell ref="P93:Q93"/>
    <mergeCell ref="R93:S93"/>
    <mergeCell ref="P91:P92"/>
    <mergeCell ref="Q91:Q92"/>
    <mergeCell ref="R91:R92"/>
    <mergeCell ref="S91:S92"/>
    <mergeCell ref="V91:V94"/>
    <mergeCell ref="W91:X94"/>
    <mergeCell ref="D86:D89"/>
    <mergeCell ref="E86:F89"/>
    <mergeCell ref="M86:M89"/>
    <mergeCell ref="N86:O89"/>
    <mergeCell ref="Y86:Z86"/>
    <mergeCell ref="AA86:AB86"/>
    <mergeCell ref="G87:G88"/>
    <mergeCell ref="H87:H88"/>
    <mergeCell ref="I87:I88"/>
    <mergeCell ref="J87:J88"/>
    <mergeCell ref="Y88:Y89"/>
    <mergeCell ref="Z88:Z89"/>
    <mergeCell ref="AA88:AA89"/>
    <mergeCell ref="AB88:AB89"/>
    <mergeCell ref="G89:H89"/>
    <mergeCell ref="I89:J89"/>
    <mergeCell ref="P89:Q89"/>
    <mergeCell ref="R89:S89"/>
    <mergeCell ref="P87:P88"/>
    <mergeCell ref="Q87:Q88"/>
    <mergeCell ref="R87:R88"/>
    <mergeCell ref="S87:S88"/>
    <mergeCell ref="V87:V90"/>
    <mergeCell ref="W87:X90"/>
    <mergeCell ref="D82:D85"/>
    <mergeCell ref="E82:F85"/>
    <mergeCell ref="M82:M85"/>
    <mergeCell ref="N82:O85"/>
    <mergeCell ref="Y82:Z82"/>
    <mergeCell ref="AA82:AB82"/>
    <mergeCell ref="G83:G84"/>
    <mergeCell ref="H83:H84"/>
    <mergeCell ref="I83:I84"/>
    <mergeCell ref="J83:J84"/>
    <mergeCell ref="Y84:Y85"/>
    <mergeCell ref="Z84:Z85"/>
    <mergeCell ref="AA84:AA85"/>
    <mergeCell ref="AB84:AB85"/>
    <mergeCell ref="G85:H85"/>
    <mergeCell ref="I85:J85"/>
    <mergeCell ref="P85:Q85"/>
    <mergeCell ref="R85:S85"/>
    <mergeCell ref="P83:P84"/>
    <mergeCell ref="Q83:Q84"/>
    <mergeCell ref="R83:R84"/>
    <mergeCell ref="S83:S84"/>
    <mergeCell ref="V83:V86"/>
    <mergeCell ref="W83:X86"/>
    <mergeCell ref="D78:D81"/>
    <mergeCell ref="E78:F81"/>
    <mergeCell ref="M78:M81"/>
    <mergeCell ref="N78:O81"/>
    <mergeCell ref="Y78:Z78"/>
    <mergeCell ref="AA78:AB78"/>
    <mergeCell ref="G79:G80"/>
    <mergeCell ref="H79:H80"/>
    <mergeCell ref="I79:I80"/>
    <mergeCell ref="J79:J80"/>
    <mergeCell ref="Y80:Y81"/>
    <mergeCell ref="Z80:Z81"/>
    <mergeCell ref="AA80:AA81"/>
    <mergeCell ref="AB80:AB81"/>
    <mergeCell ref="G81:H81"/>
    <mergeCell ref="I81:J81"/>
    <mergeCell ref="P81:Q81"/>
    <mergeCell ref="R81:S81"/>
    <mergeCell ref="P79:P80"/>
    <mergeCell ref="Q79:Q80"/>
    <mergeCell ref="R79:R80"/>
    <mergeCell ref="S79:S80"/>
    <mergeCell ref="V79:V82"/>
    <mergeCell ref="W79:X82"/>
    <mergeCell ref="D74:D77"/>
    <mergeCell ref="E74:F77"/>
    <mergeCell ref="M74:M77"/>
    <mergeCell ref="N74:O77"/>
    <mergeCell ref="Y74:Z74"/>
    <mergeCell ref="AA74:AB74"/>
    <mergeCell ref="G75:G76"/>
    <mergeCell ref="H75:H76"/>
    <mergeCell ref="I75:I76"/>
    <mergeCell ref="J75:J76"/>
    <mergeCell ref="Y76:Y77"/>
    <mergeCell ref="Z76:Z77"/>
    <mergeCell ref="AA76:AA77"/>
    <mergeCell ref="AB76:AB77"/>
    <mergeCell ref="G77:H77"/>
    <mergeCell ref="I77:J77"/>
    <mergeCell ref="P77:Q77"/>
    <mergeCell ref="R77:S77"/>
    <mergeCell ref="P75:P76"/>
    <mergeCell ref="Q75:Q76"/>
    <mergeCell ref="R75:R76"/>
    <mergeCell ref="S75:S76"/>
    <mergeCell ref="V75:V78"/>
    <mergeCell ref="W75:X78"/>
    <mergeCell ref="Y72:Y73"/>
    <mergeCell ref="Z72:Z73"/>
    <mergeCell ref="AA72:AA73"/>
    <mergeCell ref="AB72:AB73"/>
    <mergeCell ref="G73:H73"/>
    <mergeCell ref="I73:J73"/>
    <mergeCell ref="P73:Q73"/>
    <mergeCell ref="R73:S73"/>
    <mergeCell ref="P71:P72"/>
    <mergeCell ref="Q71:Q72"/>
    <mergeCell ref="R71:R72"/>
    <mergeCell ref="S71:S72"/>
    <mergeCell ref="V71:V74"/>
    <mergeCell ref="W71:X74"/>
    <mergeCell ref="D70:D73"/>
    <mergeCell ref="E70:F73"/>
    <mergeCell ref="M70:M73"/>
    <mergeCell ref="N70:O73"/>
    <mergeCell ref="Y70:Z70"/>
    <mergeCell ref="AA70:AB70"/>
    <mergeCell ref="G71:G72"/>
    <mergeCell ref="H71:H72"/>
    <mergeCell ref="I71:I72"/>
    <mergeCell ref="J71:J72"/>
    <mergeCell ref="W67:X70"/>
    <mergeCell ref="Y68:Y69"/>
    <mergeCell ref="Z68:Z69"/>
    <mergeCell ref="AA68:AA69"/>
    <mergeCell ref="AB68:AB69"/>
    <mergeCell ref="G69:H69"/>
    <mergeCell ref="I69:J69"/>
    <mergeCell ref="P69:Q69"/>
    <mergeCell ref="R69:S69"/>
    <mergeCell ref="V66:V70"/>
    <mergeCell ref="W66:X66"/>
    <mergeCell ref="Y66:Z66"/>
    <mergeCell ref="AA66:AB66"/>
    <mergeCell ref="G67:G68"/>
    <mergeCell ref="P67:P68"/>
    <mergeCell ref="Q67:Q68"/>
    <mergeCell ref="N65:O65"/>
    <mergeCell ref="P65:Q65"/>
    <mergeCell ref="R65:S65"/>
    <mergeCell ref="D66:D69"/>
    <mergeCell ref="E66:F69"/>
    <mergeCell ref="M66:M69"/>
    <mergeCell ref="N66:O69"/>
    <mergeCell ref="R67:R68"/>
    <mergeCell ref="S67:S68"/>
    <mergeCell ref="D63:D64"/>
    <mergeCell ref="E65:F65"/>
    <mergeCell ref="G65:H65"/>
    <mergeCell ref="I65:J65"/>
    <mergeCell ref="I56:I58"/>
    <mergeCell ref="E58:F58"/>
    <mergeCell ref="G58:H58"/>
    <mergeCell ref="H67:H68"/>
    <mergeCell ref="I67:I68"/>
    <mergeCell ref="J67:J68"/>
    <mergeCell ref="C59:C61"/>
    <mergeCell ref="D59:D61"/>
    <mergeCell ref="E59:E60"/>
    <mergeCell ref="F59:F60"/>
    <mergeCell ref="G59:G60"/>
    <mergeCell ref="H59:H60"/>
    <mergeCell ref="I59:I61"/>
    <mergeCell ref="E55:F55"/>
    <mergeCell ref="G55:H55"/>
    <mergeCell ref="C56:C58"/>
    <mergeCell ref="D56:D58"/>
    <mergeCell ref="E56:E57"/>
    <mergeCell ref="F56:F57"/>
    <mergeCell ref="G56:G57"/>
    <mergeCell ref="H56:H57"/>
    <mergeCell ref="E61:F61"/>
    <mergeCell ref="G61:H61"/>
    <mergeCell ref="G44:G45"/>
    <mergeCell ref="H44:H45"/>
    <mergeCell ref="I50:I52"/>
    <mergeCell ref="E52:F52"/>
    <mergeCell ref="G52:H52"/>
    <mergeCell ref="C53:C55"/>
    <mergeCell ref="D53:D55"/>
    <mergeCell ref="E53:E54"/>
    <mergeCell ref="F53:F54"/>
    <mergeCell ref="G53:G54"/>
    <mergeCell ref="H53:H54"/>
    <mergeCell ref="I53:I55"/>
    <mergeCell ref="I41:I43"/>
    <mergeCell ref="E43:F43"/>
    <mergeCell ref="G43:H43"/>
    <mergeCell ref="I35:I37"/>
    <mergeCell ref="E37:F37"/>
    <mergeCell ref="G37:H37"/>
    <mergeCell ref="E49:F49"/>
    <mergeCell ref="G49:H49"/>
    <mergeCell ref="C50:C52"/>
    <mergeCell ref="D50:D52"/>
    <mergeCell ref="E50:E51"/>
    <mergeCell ref="F50:F51"/>
    <mergeCell ref="G50:G51"/>
    <mergeCell ref="H50:H51"/>
    <mergeCell ref="I44:I46"/>
    <mergeCell ref="E46:F46"/>
    <mergeCell ref="G46:H46"/>
    <mergeCell ref="C47:C49"/>
    <mergeCell ref="D47:D49"/>
    <mergeCell ref="E47:E48"/>
    <mergeCell ref="F47:F48"/>
    <mergeCell ref="G47:G48"/>
    <mergeCell ref="H47:H48"/>
    <mergeCell ref="I47:I49"/>
    <mergeCell ref="I38:I40"/>
    <mergeCell ref="H32:H33"/>
    <mergeCell ref="I32:I34"/>
    <mergeCell ref="E34:F34"/>
    <mergeCell ref="G34:H34"/>
    <mergeCell ref="C35:C37"/>
    <mergeCell ref="D35:D37"/>
    <mergeCell ref="E35:E36"/>
    <mergeCell ref="F35:F36"/>
    <mergeCell ref="G35:G36"/>
    <mergeCell ref="H35:H36"/>
    <mergeCell ref="B32:B61"/>
    <mergeCell ref="C32:C34"/>
    <mergeCell ref="D32:D34"/>
    <mergeCell ref="E32:E33"/>
    <mergeCell ref="F32:F33"/>
    <mergeCell ref="G32:G33"/>
    <mergeCell ref="E40:F40"/>
    <mergeCell ref="G40:H40"/>
    <mergeCell ref="C41:C43"/>
    <mergeCell ref="D41:D43"/>
    <mergeCell ref="C38:C40"/>
    <mergeCell ref="D38:D40"/>
    <mergeCell ref="E38:E39"/>
    <mergeCell ref="F38:F39"/>
    <mergeCell ref="G38:G39"/>
    <mergeCell ref="H38:H39"/>
    <mergeCell ref="E41:E42"/>
    <mergeCell ref="F41:F42"/>
    <mergeCell ref="G41:G42"/>
    <mergeCell ref="H41:H42"/>
    <mergeCell ref="C44:C46"/>
    <mergeCell ref="D44:D46"/>
    <mergeCell ref="E44:E45"/>
    <mergeCell ref="F44:F45"/>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42C2C-8BB4-4833-BDCB-D047469DCD51}">
  <sheetPr codeName="Sheet33"/>
  <dimension ref="B1:AB106"/>
  <sheetViews>
    <sheetView zoomScale="85" zoomScaleNormal="85" workbookViewId="0">
      <selection activeCell="G52" sqref="G52:H52"/>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1" width="8.75" style="66"/>
    <col min="12" max="12" width="8.75" style="66" customWidth="1"/>
    <col min="13" max="13" width="18" style="66" customWidth="1"/>
    <col min="14"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143" t="s">
        <v>304</v>
      </c>
      <c r="D5" s="143">
        <v>248</v>
      </c>
      <c r="E5" s="143">
        <v>106</v>
      </c>
      <c r="F5" s="143">
        <v>25</v>
      </c>
      <c r="G5" s="143">
        <v>128</v>
      </c>
      <c r="H5" s="143">
        <v>25</v>
      </c>
      <c r="I5" s="144">
        <v>349</v>
      </c>
      <c r="J5" s="106" t="s">
        <v>265</v>
      </c>
    </row>
    <row r="6" spans="2:10" x14ac:dyDescent="0.4">
      <c r="B6" s="141"/>
      <c r="C6" s="143"/>
      <c r="D6" s="143"/>
      <c r="E6" s="143"/>
      <c r="F6" s="143"/>
      <c r="G6" s="143"/>
      <c r="H6" s="143"/>
      <c r="I6" s="145"/>
    </row>
    <row r="7" spans="2:10" x14ac:dyDescent="0.4">
      <c r="B7" s="141"/>
      <c r="C7" s="143"/>
      <c r="D7" s="143"/>
      <c r="E7" s="143">
        <f>E5+F5</f>
        <v>131</v>
      </c>
      <c r="F7" s="143"/>
      <c r="G7" s="143">
        <f>G5+H5</f>
        <v>153</v>
      </c>
      <c r="H7" s="143"/>
      <c r="I7" s="146"/>
    </row>
    <row r="8" spans="2:10" x14ac:dyDescent="0.4">
      <c r="B8" s="141"/>
      <c r="C8" s="143" t="s">
        <v>305</v>
      </c>
      <c r="D8" s="143">
        <v>511</v>
      </c>
      <c r="E8" s="143">
        <v>164</v>
      </c>
      <c r="F8" s="143">
        <v>96</v>
      </c>
      <c r="G8" s="143">
        <v>182</v>
      </c>
      <c r="H8" s="143">
        <v>96</v>
      </c>
      <c r="I8" s="144">
        <v>426</v>
      </c>
      <c r="J8" s="106" t="s">
        <v>265</v>
      </c>
    </row>
    <row r="9" spans="2:10" x14ac:dyDescent="0.4">
      <c r="B9" s="141"/>
      <c r="C9" s="143"/>
      <c r="D9" s="143"/>
      <c r="E9" s="143"/>
      <c r="F9" s="143"/>
      <c r="G9" s="143"/>
      <c r="H9" s="143"/>
      <c r="I9" s="145"/>
    </row>
    <row r="10" spans="2:10" x14ac:dyDescent="0.4">
      <c r="B10" s="141"/>
      <c r="C10" s="143"/>
      <c r="D10" s="143"/>
      <c r="E10" s="143">
        <f>E8+F8</f>
        <v>260</v>
      </c>
      <c r="F10" s="143"/>
      <c r="G10" s="143">
        <f>G8+H8</f>
        <v>278</v>
      </c>
      <c r="H10" s="143"/>
      <c r="I10" s="146"/>
    </row>
    <row r="11" spans="2:10" ht="19.5" thickBot="1" x14ac:dyDescent="0.45">
      <c r="B11" s="142"/>
      <c r="C11" s="72" t="s">
        <v>132</v>
      </c>
      <c r="D11" s="73">
        <f t="shared" ref="D11:I11" si="0">D8/D5</f>
        <v>2.060483870967742</v>
      </c>
      <c r="E11" s="73">
        <f t="shared" si="0"/>
        <v>1.5471698113207548</v>
      </c>
      <c r="F11" s="73">
        <f t="shared" si="0"/>
        <v>3.84</v>
      </c>
      <c r="G11" s="73">
        <f t="shared" si="0"/>
        <v>1.421875</v>
      </c>
      <c r="H11" s="73">
        <f t="shared" si="0"/>
        <v>3.84</v>
      </c>
      <c r="I11" s="74">
        <f t="shared" si="0"/>
        <v>1.2206303724928367</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306</v>
      </c>
      <c r="D15" s="143">
        <v>302</v>
      </c>
      <c r="E15" s="143">
        <v>92</v>
      </c>
      <c r="F15" s="143">
        <v>31</v>
      </c>
      <c r="G15" s="143">
        <v>134</v>
      </c>
      <c r="H15" s="143">
        <v>31</v>
      </c>
      <c r="I15" s="144">
        <v>836</v>
      </c>
    </row>
    <row r="16" spans="2:10" x14ac:dyDescent="0.4">
      <c r="B16" s="141"/>
      <c r="C16" s="143"/>
      <c r="D16" s="143"/>
      <c r="E16" s="143"/>
      <c r="F16" s="143"/>
      <c r="G16" s="143"/>
      <c r="H16" s="143"/>
      <c r="I16" s="145"/>
    </row>
    <row r="17" spans="2:18" x14ac:dyDescent="0.4">
      <c r="B17" s="141"/>
      <c r="C17" s="143"/>
      <c r="D17" s="143"/>
      <c r="E17" s="143">
        <f>E15+F15</f>
        <v>123</v>
      </c>
      <c r="F17" s="143"/>
      <c r="G17" s="143">
        <f>G15+H15</f>
        <v>165</v>
      </c>
      <c r="H17" s="143"/>
      <c r="I17" s="146"/>
    </row>
    <row r="18" spans="2:18" x14ac:dyDescent="0.4">
      <c r="B18" s="141"/>
      <c r="C18" s="276" t="s">
        <v>307</v>
      </c>
      <c r="D18" s="150">
        <f t="shared" ref="D18:I18" si="1">D15*D11</f>
        <v>622.26612903225805</v>
      </c>
      <c r="E18" s="150">
        <f t="shared" si="1"/>
        <v>142.33962264150944</v>
      </c>
      <c r="F18" s="150">
        <f t="shared" si="1"/>
        <v>119.03999999999999</v>
      </c>
      <c r="G18" s="150">
        <f t="shared" si="1"/>
        <v>190.53125</v>
      </c>
      <c r="H18" s="150">
        <f t="shared" si="1"/>
        <v>119.03999999999999</v>
      </c>
      <c r="I18" s="147">
        <f t="shared" si="1"/>
        <v>1020.4469914040114</v>
      </c>
    </row>
    <row r="19" spans="2:18" x14ac:dyDescent="0.4">
      <c r="B19" s="141"/>
      <c r="C19" s="143"/>
      <c r="D19" s="150"/>
      <c r="E19" s="150"/>
      <c r="F19" s="150"/>
      <c r="G19" s="150"/>
      <c r="H19" s="150"/>
      <c r="I19" s="148"/>
    </row>
    <row r="20" spans="2:18" x14ac:dyDescent="0.4">
      <c r="B20" s="141"/>
      <c r="C20" s="143"/>
      <c r="D20" s="150"/>
      <c r="E20" s="150">
        <f>E18+F18</f>
        <v>261.3796226415094</v>
      </c>
      <c r="F20" s="150"/>
      <c r="G20" s="150">
        <f>G18+H18</f>
        <v>309.57124999999996</v>
      </c>
      <c r="H20" s="150"/>
      <c r="I20" s="149"/>
    </row>
    <row r="21" spans="2:18" ht="19.5" thickBot="1" x14ac:dyDescent="0.45">
      <c r="B21" s="153"/>
      <c r="C21" s="75" t="s">
        <v>132</v>
      </c>
      <c r="D21" s="76">
        <f t="shared" ref="D21:I21" si="2">D18/D15</f>
        <v>2.060483870967742</v>
      </c>
      <c r="E21" s="76">
        <f t="shared" si="2"/>
        <v>1.5471698113207548</v>
      </c>
      <c r="F21" s="76">
        <f t="shared" si="2"/>
        <v>3.84</v>
      </c>
      <c r="G21" s="76">
        <f t="shared" si="2"/>
        <v>1.421875</v>
      </c>
      <c r="H21" s="76">
        <f t="shared" si="2"/>
        <v>3.84</v>
      </c>
      <c r="I21" s="76">
        <f t="shared" si="2"/>
        <v>1.2206303724928367</v>
      </c>
    </row>
    <row r="22" spans="2:18" x14ac:dyDescent="0.4">
      <c r="B22" s="77"/>
      <c r="C22" s="77"/>
      <c r="D22" s="151" t="s">
        <v>261</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274"/>
      <c r="D31" s="102" t="s">
        <v>183</v>
      </c>
      <c r="E31" s="275" t="s">
        <v>123</v>
      </c>
      <c r="F31" s="275"/>
      <c r="G31" s="275" t="s">
        <v>124</v>
      </c>
      <c r="H31" s="275"/>
      <c r="I31" s="103" t="s">
        <v>125</v>
      </c>
    </row>
    <row r="32" spans="2:18" x14ac:dyDescent="0.4">
      <c r="B32" s="191" t="s">
        <v>193</v>
      </c>
      <c r="C32" s="272" t="s">
        <v>246</v>
      </c>
      <c r="D32" s="197" t="s">
        <v>249</v>
      </c>
      <c r="E32" s="273">
        <v>132</v>
      </c>
      <c r="F32" s="273">
        <v>69</v>
      </c>
      <c r="G32" s="273">
        <v>254</v>
      </c>
      <c r="H32" s="273">
        <v>69</v>
      </c>
      <c r="I32" s="194">
        <v>415</v>
      </c>
      <c r="K32"/>
      <c r="L32"/>
      <c r="M32"/>
      <c r="N32"/>
      <c r="O32"/>
      <c r="P32"/>
      <c r="Q32"/>
      <c r="R32"/>
    </row>
    <row r="33" spans="2:18" ht="18.75" customHeight="1" x14ac:dyDescent="0.4">
      <c r="B33" s="192"/>
      <c r="C33" s="141"/>
      <c r="D33" s="204"/>
      <c r="E33" s="143"/>
      <c r="F33" s="143"/>
      <c r="G33" s="143"/>
      <c r="H33" s="143"/>
      <c r="I33" s="145"/>
      <c r="K33"/>
      <c r="L33"/>
      <c r="M33"/>
      <c r="N33"/>
      <c r="O33"/>
      <c r="P33"/>
      <c r="Q33"/>
      <c r="R33"/>
    </row>
    <row r="34" spans="2:18" ht="19.5" thickBot="1" x14ac:dyDescent="0.45">
      <c r="B34" s="192"/>
      <c r="C34" s="153"/>
      <c r="D34" s="205"/>
      <c r="E34" s="207">
        <f>E32+F32</f>
        <v>201</v>
      </c>
      <c r="F34" s="208"/>
      <c r="G34" s="207">
        <f>G32+H32</f>
        <v>323</v>
      </c>
      <c r="H34" s="208"/>
      <c r="I34" s="176"/>
      <c r="K34"/>
      <c r="L34"/>
      <c r="M34"/>
      <c r="N34"/>
      <c r="O34"/>
      <c r="P34"/>
      <c r="Q34"/>
      <c r="R34"/>
    </row>
    <row r="35" spans="2:18" x14ac:dyDescent="0.4">
      <c r="B35" s="192"/>
      <c r="C35" s="272" t="s">
        <v>255</v>
      </c>
      <c r="D35" s="197" t="s">
        <v>256</v>
      </c>
      <c r="E35" s="273">
        <v>163</v>
      </c>
      <c r="F35" s="273">
        <v>53</v>
      </c>
      <c r="G35" s="273">
        <v>221</v>
      </c>
      <c r="H35" s="273">
        <v>53</v>
      </c>
      <c r="I35" s="194">
        <v>672</v>
      </c>
      <c r="K35"/>
      <c r="L35"/>
      <c r="M35"/>
      <c r="N35"/>
      <c r="O35"/>
      <c r="P35"/>
      <c r="Q35"/>
      <c r="R35"/>
    </row>
    <row r="36" spans="2:18" x14ac:dyDescent="0.4">
      <c r="B36" s="192"/>
      <c r="C36" s="141"/>
      <c r="D36" s="204"/>
      <c r="E36" s="143"/>
      <c r="F36" s="143"/>
      <c r="G36" s="143"/>
      <c r="H36" s="143"/>
      <c r="I36" s="145"/>
      <c r="K36"/>
      <c r="L36"/>
      <c r="M36"/>
      <c r="N36"/>
      <c r="O36"/>
      <c r="P36"/>
      <c r="Q36"/>
      <c r="R36"/>
    </row>
    <row r="37" spans="2:18" ht="19.5" thickBot="1" x14ac:dyDescent="0.45">
      <c r="B37" s="192"/>
      <c r="C37" s="153"/>
      <c r="D37" s="205"/>
      <c r="E37" s="207">
        <f>E35+F35</f>
        <v>216</v>
      </c>
      <c r="F37" s="208"/>
      <c r="G37" s="207">
        <f>G35+H35</f>
        <v>274</v>
      </c>
      <c r="H37" s="208"/>
      <c r="I37" s="176"/>
      <c r="K37"/>
      <c r="L37"/>
      <c r="M37"/>
      <c r="N37"/>
      <c r="O37"/>
      <c r="P37"/>
      <c r="Q37"/>
      <c r="R37"/>
    </row>
    <row r="38" spans="2:18" x14ac:dyDescent="0.4">
      <c r="B38" s="192"/>
      <c r="C38" s="272" t="s">
        <v>262</v>
      </c>
      <c r="D38" s="197" t="s">
        <v>263</v>
      </c>
      <c r="E38" s="273">
        <v>196</v>
      </c>
      <c r="F38" s="273">
        <v>80</v>
      </c>
      <c r="G38" s="273">
        <v>253</v>
      </c>
      <c r="H38" s="273">
        <v>80</v>
      </c>
      <c r="I38" s="194">
        <v>1182</v>
      </c>
      <c r="K38"/>
      <c r="L38"/>
      <c r="M38"/>
      <c r="N38"/>
      <c r="O38"/>
      <c r="P38"/>
      <c r="Q38"/>
      <c r="R38"/>
    </row>
    <row r="39" spans="2:18" ht="18.75" customHeight="1" x14ac:dyDescent="0.4">
      <c r="B39" s="192"/>
      <c r="C39" s="141"/>
      <c r="D39" s="204"/>
      <c r="E39" s="143"/>
      <c r="F39" s="143"/>
      <c r="G39" s="143"/>
      <c r="H39" s="143"/>
      <c r="I39" s="145"/>
      <c r="K39"/>
      <c r="L39"/>
      <c r="M39"/>
      <c r="N39"/>
      <c r="O39"/>
      <c r="P39"/>
      <c r="Q39"/>
      <c r="R39"/>
    </row>
    <row r="40" spans="2:18" ht="19.5" thickBot="1" x14ac:dyDescent="0.45">
      <c r="B40" s="192"/>
      <c r="C40" s="153"/>
      <c r="D40" s="205"/>
      <c r="E40" s="207">
        <f>E38+F38</f>
        <v>276</v>
      </c>
      <c r="F40" s="208"/>
      <c r="G40" s="207">
        <f>G38+H38</f>
        <v>333</v>
      </c>
      <c r="H40" s="208"/>
      <c r="I40" s="176"/>
      <c r="K40"/>
      <c r="L40"/>
      <c r="M40"/>
      <c r="N40"/>
      <c r="O40"/>
      <c r="P40"/>
      <c r="Q40"/>
      <c r="R40"/>
    </row>
    <row r="41" spans="2:18" x14ac:dyDescent="0.4">
      <c r="B41" s="192"/>
      <c r="C41" s="272" t="s">
        <v>269</v>
      </c>
      <c r="D41" s="197" t="s">
        <v>270</v>
      </c>
      <c r="E41" s="143">
        <v>152</v>
      </c>
      <c r="F41" s="143">
        <v>47</v>
      </c>
      <c r="G41" s="143">
        <v>218</v>
      </c>
      <c r="H41" s="143">
        <v>47</v>
      </c>
      <c r="I41" s="144">
        <v>1082</v>
      </c>
      <c r="K41"/>
      <c r="L41"/>
      <c r="M41"/>
      <c r="N41"/>
      <c r="O41"/>
      <c r="P41"/>
      <c r="Q41"/>
      <c r="R41"/>
    </row>
    <row r="42" spans="2:18" x14ac:dyDescent="0.4">
      <c r="B42" s="192"/>
      <c r="C42" s="141"/>
      <c r="D42" s="204"/>
      <c r="E42" s="143"/>
      <c r="F42" s="143"/>
      <c r="G42" s="143"/>
      <c r="H42" s="143"/>
      <c r="I42" s="145"/>
      <c r="K42"/>
      <c r="L42"/>
      <c r="M42"/>
      <c r="N42"/>
      <c r="O42"/>
      <c r="P42"/>
      <c r="Q42"/>
      <c r="R42"/>
    </row>
    <row r="43" spans="2:18" ht="19.5" thickBot="1" x14ac:dyDescent="0.45">
      <c r="B43" s="192"/>
      <c r="C43" s="153"/>
      <c r="D43" s="205"/>
      <c r="E43" s="207">
        <f>E41+F41</f>
        <v>199</v>
      </c>
      <c r="F43" s="208"/>
      <c r="G43" s="207">
        <f>G41+H41</f>
        <v>265</v>
      </c>
      <c r="H43" s="208"/>
      <c r="I43" s="146"/>
      <c r="K43"/>
      <c r="L43"/>
      <c r="M43"/>
      <c r="N43"/>
      <c r="O43"/>
      <c r="P43"/>
      <c r="Q43"/>
      <c r="R43"/>
    </row>
    <row r="44" spans="2:18" x14ac:dyDescent="0.4">
      <c r="B44" s="192"/>
      <c r="C44" s="272" t="s">
        <v>294</v>
      </c>
      <c r="D44" s="197" t="s">
        <v>295</v>
      </c>
      <c r="E44" s="202">
        <v>136</v>
      </c>
      <c r="F44" s="202">
        <v>34</v>
      </c>
      <c r="G44" s="202">
        <v>140</v>
      </c>
      <c r="H44" s="202">
        <v>34</v>
      </c>
      <c r="I44" s="194">
        <v>366</v>
      </c>
      <c r="K44"/>
      <c r="L44"/>
      <c r="M44"/>
      <c r="N44"/>
      <c r="O44"/>
      <c r="P44"/>
      <c r="Q44"/>
      <c r="R44"/>
    </row>
    <row r="45" spans="2:18" x14ac:dyDescent="0.4">
      <c r="B45" s="192"/>
      <c r="C45" s="141"/>
      <c r="D45" s="204"/>
      <c r="E45" s="203"/>
      <c r="F45" s="203"/>
      <c r="G45" s="203"/>
      <c r="H45" s="203"/>
      <c r="I45" s="145"/>
      <c r="K45"/>
      <c r="L45"/>
      <c r="M45"/>
      <c r="N45"/>
      <c r="O45"/>
      <c r="P45"/>
      <c r="Q45"/>
      <c r="R45"/>
    </row>
    <row r="46" spans="2:18" ht="19.5" thickBot="1" x14ac:dyDescent="0.45">
      <c r="B46" s="192"/>
      <c r="C46" s="153"/>
      <c r="D46" s="205"/>
      <c r="E46" s="207">
        <f>E44+F44</f>
        <v>170</v>
      </c>
      <c r="F46" s="208"/>
      <c r="G46" s="207">
        <f>G44+H44</f>
        <v>174</v>
      </c>
      <c r="H46" s="208"/>
      <c r="I46" s="176"/>
      <c r="K46"/>
      <c r="L46"/>
      <c r="M46"/>
      <c r="N46"/>
      <c r="O46"/>
      <c r="P46"/>
      <c r="Q46"/>
      <c r="R46"/>
    </row>
    <row r="47" spans="2:18" x14ac:dyDescent="0.4">
      <c r="B47" s="192"/>
      <c r="C47" s="272" t="s">
        <v>300</v>
      </c>
      <c r="D47" s="197" t="s">
        <v>301</v>
      </c>
      <c r="E47" s="143">
        <v>184</v>
      </c>
      <c r="F47" s="143">
        <v>79</v>
      </c>
      <c r="G47" s="143">
        <v>303</v>
      </c>
      <c r="H47" s="143">
        <v>79</v>
      </c>
      <c r="I47" s="144">
        <v>431</v>
      </c>
      <c r="K47" s="88"/>
      <c r="L47" s="88"/>
      <c r="M47" s="88"/>
      <c r="N47" s="88"/>
      <c r="O47" s="88"/>
      <c r="P47" s="88"/>
      <c r="Q47" s="88"/>
      <c r="R47" s="88"/>
    </row>
    <row r="48" spans="2:18" x14ac:dyDescent="0.4">
      <c r="B48" s="192"/>
      <c r="C48" s="141"/>
      <c r="D48" s="204"/>
      <c r="E48" s="143"/>
      <c r="F48" s="143"/>
      <c r="G48" s="143"/>
      <c r="H48" s="143"/>
      <c r="I48" s="145"/>
      <c r="K48" s="88"/>
      <c r="L48" s="88"/>
      <c r="M48" s="88"/>
      <c r="N48" s="88"/>
      <c r="O48" s="88"/>
      <c r="P48" s="88"/>
      <c r="Q48" s="88"/>
      <c r="R48" s="88"/>
    </row>
    <row r="49" spans="2:18" ht="19.5" thickBot="1" x14ac:dyDescent="0.45">
      <c r="B49" s="192"/>
      <c r="C49" s="153"/>
      <c r="D49" s="205"/>
      <c r="E49" s="207">
        <f>E47+F47</f>
        <v>263</v>
      </c>
      <c r="F49" s="208"/>
      <c r="G49" s="207">
        <f>G47+H47</f>
        <v>382</v>
      </c>
      <c r="H49" s="208"/>
      <c r="I49" s="146"/>
      <c r="K49" s="88"/>
      <c r="L49" s="88"/>
      <c r="M49" s="88"/>
      <c r="N49" s="88"/>
      <c r="O49" s="88"/>
      <c r="P49" s="88"/>
      <c r="Q49" s="88"/>
      <c r="R49" s="88"/>
    </row>
    <row r="50" spans="2:18" x14ac:dyDescent="0.4">
      <c r="B50" s="192"/>
      <c r="C50" s="272" t="s">
        <v>308</v>
      </c>
      <c r="D50" s="197" t="s">
        <v>309</v>
      </c>
      <c r="E50" s="143">
        <v>193</v>
      </c>
      <c r="F50" s="143">
        <v>105</v>
      </c>
      <c r="G50" s="143">
        <v>211</v>
      </c>
      <c r="H50" s="143">
        <v>105</v>
      </c>
      <c r="I50" s="144">
        <v>426</v>
      </c>
      <c r="K50" s="88"/>
      <c r="L50" s="88"/>
      <c r="M50" s="88"/>
      <c r="N50" s="88"/>
      <c r="O50" s="88"/>
      <c r="P50" s="88"/>
      <c r="Q50" s="88"/>
      <c r="R50" s="88"/>
    </row>
    <row r="51" spans="2:18" x14ac:dyDescent="0.4">
      <c r="B51" s="192"/>
      <c r="C51" s="141"/>
      <c r="D51" s="204"/>
      <c r="E51" s="143"/>
      <c r="F51" s="143"/>
      <c r="G51" s="143"/>
      <c r="H51" s="143"/>
      <c r="I51" s="145"/>
      <c r="K51" s="88"/>
      <c r="L51" s="88"/>
      <c r="M51" s="88"/>
      <c r="N51" s="88"/>
      <c r="O51" s="88"/>
      <c r="P51" s="88"/>
      <c r="Q51" s="88"/>
      <c r="R51" s="88"/>
    </row>
    <row r="52" spans="2:18" ht="19.5" thickBot="1" x14ac:dyDescent="0.45">
      <c r="B52" s="192"/>
      <c r="C52" s="153"/>
      <c r="D52" s="205"/>
      <c r="E52" s="207">
        <f>E50+F50</f>
        <v>298</v>
      </c>
      <c r="F52" s="208"/>
      <c r="G52" s="207">
        <f>G50+H50</f>
        <v>316</v>
      </c>
      <c r="H52" s="208"/>
      <c r="I52" s="146"/>
      <c r="K52" s="88"/>
      <c r="L52" s="88"/>
      <c r="M52" s="88"/>
      <c r="N52" s="88"/>
      <c r="O52" s="88"/>
      <c r="P52" s="88"/>
      <c r="Q52" s="88"/>
      <c r="R52" s="88"/>
    </row>
    <row r="53" spans="2:18" x14ac:dyDescent="0.4">
      <c r="B53" s="192"/>
      <c r="C53" s="272"/>
      <c r="D53" s="197"/>
      <c r="E53" s="200"/>
      <c r="F53" s="273"/>
      <c r="G53" s="273"/>
      <c r="H53" s="273"/>
      <c r="I53" s="194"/>
      <c r="K53" s="88"/>
      <c r="L53" s="88"/>
      <c r="M53" s="88"/>
      <c r="N53" s="88"/>
      <c r="O53" s="88"/>
      <c r="P53" s="88"/>
      <c r="Q53" s="88"/>
      <c r="R53" s="88"/>
    </row>
    <row r="54" spans="2:18" x14ac:dyDescent="0.4">
      <c r="B54" s="192"/>
      <c r="C54" s="141"/>
      <c r="D54" s="204"/>
      <c r="E54" s="156"/>
      <c r="F54" s="143"/>
      <c r="G54" s="143"/>
      <c r="H54" s="143"/>
      <c r="I54" s="145"/>
      <c r="K54" s="88"/>
      <c r="L54" s="88"/>
      <c r="M54" s="88"/>
      <c r="N54" s="88"/>
      <c r="O54" s="88"/>
      <c r="P54" s="88"/>
      <c r="Q54" s="88"/>
      <c r="R54" s="88"/>
    </row>
    <row r="55" spans="2:18" ht="19.5" thickBot="1" x14ac:dyDescent="0.45">
      <c r="B55" s="192"/>
      <c r="C55" s="153"/>
      <c r="D55" s="205"/>
      <c r="E55" s="207"/>
      <c r="F55" s="208"/>
      <c r="G55" s="207"/>
      <c r="H55" s="208"/>
      <c r="I55" s="176"/>
      <c r="K55" s="88"/>
      <c r="L55" s="88"/>
      <c r="M55" s="88"/>
      <c r="N55" s="88"/>
      <c r="O55" s="88"/>
      <c r="P55" s="88"/>
      <c r="Q55" s="88"/>
      <c r="R55" s="88"/>
    </row>
    <row r="56" spans="2:18" x14ac:dyDescent="0.4">
      <c r="B56" s="192"/>
      <c r="C56" s="272"/>
      <c r="D56" s="197"/>
      <c r="E56" s="273"/>
      <c r="F56" s="273"/>
      <c r="G56" s="273"/>
      <c r="H56" s="273"/>
      <c r="I56" s="194"/>
      <c r="K56" s="88"/>
      <c r="L56" s="88"/>
      <c r="M56" s="88"/>
      <c r="N56" s="88"/>
      <c r="O56" s="88"/>
      <c r="P56" s="88"/>
      <c r="Q56" s="88"/>
      <c r="R56" s="88"/>
    </row>
    <row r="57" spans="2:18" x14ac:dyDescent="0.4">
      <c r="B57" s="192"/>
      <c r="C57" s="141"/>
      <c r="D57" s="204"/>
      <c r="E57" s="143"/>
      <c r="F57" s="143"/>
      <c r="G57" s="143"/>
      <c r="H57" s="143"/>
      <c r="I57" s="145"/>
      <c r="K57" s="88"/>
      <c r="L57" s="88"/>
      <c r="M57" s="88"/>
      <c r="N57" s="88"/>
      <c r="O57" s="88"/>
      <c r="P57" s="88"/>
      <c r="Q57" s="88"/>
      <c r="R57" s="88"/>
    </row>
    <row r="58" spans="2:18" ht="19.5" thickBot="1" x14ac:dyDescent="0.45">
      <c r="B58" s="192"/>
      <c r="C58" s="153"/>
      <c r="D58" s="205"/>
      <c r="E58" s="207"/>
      <c r="F58" s="208"/>
      <c r="G58" s="207"/>
      <c r="H58" s="208"/>
      <c r="I58" s="176"/>
      <c r="K58" s="88"/>
      <c r="L58" s="88"/>
      <c r="M58" s="88"/>
      <c r="N58" s="88"/>
      <c r="O58" s="88"/>
      <c r="P58" s="88"/>
      <c r="Q58" s="88"/>
      <c r="R58" s="88"/>
    </row>
    <row r="59" spans="2:18" x14ac:dyDescent="0.4">
      <c r="B59" s="192"/>
      <c r="C59" s="272"/>
      <c r="D59" s="197"/>
      <c r="E59" s="143"/>
      <c r="F59" s="143"/>
      <c r="G59" s="143"/>
      <c r="H59" s="143"/>
      <c r="I59" s="144"/>
      <c r="K59" s="88"/>
      <c r="L59" s="88"/>
      <c r="M59" s="88"/>
      <c r="N59" s="88"/>
      <c r="O59" s="88"/>
      <c r="P59" s="88"/>
      <c r="Q59" s="88"/>
      <c r="R59" s="88"/>
    </row>
    <row r="60" spans="2:18" x14ac:dyDescent="0.4">
      <c r="B60" s="192"/>
      <c r="C60" s="141"/>
      <c r="D60" s="204"/>
      <c r="E60" s="143"/>
      <c r="F60" s="143"/>
      <c r="G60" s="143"/>
      <c r="H60" s="143"/>
      <c r="I60" s="145"/>
      <c r="K60" s="88"/>
      <c r="L60" s="88"/>
      <c r="M60" s="88"/>
      <c r="N60" s="88"/>
      <c r="O60" s="88"/>
      <c r="P60" s="88"/>
      <c r="Q60" s="88"/>
      <c r="R60" s="88"/>
    </row>
    <row r="61" spans="2:18" ht="19.5" thickBot="1" x14ac:dyDescent="0.45">
      <c r="B61" s="193"/>
      <c r="C61" s="153"/>
      <c r="D61" s="205"/>
      <c r="E61" s="207"/>
      <c r="F61" s="208"/>
      <c r="G61" s="207"/>
      <c r="H61" s="208"/>
      <c r="I61" s="146"/>
      <c r="K61" s="88"/>
      <c r="L61" s="88"/>
      <c r="M61" s="88"/>
      <c r="N61" s="88"/>
      <c r="O61" s="88"/>
      <c r="P61" s="88"/>
      <c r="Q61" s="88"/>
      <c r="R61" s="88"/>
    </row>
    <row r="62" spans="2:18" x14ac:dyDescent="0.4">
      <c r="B62" s="77"/>
      <c r="C62" s="77"/>
      <c r="D62" s="91"/>
      <c r="E62" s="92"/>
      <c r="F62" s="92"/>
      <c r="G62" s="92"/>
      <c r="H62" s="92"/>
      <c r="I62" s="77"/>
      <c r="K62" s="88"/>
      <c r="L62" s="88"/>
      <c r="M62" s="88"/>
      <c r="N62" s="88"/>
      <c r="O62" s="88"/>
      <c r="P62" s="88"/>
      <c r="Q62" s="88"/>
      <c r="R62" s="88"/>
    </row>
    <row r="63" spans="2:18" x14ac:dyDescent="0.4">
      <c r="D63" s="178" t="s">
        <v>145</v>
      </c>
    </row>
    <row r="64" spans="2:18" ht="19.5" thickBot="1" x14ac:dyDescent="0.45">
      <c r="D64" s="178"/>
    </row>
    <row r="65" spans="3:28" ht="19.5" thickBot="1" x14ac:dyDescent="0.45">
      <c r="D65" s="83"/>
      <c r="E65" s="255" t="s">
        <v>183</v>
      </c>
      <c r="F65" s="256"/>
      <c r="G65" s="263" t="s">
        <v>147</v>
      </c>
      <c r="H65" s="182"/>
      <c r="I65" s="182" t="s">
        <v>148</v>
      </c>
      <c r="J65" s="183"/>
      <c r="M65" s="83"/>
      <c r="N65" s="255" t="s">
        <v>183</v>
      </c>
      <c r="O65" s="256"/>
      <c r="P65" s="263" t="s">
        <v>147</v>
      </c>
      <c r="Q65" s="182"/>
      <c r="R65" s="182" t="s">
        <v>148</v>
      </c>
      <c r="S65" s="183"/>
    </row>
    <row r="66" spans="3:28" ht="19.5" thickBot="1" x14ac:dyDescent="0.45">
      <c r="C66" s="84" t="s">
        <v>146</v>
      </c>
      <c r="D66" s="191" t="s">
        <v>255</v>
      </c>
      <c r="E66" s="266">
        <v>124</v>
      </c>
      <c r="F66" s="267"/>
      <c r="G66" s="97" t="s">
        <v>103</v>
      </c>
      <c r="H66" s="70" t="s">
        <v>128</v>
      </c>
      <c r="I66" s="70" t="s">
        <v>129</v>
      </c>
      <c r="J66" s="71" t="s">
        <v>128</v>
      </c>
      <c r="M66" s="191" t="s">
        <v>213</v>
      </c>
      <c r="N66" s="251">
        <v>70</v>
      </c>
      <c r="O66" s="252"/>
      <c r="P66" s="97" t="s">
        <v>103</v>
      </c>
      <c r="Q66" s="70" t="s">
        <v>128</v>
      </c>
      <c r="R66" s="70" t="s">
        <v>129</v>
      </c>
      <c r="S66" s="71" t="s">
        <v>128</v>
      </c>
      <c r="V66" s="179" t="s">
        <v>142</v>
      </c>
      <c r="W66" s="255" t="s">
        <v>183</v>
      </c>
      <c r="X66" s="256"/>
      <c r="Y66" s="263" t="s">
        <v>147</v>
      </c>
      <c r="Z66" s="182"/>
      <c r="AA66" s="182" t="s">
        <v>148</v>
      </c>
      <c r="AB66" s="183"/>
    </row>
    <row r="67" spans="3:28" ht="19.5" x14ac:dyDescent="0.4">
      <c r="C67" s="107" t="s">
        <v>302</v>
      </c>
      <c r="D67" s="192"/>
      <c r="E67" s="268"/>
      <c r="F67" s="269"/>
      <c r="G67" s="142">
        <v>34</v>
      </c>
      <c r="H67" s="154">
        <v>9</v>
      </c>
      <c r="I67" s="154">
        <v>39</v>
      </c>
      <c r="J67" s="144">
        <v>9</v>
      </c>
      <c r="M67" s="192"/>
      <c r="N67" s="251"/>
      <c r="O67" s="252"/>
      <c r="P67" s="142">
        <v>21</v>
      </c>
      <c r="Q67" s="154">
        <v>12</v>
      </c>
      <c r="R67" s="154">
        <v>34</v>
      </c>
      <c r="S67" s="144">
        <v>12</v>
      </c>
      <c r="V67" s="180"/>
      <c r="W67" s="257"/>
      <c r="X67" s="258"/>
      <c r="Y67" s="97" t="s">
        <v>103</v>
      </c>
      <c r="Z67" s="70" t="s">
        <v>128</v>
      </c>
      <c r="AA67" s="70" t="s">
        <v>129</v>
      </c>
      <c r="AB67" s="71" t="s">
        <v>128</v>
      </c>
    </row>
    <row r="68" spans="3:28" x14ac:dyDescent="0.4">
      <c r="D68" s="192"/>
      <c r="E68" s="268"/>
      <c r="F68" s="269"/>
      <c r="G68" s="264"/>
      <c r="H68" s="156"/>
      <c r="I68" s="156"/>
      <c r="J68" s="146"/>
      <c r="M68" s="192"/>
      <c r="N68" s="251"/>
      <c r="O68" s="252"/>
      <c r="P68" s="264"/>
      <c r="Q68" s="156"/>
      <c r="R68" s="156"/>
      <c r="S68" s="146"/>
      <c r="V68" s="180"/>
      <c r="W68" s="251"/>
      <c r="X68" s="252"/>
      <c r="Y68" s="141">
        <v>24</v>
      </c>
      <c r="Z68" s="143">
        <v>5</v>
      </c>
      <c r="AA68" s="143">
        <v>35</v>
      </c>
      <c r="AB68" s="184">
        <v>5</v>
      </c>
    </row>
    <row r="69" spans="3:28" ht="19.5" thickBot="1" x14ac:dyDescent="0.45">
      <c r="D69" s="193"/>
      <c r="E69" s="270"/>
      <c r="F69" s="271"/>
      <c r="G69" s="265">
        <f>G67+H67</f>
        <v>43</v>
      </c>
      <c r="H69" s="196"/>
      <c r="I69" s="195">
        <f>I67+J67</f>
        <v>48</v>
      </c>
      <c r="J69" s="201"/>
      <c r="M69" s="193"/>
      <c r="N69" s="253"/>
      <c r="O69" s="254"/>
      <c r="P69" s="265">
        <f>P67+Q67</f>
        <v>33</v>
      </c>
      <c r="Q69" s="196"/>
      <c r="R69" s="195">
        <f>R67+S67</f>
        <v>46</v>
      </c>
      <c r="S69" s="201"/>
      <c r="V69" s="180"/>
      <c r="W69" s="251"/>
      <c r="X69" s="252"/>
      <c r="Y69" s="141"/>
      <c r="Z69" s="143"/>
      <c r="AA69" s="143"/>
      <c r="AB69" s="184"/>
    </row>
    <row r="70" spans="3:28" ht="19.5" thickBot="1" x14ac:dyDescent="0.45">
      <c r="D70" s="191" t="s">
        <v>262</v>
      </c>
      <c r="E70" s="266">
        <v>233</v>
      </c>
      <c r="F70" s="267"/>
      <c r="G70" s="97" t="s">
        <v>103</v>
      </c>
      <c r="H70" s="70" t="s">
        <v>128</v>
      </c>
      <c r="I70" s="70" t="s">
        <v>129</v>
      </c>
      <c r="J70" s="71" t="s">
        <v>128</v>
      </c>
      <c r="M70" s="180" t="s">
        <v>218</v>
      </c>
      <c r="N70" s="251">
        <v>93</v>
      </c>
      <c r="O70" s="252"/>
      <c r="P70" s="97" t="s">
        <v>103</v>
      </c>
      <c r="Q70" s="70" t="s">
        <v>128</v>
      </c>
      <c r="R70" s="70" t="s">
        <v>129</v>
      </c>
      <c r="S70" s="71" t="s">
        <v>128</v>
      </c>
      <c r="V70" s="181"/>
      <c r="W70" s="251"/>
      <c r="X70" s="252"/>
      <c r="Y70" s="153">
        <f>Y68+Z68</f>
        <v>29</v>
      </c>
      <c r="Z70" s="177"/>
      <c r="AA70" s="177">
        <f>AA68+AB68</f>
        <v>40</v>
      </c>
      <c r="AB70" s="185"/>
    </row>
    <row r="71" spans="3:28" x14ac:dyDescent="0.4">
      <c r="D71" s="192"/>
      <c r="E71" s="268"/>
      <c r="F71" s="269"/>
      <c r="G71" s="142">
        <v>45</v>
      </c>
      <c r="H71" s="154">
        <v>6</v>
      </c>
      <c r="I71" s="154">
        <v>37</v>
      </c>
      <c r="J71" s="144">
        <v>6</v>
      </c>
      <c r="M71" s="180"/>
      <c r="N71" s="251"/>
      <c r="O71" s="252"/>
      <c r="P71" s="142">
        <v>28</v>
      </c>
      <c r="Q71" s="154">
        <v>3</v>
      </c>
      <c r="R71" s="154">
        <v>29</v>
      </c>
      <c r="S71" s="144">
        <v>3</v>
      </c>
      <c r="V71" s="179" t="s">
        <v>149</v>
      </c>
      <c r="W71" s="251"/>
      <c r="X71" s="252"/>
      <c r="Y71" s="97" t="s">
        <v>103</v>
      </c>
      <c r="Z71" s="70" t="s">
        <v>128</v>
      </c>
      <c r="AA71" s="70" t="s">
        <v>129</v>
      </c>
      <c r="AB71" s="71" t="s">
        <v>128</v>
      </c>
    </row>
    <row r="72" spans="3:28" x14ac:dyDescent="0.4">
      <c r="D72" s="192"/>
      <c r="E72" s="268"/>
      <c r="F72" s="269"/>
      <c r="G72" s="264"/>
      <c r="H72" s="156"/>
      <c r="I72" s="156"/>
      <c r="J72" s="146"/>
      <c r="M72" s="180"/>
      <c r="N72" s="251"/>
      <c r="O72" s="252"/>
      <c r="P72" s="264"/>
      <c r="Q72" s="156"/>
      <c r="R72" s="156"/>
      <c r="S72" s="146"/>
      <c r="V72" s="180"/>
      <c r="W72" s="251"/>
      <c r="X72" s="252"/>
      <c r="Y72" s="141">
        <v>37</v>
      </c>
      <c r="Z72" s="143">
        <v>7</v>
      </c>
      <c r="AA72" s="143">
        <v>43</v>
      </c>
      <c r="AB72" s="184">
        <v>7</v>
      </c>
    </row>
    <row r="73" spans="3:28" ht="19.5" thickBot="1" x14ac:dyDescent="0.45">
      <c r="D73" s="193"/>
      <c r="E73" s="270"/>
      <c r="F73" s="271"/>
      <c r="G73" s="265">
        <f>G71+H71</f>
        <v>51</v>
      </c>
      <c r="H73" s="196"/>
      <c r="I73" s="195">
        <f>I71+J71</f>
        <v>43</v>
      </c>
      <c r="J73" s="201"/>
      <c r="M73" s="181"/>
      <c r="N73" s="253"/>
      <c r="O73" s="254"/>
      <c r="P73" s="265">
        <f>P71+Q71</f>
        <v>31</v>
      </c>
      <c r="Q73" s="196"/>
      <c r="R73" s="195">
        <f>R71+S71</f>
        <v>32</v>
      </c>
      <c r="S73" s="201"/>
      <c r="V73" s="180"/>
      <c r="W73" s="251"/>
      <c r="X73" s="252"/>
      <c r="Y73" s="141"/>
      <c r="Z73" s="143"/>
      <c r="AA73" s="143"/>
      <c r="AB73" s="184"/>
    </row>
    <row r="74" spans="3:28" ht="19.5" thickBot="1" x14ac:dyDescent="0.45">
      <c r="D74" s="191" t="s">
        <v>269</v>
      </c>
      <c r="E74" s="266">
        <v>203</v>
      </c>
      <c r="F74" s="267"/>
      <c r="G74" s="97" t="s">
        <v>103</v>
      </c>
      <c r="H74" s="70" t="s">
        <v>128</v>
      </c>
      <c r="I74" s="70" t="s">
        <v>129</v>
      </c>
      <c r="J74" s="71" t="s">
        <v>128</v>
      </c>
      <c r="M74" s="180" t="s">
        <v>224</v>
      </c>
      <c r="N74" s="251">
        <v>64</v>
      </c>
      <c r="O74" s="252"/>
      <c r="P74" s="97" t="s">
        <v>103</v>
      </c>
      <c r="Q74" s="70" t="s">
        <v>128</v>
      </c>
      <c r="R74" s="70" t="s">
        <v>129</v>
      </c>
      <c r="S74" s="71" t="s">
        <v>128</v>
      </c>
      <c r="V74" s="181"/>
      <c r="W74" s="251"/>
      <c r="X74" s="252"/>
      <c r="Y74" s="153">
        <f>Y72+Z72</f>
        <v>44</v>
      </c>
      <c r="Z74" s="177"/>
      <c r="AA74" s="177">
        <f>AA72+AB72</f>
        <v>50</v>
      </c>
      <c r="AB74" s="185"/>
    </row>
    <row r="75" spans="3:28" x14ac:dyDescent="0.4">
      <c r="D75" s="192"/>
      <c r="E75" s="268"/>
      <c r="F75" s="269"/>
      <c r="G75" s="142">
        <v>42</v>
      </c>
      <c r="H75" s="154">
        <v>3</v>
      </c>
      <c r="I75" s="154">
        <v>52</v>
      </c>
      <c r="J75" s="144">
        <v>3</v>
      </c>
      <c r="M75" s="180"/>
      <c r="N75" s="251"/>
      <c r="O75" s="252"/>
      <c r="P75" s="142">
        <v>25</v>
      </c>
      <c r="Q75" s="154">
        <v>3</v>
      </c>
      <c r="R75" s="154">
        <v>23</v>
      </c>
      <c r="S75" s="144">
        <v>3</v>
      </c>
      <c r="V75" s="180" t="s">
        <v>150</v>
      </c>
      <c r="W75" s="251"/>
      <c r="X75" s="252"/>
      <c r="Y75" s="97" t="s">
        <v>103</v>
      </c>
      <c r="Z75" s="70" t="s">
        <v>128</v>
      </c>
      <c r="AA75" s="70" t="s">
        <v>129</v>
      </c>
      <c r="AB75" s="71" t="s">
        <v>128</v>
      </c>
    </row>
    <row r="76" spans="3:28" x14ac:dyDescent="0.4">
      <c r="D76" s="192"/>
      <c r="E76" s="268"/>
      <c r="F76" s="269"/>
      <c r="G76" s="264"/>
      <c r="H76" s="156"/>
      <c r="I76" s="156"/>
      <c r="J76" s="146"/>
      <c r="M76" s="180"/>
      <c r="N76" s="251"/>
      <c r="O76" s="252"/>
      <c r="P76" s="264"/>
      <c r="Q76" s="156"/>
      <c r="R76" s="156"/>
      <c r="S76" s="146"/>
      <c r="V76" s="180"/>
      <c r="W76" s="251"/>
      <c r="X76" s="252"/>
      <c r="Y76" s="141">
        <v>13</v>
      </c>
      <c r="Z76" s="143">
        <v>2</v>
      </c>
      <c r="AA76" s="143">
        <v>46</v>
      </c>
      <c r="AB76" s="184">
        <v>2</v>
      </c>
    </row>
    <row r="77" spans="3:28" ht="19.5" thickBot="1" x14ac:dyDescent="0.45">
      <c r="D77" s="193"/>
      <c r="E77" s="270"/>
      <c r="F77" s="271"/>
      <c r="G77" s="265">
        <f>G75+H75</f>
        <v>45</v>
      </c>
      <c r="H77" s="196"/>
      <c r="I77" s="195">
        <f>I75+J75</f>
        <v>55</v>
      </c>
      <c r="J77" s="201"/>
      <c r="M77" s="181"/>
      <c r="N77" s="253"/>
      <c r="O77" s="254"/>
      <c r="P77" s="265">
        <f>P75+Q75</f>
        <v>28</v>
      </c>
      <c r="Q77" s="196"/>
      <c r="R77" s="195">
        <f>R75+S75</f>
        <v>26</v>
      </c>
      <c r="S77" s="201"/>
      <c r="V77" s="180"/>
      <c r="W77" s="251"/>
      <c r="X77" s="252"/>
      <c r="Y77" s="141"/>
      <c r="Z77" s="143"/>
      <c r="AA77" s="143"/>
      <c r="AB77" s="184"/>
    </row>
    <row r="78" spans="3:28" ht="19.5" thickBot="1" x14ac:dyDescent="0.45">
      <c r="D78" s="191" t="s">
        <v>294</v>
      </c>
      <c r="E78" s="266">
        <v>162</v>
      </c>
      <c r="F78" s="267"/>
      <c r="G78" s="97" t="s">
        <v>103</v>
      </c>
      <c r="H78" s="70" t="s">
        <v>128</v>
      </c>
      <c r="I78" s="70" t="s">
        <v>129</v>
      </c>
      <c r="J78" s="71" t="s">
        <v>128</v>
      </c>
      <c r="M78" s="191" t="s">
        <v>230</v>
      </c>
      <c r="N78" s="266">
        <v>70</v>
      </c>
      <c r="O78" s="267"/>
      <c r="P78" s="97" t="s">
        <v>103</v>
      </c>
      <c r="Q78" s="70" t="s">
        <v>128</v>
      </c>
      <c r="R78" s="70" t="s">
        <v>129</v>
      </c>
      <c r="S78" s="71" t="s">
        <v>128</v>
      </c>
      <c r="V78" s="181"/>
      <c r="W78" s="251"/>
      <c r="X78" s="252"/>
      <c r="Y78" s="153">
        <f>Y76+Z76</f>
        <v>15</v>
      </c>
      <c r="Z78" s="177"/>
      <c r="AA78" s="177">
        <f>AA76+AB76</f>
        <v>48</v>
      </c>
      <c r="AB78" s="185"/>
    </row>
    <row r="79" spans="3:28" x14ac:dyDescent="0.4">
      <c r="D79" s="192"/>
      <c r="E79" s="268"/>
      <c r="F79" s="269"/>
      <c r="G79" s="142">
        <v>41</v>
      </c>
      <c r="H79" s="154">
        <v>8</v>
      </c>
      <c r="I79" s="154">
        <v>36</v>
      </c>
      <c r="J79" s="144">
        <v>8</v>
      </c>
      <c r="M79" s="192"/>
      <c r="N79" s="268"/>
      <c r="O79" s="269"/>
      <c r="P79" s="142">
        <v>25</v>
      </c>
      <c r="Q79" s="154">
        <v>6</v>
      </c>
      <c r="R79" s="154">
        <v>19</v>
      </c>
      <c r="S79" s="144">
        <v>6</v>
      </c>
      <c r="V79" s="180" t="s">
        <v>138</v>
      </c>
      <c r="W79" s="251"/>
      <c r="X79" s="252"/>
      <c r="Y79" s="97" t="s">
        <v>103</v>
      </c>
      <c r="Z79" s="70" t="s">
        <v>128</v>
      </c>
      <c r="AA79" s="70" t="s">
        <v>129</v>
      </c>
      <c r="AB79" s="71" t="s">
        <v>128</v>
      </c>
    </row>
    <row r="80" spans="3:28" x14ac:dyDescent="0.4">
      <c r="D80" s="192"/>
      <c r="E80" s="268"/>
      <c r="F80" s="269"/>
      <c r="G80" s="264"/>
      <c r="H80" s="156"/>
      <c r="I80" s="156"/>
      <c r="J80" s="146"/>
      <c r="M80" s="192"/>
      <c r="N80" s="268"/>
      <c r="O80" s="269"/>
      <c r="P80" s="264"/>
      <c r="Q80" s="156"/>
      <c r="R80" s="156"/>
      <c r="S80" s="146"/>
      <c r="V80" s="180"/>
      <c r="W80" s="251"/>
      <c r="X80" s="252"/>
      <c r="Y80" s="142"/>
      <c r="Z80" s="154"/>
      <c r="AA80" s="154"/>
      <c r="AB80" s="144"/>
    </row>
    <row r="81" spans="4:28" ht="19.5" thickBot="1" x14ac:dyDescent="0.45">
      <c r="D81" s="193"/>
      <c r="E81" s="270"/>
      <c r="F81" s="271"/>
      <c r="G81" s="265">
        <f>G79+H79</f>
        <v>49</v>
      </c>
      <c r="H81" s="196"/>
      <c r="I81" s="195">
        <f>I79+J79</f>
        <v>44</v>
      </c>
      <c r="J81" s="201"/>
      <c r="M81" s="193"/>
      <c r="N81" s="270"/>
      <c r="O81" s="271"/>
      <c r="P81" s="265">
        <f>P79+Q79</f>
        <v>31</v>
      </c>
      <c r="Q81" s="196"/>
      <c r="R81" s="195">
        <f>R79+S79</f>
        <v>25</v>
      </c>
      <c r="S81" s="201"/>
      <c r="V81" s="180"/>
      <c r="W81" s="251"/>
      <c r="X81" s="252"/>
      <c r="Y81" s="264"/>
      <c r="Z81" s="156"/>
      <c r="AA81" s="156"/>
      <c r="AB81" s="146"/>
    </row>
    <row r="82" spans="4:28" ht="19.5" thickBot="1" x14ac:dyDescent="0.45">
      <c r="D82" s="191" t="s">
        <v>303</v>
      </c>
      <c r="E82" s="266">
        <v>136</v>
      </c>
      <c r="F82" s="267"/>
      <c r="G82" s="97" t="s">
        <v>103</v>
      </c>
      <c r="H82" s="70" t="s">
        <v>128</v>
      </c>
      <c r="I82" s="70" t="s">
        <v>129</v>
      </c>
      <c r="J82" s="71" t="s">
        <v>128</v>
      </c>
      <c r="M82" s="191" t="s">
        <v>243</v>
      </c>
      <c r="N82" s="266">
        <v>92</v>
      </c>
      <c r="O82" s="267"/>
      <c r="P82" s="97" t="s">
        <v>103</v>
      </c>
      <c r="Q82" s="70" t="s">
        <v>128</v>
      </c>
      <c r="R82" s="70" t="s">
        <v>129</v>
      </c>
      <c r="S82" s="71" t="s">
        <v>128</v>
      </c>
      <c r="V82" s="181"/>
      <c r="W82" s="251"/>
      <c r="X82" s="252"/>
      <c r="Y82" s="265">
        <f>Y80+Z80</f>
        <v>0</v>
      </c>
      <c r="Z82" s="196"/>
      <c r="AA82" s="195">
        <f>AA80+AB80</f>
        <v>0</v>
      </c>
      <c r="AB82" s="201"/>
    </row>
    <row r="83" spans="4:28" x14ac:dyDescent="0.4">
      <c r="D83" s="192"/>
      <c r="E83" s="268"/>
      <c r="F83" s="269"/>
      <c r="G83" s="142">
        <v>26</v>
      </c>
      <c r="H83" s="154">
        <v>9</v>
      </c>
      <c r="I83" s="154">
        <v>43</v>
      </c>
      <c r="J83" s="144">
        <v>9</v>
      </c>
      <c r="M83" s="192"/>
      <c r="N83" s="268"/>
      <c r="O83" s="269"/>
      <c r="P83" s="142">
        <v>36</v>
      </c>
      <c r="Q83" s="154">
        <v>6</v>
      </c>
      <c r="R83" s="154">
        <v>41</v>
      </c>
      <c r="S83" s="144">
        <v>6</v>
      </c>
      <c r="V83" s="180" t="s">
        <v>153</v>
      </c>
      <c r="W83" s="251"/>
      <c r="X83" s="252"/>
      <c r="Y83" s="97" t="s">
        <v>103</v>
      </c>
      <c r="Z83" s="70" t="s">
        <v>128</v>
      </c>
      <c r="AA83" s="70" t="s">
        <v>129</v>
      </c>
      <c r="AB83" s="71" t="s">
        <v>128</v>
      </c>
    </row>
    <row r="84" spans="4:28" x14ac:dyDescent="0.4">
      <c r="D84" s="192"/>
      <c r="E84" s="268"/>
      <c r="F84" s="269"/>
      <c r="G84" s="264"/>
      <c r="H84" s="156"/>
      <c r="I84" s="156"/>
      <c r="J84" s="146"/>
      <c r="M84" s="192"/>
      <c r="N84" s="268"/>
      <c r="O84" s="269"/>
      <c r="P84" s="264"/>
      <c r="Q84" s="156"/>
      <c r="R84" s="156"/>
      <c r="S84" s="146"/>
      <c r="V84" s="180"/>
      <c r="W84" s="251"/>
      <c r="X84" s="252"/>
      <c r="Y84" s="142"/>
      <c r="Z84" s="154"/>
      <c r="AA84" s="154"/>
      <c r="AB84" s="144"/>
    </row>
    <row r="85" spans="4:28" ht="19.5" thickBot="1" x14ac:dyDescent="0.45">
      <c r="D85" s="193"/>
      <c r="E85" s="270"/>
      <c r="F85" s="271"/>
      <c r="G85" s="265">
        <f>G83+H83</f>
        <v>35</v>
      </c>
      <c r="H85" s="196"/>
      <c r="I85" s="195">
        <f>I83+J83</f>
        <v>52</v>
      </c>
      <c r="J85" s="201"/>
      <c r="M85" s="193"/>
      <c r="N85" s="270"/>
      <c r="O85" s="271"/>
      <c r="P85" s="265">
        <f>P83+Q83</f>
        <v>42</v>
      </c>
      <c r="Q85" s="196"/>
      <c r="R85" s="195">
        <f>R83+S83</f>
        <v>47</v>
      </c>
      <c r="S85" s="201"/>
      <c r="V85" s="180"/>
      <c r="W85" s="251"/>
      <c r="X85" s="252"/>
      <c r="Y85" s="264"/>
      <c r="Z85" s="156"/>
      <c r="AA85" s="156"/>
      <c r="AB85" s="146"/>
    </row>
    <row r="86" spans="4:28" ht="19.5" thickBot="1" x14ac:dyDescent="0.45">
      <c r="D86" s="191" t="s">
        <v>310</v>
      </c>
      <c r="E86" s="266">
        <v>112</v>
      </c>
      <c r="F86" s="267"/>
      <c r="G86" s="97" t="s">
        <v>103</v>
      </c>
      <c r="H86" s="70" t="s">
        <v>128</v>
      </c>
      <c r="I86" s="70" t="s">
        <v>129</v>
      </c>
      <c r="J86" s="71" t="s">
        <v>128</v>
      </c>
      <c r="M86" s="191" t="s">
        <v>250</v>
      </c>
      <c r="N86" s="266">
        <v>113</v>
      </c>
      <c r="O86" s="267"/>
      <c r="P86" s="97" t="s">
        <v>103</v>
      </c>
      <c r="Q86" s="70" t="s">
        <v>128</v>
      </c>
      <c r="R86" s="70" t="s">
        <v>129</v>
      </c>
      <c r="S86" s="71" t="s">
        <v>128</v>
      </c>
      <c r="V86" s="181"/>
      <c r="W86" s="251"/>
      <c r="X86" s="252"/>
      <c r="Y86" s="265">
        <f>Y84+Z84</f>
        <v>0</v>
      </c>
      <c r="Z86" s="196"/>
      <c r="AA86" s="195">
        <f>AA84+AB84</f>
        <v>0</v>
      </c>
      <c r="AB86" s="201"/>
    </row>
    <row r="87" spans="4:28" x14ac:dyDescent="0.4">
      <c r="D87" s="192"/>
      <c r="E87" s="268"/>
      <c r="F87" s="269"/>
      <c r="G87" s="142">
        <v>29</v>
      </c>
      <c r="H87" s="154">
        <v>9</v>
      </c>
      <c r="I87" s="154">
        <v>29</v>
      </c>
      <c r="J87" s="144">
        <v>9</v>
      </c>
      <c r="M87" s="192"/>
      <c r="N87" s="268"/>
      <c r="O87" s="269"/>
      <c r="P87" s="142">
        <v>33</v>
      </c>
      <c r="Q87" s="154">
        <v>8</v>
      </c>
      <c r="R87" s="154">
        <v>69</v>
      </c>
      <c r="S87" s="144">
        <v>8</v>
      </c>
      <c r="V87" s="180" t="s">
        <v>154</v>
      </c>
      <c r="W87" s="251"/>
      <c r="X87" s="252"/>
      <c r="Y87" s="97" t="s">
        <v>103</v>
      </c>
      <c r="Z87" s="70" t="s">
        <v>128</v>
      </c>
      <c r="AA87" s="70" t="s">
        <v>129</v>
      </c>
      <c r="AB87" s="71" t="s">
        <v>128</v>
      </c>
    </row>
    <row r="88" spans="4:28" x14ac:dyDescent="0.4">
      <c r="D88" s="192"/>
      <c r="E88" s="268"/>
      <c r="F88" s="269"/>
      <c r="G88" s="264"/>
      <c r="H88" s="156"/>
      <c r="I88" s="156"/>
      <c r="J88" s="146"/>
      <c r="M88" s="192"/>
      <c r="N88" s="268"/>
      <c r="O88" s="269"/>
      <c r="P88" s="264"/>
      <c r="Q88" s="156"/>
      <c r="R88" s="156"/>
      <c r="S88" s="146"/>
      <c r="V88" s="180"/>
      <c r="W88" s="251"/>
      <c r="X88" s="252"/>
      <c r="Y88" s="142"/>
      <c r="Z88" s="154"/>
      <c r="AA88" s="154"/>
      <c r="AB88" s="144"/>
    </row>
    <row r="89" spans="4:28" ht="19.5" thickBot="1" x14ac:dyDescent="0.45">
      <c r="D89" s="193"/>
      <c r="E89" s="270"/>
      <c r="F89" s="271"/>
      <c r="G89" s="265">
        <f>G87+H87</f>
        <v>38</v>
      </c>
      <c r="H89" s="196"/>
      <c r="I89" s="195">
        <f>I87+J87</f>
        <v>38</v>
      </c>
      <c r="J89" s="201"/>
      <c r="M89" s="193"/>
      <c r="N89" s="270"/>
      <c r="O89" s="271"/>
      <c r="P89" s="265">
        <f>P87+Q87</f>
        <v>41</v>
      </c>
      <c r="Q89" s="196"/>
      <c r="R89" s="195">
        <f>R87+S87</f>
        <v>77</v>
      </c>
      <c r="S89" s="201"/>
      <c r="V89" s="180"/>
      <c r="W89" s="251"/>
      <c r="X89" s="252"/>
      <c r="Y89" s="264"/>
      <c r="Z89" s="156"/>
      <c r="AA89" s="156"/>
      <c r="AB89" s="146"/>
    </row>
    <row r="90" spans="4:28" ht="19.5" thickBot="1" x14ac:dyDescent="0.45">
      <c r="D90" s="191"/>
      <c r="E90" s="266"/>
      <c r="F90" s="267"/>
      <c r="G90" s="97"/>
      <c r="H90" s="70"/>
      <c r="I90" s="70"/>
      <c r="J90" s="71"/>
      <c r="M90" s="191" t="s">
        <v>255</v>
      </c>
      <c r="N90" s="266">
        <v>124</v>
      </c>
      <c r="O90" s="267"/>
      <c r="P90" s="97" t="s">
        <v>103</v>
      </c>
      <c r="Q90" s="70" t="s">
        <v>128</v>
      </c>
      <c r="R90" s="70" t="s">
        <v>129</v>
      </c>
      <c r="S90" s="71" t="s">
        <v>128</v>
      </c>
      <c r="V90" s="181"/>
      <c r="W90" s="251"/>
      <c r="X90" s="252"/>
      <c r="Y90" s="265">
        <f>Y88+Z88</f>
        <v>0</v>
      </c>
      <c r="Z90" s="196"/>
      <c r="AA90" s="195">
        <f>AA88+AB88</f>
        <v>0</v>
      </c>
      <c r="AB90" s="201"/>
    </row>
    <row r="91" spans="4:28" x14ac:dyDescent="0.4">
      <c r="D91" s="192"/>
      <c r="E91" s="268"/>
      <c r="F91" s="269"/>
      <c r="G91" s="142"/>
      <c r="H91" s="154"/>
      <c r="I91" s="154"/>
      <c r="J91" s="144"/>
      <c r="M91" s="192"/>
      <c r="N91" s="268"/>
      <c r="O91" s="269"/>
      <c r="P91" s="142">
        <v>34</v>
      </c>
      <c r="Q91" s="154">
        <v>9</v>
      </c>
      <c r="R91" s="154">
        <v>39</v>
      </c>
      <c r="S91" s="144">
        <v>9</v>
      </c>
      <c r="V91" s="180" t="s">
        <v>209</v>
      </c>
      <c r="W91" s="251"/>
      <c r="X91" s="252"/>
      <c r="Y91" s="97" t="s">
        <v>103</v>
      </c>
      <c r="Z91" s="70" t="s">
        <v>128</v>
      </c>
      <c r="AA91" s="70" t="s">
        <v>129</v>
      </c>
      <c r="AB91" s="71" t="s">
        <v>128</v>
      </c>
    </row>
    <row r="92" spans="4:28" x14ac:dyDescent="0.4">
      <c r="D92" s="192"/>
      <c r="E92" s="268"/>
      <c r="F92" s="269"/>
      <c r="G92" s="264"/>
      <c r="H92" s="156"/>
      <c r="I92" s="156"/>
      <c r="J92" s="146"/>
      <c r="M92" s="192"/>
      <c r="N92" s="268"/>
      <c r="O92" s="269"/>
      <c r="P92" s="264"/>
      <c r="Q92" s="156"/>
      <c r="R92" s="156"/>
      <c r="S92" s="146"/>
      <c r="V92" s="180"/>
      <c r="W92" s="251"/>
      <c r="X92" s="252"/>
      <c r="Y92" s="142"/>
      <c r="Z92" s="154"/>
      <c r="AA92" s="154"/>
      <c r="AB92" s="144"/>
    </row>
    <row r="93" spans="4:28" ht="19.5" thickBot="1" x14ac:dyDescent="0.45">
      <c r="D93" s="193"/>
      <c r="E93" s="270"/>
      <c r="F93" s="271"/>
      <c r="G93" s="265"/>
      <c r="H93" s="196"/>
      <c r="I93" s="195"/>
      <c r="J93" s="201"/>
      <c r="M93" s="193"/>
      <c r="N93" s="270"/>
      <c r="O93" s="271"/>
      <c r="P93" s="265">
        <f>P91+Q91</f>
        <v>43</v>
      </c>
      <c r="Q93" s="196"/>
      <c r="R93" s="195">
        <f>R91+S91</f>
        <v>48</v>
      </c>
      <c r="S93" s="201"/>
      <c r="V93" s="180"/>
      <c r="W93" s="251"/>
      <c r="X93" s="252"/>
      <c r="Y93" s="264"/>
      <c r="Z93" s="156"/>
      <c r="AA93" s="156"/>
      <c r="AB93" s="146"/>
    </row>
    <row r="94" spans="4:28" ht="19.5" thickBot="1" x14ac:dyDescent="0.45">
      <c r="D94" s="191"/>
      <c r="E94" s="266"/>
      <c r="F94" s="267"/>
      <c r="G94" s="97"/>
      <c r="H94" s="70"/>
      <c r="I94" s="70"/>
      <c r="J94" s="71"/>
      <c r="M94" s="191" t="s">
        <v>262</v>
      </c>
      <c r="N94" s="266">
        <v>233</v>
      </c>
      <c r="O94" s="267"/>
      <c r="P94" s="97" t="s">
        <v>134</v>
      </c>
      <c r="Q94" s="70" t="s">
        <v>135</v>
      </c>
      <c r="R94" s="70" t="s">
        <v>136</v>
      </c>
      <c r="S94" s="71" t="s">
        <v>135</v>
      </c>
      <c r="V94" s="181"/>
      <c r="W94" s="251"/>
      <c r="X94" s="252"/>
      <c r="Y94" s="265">
        <f>Y92+Z92</f>
        <v>0</v>
      </c>
      <c r="Z94" s="196"/>
      <c r="AA94" s="195">
        <f>AA92+AB92</f>
        <v>0</v>
      </c>
      <c r="AB94" s="201"/>
    </row>
    <row r="95" spans="4:28" x14ac:dyDescent="0.4">
      <c r="D95" s="192"/>
      <c r="E95" s="268"/>
      <c r="F95" s="269"/>
      <c r="G95" s="142"/>
      <c r="H95" s="154"/>
      <c r="I95" s="154"/>
      <c r="J95" s="144"/>
      <c r="M95" s="192"/>
      <c r="N95" s="268"/>
      <c r="O95" s="269"/>
      <c r="P95" s="142">
        <v>45</v>
      </c>
      <c r="Q95" s="154">
        <v>6</v>
      </c>
      <c r="R95" s="154">
        <v>37</v>
      </c>
      <c r="S95" s="144">
        <v>6</v>
      </c>
      <c r="V95" s="180" t="s">
        <v>210</v>
      </c>
      <c r="W95" s="251"/>
      <c r="X95" s="252"/>
      <c r="Y95" s="97" t="s">
        <v>103</v>
      </c>
      <c r="Z95" s="70" t="s">
        <v>128</v>
      </c>
      <c r="AA95" s="70" t="s">
        <v>129</v>
      </c>
      <c r="AB95" s="71" t="s">
        <v>128</v>
      </c>
    </row>
    <row r="96" spans="4:28" x14ac:dyDescent="0.4">
      <c r="D96" s="192"/>
      <c r="E96" s="268"/>
      <c r="F96" s="269"/>
      <c r="G96" s="264"/>
      <c r="H96" s="156"/>
      <c r="I96" s="156"/>
      <c r="J96" s="146"/>
      <c r="M96" s="192"/>
      <c r="N96" s="268"/>
      <c r="O96" s="269"/>
      <c r="P96" s="264"/>
      <c r="Q96" s="156"/>
      <c r="R96" s="156"/>
      <c r="S96" s="146"/>
      <c r="V96" s="180"/>
      <c r="W96" s="251"/>
      <c r="X96" s="252"/>
      <c r="Y96" s="142"/>
      <c r="Z96" s="154"/>
      <c r="AA96" s="154"/>
      <c r="AB96" s="144"/>
    </row>
    <row r="97" spans="4:28" ht="19.5" thickBot="1" x14ac:dyDescent="0.45">
      <c r="D97" s="193"/>
      <c r="E97" s="270"/>
      <c r="F97" s="271"/>
      <c r="G97" s="265"/>
      <c r="H97" s="196"/>
      <c r="I97" s="195"/>
      <c r="J97" s="201"/>
      <c r="M97" s="193"/>
      <c r="N97" s="270"/>
      <c r="O97" s="271"/>
      <c r="P97" s="265">
        <f>P95+Q95</f>
        <v>51</v>
      </c>
      <c r="Q97" s="196"/>
      <c r="R97" s="195">
        <f>R95+S95</f>
        <v>43</v>
      </c>
      <c r="S97" s="201"/>
      <c r="V97" s="180"/>
      <c r="W97" s="251"/>
      <c r="X97" s="252"/>
      <c r="Y97" s="264"/>
      <c r="Z97" s="156"/>
      <c r="AA97" s="156"/>
      <c r="AB97" s="146"/>
    </row>
    <row r="98" spans="4:28" ht="19.5" thickBot="1" x14ac:dyDescent="0.45">
      <c r="D98" s="191"/>
      <c r="E98" s="266"/>
      <c r="F98" s="267"/>
      <c r="G98" s="97"/>
      <c r="H98" s="70"/>
      <c r="I98" s="70"/>
      <c r="J98" s="71"/>
      <c r="M98" s="191" t="s">
        <v>269</v>
      </c>
      <c r="N98" s="266">
        <v>203</v>
      </c>
      <c r="O98" s="267"/>
      <c r="P98" s="97" t="s">
        <v>271</v>
      </c>
      <c r="Q98" s="70" t="s">
        <v>272</v>
      </c>
      <c r="R98" s="70" t="s">
        <v>273</v>
      </c>
      <c r="S98" s="71" t="s">
        <v>272</v>
      </c>
      <c r="V98" s="181"/>
      <c r="W98" s="251"/>
      <c r="X98" s="252"/>
      <c r="Y98" s="265">
        <f>Y96+Z96</f>
        <v>0</v>
      </c>
      <c r="Z98" s="196"/>
      <c r="AA98" s="195">
        <f>AA96+AB96</f>
        <v>0</v>
      </c>
      <c r="AB98" s="201"/>
    </row>
    <row r="99" spans="4:28" x14ac:dyDescent="0.4">
      <c r="D99" s="192"/>
      <c r="E99" s="268"/>
      <c r="F99" s="269"/>
      <c r="G99" s="142"/>
      <c r="H99" s="154"/>
      <c r="I99" s="154"/>
      <c r="J99" s="144"/>
      <c r="M99" s="192"/>
      <c r="N99" s="268"/>
      <c r="O99" s="269"/>
      <c r="P99" s="142">
        <v>42</v>
      </c>
      <c r="Q99" s="154">
        <v>3</v>
      </c>
      <c r="R99" s="154">
        <v>52</v>
      </c>
      <c r="S99" s="144">
        <v>3</v>
      </c>
      <c r="V99" s="180" t="s">
        <v>211</v>
      </c>
      <c r="W99" s="251"/>
      <c r="X99" s="252"/>
      <c r="Y99" s="97" t="s">
        <v>103</v>
      </c>
      <c r="Z99" s="70" t="s">
        <v>128</v>
      </c>
      <c r="AA99" s="70" t="s">
        <v>129</v>
      </c>
      <c r="AB99" s="71" t="s">
        <v>128</v>
      </c>
    </row>
    <row r="100" spans="4:28" x14ac:dyDescent="0.4">
      <c r="D100" s="192"/>
      <c r="E100" s="268"/>
      <c r="F100" s="269"/>
      <c r="G100" s="264"/>
      <c r="H100" s="156"/>
      <c r="I100" s="156"/>
      <c r="J100" s="146"/>
      <c r="M100" s="192"/>
      <c r="N100" s="268"/>
      <c r="O100" s="269"/>
      <c r="P100" s="264"/>
      <c r="Q100" s="156"/>
      <c r="R100" s="156"/>
      <c r="S100" s="146"/>
      <c r="V100" s="180"/>
      <c r="W100" s="251"/>
      <c r="X100" s="252"/>
      <c r="Y100" s="142"/>
      <c r="Z100" s="154"/>
      <c r="AA100" s="154"/>
      <c r="AB100" s="144"/>
    </row>
    <row r="101" spans="4:28" ht="19.5" thickBot="1" x14ac:dyDescent="0.45">
      <c r="D101" s="193"/>
      <c r="E101" s="270"/>
      <c r="F101" s="271"/>
      <c r="G101" s="265"/>
      <c r="H101" s="196"/>
      <c r="I101" s="195"/>
      <c r="J101" s="201"/>
      <c r="M101" s="193"/>
      <c r="N101" s="270"/>
      <c r="O101" s="271"/>
      <c r="P101" s="265">
        <f>P99+Q99</f>
        <v>45</v>
      </c>
      <c r="Q101" s="196"/>
      <c r="R101" s="195">
        <f>R99+S99</f>
        <v>55</v>
      </c>
      <c r="S101" s="201"/>
      <c r="V101" s="180"/>
      <c r="W101" s="251"/>
      <c r="X101" s="252"/>
      <c r="Y101" s="264"/>
      <c r="Z101" s="156"/>
      <c r="AA101" s="156"/>
      <c r="AB101" s="146"/>
    </row>
    <row r="102" spans="4:28" ht="19.5" thickBot="1" x14ac:dyDescent="0.45">
      <c r="V102" s="181"/>
      <c r="W102" s="251"/>
      <c r="X102" s="252"/>
      <c r="Y102" s="265">
        <f>Y100+Z100</f>
        <v>0</v>
      </c>
      <c r="Z102" s="196"/>
      <c r="AA102" s="195">
        <f>AA100+AB100</f>
        <v>0</v>
      </c>
      <c r="AB102" s="201"/>
    </row>
    <row r="103" spans="4:28" x14ac:dyDescent="0.4">
      <c r="V103" s="180" t="s">
        <v>212</v>
      </c>
      <c r="W103" s="251"/>
      <c r="X103" s="252"/>
      <c r="Y103" s="97" t="s">
        <v>103</v>
      </c>
      <c r="Z103" s="70" t="s">
        <v>128</v>
      </c>
      <c r="AA103" s="70" t="s">
        <v>129</v>
      </c>
      <c r="AB103" s="71" t="s">
        <v>128</v>
      </c>
    </row>
    <row r="104" spans="4:28" x14ac:dyDescent="0.4">
      <c r="V104" s="180"/>
      <c r="W104" s="251"/>
      <c r="X104" s="252"/>
      <c r="Y104" s="142"/>
      <c r="Z104" s="154"/>
      <c r="AA104" s="154"/>
      <c r="AB104" s="144"/>
    </row>
    <row r="105" spans="4:28" x14ac:dyDescent="0.4">
      <c r="V105" s="180"/>
      <c r="W105" s="251"/>
      <c r="X105" s="252"/>
      <c r="Y105" s="264"/>
      <c r="Z105" s="156"/>
      <c r="AA105" s="156"/>
      <c r="AB105" s="146"/>
    </row>
    <row r="106" spans="4:28" ht="19.5" thickBot="1" x14ac:dyDescent="0.45">
      <c r="V106" s="181"/>
      <c r="W106" s="251"/>
      <c r="X106" s="252"/>
      <c r="Y106" s="265">
        <f>Y104+Z104</f>
        <v>0</v>
      </c>
      <c r="Z106" s="196"/>
      <c r="AA106" s="195">
        <f>AA104+AB104</f>
        <v>0</v>
      </c>
      <c r="AB106" s="201"/>
    </row>
  </sheetData>
  <mergeCells count="376">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32:B61"/>
    <mergeCell ref="C32:C34"/>
    <mergeCell ref="D32:D34"/>
    <mergeCell ref="E32:E33"/>
    <mergeCell ref="F32:F33"/>
    <mergeCell ref="G32:G33"/>
    <mergeCell ref="E40:F40"/>
    <mergeCell ref="G40:H40"/>
    <mergeCell ref="C41:C43"/>
    <mergeCell ref="D41:D43"/>
    <mergeCell ref="C38:C40"/>
    <mergeCell ref="D38:D40"/>
    <mergeCell ref="E38:E39"/>
    <mergeCell ref="F38:F39"/>
    <mergeCell ref="G38:G39"/>
    <mergeCell ref="H38:H39"/>
    <mergeCell ref="E41:E42"/>
    <mergeCell ref="F41:F42"/>
    <mergeCell ref="G41:G42"/>
    <mergeCell ref="H41:H42"/>
    <mergeCell ref="C44:C46"/>
    <mergeCell ref="D44:D46"/>
    <mergeCell ref="E44:E45"/>
    <mergeCell ref="F44:F45"/>
    <mergeCell ref="I38:I40"/>
    <mergeCell ref="H32:H33"/>
    <mergeCell ref="I32:I34"/>
    <mergeCell ref="E34:F34"/>
    <mergeCell ref="G34:H34"/>
    <mergeCell ref="C35:C37"/>
    <mergeCell ref="D35:D37"/>
    <mergeCell ref="E35:E36"/>
    <mergeCell ref="F35:F36"/>
    <mergeCell ref="G35:G36"/>
    <mergeCell ref="H35:H36"/>
    <mergeCell ref="I41:I43"/>
    <mergeCell ref="E43:F43"/>
    <mergeCell ref="G43:H43"/>
    <mergeCell ref="I35:I37"/>
    <mergeCell ref="E37:F37"/>
    <mergeCell ref="G37:H37"/>
    <mergeCell ref="E49:F49"/>
    <mergeCell ref="G49:H49"/>
    <mergeCell ref="C50:C52"/>
    <mergeCell ref="D50:D52"/>
    <mergeCell ref="E50:E51"/>
    <mergeCell ref="F50:F51"/>
    <mergeCell ref="G50:G51"/>
    <mergeCell ref="H50:H51"/>
    <mergeCell ref="I44:I46"/>
    <mergeCell ref="E46:F46"/>
    <mergeCell ref="G46:H46"/>
    <mergeCell ref="C47:C49"/>
    <mergeCell ref="D47:D49"/>
    <mergeCell ref="E47:E48"/>
    <mergeCell ref="F47:F48"/>
    <mergeCell ref="G47:G48"/>
    <mergeCell ref="H47:H48"/>
    <mergeCell ref="I47:I49"/>
    <mergeCell ref="G44:G45"/>
    <mergeCell ref="H44:H45"/>
    <mergeCell ref="I50:I52"/>
    <mergeCell ref="E52:F52"/>
    <mergeCell ref="G52:H52"/>
    <mergeCell ref="C53:C55"/>
    <mergeCell ref="D53:D55"/>
    <mergeCell ref="E53:E54"/>
    <mergeCell ref="F53:F54"/>
    <mergeCell ref="G53:G54"/>
    <mergeCell ref="H53:H54"/>
    <mergeCell ref="I53:I55"/>
    <mergeCell ref="C59:C61"/>
    <mergeCell ref="D59:D61"/>
    <mergeCell ref="E59:E60"/>
    <mergeCell ref="F59:F60"/>
    <mergeCell ref="G59:G60"/>
    <mergeCell ref="H59:H60"/>
    <mergeCell ref="I59:I61"/>
    <mergeCell ref="E55:F55"/>
    <mergeCell ref="G55:H55"/>
    <mergeCell ref="C56:C58"/>
    <mergeCell ref="D56:D58"/>
    <mergeCell ref="E56:E57"/>
    <mergeCell ref="F56:F57"/>
    <mergeCell ref="G56:G57"/>
    <mergeCell ref="H56:H57"/>
    <mergeCell ref="E61:F61"/>
    <mergeCell ref="G61:H61"/>
    <mergeCell ref="D63:D64"/>
    <mergeCell ref="E65:F65"/>
    <mergeCell ref="G65:H65"/>
    <mergeCell ref="I65:J65"/>
    <mergeCell ref="I56:I58"/>
    <mergeCell ref="E58:F58"/>
    <mergeCell ref="G58:H58"/>
    <mergeCell ref="H67:H68"/>
    <mergeCell ref="I67:I68"/>
    <mergeCell ref="J67:J68"/>
    <mergeCell ref="P67:P68"/>
    <mergeCell ref="Q67:Q68"/>
    <mergeCell ref="N65:O65"/>
    <mergeCell ref="P65:Q65"/>
    <mergeCell ref="R65:S65"/>
    <mergeCell ref="D66:D69"/>
    <mergeCell ref="E66:F69"/>
    <mergeCell ref="M66:M69"/>
    <mergeCell ref="N66:O69"/>
    <mergeCell ref="R67:R68"/>
    <mergeCell ref="S67:S68"/>
    <mergeCell ref="D70:D73"/>
    <mergeCell ref="E70:F73"/>
    <mergeCell ref="M70:M73"/>
    <mergeCell ref="N70:O73"/>
    <mergeCell ref="Y70:Z70"/>
    <mergeCell ref="AA70:AB70"/>
    <mergeCell ref="G71:G72"/>
    <mergeCell ref="H71:H72"/>
    <mergeCell ref="I71:I72"/>
    <mergeCell ref="J71:J72"/>
    <mergeCell ref="W67:X70"/>
    <mergeCell ref="Y68:Y69"/>
    <mergeCell ref="Z68:Z69"/>
    <mergeCell ref="AA68:AA69"/>
    <mergeCell ref="AB68:AB69"/>
    <mergeCell ref="G69:H69"/>
    <mergeCell ref="I69:J69"/>
    <mergeCell ref="P69:Q69"/>
    <mergeCell ref="R69:S69"/>
    <mergeCell ref="V66:V70"/>
    <mergeCell ref="W66:X66"/>
    <mergeCell ref="Y66:Z66"/>
    <mergeCell ref="AA66:AB66"/>
    <mergeCell ref="G67:G68"/>
    <mergeCell ref="Y72:Y73"/>
    <mergeCell ref="Z72:Z73"/>
    <mergeCell ref="AA72:AA73"/>
    <mergeCell ref="AB72:AB73"/>
    <mergeCell ref="G73:H73"/>
    <mergeCell ref="I73:J73"/>
    <mergeCell ref="P73:Q73"/>
    <mergeCell ref="R73:S73"/>
    <mergeCell ref="P71:P72"/>
    <mergeCell ref="Q71:Q72"/>
    <mergeCell ref="R71:R72"/>
    <mergeCell ref="S71:S72"/>
    <mergeCell ref="V71:V74"/>
    <mergeCell ref="W71:X74"/>
    <mergeCell ref="D74:D77"/>
    <mergeCell ref="E74:F77"/>
    <mergeCell ref="M74:M77"/>
    <mergeCell ref="N74:O77"/>
    <mergeCell ref="Y74:Z74"/>
    <mergeCell ref="AA74:AB74"/>
    <mergeCell ref="G75:G76"/>
    <mergeCell ref="H75:H76"/>
    <mergeCell ref="I75:I76"/>
    <mergeCell ref="J75:J76"/>
    <mergeCell ref="Y76:Y77"/>
    <mergeCell ref="Z76:Z77"/>
    <mergeCell ref="AA76:AA77"/>
    <mergeCell ref="AB76:AB77"/>
    <mergeCell ref="G77:H77"/>
    <mergeCell ref="I77:J77"/>
    <mergeCell ref="P77:Q77"/>
    <mergeCell ref="R77:S77"/>
    <mergeCell ref="P75:P76"/>
    <mergeCell ref="Q75:Q76"/>
    <mergeCell ref="R75:R76"/>
    <mergeCell ref="S75:S76"/>
    <mergeCell ref="V75:V78"/>
    <mergeCell ref="W75:X78"/>
    <mergeCell ref="D78:D81"/>
    <mergeCell ref="E78:F81"/>
    <mergeCell ref="M78:M81"/>
    <mergeCell ref="N78:O81"/>
    <mergeCell ref="Y78:Z78"/>
    <mergeCell ref="AA78:AB78"/>
    <mergeCell ref="G79:G80"/>
    <mergeCell ref="H79:H80"/>
    <mergeCell ref="I79:I80"/>
    <mergeCell ref="J79:J80"/>
    <mergeCell ref="Y80:Y81"/>
    <mergeCell ref="Z80:Z81"/>
    <mergeCell ref="AA80:AA81"/>
    <mergeCell ref="AB80:AB81"/>
    <mergeCell ref="G81:H81"/>
    <mergeCell ref="I81:J81"/>
    <mergeCell ref="P81:Q81"/>
    <mergeCell ref="R81:S81"/>
    <mergeCell ref="P79:P80"/>
    <mergeCell ref="Q79:Q80"/>
    <mergeCell ref="R79:R80"/>
    <mergeCell ref="S79:S80"/>
    <mergeCell ref="V79:V82"/>
    <mergeCell ref="W79:X82"/>
    <mergeCell ref="D82:D85"/>
    <mergeCell ref="E82:F85"/>
    <mergeCell ref="M82:M85"/>
    <mergeCell ref="N82:O85"/>
    <mergeCell ref="Y82:Z82"/>
    <mergeCell ref="AA82:AB82"/>
    <mergeCell ref="G83:G84"/>
    <mergeCell ref="H83:H84"/>
    <mergeCell ref="I83:I84"/>
    <mergeCell ref="J83:J84"/>
    <mergeCell ref="Y84:Y85"/>
    <mergeCell ref="Z84:Z85"/>
    <mergeCell ref="AA84:AA85"/>
    <mergeCell ref="AB84:AB85"/>
    <mergeCell ref="G85:H85"/>
    <mergeCell ref="I85:J85"/>
    <mergeCell ref="P85:Q85"/>
    <mergeCell ref="R85:S85"/>
    <mergeCell ref="P83:P84"/>
    <mergeCell ref="Q83:Q84"/>
    <mergeCell ref="R83:R84"/>
    <mergeCell ref="S83:S84"/>
    <mergeCell ref="V83:V86"/>
    <mergeCell ref="W83:X86"/>
    <mergeCell ref="D86:D89"/>
    <mergeCell ref="E86:F89"/>
    <mergeCell ref="M86:M89"/>
    <mergeCell ref="N86:O89"/>
    <mergeCell ref="Y86:Z86"/>
    <mergeCell ref="AA86:AB86"/>
    <mergeCell ref="G87:G88"/>
    <mergeCell ref="H87:H88"/>
    <mergeCell ref="I87:I88"/>
    <mergeCell ref="J87:J88"/>
    <mergeCell ref="Y88:Y89"/>
    <mergeCell ref="Z88:Z89"/>
    <mergeCell ref="AA88:AA89"/>
    <mergeCell ref="AB88:AB89"/>
    <mergeCell ref="G89:H89"/>
    <mergeCell ref="I89:J89"/>
    <mergeCell ref="P89:Q89"/>
    <mergeCell ref="R89:S89"/>
    <mergeCell ref="P87:P88"/>
    <mergeCell ref="Q87:Q88"/>
    <mergeCell ref="R87:R88"/>
    <mergeCell ref="S87:S88"/>
    <mergeCell ref="V87:V90"/>
    <mergeCell ref="W87:X90"/>
    <mergeCell ref="D90:D93"/>
    <mergeCell ref="E90:F93"/>
    <mergeCell ref="M90:M93"/>
    <mergeCell ref="N90:O93"/>
    <mergeCell ref="Y90:Z90"/>
    <mergeCell ref="AA90:AB90"/>
    <mergeCell ref="G91:G92"/>
    <mergeCell ref="H91:H92"/>
    <mergeCell ref="I91:I92"/>
    <mergeCell ref="J91:J92"/>
    <mergeCell ref="Y92:Y93"/>
    <mergeCell ref="Z92:Z93"/>
    <mergeCell ref="AA92:AA93"/>
    <mergeCell ref="AB92:AB93"/>
    <mergeCell ref="G93:H93"/>
    <mergeCell ref="I93:J93"/>
    <mergeCell ref="P93:Q93"/>
    <mergeCell ref="R93:S93"/>
    <mergeCell ref="P91:P92"/>
    <mergeCell ref="Q91:Q92"/>
    <mergeCell ref="R91:R92"/>
    <mergeCell ref="S91:S92"/>
    <mergeCell ref="V91:V94"/>
    <mergeCell ref="W91:X94"/>
    <mergeCell ref="D94:D97"/>
    <mergeCell ref="E94:F97"/>
    <mergeCell ref="M94:M97"/>
    <mergeCell ref="N94:O97"/>
    <mergeCell ref="Y94:Z94"/>
    <mergeCell ref="AA94:AB94"/>
    <mergeCell ref="G95:G96"/>
    <mergeCell ref="H95:H96"/>
    <mergeCell ref="I95:I96"/>
    <mergeCell ref="J95:J96"/>
    <mergeCell ref="Y96:Y97"/>
    <mergeCell ref="Z96:Z97"/>
    <mergeCell ref="AA96:AA97"/>
    <mergeCell ref="AB96:AB97"/>
    <mergeCell ref="G97:H97"/>
    <mergeCell ref="I97:J97"/>
    <mergeCell ref="P97:Q97"/>
    <mergeCell ref="R97:S97"/>
    <mergeCell ref="P95:P96"/>
    <mergeCell ref="Q95:Q96"/>
    <mergeCell ref="R95:R96"/>
    <mergeCell ref="S95:S96"/>
    <mergeCell ref="V95:V98"/>
    <mergeCell ref="W95:X98"/>
    <mergeCell ref="D98:D101"/>
    <mergeCell ref="E98:F101"/>
    <mergeCell ref="M98:M101"/>
    <mergeCell ref="N98:O101"/>
    <mergeCell ref="Y98:Z98"/>
    <mergeCell ref="AA98:AB98"/>
    <mergeCell ref="G99:G100"/>
    <mergeCell ref="H99:H100"/>
    <mergeCell ref="I99:I100"/>
    <mergeCell ref="J99:J100"/>
    <mergeCell ref="Y100:Y101"/>
    <mergeCell ref="Z100:Z101"/>
    <mergeCell ref="AA100:AA101"/>
    <mergeCell ref="AB100:AB101"/>
    <mergeCell ref="G101:H101"/>
    <mergeCell ref="I101:J101"/>
    <mergeCell ref="P101:Q101"/>
    <mergeCell ref="R101:S101"/>
    <mergeCell ref="P99:P100"/>
    <mergeCell ref="Q99:Q100"/>
    <mergeCell ref="R99:R100"/>
    <mergeCell ref="S99:S100"/>
    <mergeCell ref="V99:V102"/>
    <mergeCell ref="W99:X102"/>
    <mergeCell ref="Y102:Z102"/>
    <mergeCell ref="AA102:AB102"/>
    <mergeCell ref="V103:V106"/>
    <mergeCell ref="W103:X106"/>
    <mergeCell ref="Y104:Y105"/>
    <mergeCell ref="Z104:Z105"/>
    <mergeCell ref="AA104:AA105"/>
    <mergeCell ref="AB104:AB105"/>
    <mergeCell ref="Y106:Z106"/>
    <mergeCell ref="AA106:AB106"/>
  </mergeCells>
  <phoneticPr fontId="4"/>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3E405-30C9-4369-B840-9B08990FDDEB}">
  <sheetPr codeName="Sheet34"/>
  <dimension ref="B1:AB106"/>
  <sheetViews>
    <sheetView zoomScale="85" zoomScaleNormal="85" workbookViewId="0">
      <selection activeCell="G34" sqref="G34:H34"/>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1" width="8.75" style="66"/>
    <col min="12" max="12" width="8.75" style="66" customWidth="1"/>
    <col min="13" max="13" width="18" style="66" customWidth="1"/>
    <col min="14"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143" t="s">
        <v>311</v>
      </c>
      <c r="D5" s="143">
        <v>302</v>
      </c>
      <c r="E5" s="143">
        <v>92</v>
      </c>
      <c r="F5" s="143">
        <v>31</v>
      </c>
      <c r="G5" s="143">
        <v>134</v>
      </c>
      <c r="H5" s="143">
        <v>31</v>
      </c>
      <c r="I5" s="144">
        <v>836</v>
      </c>
      <c r="J5" s="106" t="s">
        <v>265</v>
      </c>
    </row>
    <row r="6" spans="2:10" x14ac:dyDescent="0.4">
      <c r="B6" s="141"/>
      <c r="C6" s="143"/>
      <c r="D6" s="143"/>
      <c r="E6" s="143"/>
      <c r="F6" s="143"/>
      <c r="G6" s="143"/>
      <c r="H6" s="143"/>
      <c r="I6" s="145"/>
    </row>
    <row r="7" spans="2:10" x14ac:dyDescent="0.4">
      <c r="B7" s="141"/>
      <c r="C7" s="143"/>
      <c r="D7" s="143"/>
      <c r="E7" s="143">
        <f>E5+F5</f>
        <v>123</v>
      </c>
      <c r="F7" s="143"/>
      <c r="G7" s="143">
        <f>G5+H5</f>
        <v>165</v>
      </c>
      <c r="H7" s="143"/>
      <c r="I7" s="146"/>
    </row>
    <row r="8" spans="2:10" x14ac:dyDescent="0.4">
      <c r="B8" s="141"/>
      <c r="C8" s="143" t="s">
        <v>312</v>
      </c>
      <c r="D8" s="143">
        <v>304</v>
      </c>
      <c r="E8" s="143">
        <v>217</v>
      </c>
      <c r="F8" s="143">
        <v>72</v>
      </c>
      <c r="G8" s="143">
        <v>269</v>
      </c>
      <c r="H8" s="143">
        <v>72</v>
      </c>
      <c r="I8" s="144">
        <v>623</v>
      </c>
      <c r="J8" s="106" t="s">
        <v>265</v>
      </c>
    </row>
    <row r="9" spans="2:10" x14ac:dyDescent="0.4">
      <c r="B9" s="141"/>
      <c r="C9" s="143"/>
      <c r="D9" s="143"/>
      <c r="E9" s="143"/>
      <c r="F9" s="143"/>
      <c r="G9" s="143"/>
      <c r="H9" s="143"/>
      <c r="I9" s="145"/>
    </row>
    <row r="10" spans="2:10" x14ac:dyDescent="0.4">
      <c r="B10" s="141"/>
      <c r="C10" s="143"/>
      <c r="D10" s="143"/>
      <c r="E10" s="143">
        <f>E8+F8</f>
        <v>289</v>
      </c>
      <c r="F10" s="143"/>
      <c r="G10" s="143">
        <f>G8+H8</f>
        <v>341</v>
      </c>
      <c r="H10" s="143"/>
      <c r="I10" s="146"/>
    </row>
    <row r="11" spans="2:10" ht="19.5" thickBot="1" x14ac:dyDescent="0.45">
      <c r="B11" s="142"/>
      <c r="C11" s="72" t="s">
        <v>132</v>
      </c>
      <c r="D11" s="73">
        <f t="shared" ref="D11:I11" si="0">D8/D5</f>
        <v>1.0066225165562914</v>
      </c>
      <c r="E11" s="73">
        <f t="shared" si="0"/>
        <v>2.3586956521739131</v>
      </c>
      <c r="F11" s="73">
        <f t="shared" si="0"/>
        <v>2.3225806451612905</v>
      </c>
      <c r="G11" s="73">
        <f t="shared" si="0"/>
        <v>2.0074626865671643</v>
      </c>
      <c r="H11" s="73">
        <f t="shared" si="0"/>
        <v>2.3225806451612905</v>
      </c>
      <c r="I11" s="74">
        <f t="shared" si="0"/>
        <v>0.74521531100478466</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313</v>
      </c>
      <c r="D15" s="143">
        <v>323</v>
      </c>
      <c r="E15" s="143">
        <v>36</v>
      </c>
      <c r="F15" s="143">
        <v>14</v>
      </c>
      <c r="G15" s="143">
        <v>65</v>
      </c>
      <c r="H15" s="143">
        <v>14</v>
      </c>
      <c r="I15" s="144">
        <v>646</v>
      </c>
    </row>
    <row r="16" spans="2:10" x14ac:dyDescent="0.4">
      <c r="B16" s="141"/>
      <c r="C16" s="143"/>
      <c r="D16" s="143"/>
      <c r="E16" s="143"/>
      <c r="F16" s="143"/>
      <c r="G16" s="143"/>
      <c r="H16" s="143"/>
      <c r="I16" s="145"/>
    </row>
    <row r="17" spans="2:18" x14ac:dyDescent="0.4">
      <c r="B17" s="141"/>
      <c r="C17" s="143"/>
      <c r="D17" s="143"/>
      <c r="E17" s="143">
        <f>E15+F15</f>
        <v>50</v>
      </c>
      <c r="F17" s="143"/>
      <c r="G17" s="143">
        <f>G15+H15</f>
        <v>79</v>
      </c>
      <c r="H17" s="143"/>
      <c r="I17" s="146"/>
    </row>
    <row r="18" spans="2:18" x14ac:dyDescent="0.4">
      <c r="B18" s="141"/>
      <c r="C18" s="276" t="s">
        <v>314</v>
      </c>
      <c r="D18" s="150">
        <f t="shared" ref="D18:I18" si="1">D15*D11</f>
        <v>325.13907284768214</v>
      </c>
      <c r="E18" s="150">
        <f t="shared" si="1"/>
        <v>84.913043478260875</v>
      </c>
      <c r="F18" s="150">
        <f t="shared" si="1"/>
        <v>32.516129032258064</v>
      </c>
      <c r="G18" s="150">
        <f t="shared" si="1"/>
        <v>130.48507462686567</v>
      </c>
      <c r="H18" s="150">
        <f t="shared" si="1"/>
        <v>32.516129032258064</v>
      </c>
      <c r="I18" s="147">
        <f t="shared" si="1"/>
        <v>481.40909090909088</v>
      </c>
    </row>
    <row r="19" spans="2:18" x14ac:dyDescent="0.4">
      <c r="B19" s="141"/>
      <c r="C19" s="143"/>
      <c r="D19" s="150"/>
      <c r="E19" s="150"/>
      <c r="F19" s="150"/>
      <c r="G19" s="150"/>
      <c r="H19" s="150"/>
      <c r="I19" s="148"/>
    </row>
    <row r="20" spans="2:18" x14ac:dyDescent="0.4">
      <c r="B20" s="141"/>
      <c r="C20" s="143"/>
      <c r="D20" s="150"/>
      <c r="E20" s="150">
        <f>E18+F18</f>
        <v>117.42917251051894</v>
      </c>
      <c r="F20" s="150"/>
      <c r="G20" s="150">
        <f>G18+H18</f>
        <v>163.00120365912375</v>
      </c>
      <c r="H20" s="150"/>
      <c r="I20" s="149"/>
    </row>
    <row r="21" spans="2:18" ht="19.5" thickBot="1" x14ac:dyDescent="0.45">
      <c r="B21" s="153"/>
      <c r="C21" s="75" t="s">
        <v>132</v>
      </c>
      <c r="D21" s="76">
        <f t="shared" ref="D21:I21" si="2">D18/D15</f>
        <v>1.0066225165562914</v>
      </c>
      <c r="E21" s="76">
        <f t="shared" si="2"/>
        <v>2.3586956521739131</v>
      </c>
      <c r="F21" s="76">
        <f t="shared" si="2"/>
        <v>2.3225806451612905</v>
      </c>
      <c r="G21" s="76">
        <f t="shared" si="2"/>
        <v>2.0074626865671643</v>
      </c>
      <c r="H21" s="76">
        <f t="shared" si="2"/>
        <v>2.3225806451612905</v>
      </c>
      <c r="I21" s="76">
        <f t="shared" si="2"/>
        <v>0.74521531100478466</v>
      </c>
    </row>
    <row r="22" spans="2:18" x14ac:dyDescent="0.4">
      <c r="B22" s="77"/>
      <c r="C22" s="77"/>
      <c r="D22" s="151" t="s">
        <v>261</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274"/>
      <c r="D31" s="102" t="s">
        <v>183</v>
      </c>
      <c r="E31" s="275" t="s">
        <v>123</v>
      </c>
      <c r="F31" s="275"/>
      <c r="G31" s="275" t="s">
        <v>124</v>
      </c>
      <c r="H31" s="275"/>
      <c r="I31" s="103" t="s">
        <v>125</v>
      </c>
    </row>
    <row r="32" spans="2:18" x14ac:dyDescent="0.4">
      <c r="B32" s="191" t="s">
        <v>193</v>
      </c>
      <c r="C32" s="272" t="s">
        <v>246</v>
      </c>
      <c r="D32" s="197" t="s">
        <v>249</v>
      </c>
      <c r="E32" s="273">
        <v>132</v>
      </c>
      <c r="F32" s="273">
        <v>69</v>
      </c>
      <c r="G32" s="273">
        <v>254</v>
      </c>
      <c r="H32" s="273">
        <v>69</v>
      </c>
      <c r="I32" s="194">
        <v>415</v>
      </c>
      <c r="K32"/>
      <c r="L32"/>
      <c r="M32"/>
      <c r="N32"/>
      <c r="O32"/>
      <c r="P32"/>
      <c r="Q32"/>
      <c r="R32"/>
    </row>
    <row r="33" spans="2:18" ht="18.75" customHeight="1" x14ac:dyDescent="0.4">
      <c r="B33" s="192"/>
      <c r="C33" s="141"/>
      <c r="D33" s="204"/>
      <c r="E33" s="143"/>
      <c r="F33" s="143"/>
      <c r="G33" s="143"/>
      <c r="H33" s="143"/>
      <c r="I33" s="145"/>
      <c r="K33"/>
      <c r="L33"/>
      <c r="M33"/>
      <c r="N33"/>
      <c r="O33"/>
      <c r="P33"/>
      <c r="Q33"/>
      <c r="R33"/>
    </row>
    <row r="34" spans="2:18" ht="19.5" thickBot="1" x14ac:dyDescent="0.45">
      <c r="B34" s="192"/>
      <c r="C34" s="153"/>
      <c r="D34" s="205"/>
      <c r="E34" s="207">
        <f>E32+F32</f>
        <v>201</v>
      </c>
      <c r="F34" s="208"/>
      <c r="G34" s="207">
        <f>G32+H32</f>
        <v>323</v>
      </c>
      <c r="H34" s="208"/>
      <c r="I34" s="176"/>
      <c r="K34"/>
      <c r="L34"/>
      <c r="M34"/>
      <c r="N34"/>
      <c r="O34"/>
      <c r="P34"/>
      <c r="Q34"/>
      <c r="R34"/>
    </row>
    <row r="35" spans="2:18" x14ac:dyDescent="0.4">
      <c r="B35" s="192"/>
      <c r="C35" s="272" t="s">
        <v>255</v>
      </c>
      <c r="D35" s="197" t="s">
        <v>256</v>
      </c>
      <c r="E35" s="273">
        <v>163</v>
      </c>
      <c r="F35" s="273">
        <v>53</v>
      </c>
      <c r="G35" s="273">
        <v>221</v>
      </c>
      <c r="H35" s="273">
        <v>53</v>
      </c>
      <c r="I35" s="194">
        <v>672</v>
      </c>
      <c r="K35"/>
      <c r="L35"/>
      <c r="M35"/>
      <c r="N35"/>
      <c r="O35"/>
      <c r="P35"/>
      <c r="Q35"/>
      <c r="R35"/>
    </row>
    <row r="36" spans="2:18" x14ac:dyDescent="0.4">
      <c r="B36" s="192"/>
      <c r="C36" s="141"/>
      <c r="D36" s="204"/>
      <c r="E36" s="143"/>
      <c r="F36" s="143"/>
      <c r="G36" s="143"/>
      <c r="H36" s="143"/>
      <c r="I36" s="145"/>
      <c r="K36"/>
      <c r="L36"/>
      <c r="M36"/>
      <c r="N36"/>
      <c r="O36"/>
      <c r="P36"/>
      <c r="Q36"/>
      <c r="R36"/>
    </row>
    <row r="37" spans="2:18" ht="19.5" thickBot="1" x14ac:dyDescent="0.45">
      <c r="B37" s="192"/>
      <c r="C37" s="153"/>
      <c r="D37" s="205"/>
      <c r="E37" s="207">
        <f>E35+F35</f>
        <v>216</v>
      </c>
      <c r="F37" s="208"/>
      <c r="G37" s="207">
        <f>G35+H35</f>
        <v>274</v>
      </c>
      <c r="H37" s="208"/>
      <c r="I37" s="176"/>
      <c r="K37"/>
      <c r="L37"/>
      <c r="M37"/>
      <c r="N37"/>
      <c r="O37"/>
      <c r="P37"/>
      <c r="Q37"/>
      <c r="R37"/>
    </row>
    <row r="38" spans="2:18" x14ac:dyDescent="0.4">
      <c r="B38" s="192"/>
      <c r="C38" s="272" t="s">
        <v>262</v>
      </c>
      <c r="D38" s="197" t="s">
        <v>263</v>
      </c>
      <c r="E38" s="273">
        <v>196</v>
      </c>
      <c r="F38" s="273">
        <v>80</v>
      </c>
      <c r="G38" s="273">
        <v>253</v>
      </c>
      <c r="H38" s="273">
        <v>80</v>
      </c>
      <c r="I38" s="194">
        <v>1182</v>
      </c>
      <c r="K38"/>
      <c r="L38"/>
      <c r="M38"/>
      <c r="N38"/>
      <c r="O38"/>
      <c r="P38"/>
      <c r="Q38"/>
      <c r="R38"/>
    </row>
    <row r="39" spans="2:18" ht="18.75" customHeight="1" x14ac:dyDescent="0.4">
      <c r="B39" s="192"/>
      <c r="C39" s="141"/>
      <c r="D39" s="204"/>
      <c r="E39" s="143"/>
      <c r="F39" s="143"/>
      <c r="G39" s="143"/>
      <c r="H39" s="143"/>
      <c r="I39" s="145"/>
      <c r="K39"/>
      <c r="L39"/>
      <c r="M39"/>
      <c r="N39"/>
      <c r="O39"/>
      <c r="P39"/>
      <c r="Q39"/>
      <c r="R39"/>
    </row>
    <row r="40" spans="2:18" ht="19.5" thickBot="1" x14ac:dyDescent="0.45">
      <c r="B40" s="192"/>
      <c r="C40" s="153"/>
      <c r="D40" s="205"/>
      <c r="E40" s="207">
        <f>E38+F38</f>
        <v>276</v>
      </c>
      <c r="F40" s="208"/>
      <c r="G40" s="207">
        <f>G38+H38</f>
        <v>333</v>
      </c>
      <c r="H40" s="208"/>
      <c r="I40" s="176"/>
      <c r="K40"/>
      <c r="L40"/>
      <c r="M40"/>
      <c r="N40"/>
      <c r="O40"/>
      <c r="P40"/>
      <c r="Q40"/>
      <c r="R40"/>
    </row>
    <row r="41" spans="2:18" x14ac:dyDescent="0.4">
      <c r="B41" s="192"/>
      <c r="C41" s="272" t="s">
        <v>269</v>
      </c>
      <c r="D41" s="197" t="s">
        <v>270</v>
      </c>
      <c r="E41" s="143">
        <v>152</v>
      </c>
      <c r="F41" s="143">
        <v>47</v>
      </c>
      <c r="G41" s="143">
        <v>218</v>
      </c>
      <c r="H41" s="143">
        <v>47</v>
      </c>
      <c r="I41" s="144">
        <v>1082</v>
      </c>
      <c r="K41"/>
      <c r="L41"/>
      <c r="M41"/>
      <c r="N41"/>
      <c r="O41"/>
      <c r="P41"/>
      <c r="Q41"/>
      <c r="R41"/>
    </row>
    <row r="42" spans="2:18" x14ac:dyDescent="0.4">
      <c r="B42" s="192"/>
      <c r="C42" s="141"/>
      <c r="D42" s="204"/>
      <c r="E42" s="143"/>
      <c r="F42" s="143"/>
      <c r="G42" s="143"/>
      <c r="H42" s="143"/>
      <c r="I42" s="145"/>
      <c r="K42"/>
      <c r="L42"/>
      <c r="M42"/>
      <c r="N42"/>
      <c r="O42"/>
      <c r="P42"/>
      <c r="Q42"/>
      <c r="R42"/>
    </row>
    <row r="43" spans="2:18" ht="19.5" thickBot="1" x14ac:dyDescent="0.45">
      <c r="B43" s="192"/>
      <c r="C43" s="153"/>
      <c r="D43" s="205"/>
      <c r="E43" s="207">
        <f>E41+F41</f>
        <v>199</v>
      </c>
      <c r="F43" s="208"/>
      <c r="G43" s="207">
        <f>G41+H41</f>
        <v>265</v>
      </c>
      <c r="H43" s="208"/>
      <c r="I43" s="146"/>
      <c r="K43"/>
      <c r="L43"/>
      <c r="M43"/>
      <c r="N43"/>
      <c r="O43"/>
      <c r="P43"/>
      <c r="Q43"/>
      <c r="R43"/>
    </row>
    <row r="44" spans="2:18" x14ac:dyDescent="0.4">
      <c r="B44" s="192"/>
      <c r="C44" s="272" t="s">
        <v>294</v>
      </c>
      <c r="D44" s="197" t="s">
        <v>295</v>
      </c>
      <c r="E44" s="202">
        <v>136</v>
      </c>
      <c r="F44" s="202">
        <v>34</v>
      </c>
      <c r="G44" s="202">
        <v>140</v>
      </c>
      <c r="H44" s="202">
        <v>34</v>
      </c>
      <c r="I44" s="194">
        <v>366</v>
      </c>
      <c r="K44"/>
      <c r="L44"/>
      <c r="M44"/>
      <c r="N44"/>
      <c r="O44"/>
      <c r="P44"/>
      <c r="Q44"/>
      <c r="R44"/>
    </row>
    <row r="45" spans="2:18" x14ac:dyDescent="0.4">
      <c r="B45" s="192"/>
      <c r="C45" s="141"/>
      <c r="D45" s="204"/>
      <c r="E45" s="203"/>
      <c r="F45" s="203"/>
      <c r="G45" s="203"/>
      <c r="H45" s="203"/>
      <c r="I45" s="145"/>
      <c r="K45"/>
      <c r="L45"/>
      <c r="M45"/>
      <c r="N45"/>
      <c r="O45"/>
      <c r="P45"/>
      <c r="Q45"/>
      <c r="R45"/>
    </row>
    <row r="46" spans="2:18" ht="19.5" thickBot="1" x14ac:dyDescent="0.45">
      <c r="B46" s="192"/>
      <c r="C46" s="153"/>
      <c r="D46" s="205"/>
      <c r="E46" s="207">
        <f>E44+F44</f>
        <v>170</v>
      </c>
      <c r="F46" s="208"/>
      <c r="G46" s="207">
        <f>G44+H44</f>
        <v>174</v>
      </c>
      <c r="H46" s="208"/>
      <c r="I46" s="176"/>
      <c r="K46"/>
      <c r="L46"/>
      <c r="M46"/>
      <c r="N46"/>
      <c r="O46"/>
      <c r="P46"/>
      <c r="Q46"/>
      <c r="R46"/>
    </row>
    <row r="47" spans="2:18" x14ac:dyDescent="0.4">
      <c r="B47" s="192"/>
      <c r="C47" s="272" t="s">
        <v>300</v>
      </c>
      <c r="D47" s="197" t="s">
        <v>301</v>
      </c>
      <c r="E47" s="143">
        <v>184</v>
      </c>
      <c r="F47" s="143">
        <v>79</v>
      </c>
      <c r="G47" s="143">
        <v>303</v>
      </c>
      <c r="H47" s="143">
        <v>79</v>
      </c>
      <c r="I47" s="144">
        <v>431</v>
      </c>
      <c r="K47" s="88"/>
      <c r="L47" s="88"/>
      <c r="M47" s="88"/>
      <c r="N47" s="88"/>
      <c r="O47" s="88"/>
      <c r="P47" s="88"/>
      <c r="Q47" s="88"/>
      <c r="R47" s="88"/>
    </row>
    <row r="48" spans="2:18" x14ac:dyDescent="0.4">
      <c r="B48" s="192"/>
      <c r="C48" s="141"/>
      <c r="D48" s="204"/>
      <c r="E48" s="143"/>
      <c r="F48" s="143"/>
      <c r="G48" s="143"/>
      <c r="H48" s="143"/>
      <c r="I48" s="145"/>
      <c r="K48" s="88"/>
      <c r="L48" s="88"/>
      <c r="M48" s="88"/>
      <c r="N48" s="88"/>
      <c r="O48" s="88"/>
      <c r="P48" s="88"/>
      <c r="Q48" s="88"/>
      <c r="R48" s="88"/>
    </row>
    <row r="49" spans="2:18" ht="19.5" thickBot="1" x14ac:dyDescent="0.45">
      <c r="B49" s="192"/>
      <c r="C49" s="153"/>
      <c r="D49" s="205"/>
      <c r="E49" s="207">
        <f>E47+F47</f>
        <v>263</v>
      </c>
      <c r="F49" s="208"/>
      <c r="G49" s="207">
        <f>G47+H47</f>
        <v>382</v>
      </c>
      <c r="H49" s="208"/>
      <c r="I49" s="146"/>
      <c r="K49" s="88"/>
      <c r="L49" s="88"/>
      <c r="M49" s="88"/>
      <c r="N49" s="88"/>
      <c r="O49" s="88"/>
      <c r="P49" s="88"/>
      <c r="Q49" s="88"/>
      <c r="R49" s="88"/>
    </row>
    <row r="50" spans="2:18" x14ac:dyDescent="0.4">
      <c r="B50" s="192"/>
      <c r="C50" s="272" t="s">
        <v>308</v>
      </c>
      <c r="D50" s="197" t="s">
        <v>309</v>
      </c>
      <c r="E50" s="143">
        <v>193</v>
      </c>
      <c r="F50" s="143">
        <v>105</v>
      </c>
      <c r="G50" s="143">
        <v>211</v>
      </c>
      <c r="H50" s="143">
        <v>105</v>
      </c>
      <c r="I50" s="144">
        <v>426</v>
      </c>
      <c r="K50" s="88"/>
      <c r="L50" s="88"/>
      <c r="M50" s="88"/>
      <c r="N50" s="88"/>
      <c r="O50" s="88"/>
      <c r="P50" s="88"/>
      <c r="Q50" s="88"/>
      <c r="R50" s="88"/>
    </row>
    <row r="51" spans="2:18" x14ac:dyDescent="0.4">
      <c r="B51" s="192"/>
      <c r="C51" s="141"/>
      <c r="D51" s="204"/>
      <c r="E51" s="143"/>
      <c r="F51" s="143"/>
      <c r="G51" s="143"/>
      <c r="H51" s="143"/>
      <c r="I51" s="145"/>
      <c r="K51" s="88"/>
      <c r="L51" s="88"/>
      <c r="M51" s="88"/>
      <c r="N51" s="88"/>
      <c r="O51" s="88"/>
      <c r="P51" s="88"/>
      <c r="Q51" s="88"/>
      <c r="R51" s="88"/>
    </row>
    <row r="52" spans="2:18" ht="19.5" thickBot="1" x14ac:dyDescent="0.45">
      <c r="B52" s="192"/>
      <c r="C52" s="153"/>
      <c r="D52" s="205"/>
      <c r="E52" s="207">
        <f>E50+F50</f>
        <v>298</v>
      </c>
      <c r="F52" s="208"/>
      <c r="G52" s="207">
        <f>G50+H50</f>
        <v>316</v>
      </c>
      <c r="H52" s="208"/>
      <c r="I52" s="146"/>
      <c r="K52" s="88"/>
      <c r="L52" s="88"/>
      <c r="M52" s="88"/>
      <c r="N52" s="88"/>
      <c r="O52" s="88"/>
      <c r="P52" s="88"/>
      <c r="Q52" s="88"/>
      <c r="R52" s="88"/>
    </row>
    <row r="53" spans="2:18" x14ac:dyDescent="0.4">
      <c r="B53" s="192"/>
      <c r="C53" s="272" t="s">
        <v>315</v>
      </c>
      <c r="D53" s="197" t="s">
        <v>316</v>
      </c>
      <c r="E53" s="200">
        <v>270</v>
      </c>
      <c r="F53" s="273">
        <v>78</v>
      </c>
      <c r="G53" s="273">
        <v>318</v>
      </c>
      <c r="H53" s="273">
        <v>78</v>
      </c>
      <c r="I53" s="194">
        <v>623</v>
      </c>
      <c r="K53" s="88"/>
      <c r="L53" s="88"/>
      <c r="M53" s="88"/>
      <c r="N53" s="88"/>
      <c r="O53" s="88"/>
      <c r="P53" s="88"/>
      <c r="Q53" s="88"/>
      <c r="R53" s="88"/>
    </row>
    <row r="54" spans="2:18" x14ac:dyDescent="0.4">
      <c r="B54" s="192"/>
      <c r="C54" s="141"/>
      <c r="D54" s="204"/>
      <c r="E54" s="156"/>
      <c r="F54" s="143"/>
      <c r="G54" s="143"/>
      <c r="H54" s="143"/>
      <c r="I54" s="145"/>
      <c r="K54" s="88"/>
      <c r="L54" s="88"/>
      <c r="M54" s="88"/>
      <c r="N54" s="88"/>
      <c r="O54" s="88"/>
      <c r="P54" s="88"/>
      <c r="Q54" s="88"/>
      <c r="R54" s="88"/>
    </row>
    <row r="55" spans="2:18" ht="19.5" thickBot="1" x14ac:dyDescent="0.45">
      <c r="B55" s="192"/>
      <c r="C55" s="153"/>
      <c r="D55" s="205"/>
      <c r="E55" s="207">
        <f>E53+F53</f>
        <v>348</v>
      </c>
      <c r="F55" s="208"/>
      <c r="G55" s="207">
        <f>G53+H53</f>
        <v>396</v>
      </c>
      <c r="H55" s="208"/>
      <c r="I55" s="176"/>
      <c r="K55" s="88"/>
      <c r="L55" s="88"/>
      <c r="M55" s="88"/>
      <c r="N55" s="88"/>
      <c r="O55" s="88"/>
      <c r="P55" s="88"/>
      <c r="Q55" s="88"/>
      <c r="R55" s="88"/>
    </row>
    <row r="56" spans="2:18" x14ac:dyDescent="0.4">
      <c r="B56" s="192"/>
      <c r="C56" s="272"/>
      <c r="D56" s="197"/>
      <c r="E56" s="273"/>
      <c r="F56" s="273"/>
      <c r="G56" s="273"/>
      <c r="H56" s="273"/>
      <c r="I56" s="194"/>
      <c r="K56" s="88"/>
      <c r="L56" s="88"/>
      <c r="M56" s="88"/>
      <c r="N56" s="88"/>
      <c r="O56" s="88"/>
      <c r="P56" s="88"/>
      <c r="Q56" s="88"/>
      <c r="R56" s="88"/>
    </row>
    <row r="57" spans="2:18" x14ac:dyDescent="0.4">
      <c r="B57" s="192"/>
      <c r="C57" s="141"/>
      <c r="D57" s="204"/>
      <c r="E57" s="143"/>
      <c r="F57" s="143"/>
      <c r="G57" s="143"/>
      <c r="H57" s="143"/>
      <c r="I57" s="145"/>
      <c r="K57" s="88"/>
      <c r="L57" s="88"/>
      <c r="M57" s="88"/>
      <c r="N57" s="88"/>
      <c r="O57" s="88"/>
      <c r="P57" s="88"/>
      <c r="Q57" s="88"/>
      <c r="R57" s="88"/>
    </row>
    <row r="58" spans="2:18" ht="19.5" thickBot="1" x14ac:dyDescent="0.45">
      <c r="B58" s="192"/>
      <c r="C58" s="153"/>
      <c r="D58" s="205"/>
      <c r="E58" s="207"/>
      <c r="F58" s="208"/>
      <c r="G58" s="207"/>
      <c r="H58" s="208"/>
      <c r="I58" s="176"/>
      <c r="K58" s="88"/>
      <c r="L58" s="88"/>
      <c r="M58" s="88"/>
      <c r="N58" s="88"/>
      <c r="O58" s="88"/>
      <c r="P58" s="88"/>
      <c r="Q58" s="88"/>
      <c r="R58" s="88"/>
    </row>
    <row r="59" spans="2:18" x14ac:dyDescent="0.4">
      <c r="B59" s="192"/>
      <c r="C59" s="272"/>
      <c r="D59" s="197"/>
      <c r="E59" s="143"/>
      <c r="F59" s="143"/>
      <c r="G59" s="143"/>
      <c r="H59" s="143"/>
      <c r="I59" s="144"/>
      <c r="K59" s="88"/>
      <c r="L59" s="88"/>
      <c r="M59" s="88"/>
      <c r="N59" s="88"/>
      <c r="O59" s="88"/>
      <c r="P59" s="88"/>
      <c r="Q59" s="88"/>
      <c r="R59" s="88"/>
    </row>
    <row r="60" spans="2:18" x14ac:dyDescent="0.4">
      <c r="B60" s="192"/>
      <c r="C60" s="141"/>
      <c r="D60" s="204"/>
      <c r="E60" s="143"/>
      <c r="F60" s="143"/>
      <c r="G60" s="143"/>
      <c r="H60" s="143"/>
      <c r="I60" s="145"/>
      <c r="K60" s="88"/>
      <c r="L60" s="88"/>
      <c r="M60" s="88"/>
      <c r="N60" s="88"/>
      <c r="O60" s="88"/>
      <c r="P60" s="88"/>
      <c r="Q60" s="88"/>
      <c r="R60" s="88"/>
    </row>
    <row r="61" spans="2:18" ht="19.5" thickBot="1" x14ac:dyDescent="0.45">
      <c r="B61" s="193"/>
      <c r="C61" s="153"/>
      <c r="D61" s="205"/>
      <c r="E61" s="207"/>
      <c r="F61" s="208"/>
      <c r="G61" s="207"/>
      <c r="H61" s="208"/>
      <c r="I61" s="146"/>
      <c r="K61" s="88"/>
      <c r="L61" s="88"/>
      <c r="M61" s="88"/>
      <c r="N61" s="88"/>
      <c r="O61" s="88"/>
      <c r="P61" s="88"/>
      <c r="Q61" s="88"/>
      <c r="R61" s="88"/>
    </row>
    <row r="62" spans="2:18" x14ac:dyDescent="0.4">
      <c r="B62" s="77"/>
      <c r="C62" s="77"/>
      <c r="D62" s="91"/>
      <c r="E62" s="92"/>
      <c r="F62" s="92"/>
      <c r="G62" s="92"/>
      <c r="H62" s="92"/>
      <c r="I62" s="77"/>
      <c r="K62" s="88"/>
      <c r="L62" s="88"/>
      <c r="M62" s="88"/>
      <c r="N62" s="88"/>
      <c r="O62" s="88"/>
      <c r="P62" s="88"/>
      <c r="Q62" s="88"/>
      <c r="R62" s="88"/>
    </row>
    <row r="63" spans="2:18" x14ac:dyDescent="0.4">
      <c r="D63" s="178" t="s">
        <v>145</v>
      </c>
    </row>
    <row r="64" spans="2:18" ht="19.5" thickBot="1" x14ac:dyDescent="0.45">
      <c r="D64" s="178"/>
    </row>
    <row r="65" spans="3:28" ht="19.5" thickBot="1" x14ac:dyDescent="0.45">
      <c r="D65" s="83"/>
      <c r="E65" s="255" t="s">
        <v>183</v>
      </c>
      <c r="F65" s="256"/>
      <c r="G65" s="263" t="s">
        <v>147</v>
      </c>
      <c r="H65" s="182"/>
      <c r="I65" s="182" t="s">
        <v>148</v>
      </c>
      <c r="J65" s="183"/>
      <c r="M65" s="83"/>
      <c r="N65" s="255" t="s">
        <v>183</v>
      </c>
      <c r="O65" s="256"/>
      <c r="P65" s="263" t="s">
        <v>147</v>
      </c>
      <c r="Q65" s="182"/>
      <c r="R65" s="182" t="s">
        <v>148</v>
      </c>
      <c r="S65" s="183"/>
    </row>
    <row r="66" spans="3:28" ht="19.5" thickBot="1" x14ac:dyDescent="0.45">
      <c r="C66" s="84" t="s">
        <v>146</v>
      </c>
      <c r="D66" s="191" t="s">
        <v>255</v>
      </c>
      <c r="E66" s="266">
        <v>124</v>
      </c>
      <c r="F66" s="267"/>
      <c r="G66" s="97" t="s">
        <v>103</v>
      </c>
      <c r="H66" s="70" t="s">
        <v>128</v>
      </c>
      <c r="I66" s="70" t="s">
        <v>129</v>
      </c>
      <c r="J66" s="71" t="s">
        <v>128</v>
      </c>
      <c r="M66" s="191" t="s">
        <v>213</v>
      </c>
      <c r="N66" s="251">
        <v>70</v>
      </c>
      <c r="O66" s="252"/>
      <c r="P66" s="97" t="s">
        <v>103</v>
      </c>
      <c r="Q66" s="70" t="s">
        <v>128</v>
      </c>
      <c r="R66" s="70" t="s">
        <v>129</v>
      </c>
      <c r="S66" s="71" t="s">
        <v>128</v>
      </c>
      <c r="V66" s="179" t="s">
        <v>142</v>
      </c>
      <c r="W66" s="255" t="s">
        <v>183</v>
      </c>
      <c r="X66" s="256"/>
      <c r="Y66" s="263" t="s">
        <v>147</v>
      </c>
      <c r="Z66" s="182"/>
      <c r="AA66" s="182" t="s">
        <v>148</v>
      </c>
      <c r="AB66" s="183"/>
    </row>
    <row r="67" spans="3:28" ht="19.5" x14ac:dyDescent="0.4">
      <c r="C67" s="107" t="s">
        <v>302</v>
      </c>
      <c r="D67" s="192"/>
      <c r="E67" s="268"/>
      <c r="F67" s="269"/>
      <c r="G67" s="142">
        <v>34</v>
      </c>
      <c r="H67" s="154">
        <v>9</v>
      </c>
      <c r="I67" s="154">
        <v>39</v>
      </c>
      <c r="J67" s="144">
        <v>9</v>
      </c>
      <c r="M67" s="192"/>
      <c r="N67" s="251"/>
      <c r="O67" s="252"/>
      <c r="P67" s="142">
        <v>21</v>
      </c>
      <c r="Q67" s="154">
        <v>12</v>
      </c>
      <c r="R67" s="154">
        <v>34</v>
      </c>
      <c r="S67" s="144">
        <v>12</v>
      </c>
      <c r="V67" s="180"/>
      <c r="W67" s="257"/>
      <c r="X67" s="258"/>
      <c r="Y67" s="97" t="s">
        <v>103</v>
      </c>
      <c r="Z67" s="70" t="s">
        <v>128</v>
      </c>
      <c r="AA67" s="70" t="s">
        <v>129</v>
      </c>
      <c r="AB67" s="71" t="s">
        <v>128</v>
      </c>
    </row>
    <row r="68" spans="3:28" x14ac:dyDescent="0.4">
      <c r="D68" s="192"/>
      <c r="E68" s="268"/>
      <c r="F68" s="269"/>
      <c r="G68" s="264"/>
      <c r="H68" s="156"/>
      <c r="I68" s="156"/>
      <c r="J68" s="146"/>
      <c r="M68" s="192"/>
      <c r="N68" s="251"/>
      <c r="O68" s="252"/>
      <c r="P68" s="264"/>
      <c r="Q68" s="156"/>
      <c r="R68" s="156"/>
      <c r="S68" s="146"/>
      <c r="V68" s="180"/>
      <c r="W68" s="251"/>
      <c r="X68" s="252"/>
      <c r="Y68" s="141">
        <v>24</v>
      </c>
      <c r="Z68" s="143">
        <v>5</v>
      </c>
      <c r="AA68" s="143">
        <v>35</v>
      </c>
      <c r="AB68" s="184">
        <v>5</v>
      </c>
    </row>
    <row r="69" spans="3:28" ht="19.5" thickBot="1" x14ac:dyDescent="0.45">
      <c r="D69" s="193"/>
      <c r="E69" s="270"/>
      <c r="F69" s="271"/>
      <c r="G69" s="265">
        <f>G67+H67</f>
        <v>43</v>
      </c>
      <c r="H69" s="196"/>
      <c r="I69" s="195">
        <f>I67+J67</f>
        <v>48</v>
      </c>
      <c r="J69" s="201"/>
      <c r="M69" s="193"/>
      <c r="N69" s="253"/>
      <c r="O69" s="254"/>
      <c r="P69" s="265">
        <f>P67+Q67</f>
        <v>33</v>
      </c>
      <c r="Q69" s="196"/>
      <c r="R69" s="195">
        <f>R67+S67</f>
        <v>46</v>
      </c>
      <c r="S69" s="201"/>
      <c r="V69" s="180"/>
      <c r="W69" s="251"/>
      <c r="X69" s="252"/>
      <c r="Y69" s="141"/>
      <c r="Z69" s="143"/>
      <c r="AA69" s="143"/>
      <c r="AB69" s="184"/>
    </row>
    <row r="70" spans="3:28" ht="19.5" thickBot="1" x14ac:dyDescent="0.45">
      <c r="D70" s="191" t="s">
        <v>262</v>
      </c>
      <c r="E70" s="266">
        <v>233</v>
      </c>
      <c r="F70" s="267"/>
      <c r="G70" s="97" t="s">
        <v>103</v>
      </c>
      <c r="H70" s="70" t="s">
        <v>128</v>
      </c>
      <c r="I70" s="70" t="s">
        <v>129</v>
      </c>
      <c r="J70" s="71" t="s">
        <v>128</v>
      </c>
      <c r="M70" s="180" t="s">
        <v>218</v>
      </c>
      <c r="N70" s="251">
        <v>93</v>
      </c>
      <c r="O70" s="252"/>
      <c r="P70" s="97" t="s">
        <v>103</v>
      </c>
      <c r="Q70" s="70" t="s">
        <v>128</v>
      </c>
      <c r="R70" s="70" t="s">
        <v>129</v>
      </c>
      <c r="S70" s="71" t="s">
        <v>128</v>
      </c>
      <c r="V70" s="181"/>
      <c r="W70" s="251"/>
      <c r="X70" s="252"/>
      <c r="Y70" s="153">
        <f>Y68+Z68</f>
        <v>29</v>
      </c>
      <c r="Z70" s="177"/>
      <c r="AA70" s="177">
        <f>AA68+AB68</f>
        <v>40</v>
      </c>
      <c r="AB70" s="185"/>
    </row>
    <row r="71" spans="3:28" x14ac:dyDescent="0.4">
      <c r="D71" s="192"/>
      <c r="E71" s="268"/>
      <c r="F71" s="269"/>
      <c r="G71" s="142">
        <v>45</v>
      </c>
      <c r="H71" s="154">
        <v>6</v>
      </c>
      <c r="I71" s="154">
        <v>37</v>
      </c>
      <c r="J71" s="144">
        <v>6</v>
      </c>
      <c r="M71" s="180"/>
      <c r="N71" s="251"/>
      <c r="O71" s="252"/>
      <c r="P71" s="142">
        <v>28</v>
      </c>
      <c r="Q71" s="154">
        <v>3</v>
      </c>
      <c r="R71" s="154">
        <v>29</v>
      </c>
      <c r="S71" s="144">
        <v>3</v>
      </c>
      <c r="V71" s="179" t="s">
        <v>149</v>
      </c>
      <c r="W71" s="251"/>
      <c r="X71" s="252"/>
      <c r="Y71" s="97" t="s">
        <v>103</v>
      </c>
      <c r="Z71" s="70" t="s">
        <v>128</v>
      </c>
      <c r="AA71" s="70" t="s">
        <v>129</v>
      </c>
      <c r="AB71" s="71" t="s">
        <v>128</v>
      </c>
    </row>
    <row r="72" spans="3:28" x14ac:dyDescent="0.4">
      <c r="D72" s="192"/>
      <c r="E72" s="268"/>
      <c r="F72" s="269"/>
      <c r="G72" s="264"/>
      <c r="H72" s="156"/>
      <c r="I72" s="156"/>
      <c r="J72" s="146"/>
      <c r="M72" s="180"/>
      <c r="N72" s="251"/>
      <c r="O72" s="252"/>
      <c r="P72" s="264"/>
      <c r="Q72" s="156"/>
      <c r="R72" s="156"/>
      <c r="S72" s="146"/>
      <c r="V72" s="180"/>
      <c r="W72" s="251"/>
      <c r="X72" s="252"/>
      <c r="Y72" s="141">
        <v>37</v>
      </c>
      <c r="Z72" s="143">
        <v>7</v>
      </c>
      <c r="AA72" s="143">
        <v>43</v>
      </c>
      <c r="AB72" s="184">
        <v>7</v>
      </c>
    </row>
    <row r="73" spans="3:28" ht="19.5" thickBot="1" x14ac:dyDescent="0.45">
      <c r="D73" s="193"/>
      <c r="E73" s="270"/>
      <c r="F73" s="271"/>
      <c r="G73" s="265">
        <f>G71+H71</f>
        <v>51</v>
      </c>
      <c r="H73" s="196"/>
      <c r="I73" s="195">
        <f>I71+J71</f>
        <v>43</v>
      </c>
      <c r="J73" s="201"/>
      <c r="M73" s="181"/>
      <c r="N73" s="253"/>
      <c r="O73" s="254"/>
      <c r="P73" s="265">
        <f>P71+Q71</f>
        <v>31</v>
      </c>
      <c r="Q73" s="196"/>
      <c r="R73" s="195">
        <f>R71+S71</f>
        <v>32</v>
      </c>
      <c r="S73" s="201"/>
      <c r="V73" s="180"/>
      <c r="W73" s="251"/>
      <c r="X73" s="252"/>
      <c r="Y73" s="141"/>
      <c r="Z73" s="143"/>
      <c r="AA73" s="143"/>
      <c r="AB73" s="184"/>
    </row>
    <row r="74" spans="3:28" ht="19.5" thickBot="1" x14ac:dyDescent="0.45">
      <c r="D74" s="191" t="s">
        <v>269</v>
      </c>
      <c r="E74" s="266">
        <v>203</v>
      </c>
      <c r="F74" s="267"/>
      <c r="G74" s="97" t="s">
        <v>103</v>
      </c>
      <c r="H74" s="70" t="s">
        <v>128</v>
      </c>
      <c r="I74" s="70" t="s">
        <v>129</v>
      </c>
      <c r="J74" s="71" t="s">
        <v>128</v>
      </c>
      <c r="M74" s="180" t="s">
        <v>224</v>
      </c>
      <c r="N74" s="251">
        <v>64</v>
      </c>
      <c r="O74" s="252"/>
      <c r="P74" s="97" t="s">
        <v>103</v>
      </c>
      <c r="Q74" s="70" t="s">
        <v>128</v>
      </c>
      <c r="R74" s="70" t="s">
        <v>129</v>
      </c>
      <c r="S74" s="71" t="s">
        <v>128</v>
      </c>
      <c r="V74" s="181"/>
      <c r="W74" s="251"/>
      <c r="X74" s="252"/>
      <c r="Y74" s="153">
        <f>Y72+Z72</f>
        <v>44</v>
      </c>
      <c r="Z74" s="177"/>
      <c r="AA74" s="177">
        <f>AA72+AB72</f>
        <v>50</v>
      </c>
      <c r="AB74" s="185"/>
    </row>
    <row r="75" spans="3:28" x14ac:dyDescent="0.4">
      <c r="D75" s="192"/>
      <c r="E75" s="268"/>
      <c r="F75" s="269"/>
      <c r="G75" s="142">
        <v>42</v>
      </c>
      <c r="H75" s="154">
        <v>3</v>
      </c>
      <c r="I75" s="154">
        <v>52</v>
      </c>
      <c r="J75" s="144">
        <v>3</v>
      </c>
      <c r="M75" s="180"/>
      <c r="N75" s="251"/>
      <c r="O75" s="252"/>
      <c r="P75" s="142">
        <v>25</v>
      </c>
      <c r="Q75" s="154">
        <v>3</v>
      </c>
      <c r="R75" s="154">
        <v>23</v>
      </c>
      <c r="S75" s="144">
        <v>3</v>
      </c>
      <c r="V75" s="180" t="s">
        <v>150</v>
      </c>
      <c r="W75" s="251"/>
      <c r="X75" s="252"/>
      <c r="Y75" s="97" t="s">
        <v>103</v>
      </c>
      <c r="Z75" s="70" t="s">
        <v>128</v>
      </c>
      <c r="AA75" s="70" t="s">
        <v>129</v>
      </c>
      <c r="AB75" s="71" t="s">
        <v>128</v>
      </c>
    </row>
    <row r="76" spans="3:28" x14ac:dyDescent="0.4">
      <c r="D76" s="192"/>
      <c r="E76" s="268"/>
      <c r="F76" s="269"/>
      <c r="G76" s="264"/>
      <c r="H76" s="156"/>
      <c r="I76" s="156"/>
      <c r="J76" s="146"/>
      <c r="M76" s="180"/>
      <c r="N76" s="251"/>
      <c r="O76" s="252"/>
      <c r="P76" s="264"/>
      <c r="Q76" s="156"/>
      <c r="R76" s="156"/>
      <c r="S76" s="146"/>
      <c r="V76" s="180"/>
      <c r="W76" s="251"/>
      <c r="X76" s="252"/>
      <c r="Y76" s="141">
        <v>13</v>
      </c>
      <c r="Z76" s="143">
        <v>2</v>
      </c>
      <c r="AA76" s="143">
        <v>46</v>
      </c>
      <c r="AB76" s="184">
        <v>2</v>
      </c>
    </row>
    <row r="77" spans="3:28" ht="19.5" thickBot="1" x14ac:dyDescent="0.45">
      <c r="D77" s="193"/>
      <c r="E77" s="270"/>
      <c r="F77" s="271"/>
      <c r="G77" s="265">
        <f>G75+H75</f>
        <v>45</v>
      </c>
      <c r="H77" s="196"/>
      <c r="I77" s="195">
        <f>I75+J75</f>
        <v>55</v>
      </c>
      <c r="J77" s="201"/>
      <c r="M77" s="181"/>
      <c r="N77" s="253"/>
      <c r="O77" s="254"/>
      <c r="P77" s="265">
        <f>P75+Q75</f>
        <v>28</v>
      </c>
      <c r="Q77" s="196"/>
      <c r="R77" s="195">
        <f>R75+S75</f>
        <v>26</v>
      </c>
      <c r="S77" s="201"/>
      <c r="V77" s="180"/>
      <c r="W77" s="251"/>
      <c r="X77" s="252"/>
      <c r="Y77" s="141"/>
      <c r="Z77" s="143"/>
      <c r="AA77" s="143"/>
      <c r="AB77" s="184"/>
    </row>
    <row r="78" spans="3:28" ht="19.5" thickBot="1" x14ac:dyDescent="0.45">
      <c r="D78" s="191" t="s">
        <v>294</v>
      </c>
      <c r="E78" s="266">
        <v>162</v>
      </c>
      <c r="F78" s="267"/>
      <c r="G78" s="97" t="s">
        <v>103</v>
      </c>
      <c r="H78" s="70" t="s">
        <v>128</v>
      </c>
      <c r="I78" s="70" t="s">
        <v>129</v>
      </c>
      <c r="J78" s="71" t="s">
        <v>128</v>
      </c>
      <c r="M78" s="191" t="s">
        <v>230</v>
      </c>
      <c r="N78" s="266">
        <v>70</v>
      </c>
      <c r="O78" s="267"/>
      <c r="P78" s="97" t="s">
        <v>103</v>
      </c>
      <c r="Q78" s="70" t="s">
        <v>128</v>
      </c>
      <c r="R78" s="70" t="s">
        <v>129</v>
      </c>
      <c r="S78" s="71" t="s">
        <v>128</v>
      </c>
      <c r="V78" s="181"/>
      <c r="W78" s="251"/>
      <c r="X78" s="252"/>
      <c r="Y78" s="153">
        <f>Y76+Z76</f>
        <v>15</v>
      </c>
      <c r="Z78" s="177"/>
      <c r="AA78" s="177">
        <f>AA76+AB76</f>
        <v>48</v>
      </c>
      <c r="AB78" s="185"/>
    </row>
    <row r="79" spans="3:28" x14ac:dyDescent="0.4">
      <c r="D79" s="192"/>
      <c r="E79" s="268"/>
      <c r="F79" s="269"/>
      <c r="G79" s="142">
        <v>41</v>
      </c>
      <c r="H79" s="154">
        <v>8</v>
      </c>
      <c r="I79" s="154">
        <v>36</v>
      </c>
      <c r="J79" s="144">
        <v>8</v>
      </c>
      <c r="M79" s="192"/>
      <c r="N79" s="268"/>
      <c r="O79" s="269"/>
      <c r="P79" s="142">
        <v>25</v>
      </c>
      <c r="Q79" s="154">
        <v>6</v>
      </c>
      <c r="R79" s="154">
        <v>19</v>
      </c>
      <c r="S79" s="144">
        <v>6</v>
      </c>
      <c r="V79" s="180" t="s">
        <v>138</v>
      </c>
      <c r="W79" s="251"/>
      <c r="X79" s="252"/>
      <c r="Y79" s="97" t="s">
        <v>103</v>
      </c>
      <c r="Z79" s="70" t="s">
        <v>128</v>
      </c>
      <c r="AA79" s="70" t="s">
        <v>129</v>
      </c>
      <c r="AB79" s="71" t="s">
        <v>128</v>
      </c>
    </row>
    <row r="80" spans="3:28" x14ac:dyDescent="0.4">
      <c r="D80" s="192"/>
      <c r="E80" s="268"/>
      <c r="F80" s="269"/>
      <c r="G80" s="264"/>
      <c r="H80" s="156"/>
      <c r="I80" s="156"/>
      <c r="J80" s="146"/>
      <c r="M80" s="192"/>
      <c r="N80" s="268"/>
      <c r="O80" s="269"/>
      <c r="P80" s="264"/>
      <c r="Q80" s="156"/>
      <c r="R80" s="156"/>
      <c r="S80" s="146"/>
      <c r="V80" s="180"/>
      <c r="W80" s="251"/>
      <c r="X80" s="252"/>
      <c r="Y80" s="142"/>
      <c r="Z80" s="154"/>
      <c r="AA80" s="154"/>
      <c r="AB80" s="144"/>
    </row>
    <row r="81" spans="4:28" ht="19.5" thickBot="1" x14ac:dyDescent="0.45">
      <c r="D81" s="193"/>
      <c r="E81" s="270"/>
      <c r="F81" s="271"/>
      <c r="G81" s="265">
        <f>G79+H79</f>
        <v>49</v>
      </c>
      <c r="H81" s="196"/>
      <c r="I81" s="195">
        <f>I79+J79</f>
        <v>44</v>
      </c>
      <c r="J81" s="201"/>
      <c r="M81" s="193"/>
      <c r="N81" s="270"/>
      <c r="O81" s="271"/>
      <c r="P81" s="265">
        <f>P79+Q79</f>
        <v>31</v>
      </c>
      <c r="Q81" s="196"/>
      <c r="R81" s="195">
        <f>R79+S79</f>
        <v>25</v>
      </c>
      <c r="S81" s="201"/>
      <c r="V81" s="180"/>
      <c r="W81" s="251"/>
      <c r="X81" s="252"/>
      <c r="Y81" s="264"/>
      <c r="Z81" s="156"/>
      <c r="AA81" s="156"/>
      <c r="AB81" s="146"/>
    </row>
    <row r="82" spans="4:28" ht="19.5" thickBot="1" x14ac:dyDescent="0.45">
      <c r="D82" s="191" t="s">
        <v>303</v>
      </c>
      <c r="E82" s="266">
        <v>136</v>
      </c>
      <c r="F82" s="267"/>
      <c r="G82" s="97" t="s">
        <v>103</v>
      </c>
      <c r="H82" s="70" t="s">
        <v>128</v>
      </c>
      <c r="I82" s="70" t="s">
        <v>129</v>
      </c>
      <c r="J82" s="71" t="s">
        <v>128</v>
      </c>
      <c r="M82" s="191" t="s">
        <v>243</v>
      </c>
      <c r="N82" s="266">
        <v>92</v>
      </c>
      <c r="O82" s="267"/>
      <c r="P82" s="97" t="s">
        <v>103</v>
      </c>
      <c r="Q82" s="70" t="s">
        <v>128</v>
      </c>
      <c r="R82" s="70" t="s">
        <v>129</v>
      </c>
      <c r="S82" s="71" t="s">
        <v>128</v>
      </c>
      <c r="V82" s="181"/>
      <c r="W82" s="251"/>
      <c r="X82" s="252"/>
      <c r="Y82" s="265">
        <f>Y80+Z80</f>
        <v>0</v>
      </c>
      <c r="Z82" s="196"/>
      <c r="AA82" s="195">
        <f>AA80+AB80</f>
        <v>0</v>
      </c>
      <c r="AB82" s="201"/>
    </row>
    <row r="83" spans="4:28" x14ac:dyDescent="0.4">
      <c r="D83" s="192"/>
      <c r="E83" s="268"/>
      <c r="F83" s="269"/>
      <c r="G83" s="142">
        <v>26</v>
      </c>
      <c r="H83" s="154">
        <v>9</v>
      </c>
      <c r="I83" s="154">
        <v>43</v>
      </c>
      <c r="J83" s="144">
        <v>9</v>
      </c>
      <c r="M83" s="192"/>
      <c r="N83" s="268"/>
      <c r="O83" s="269"/>
      <c r="P83" s="142">
        <v>36</v>
      </c>
      <c r="Q83" s="154">
        <v>6</v>
      </c>
      <c r="R83" s="154">
        <v>41</v>
      </c>
      <c r="S83" s="144">
        <v>6</v>
      </c>
      <c r="V83" s="180" t="s">
        <v>153</v>
      </c>
      <c r="W83" s="251"/>
      <c r="X83" s="252"/>
      <c r="Y83" s="97" t="s">
        <v>103</v>
      </c>
      <c r="Z83" s="70" t="s">
        <v>128</v>
      </c>
      <c r="AA83" s="70" t="s">
        <v>129</v>
      </c>
      <c r="AB83" s="71" t="s">
        <v>128</v>
      </c>
    </row>
    <row r="84" spans="4:28" x14ac:dyDescent="0.4">
      <c r="D84" s="192"/>
      <c r="E84" s="268"/>
      <c r="F84" s="269"/>
      <c r="G84" s="264"/>
      <c r="H84" s="156"/>
      <c r="I84" s="156"/>
      <c r="J84" s="146"/>
      <c r="M84" s="192"/>
      <c r="N84" s="268"/>
      <c r="O84" s="269"/>
      <c r="P84" s="264"/>
      <c r="Q84" s="156"/>
      <c r="R84" s="156"/>
      <c r="S84" s="146"/>
      <c r="V84" s="180"/>
      <c r="W84" s="251"/>
      <c r="X84" s="252"/>
      <c r="Y84" s="142"/>
      <c r="Z84" s="154"/>
      <c r="AA84" s="154"/>
      <c r="AB84" s="144"/>
    </row>
    <row r="85" spans="4:28" ht="19.5" thickBot="1" x14ac:dyDescent="0.45">
      <c r="D85" s="193"/>
      <c r="E85" s="270"/>
      <c r="F85" s="271"/>
      <c r="G85" s="265">
        <f>G83+H83</f>
        <v>35</v>
      </c>
      <c r="H85" s="196"/>
      <c r="I85" s="195">
        <f>I83+J83</f>
        <v>52</v>
      </c>
      <c r="J85" s="201"/>
      <c r="M85" s="193"/>
      <c r="N85" s="270"/>
      <c r="O85" s="271"/>
      <c r="P85" s="265">
        <f>P83+Q83</f>
        <v>42</v>
      </c>
      <c r="Q85" s="196"/>
      <c r="R85" s="195">
        <f>R83+S83</f>
        <v>47</v>
      </c>
      <c r="S85" s="201"/>
      <c r="V85" s="180"/>
      <c r="W85" s="251"/>
      <c r="X85" s="252"/>
      <c r="Y85" s="264"/>
      <c r="Z85" s="156"/>
      <c r="AA85" s="156"/>
      <c r="AB85" s="146"/>
    </row>
    <row r="86" spans="4:28" ht="19.5" thickBot="1" x14ac:dyDescent="0.45">
      <c r="D86" s="191" t="s">
        <v>310</v>
      </c>
      <c r="E86" s="266">
        <v>112</v>
      </c>
      <c r="F86" s="267"/>
      <c r="G86" s="97" t="s">
        <v>103</v>
      </c>
      <c r="H86" s="70" t="s">
        <v>128</v>
      </c>
      <c r="I86" s="70" t="s">
        <v>129</v>
      </c>
      <c r="J86" s="71" t="s">
        <v>128</v>
      </c>
      <c r="M86" s="191" t="s">
        <v>250</v>
      </c>
      <c r="N86" s="266">
        <v>113</v>
      </c>
      <c r="O86" s="267"/>
      <c r="P86" s="97" t="s">
        <v>103</v>
      </c>
      <c r="Q86" s="70" t="s">
        <v>128</v>
      </c>
      <c r="R86" s="70" t="s">
        <v>129</v>
      </c>
      <c r="S86" s="71" t="s">
        <v>128</v>
      </c>
      <c r="V86" s="181"/>
      <c r="W86" s="251"/>
      <c r="X86" s="252"/>
      <c r="Y86" s="265">
        <f>Y84+Z84</f>
        <v>0</v>
      </c>
      <c r="Z86" s="196"/>
      <c r="AA86" s="195">
        <f>AA84+AB84</f>
        <v>0</v>
      </c>
      <c r="AB86" s="201"/>
    </row>
    <row r="87" spans="4:28" x14ac:dyDescent="0.4">
      <c r="D87" s="192"/>
      <c r="E87" s="268"/>
      <c r="F87" s="269"/>
      <c r="G87" s="142">
        <v>29</v>
      </c>
      <c r="H87" s="154">
        <v>9</v>
      </c>
      <c r="I87" s="154">
        <v>29</v>
      </c>
      <c r="J87" s="144">
        <v>9</v>
      </c>
      <c r="M87" s="192"/>
      <c r="N87" s="268"/>
      <c r="O87" s="269"/>
      <c r="P87" s="142">
        <v>33</v>
      </c>
      <c r="Q87" s="154">
        <v>8</v>
      </c>
      <c r="R87" s="154">
        <v>69</v>
      </c>
      <c r="S87" s="144">
        <v>8</v>
      </c>
      <c r="V87" s="180" t="s">
        <v>154</v>
      </c>
      <c r="W87" s="251"/>
      <c r="X87" s="252"/>
      <c r="Y87" s="97" t="s">
        <v>103</v>
      </c>
      <c r="Z87" s="70" t="s">
        <v>128</v>
      </c>
      <c r="AA87" s="70" t="s">
        <v>129</v>
      </c>
      <c r="AB87" s="71" t="s">
        <v>128</v>
      </c>
    </row>
    <row r="88" spans="4:28" x14ac:dyDescent="0.4">
      <c r="D88" s="192"/>
      <c r="E88" s="268"/>
      <c r="F88" s="269"/>
      <c r="G88" s="264"/>
      <c r="H88" s="156"/>
      <c r="I88" s="156"/>
      <c r="J88" s="146"/>
      <c r="M88" s="192"/>
      <c r="N88" s="268"/>
      <c r="O88" s="269"/>
      <c r="P88" s="264"/>
      <c r="Q88" s="156"/>
      <c r="R88" s="156"/>
      <c r="S88" s="146"/>
      <c r="V88" s="180"/>
      <c r="W88" s="251"/>
      <c r="X88" s="252"/>
      <c r="Y88" s="142"/>
      <c r="Z88" s="154"/>
      <c r="AA88" s="154"/>
      <c r="AB88" s="144"/>
    </row>
    <row r="89" spans="4:28" ht="19.5" thickBot="1" x14ac:dyDescent="0.45">
      <c r="D89" s="193"/>
      <c r="E89" s="270"/>
      <c r="F89" s="271"/>
      <c r="G89" s="265">
        <f>G87+H87</f>
        <v>38</v>
      </c>
      <c r="H89" s="196"/>
      <c r="I89" s="195">
        <f>I87+J87</f>
        <v>38</v>
      </c>
      <c r="J89" s="201"/>
      <c r="M89" s="193"/>
      <c r="N89" s="270"/>
      <c r="O89" s="271"/>
      <c r="P89" s="265">
        <f>P87+Q87</f>
        <v>41</v>
      </c>
      <c r="Q89" s="196"/>
      <c r="R89" s="195">
        <f>R87+S87</f>
        <v>77</v>
      </c>
      <c r="S89" s="201"/>
      <c r="V89" s="180"/>
      <c r="W89" s="251"/>
      <c r="X89" s="252"/>
      <c r="Y89" s="264"/>
      <c r="Z89" s="156"/>
      <c r="AA89" s="156"/>
      <c r="AB89" s="146"/>
    </row>
    <row r="90" spans="4:28" ht="19.5" thickBot="1" x14ac:dyDescent="0.45">
      <c r="D90" s="191" t="s">
        <v>315</v>
      </c>
      <c r="E90" s="266">
        <v>71</v>
      </c>
      <c r="F90" s="267"/>
      <c r="G90" s="97" t="s">
        <v>103</v>
      </c>
      <c r="H90" s="70" t="s">
        <v>128</v>
      </c>
      <c r="I90" s="70" t="s">
        <v>129</v>
      </c>
      <c r="J90" s="71" t="s">
        <v>128</v>
      </c>
      <c r="M90" s="191" t="s">
        <v>255</v>
      </c>
      <c r="N90" s="266">
        <v>124</v>
      </c>
      <c r="O90" s="267"/>
      <c r="P90" s="97" t="s">
        <v>103</v>
      </c>
      <c r="Q90" s="70" t="s">
        <v>128</v>
      </c>
      <c r="R90" s="70" t="s">
        <v>129</v>
      </c>
      <c r="S90" s="71" t="s">
        <v>128</v>
      </c>
      <c r="V90" s="181"/>
      <c r="W90" s="251"/>
      <c r="X90" s="252"/>
      <c r="Y90" s="265">
        <f>Y88+Z88</f>
        <v>0</v>
      </c>
      <c r="Z90" s="196"/>
      <c r="AA90" s="195">
        <f>AA88+AB88</f>
        <v>0</v>
      </c>
      <c r="AB90" s="201"/>
    </row>
    <row r="91" spans="4:28" x14ac:dyDescent="0.4">
      <c r="D91" s="192"/>
      <c r="E91" s="268"/>
      <c r="F91" s="269"/>
      <c r="G91" s="142">
        <v>53</v>
      </c>
      <c r="H91" s="154">
        <v>6</v>
      </c>
      <c r="I91" s="154">
        <v>49</v>
      </c>
      <c r="J91" s="144">
        <v>6</v>
      </c>
      <c r="M91" s="192"/>
      <c r="N91" s="268"/>
      <c r="O91" s="269"/>
      <c r="P91" s="142">
        <v>34</v>
      </c>
      <c r="Q91" s="154">
        <v>9</v>
      </c>
      <c r="R91" s="154">
        <v>39</v>
      </c>
      <c r="S91" s="144">
        <v>9</v>
      </c>
      <c r="V91" s="180" t="s">
        <v>209</v>
      </c>
      <c r="W91" s="251"/>
      <c r="X91" s="252"/>
      <c r="Y91" s="97" t="s">
        <v>103</v>
      </c>
      <c r="Z91" s="70" t="s">
        <v>128</v>
      </c>
      <c r="AA91" s="70" t="s">
        <v>129</v>
      </c>
      <c r="AB91" s="71" t="s">
        <v>128</v>
      </c>
    </row>
    <row r="92" spans="4:28" x14ac:dyDescent="0.4">
      <c r="D92" s="192"/>
      <c r="E92" s="268"/>
      <c r="F92" s="269"/>
      <c r="G92" s="264"/>
      <c r="H92" s="156"/>
      <c r="I92" s="156"/>
      <c r="J92" s="146"/>
      <c r="M92" s="192"/>
      <c r="N92" s="268"/>
      <c r="O92" s="269"/>
      <c r="P92" s="264"/>
      <c r="Q92" s="156"/>
      <c r="R92" s="156"/>
      <c r="S92" s="146"/>
      <c r="V92" s="180"/>
      <c r="W92" s="251"/>
      <c r="X92" s="252"/>
      <c r="Y92" s="142"/>
      <c r="Z92" s="154"/>
      <c r="AA92" s="154"/>
      <c r="AB92" s="144"/>
    </row>
    <row r="93" spans="4:28" ht="19.5" thickBot="1" x14ac:dyDescent="0.45">
      <c r="D93" s="193"/>
      <c r="E93" s="270"/>
      <c r="F93" s="271"/>
      <c r="G93" s="265">
        <f>G91+H91</f>
        <v>59</v>
      </c>
      <c r="H93" s="196"/>
      <c r="I93" s="195">
        <f>I91+J91</f>
        <v>55</v>
      </c>
      <c r="J93" s="201"/>
      <c r="M93" s="193"/>
      <c r="N93" s="270"/>
      <c r="O93" s="271"/>
      <c r="P93" s="265">
        <f>P91+Q91</f>
        <v>43</v>
      </c>
      <c r="Q93" s="196"/>
      <c r="R93" s="195">
        <f>R91+S91</f>
        <v>48</v>
      </c>
      <c r="S93" s="201"/>
      <c r="V93" s="180"/>
      <c r="W93" s="251"/>
      <c r="X93" s="252"/>
      <c r="Y93" s="264"/>
      <c r="Z93" s="156"/>
      <c r="AA93" s="156"/>
      <c r="AB93" s="146"/>
    </row>
    <row r="94" spans="4:28" ht="19.5" thickBot="1" x14ac:dyDescent="0.45">
      <c r="D94" s="191"/>
      <c r="E94" s="266"/>
      <c r="F94" s="267"/>
      <c r="G94" s="97"/>
      <c r="H94" s="70"/>
      <c r="I94" s="70"/>
      <c r="J94" s="71"/>
      <c r="M94" s="191" t="s">
        <v>262</v>
      </c>
      <c r="N94" s="266">
        <v>233</v>
      </c>
      <c r="O94" s="267"/>
      <c r="P94" s="97" t="s">
        <v>134</v>
      </c>
      <c r="Q94" s="70" t="s">
        <v>135</v>
      </c>
      <c r="R94" s="70" t="s">
        <v>136</v>
      </c>
      <c r="S94" s="71" t="s">
        <v>135</v>
      </c>
      <c r="V94" s="181"/>
      <c r="W94" s="251"/>
      <c r="X94" s="252"/>
      <c r="Y94" s="265">
        <f>Y92+Z92</f>
        <v>0</v>
      </c>
      <c r="Z94" s="196"/>
      <c r="AA94" s="195">
        <f>AA92+AB92</f>
        <v>0</v>
      </c>
      <c r="AB94" s="201"/>
    </row>
    <row r="95" spans="4:28" x14ac:dyDescent="0.4">
      <c r="D95" s="192"/>
      <c r="E95" s="268"/>
      <c r="F95" s="269"/>
      <c r="G95" s="142"/>
      <c r="H95" s="154"/>
      <c r="I95" s="154"/>
      <c r="J95" s="144"/>
      <c r="M95" s="192"/>
      <c r="N95" s="268"/>
      <c r="O95" s="269"/>
      <c r="P95" s="142">
        <v>45</v>
      </c>
      <c r="Q95" s="154">
        <v>6</v>
      </c>
      <c r="R95" s="154">
        <v>37</v>
      </c>
      <c r="S95" s="144">
        <v>6</v>
      </c>
      <c r="V95" s="180" t="s">
        <v>210</v>
      </c>
      <c r="W95" s="251"/>
      <c r="X95" s="252"/>
      <c r="Y95" s="97" t="s">
        <v>103</v>
      </c>
      <c r="Z95" s="70" t="s">
        <v>128</v>
      </c>
      <c r="AA95" s="70" t="s">
        <v>129</v>
      </c>
      <c r="AB95" s="71" t="s">
        <v>128</v>
      </c>
    </row>
    <row r="96" spans="4:28" x14ac:dyDescent="0.4">
      <c r="D96" s="192"/>
      <c r="E96" s="268"/>
      <c r="F96" s="269"/>
      <c r="G96" s="264"/>
      <c r="H96" s="156"/>
      <c r="I96" s="156"/>
      <c r="J96" s="146"/>
      <c r="M96" s="192"/>
      <c r="N96" s="268"/>
      <c r="O96" s="269"/>
      <c r="P96" s="264"/>
      <c r="Q96" s="156"/>
      <c r="R96" s="156"/>
      <c r="S96" s="146"/>
      <c r="V96" s="180"/>
      <c r="W96" s="251"/>
      <c r="X96" s="252"/>
      <c r="Y96" s="142"/>
      <c r="Z96" s="154"/>
      <c r="AA96" s="154"/>
      <c r="AB96" s="144"/>
    </row>
    <row r="97" spans="4:28" ht="19.5" thickBot="1" x14ac:dyDescent="0.45">
      <c r="D97" s="193"/>
      <c r="E97" s="270"/>
      <c r="F97" s="271"/>
      <c r="G97" s="265"/>
      <c r="H97" s="196"/>
      <c r="I97" s="195"/>
      <c r="J97" s="201"/>
      <c r="M97" s="193"/>
      <c r="N97" s="270"/>
      <c r="O97" s="271"/>
      <c r="P97" s="265">
        <f>P95+Q95</f>
        <v>51</v>
      </c>
      <c r="Q97" s="196"/>
      <c r="R97" s="195">
        <f>R95+S95</f>
        <v>43</v>
      </c>
      <c r="S97" s="201"/>
      <c r="V97" s="180"/>
      <c r="W97" s="251"/>
      <c r="X97" s="252"/>
      <c r="Y97" s="264"/>
      <c r="Z97" s="156"/>
      <c r="AA97" s="156"/>
      <c r="AB97" s="146"/>
    </row>
    <row r="98" spans="4:28" ht="19.5" thickBot="1" x14ac:dyDescent="0.45">
      <c r="D98" s="191"/>
      <c r="E98" s="266"/>
      <c r="F98" s="267"/>
      <c r="G98" s="97"/>
      <c r="H98" s="70"/>
      <c r="I98" s="70"/>
      <c r="J98" s="71"/>
      <c r="M98" s="191" t="s">
        <v>269</v>
      </c>
      <c r="N98" s="266">
        <v>203</v>
      </c>
      <c r="O98" s="267"/>
      <c r="P98" s="97" t="s">
        <v>271</v>
      </c>
      <c r="Q98" s="70" t="s">
        <v>272</v>
      </c>
      <c r="R98" s="70" t="s">
        <v>273</v>
      </c>
      <c r="S98" s="71" t="s">
        <v>272</v>
      </c>
      <c r="V98" s="181"/>
      <c r="W98" s="251"/>
      <c r="X98" s="252"/>
      <c r="Y98" s="265">
        <f>Y96+Z96</f>
        <v>0</v>
      </c>
      <c r="Z98" s="196"/>
      <c r="AA98" s="195">
        <f>AA96+AB96</f>
        <v>0</v>
      </c>
      <c r="AB98" s="201"/>
    </row>
    <row r="99" spans="4:28" x14ac:dyDescent="0.4">
      <c r="D99" s="192"/>
      <c r="E99" s="268"/>
      <c r="F99" s="269"/>
      <c r="G99" s="142"/>
      <c r="H99" s="154"/>
      <c r="I99" s="154"/>
      <c r="J99" s="144"/>
      <c r="M99" s="192"/>
      <c r="N99" s="268"/>
      <c r="O99" s="269"/>
      <c r="P99" s="142">
        <v>42</v>
      </c>
      <c r="Q99" s="154">
        <v>3</v>
      </c>
      <c r="R99" s="154">
        <v>52</v>
      </c>
      <c r="S99" s="144">
        <v>3</v>
      </c>
      <c r="V99" s="180" t="s">
        <v>211</v>
      </c>
      <c r="W99" s="251"/>
      <c r="X99" s="252"/>
      <c r="Y99" s="97" t="s">
        <v>103</v>
      </c>
      <c r="Z99" s="70" t="s">
        <v>128</v>
      </c>
      <c r="AA99" s="70" t="s">
        <v>129</v>
      </c>
      <c r="AB99" s="71" t="s">
        <v>128</v>
      </c>
    </row>
    <row r="100" spans="4:28" x14ac:dyDescent="0.4">
      <c r="D100" s="192"/>
      <c r="E100" s="268"/>
      <c r="F100" s="269"/>
      <c r="G100" s="264"/>
      <c r="H100" s="156"/>
      <c r="I100" s="156"/>
      <c r="J100" s="146"/>
      <c r="M100" s="192"/>
      <c r="N100" s="268"/>
      <c r="O100" s="269"/>
      <c r="P100" s="264"/>
      <c r="Q100" s="156"/>
      <c r="R100" s="156"/>
      <c r="S100" s="146"/>
      <c r="V100" s="180"/>
      <c r="W100" s="251"/>
      <c r="X100" s="252"/>
      <c r="Y100" s="142"/>
      <c r="Z100" s="154"/>
      <c r="AA100" s="154"/>
      <c r="AB100" s="144"/>
    </row>
    <row r="101" spans="4:28" ht="19.5" thickBot="1" x14ac:dyDescent="0.45">
      <c r="D101" s="193"/>
      <c r="E101" s="270"/>
      <c r="F101" s="271"/>
      <c r="G101" s="265"/>
      <c r="H101" s="196"/>
      <c r="I101" s="195"/>
      <c r="J101" s="201"/>
      <c r="M101" s="193"/>
      <c r="N101" s="270"/>
      <c r="O101" s="271"/>
      <c r="P101" s="265">
        <f>P99+Q99</f>
        <v>45</v>
      </c>
      <c r="Q101" s="196"/>
      <c r="R101" s="195">
        <f>R99+S99</f>
        <v>55</v>
      </c>
      <c r="S101" s="201"/>
      <c r="V101" s="180"/>
      <c r="W101" s="251"/>
      <c r="X101" s="252"/>
      <c r="Y101" s="264"/>
      <c r="Z101" s="156"/>
      <c r="AA101" s="156"/>
      <c r="AB101" s="146"/>
    </row>
    <row r="102" spans="4:28" ht="19.5" thickBot="1" x14ac:dyDescent="0.45">
      <c r="V102" s="181"/>
      <c r="W102" s="251"/>
      <c r="X102" s="252"/>
      <c r="Y102" s="265">
        <f>Y100+Z100</f>
        <v>0</v>
      </c>
      <c r="Z102" s="196"/>
      <c r="AA102" s="195">
        <f>AA100+AB100</f>
        <v>0</v>
      </c>
      <c r="AB102" s="201"/>
    </row>
    <row r="103" spans="4:28" x14ac:dyDescent="0.4">
      <c r="V103" s="180" t="s">
        <v>212</v>
      </c>
      <c r="W103" s="251"/>
      <c r="X103" s="252"/>
      <c r="Y103" s="97" t="s">
        <v>103</v>
      </c>
      <c r="Z103" s="70" t="s">
        <v>128</v>
      </c>
      <c r="AA103" s="70" t="s">
        <v>129</v>
      </c>
      <c r="AB103" s="71" t="s">
        <v>128</v>
      </c>
    </row>
    <row r="104" spans="4:28" x14ac:dyDescent="0.4">
      <c r="V104" s="180"/>
      <c r="W104" s="251"/>
      <c r="X104" s="252"/>
      <c r="Y104" s="142"/>
      <c r="Z104" s="154"/>
      <c r="AA104" s="154"/>
      <c r="AB104" s="144"/>
    </row>
    <row r="105" spans="4:28" x14ac:dyDescent="0.4">
      <c r="V105" s="180"/>
      <c r="W105" s="251"/>
      <c r="X105" s="252"/>
      <c r="Y105" s="264"/>
      <c r="Z105" s="156"/>
      <c r="AA105" s="156"/>
      <c r="AB105" s="146"/>
    </row>
    <row r="106" spans="4:28" ht="19.5" thickBot="1" x14ac:dyDescent="0.45">
      <c r="V106" s="181"/>
      <c r="W106" s="251"/>
      <c r="X106" s="252"/>
      <c r="Y106" s="265">
        <f>Y104+Z104</f>
        <v>0</v>
      </c>
      <c r="Z106" s="196"/>
      <c r="AA106" s="195">
        <f>AA104+AB104</f>
        <v>0</v>
      </c>
      <c r="AB106" s="201"/>
    </row>
  </sheetData>
  <mergeCells count="376">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32:B61"/>
    <mergeCell ref="C32:C34"/>
    <mergeCell ref="D32:D34"/>
    <mergeCell ref="E32:E33"/>
    <mergeCell ref="F32:F33"/>
    <mergeCell ref="G32:G33"/>
    <mergeCell ref="E40:F40"/>
    <mergeCell ref="G40:H40"/>
    <mergeCell ref="C41:C43"/>
    <mergeCell ref="D41:D43"/>
    <mergeCell ref="C38:C40"/>
    <mergeCell ref="D38:D40"/>
    <mergeCell ref="E38:E39"/>
    <mergeCell ref="F38:F39"/>
    <mergeCell ref="G38:G39"/>
    <mergeCell ref="H38:H39"/>
    <mergeCell ref="E41:E42"/>
    <mergeCell ref="F41:F42"/>
    <mergeCell ref="G41:G42"/>
    <mergeCell ref="H41:H42"/>
    <mergeCell ref="C44:C46"/>
    <mergeCell ref="D44:D46"/>
    <mergeCell ref="E44:E45"/>
    <mergeCell ref="F44:F45"/>
    <mergeCell ref="I38:I40"/>
    <mergeCell ref="H32:H33"/>
    <mergeCell ref="I32:I34"/>
    <mergeCell ref="E34:F34"/>
    <mergeCell ref="G34:H34"/>
    <mergeCell ref="C35:C37"/>
    <mergeCell ref="D35:D37"/>
    <mergeCell ref="E35:E36"/>
    <mergeCell ref="F35:F36"/>
    <mergeCell ref="G35:G36"/>
    <mergeCell ref="H35:H36"/>
    <mergeCell ref="I41:I43"/>
    <mergeCell ref="E43:F43"/>
    <mergeCell ref="G43:H43"/>
    <mergeCell ref="I35:I37"/>
    <mergeCell ref="E37:F37"/>
    <mergeCell ref="G37:H37"/>
    <mergeCell ref="E49:F49"/>
    <mergeCell ref="G49:H49"/>
    <mergeCell ref="C50:C52"/>
    <mergeCell ref="D50:D52"/>
    <mergeCell ref="E50:E51"/>
    <mergeCell ref="F50:F51"/>
    <mergeCell ref="G50:G51"/>
    <mergeCell ref="H50:H51"/>
    <mergeCell ref="I44:I46"/>
    <mergeCell ref="E46:F46"/>
    <mergeCell ref="G46:H46"/>
    <mergeCell ref="C47:C49"/>
    <mergeCell ref="D47:D49"/>
    <mergeCell ref="E47:E48"/>
    <mergeCell ref="F47:F48"/>
    <mergeCell ref="G47:G48"/>
    <mergeCell ref="H47:H48"/>
    <mergeCell ref="I47:I49"/>
    <mergeCell ref="G44:G45"/>
    <mergeCell ref="H44:H45"/>
    <mergeCell ref="I50:I52"/>
    <mergeCell ref="E52:F52"/>
    <mergeCell ref="G52:H52"/>
    <mergeCell ref="C53:C55"/>
    <mergeCell ref="D53:D55"/>
    <mergeCell ref="E53:E54"/>
    <mergeCell ref="F53:F54"/>
    <mergeCell ref="G53:G54"/>
    <mergeCell ref="H53:H54"/>
    <mergeCell ref="I53:I55"/>
    <mergeCell ref="C59:C61"/>
    <mergeCell ref="D59:D61"/>
    <mergeCell ref="E59:E60"/>
    <mergeCell ref="F59:F60"/>
    <mergeCell ref="G59:G60"/>
    <mergeCell ref="H59:H60"/>
    <mergeCell ref="I59:I61"/>
    <mergeCell ref="E55:F55"/>
    <mergeCell ref="G55:H55"/>
    <mergeCell ref="C56:C58"/>
    <mergeCell ref="D56:D58"/>
    <mergeCell ref="E56:E57"/>
    <mergeCell ref="F56:F57"/>
    <mergeCell ref="G56:G57"/>
    <mergeCell ref="H56:H57"/>
    <mergeCell ref="E61:F61"/>
    <mergeCell ref="G61:H61"/>
    <mergeCell ref="D63:D64"/>
    <mergeCell ref="E65:F65"/>
    <mergeCell ref="G65:H65"/>
    <mergeCell ref="I65:J65"/>
    <mergeCell ref="I56:I58"/>
    <mergeCell ref="E58:F58"/>
    <mergeCell ref="G58:H58"/>
    <mergeCell ref="H67:H68"/>
    <mergeCell ref="I67:I68"/>
    <mergeCell ref="J67:J68"/>
    <mergeCell ref="P67:P68"/>
    <mergeCell ref="Q67:Q68"/>
    <mergeCell ref="N65:O65"/>
    <mergeCell ref="P65:Q65"/>
    <mergeCell ref="R65:S65"/>
    <mergeCell ref="D66:D69"/>
    <mergeCell ref="E66:F69"/>
    <mergeCell ref="M66:M69"/>
    <mergeCell ref="N66:O69"/>
    <mergeCell ref="R67:R68"/>
    <mergeCell ref="S67:S68"/>
    <mergeCell ref="D70:D73"/>
    <mergeCell ref="E70:F73"/>
    <mergeCell ref="M70:M73"/>
    <mergeCell ref="N70:O73"/>
    <mergeCell ref="Y70:Z70"/>
    <mergeCell ref="AA70:AB70"/>
    <mergeCell ref="G71:G72"/>
    <mergeCell ref="H71:H72"/>
    <mergeCell ref="I71:I72"/>
    <mergeCell ref="J71:J72"/>
    <mergeCell ref="W67:X70"/>
    <mergeCell ref="Y68:Y69"/>
    <mergeCell ref="Z68:Z69"/>
    <mergeCell ref="AA68:AA69"/>
    <mergeCell ref="AB68:AB69"/>
    <mergeCell ref="G69:H69"/>
    <mergeCell ref="I69:J69"/>
    <mergeCell ref="P69:Q69"/>
    <mergeCell ref="R69:S69"/>
    <mergeCell ref="V66:V70"/>
    <mergeCell ref="W66:X66"/>
    <mergeCell ref="Y66:Z66"/>
    <mergeCell ref="AA66:AB66"/>
    <mergeCell ref="G67:G68"/>
    <mergeCell ref="Y72:Y73"/>
    <mergeCell ref="Z72:Z73"/>
    <mergeCell ref="AA72:AA73"/>
    <mergeCell ref="AB72:AB73"/>
    <mergeCell ref="G73:H73"/>
    <mergeCell ref="I73:J73"/>
    <mergeCell ref="P73:Q73"/>
    <mergeCell ref="R73:S73"/>
    <mergeCell ref="P71:P72"/>
    <mergeCell ref="Q71:Q72"/>
    <mergeCell ref="R71:R72"/>
    <mergeCell ref="S71:S72"/>
    <mergeCell ref="V71:V74"/>
    <mergeCell ref="W71:X74"/>
    <mergeCell ref="D74:D77"/>
    <mergeCell ref="E74:F77"/>
    <mergeCell ref="M74:M77"/>
    <mergeCell ref="N74:O77"/>
    <mergeCell ref="Y74:Z74"/>
    <mergeCell ref="AA74:AB74"/>
    <mergeCell ref="G75:G76"/>
    <mergeCell ref="H75:H76"/>
    <mergeCell ref="I75:I76"/>
    <mergeCell ref="J75:J76"/>
    <mergeCell ref="Y76:Y77"/>
    <mergeCell ref="Z76:Z77"/>
    <mergeCell ref="AA76:AA77"/>
    <mergeCell ref="AB76:AB77"/>
    <mergeCell ref="G77:H77"/>
    <mergeCell ref="I77:J77"/>
    <mergeCell ref="P77:Q77"/>
    <mergeCell ref="R77:S77"/>
    <mergeCell ref="P75:P76"/>
    <mergeCell ref="Q75:Q76"/>
    <mergeCell ref="R75:R76"/>
    <mergeCell ref="S75:S76"/>
    <mergeCell ref="V75:V78"/>
    <mergeCell ref="W75:X78"/>
    <mergeCell ref="D78:D81"/>
    <mergeCell ref="E78:F81"/>
    <mergeCell ref="M78:M81"/>
    <mergeCell ref="N78:O81"/>
    <mergeCell ref="Y78:Z78"/>
    <mergeCell ref="AA78:AB78"/>
    <mergeCell ref="G79:G80"/>
    <mergeCell ref="H79:H80"/>
    <mergeCell ref="I79:I80"/>
    <mergeCell ref="J79:J80"/>
    <mergeCell ref="Y80:Y81"/>
    <mergeCell ref="Z80:Z81"/>
    <mergeCell ref="AA80:AA81"/>
    <mergeCell ref="AB80:AB81"/>
    <mergeCell ref="G81:H81"/>
    <mergeCell ref="I81:J81"/>
    <mergeCell ref="P81:Q81"/>
    <mergeCell ref="R81:S81"/>
    <mergeCell ref="P79:P80"/>
    <mergeCell ref="Q79:Q80"/>
    <mergeCell ref="R79:R80"/>
    <mergeCell ref="S79:S80"/>
    <mergeCell ref="V79:V82"/>
    <mergeCell ref="W79:X82"/>
    <mergeCell ref="D82:D85"/>
    <mergeCell ref="E82:F85"/>
    <mergeCell ref="M82:M85"/>
    <mergeCell ref="N82:O85"/>
    <mergeCell ref="Y82:Z82"/>
    <mergeCell ref="AA82:AB82"/>
    <mergeCell ref="G83:G84"/>
    <mergeCell ref="H83:H84"/>
    <mergeCell ref="I83:I84"/>
    <mergeCell ref="J83:J84"/>
    <mergeCell ref="Y84:Y85"/>
    <mergeCell ref="Z84:Z85"/>
    <mergeCell ref="AA84:AA85"/>
    <mergeCell ref="AB84:AB85"/>
    <mergeCell ref="G85:H85"/>
    <mergeCell ref="I85:J85"/>
    <mergeCell ref="P85:Q85"/>
    <mergeCell ref="R85:S85"/>
    <mergeCell ref="P83:P84"/>
    <mergeCell ref="Q83:Q84"/>
    <mergeCell ref="R83:R84"/>
    <mergeCell ref="S83:S84"/>
    <mergeCell ref="V83:V86"/>
    <mergeCell ref="W83:X86"/>
    <mergeCell ref="D86:D89"/>
    <mergeCell ref="E86:F89"/>
    <mergeCell ref="M86:M89"/>
    <mergeCell ref="N86:O89"/>
    <mergeCell ref="Y86:Z86"/>
    <mergeCell ref="AA86:AB86"/>
    <mergeCell ref="G87:G88"/>
    <mergeCell ref="H87:H88"/>
    <mergeCell ref="I87:I88"/>
    <mergeCell ref="J87:J88"/>
    <mergeCell ref="Y88:Y89"/>
    <mergeCell ref="Z88:Z89"/>
    <mergeCell ref="AA88:AA89"/>
    <mergeCell ref="AB88:AB89"/>
    <mergeCell ref="G89:H89"/>
    <mergeCell ref="I89:J89"/>
    <mergeCell ref="P89:Q89"/>
    <mergeCell ref="R89:S89"/>
    <mergeCell ref="P87:P88"/>
    <mergeCell ref="Q87:Q88"/>
    <mergeCell ref="R87:R88"/>
    <mergeCell ref="S87:S88"/>
    <mergeCell ref="V87:V90"/>
    <mergeCell ref="W87:X90"/>
    <mergeCell ref="D90:D93"/>
    <mergeCell ref="E90:F93"/>
    <mergeCell ref="M90:M93"/>
    <mergeCell ref="N90:O93"/>
    <mergeCell ref="Y90:Z90"/>
    <mergeCell ref="AA90:AB90"/>
    <mergeCell ref="G91:G92"/>
    <mergeCell ref="H91:H92"/>
    <mergeCell ref="I91:I92"/>
    <mergeCell ref="J91:J92"/>
    <mergeCell ref="Y92:Y93"/>
    <mergeCell ref="Z92:Z93"/>
    <mergeCell ref="AA92:AA93"/>
    <mergeCell ref="AB92:AB93"/>
    <mergeCell ref="G93:H93"/>
    <mergeCell ref="I93:J93"/>
    <mergeCell ref="P93:Q93"/>
    <mergeCell ref="R93:S93"/>
    <mergeCell ref="P91:P92"/>
    <mergeCell ref="Q91:Q92"/>
    <mergeCell ref="R91:R92"/>
    <mergeCell ref="S91:S92"/>
    <mergeCell ref="V91:V94"/>
    <mergeCell ref="W91:X94"/>
    <mergeCell ref="D94:D97"/>
    <mergeCell ref="E94:F97"/>
    <mergeCell ref="M94:M97"/>
    <mergeCell ref="N94:O97"/>
    <mergeCell ref="Y94:Z94"/>
    <mergeCell ref="AA94:AB94"/>
    <mergeCell ref="G95:G96"/>
    <mergeCell ref="H95:H96"/>
    <mergeCell ref="I95:I96"/>
    <mergeCell ref="J95:J96"/>
    <mergeCell ref="Y96:Y97"/>
    <mergeCell ref="Z96:Z97"/>
    <mergeCell ref="AA96:AA97"/>
    <mergeCell ref="AB96:AB97"/>
    <mergeCell ref="G97:H97"/>
    <mergeCell ref="I97:J97"/>
    <mergeCell ref="P97:Q97"/>
    <mergeCell ref="R97:S97"/>
    <mergeCell ref="P95:P96"/>
    <mergeCell ref="Q95:Q96"/>
    <mergeCell ref="R95:R96"/>
    <mergeCell ref="S95:S96"/>
    <mergeCell ref="V95:V98"/>
    <mergeCell ref="W95:X98"/>
    <mergeCell ref="D98:D101"/>
    <mergeCell ref="E98:F101"/>
    <mergeCell ref="M98:M101"/>
    <mergeCell ref="N98:O101"/>
    <mergeCell ref="Y98:Z98"/>
    <mergeCell ref="AA98:AB98"/>
    <mergeCell ref="G99:G100"/>
    <mergeCell ref="H99:H100"/>
    <mergeCell ref="I99:I100"/>
    <mergeCell ref="J99:J100"/>
    <mergeCell ref="Y100:Y101"/>
    <mergeCell ref="Z100:Z101"/>
    <mergeCell ref="AA100:AA101"/>
    <mergeCell ref="AB100:AB101"/>
    <mergeCell ref="G101:H101"/>
    <mergeCell ref="I101:J101"/>
    <mergeCell ref="P101:Q101"/>
    <mergeCell ref="R101:S101"/>
    <mergeCell ref="P99:P100"/>
    <mergeCell ref="Q99:Q100"/>
    <mergeCell ref="R99:R100"/>
    <mergeCell ref="S99:S100"/>
    <mergeCell ref="V99:V102"/>
    <mergeCell ref="W99:X102"/>
    <mergeCell ref="Y102:Z102"/>
    <mergeCell ref="AA102:AB102"/>
    <mergeCell ref="V103:V106"/>
    <mergeCell ref="W103:X106"/>
    <mergeCell ref="Y104:Y105"/>
    <mergeCell ref="Z104:Z105"/>
    <mergeCell ref="AA104:AA105"/>
    <mergeCell ref="AB104:AB105"/>
    <mergeCell ref="Y106:Z106"/>
    <mergeCell ref="AA106:AB106"/>
  </mergeCells>
  <phoneticPr fontId="4"/>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F54E0-8466-4096-95F2-EA9C785B61AB}">
  <sheetPr codeName="Sheet35">
    <pageSetUpPr fitToPage="1"/>
  </sheetPr>
  <dimension ref="A1:D34"/>
  <sheetViews>
    <sheetView topLeftCell="A3" zoomScaleNormal="100" workbookViewId="0">
      <selection activeCell="C23" sqref="C23"/>
    </sheetView>
  </sheetViews>
  <sheetFormatPr defaultRowHeight="18.75" x14ac:dyDescent="0.4"/>
  <cols>
    <col min="1" max="1" width="15.875" customWidth="1"/>
    <col min="2" max="4" width="20.75" customWidth="1"/>
  </cols>
  <sheetData>
    <row r="1" spans="1:4" x14ac:dyDescent="0.4">
      <c r="A1" s="60" t="s">
        <v>74</v>
      </c>
      <c r="B1" s="60"/>
      <c r="C1" s="60"/>
      <c r="D1" s="61" t="s">
        <v>274</v>
      </c>
    </row>
    <row r="2" spans="1:4" x14ac:dyDescent="0.4">
      <c r="A2" s="62" t="s">
        <v>76</v>
      </c>
      <c r="B2" s="62" t="s">
        <v>77</v>
      </c>
      <c r="C2" s="62" t="s">
        <v>78</v>
      </c>
      <c r="D2" s="62" t="s">
        <v>79</v>
      </c>
    </row>
    <row r="3" spans="1:4" ht="22.5" customHeight="1" x14ac:dyDescent="0.4">
      <c r="A3" s="85">
        <v>44958</v>
      </c>
      <c r="B3" s="3">
        <v>1928</v>
      </c>
      <c r="C3" s="3">
        <v>1196</v>
      </c>
      <c r="D3" s="3">
        <v>1389</v>
      </c>
    </row>
    <row r="4" spans="1:4" ht="22.5" customHeight="1" x14ac:dyDescent="0.4">
      <c r="A4" s="85">
        <f>A3+1</f>
        <v>44959</v>
      </c>
      <c r="B4" s="3">
        <v>2116</v>
      </c>
      <c r="C4" s="3">
        <v>1154</v>
      </c>
      <c r="D4" s="3">
        <v>1354</v>
      </c>
    </row>
    <row r="5" spans="1:4" ht="22.5" customHeight="1" x14ac:dyDescent="0.4">
      <c r="A5" s="85">
        <f>A4+1</f>
        <v>44960</v>
      </c>
      <c r="B5" s="3">
        <v>1825</v>
      </c>
      <c r="C5" s="3">
        <v>1234</v>
      </c>
      <c r="D5" s="3">
        <v>1324</v>
      </c>
    </row>
    <row r="6" spans="1:4" ht="22.5" customHeight="1" x14ac:dyDescent="0.4">
      <c r="A6" s="108">
        <f t="shared" ref="A6:A32" si="0">A5+1</f>
        <v>44961</v>
      </c>
      <c r="B6" s="3"/>
      <c r="C6" s="3"/>
      <c r="D6" s="3"/>
    </row>
    <row r="7" spans="1:4" ht="22.5" customHeight="1" x14ac:dyDescent="0.4">
      <c r="A7" s="86">
        <f t="shared" si="0"/>
        <v>44962</v>
      </c>
      <c r="B7" s="87"/>
      <c r="C7" s="87"/>
      <c r="D7" s="87"/>
    </row>
    <row r="8" spans="1:4" ht="22.5" customHeight="1" x14ac:dyDescent="0.4">
      <c r="A8" s="85">
        <f t="shared" si="0"/>
        <v>44963</v>
      </c>
      <c r="B8" s="3"/>
      <c r="C8" s="3"/>
      <c r="D8" s="3"/>
    </row>
    <row r="9" spans="1:4" ht="22.5" customHeight="1" x14ac:dyDescent="0.4">
      <c r="A9" s="85">
        <f t="shared" si="0"/>
        <v>44964</v>
      </c>
      <c r="B9" s="3"/>
      <c r="C9" s="3"/>
      <c r="D9" s="3"/>
    </row>
    <row r="10" spans="1:4" ht="22.5" customHeight="1" x14ac:dyDescent="0.4">
      <c r="A10" s="85">
        <f t="shared" si="0"/>
        <v>44965</v>
      </c>
      <c r="B10" s="3"/>
      <c r="C10" s="3"/>
      <c r="D10" s="3"/>
    </row>
    <row r="11" spans="1:4" ht="22.5" customHeight="1" x14ac:dyDescent="0.4">
      <c r="A11" s="85">
        <f t="shared" si="0"/>
        <v>44966</v>
      </c>
      <c r="B11" s="3"/>
      <c r="C11" s="3"/>
      <c r="D11" s="3"/>
    </row>
    <row r="12" spans="1:4" ht="22.5" customHeight="1" x14ac:dyDescent="0.4">
      <c r="A12" s="85">
        <f t="shared" si="0"/>
        <v>44967</v>
      </c>
      <c r="B12" s="3"/>
      <c r="C12" s="3"/>
      <c r="D12" s="3"/>
    </row>
    <row r="13" spans="1:4" ht="22.5" customHeight="1" x14ac:dyDescent="0.4">
      <c r="A13" s="108">
        <f t="shared" si="0"/>
        <v>44968</v>
      </c>
      <c r="B13" s="3"/>
      <c r="C13" s="3"/>
      <c r="D13" s="3"/>
    </row>
    <row r="14" spans="1:4" ht="22.5" customHeight="1" x14ac:dyDescent="0.4">
      <c r="A14" s="86">
        <f t="shared" si="0"/>
        <v>44969</v>
      </c>
      <c r="B14" s="87"/>
      <c r="C14" s="87"/>
      <c r="D14" s="87"/>
    </row>
    <row r="15" spans="1:4" ht="22.5" customHeight="1" x14ac:dyDescent="0.4">
      <c r="A15" s="85">
        <f t="shared" si="0"/>
        <v>44970</v>
      </c>
      <c r="B15" s="3">
        <v>2129</v>
      </c>
      <c r="C15" s="3">
        <v>1175</v>
      </c>
      <c r="D15" s="3">
        <v>1177</v>
      </c>
    </row>
    <row r="16" spans="1:4" ht="22.5" customHeight="1" x14ac:dyDescent="0.4">
      <c r="A16" s="85">
        <f t="shared" si="0"/>
        <v>44971</v>
      </c>
      <c r="B16" s="3">
        <v>2082</v>
      </c>
      <c r="C16" s="3">
        <v>1294</v>
      </c>
      <c r="D16" s="3">
        <v>1297</v>
      </c>
    </row>
    <row r="17" spans="1:4" ht="22.5" customHeight="1" x14ac:dyDescent="0.4">
      <c r="A17" s="85">
        <f t="shared" si="0"/>
        <v>44972</v>
      </c>
      <c r="B17" s="3"/>
      <c r="C17" s="3"/>
      <c r="D17" s="3"/>
    </row>
    <row r="18" spans="1:4" ht="22.5" customHeight="1" x14ac:dyDescent="0.4">
      <c r="A18" s="85">
        <f t="shared" si="0"/>
        <v>44973</v>
      </c>
      <c r="B18" s="3">
        <v>1991</v>
      </c>
      <c r="C18" s="3">
        <v>1143</v>
      </c>
      <c r="D18" s="3">
        <v>1290</v>
      </c>
    </row>
    <row r="19" spans="1:4" ht="22.5" customHeight="1" x14ac:dyDescent="0.4">
      <c r="A19" s="85">
        <f t="shared" si="0"/>
        <v>44974</v>
      </c>
      <c r="B19" s="3"/>
      <c r="C19" s="3"/>
      <c r="D19" s="3"/>
    </row>
    <row r="20" spans="1:4" ht="22.5" customHeight="1" x14ac:dyDescent="0.4">
      <c r="A20" s="86">
        <f t="shared" si="0"/>
        <v>44975</v>
      </c>
      <c r="B20" s="87"/>
      <c r="C20" s="87"/>
      <c r="D20" s="87"/>
    </row>
    <row r="21" spans="1:4" ht="22.5" customHeight="1" x14ac:dyDescent="0.4">
      <c r="A21" s="86">
        <f t="shared" si="0"/>
        <v>44976</v>
      </c>
      <c r="B21" s="87"/>
      <c r="C21" s="87"/>
      <c r="D21" s="87"/>
    </row>
    <row r="22" spans="1:4" ht="22.5" customHeight="1" x14ac:dyDescent="0.4">
      <c r="A22" s="85">
        <f t="shared" si="0"/>
        <v>44977</v>
      </c>
      <c r="B22" s="3">
        <v>1864</v>
      </c>
      <c r="C22" s="3">
        <v>1167</v>
      </c>
      <c r="D22" s="3">
        <v>1352</v>
      </c>
    </row>
    <row r="23" spans="1:4" ht="22.5" customHeight="1" x14ac:dyDescent="0.4">
      <c r="A23" s="85">
        <f t="shared" si="0"/>
        <v>44978</v>
      </c>
      <c r="B23" s="3"/>
      <c r="C23" s="3"/>
      <c r="D23" s="3"/>
    </row>
    <row r="24" spans="1:4" ht="22.5" customHeight="1" x14ac:dyDescent="0.4">
      <c r="A24" s="85">
        <f t="shared" si="0"/>
        <v>44979</v>
      </c>
      <c r="B24" s="3"/>
      <c r="C24" s="3"/>
      <c r="D24" s="3"/>
    </row>
    <row r="25" spans="1:4" ht="22.5" customHeight="1" x14ac:dyDescent="0.4">
      <c r="A25" s="85">
        <f t="shared" si="0"/>
        <v>44980</v>
      </c>
      <c r="B25" s="3"/>
      <c r="C25" s="3"/>
      <c r="D25" s="3"/>
    </row>
    <row r="26" spans="1:4" ht="22.5" customHeight="1" x14ac:dyDescent="0.4">
      <c r="A26" s="85">
        <f t="shared" si="0"/>
        <v>44981</v>
      </c>
      <c r="B26" s="3"/>
      <c r="C26" s="3"/>
      <c r="D26" s="3"/>
    </row>
    <row r="27" spans="1:4" ht="22.5" customHeight="1" x14ac:dyDescent="0.4">
      <c r="A27" s="86">
        <f t="shared" si="0"/>
        <v>44982</v>
      </c>
      <c r="B27" s="87"/>
      <c r="C27" s="87"/>
      <c r="D27" s="87"/>
    </row>
    <row r="28" spans="1:4" ht="22.5" customHeight="1" x14ac:dyDescent="0.4">
      <c r="A28" s="86">
        <f t="shared" si="0"/>
        <v>44983</v>
      </c>
      <c r="B28" s="87"/>
      <c r="C28" s="87"/>
      <c r="D28" s="87"/>
    </row>
    <row r="29" spans="1:4" ht="22.5" customHeight="1" x14ac:dyDescent="0.4">
      <c r="A29" s="85">
        <f t="shared" si="0"/>
        <v>44984</v>
      </c>
      <c r="B29" s="3"/>
      <c r="C29" s="3"/>
      <c r="D29" s="3"/>
    </row>
    <row r="30" spans="1:4" ht="22.5" customHeight="1" x14ac:dyDescent="0.4">
      <c r="A30" s="85">
        <f t="shared" si="0"/>
        <v>44985</v>
      </c>
      <c r="B30" s="3"/>
      <c r="C30" s="3"/>
      <c r="D30" s="3"/>
    </row>
    <row r="31" spans="1:4" ht="22.5" customHeight="1" x14ac:dyDescent="0.4">
      <c r="A31" s="85">
        <f t="shared" si="0"/>
        <v>44986</v>
      </c>
      <c r="B31" s="3"/>
      <c r="C31" s="3"/>
      <c r="D31" s="3"/>
    </row>
    <row r="32" spans="1:4" ht="22.5" customHeight="1" x14ac:dyDescent="0.4">
      <c r="A32" s="85">
        <f t="shared" si="0"/>
        <v>44987</v>
      </c>
      <c r="B32" s="3"/>
      <c r="C32" s="3"/>
      <c r="D32" s="3"/>
    </row>
    <row r="33" spans="1:4" ht="18.75" customHeight="1" x14ac:dyDescent="0.4">
      <c r="A33" s="131" t="s">
        <v>196</v>
      </c>
      <c r="B33" s="131"/>
      <c r="C33" s="131"/>
      <c r="D33" s="131"/>
    </row>
    <row r="34" spans="1:4" x14ac:dyDescent="0.4">
      <c r="A34" s="250"/>
      <c r="B34" s="250"/>
      <c r="C34" s="250"/>
      <c r="D34" s="250"/>
    </row>
  </sheetData>
  <mergeCells count="1">
    <mergeCell ref="A33:D34"/>
  </mergeCells>
  <phoneticPr fontId="4"/>
  <pageMargins left="0.7" right="0.7" top="0.75" bottom="0.75" header="0.3" footer="0.3"/>
  <pageSetup paperSize="9" scale="99" orientation="portrait" horizontalDpi="0"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9E32F-46C6-4DC9-91E0-CAFDCD8DCD48}">
  <sheetPr codeName="Sheet36">
    <pageSetUpPr fitToPage="1"/>
  </sheetPr>
  <dimension ref="B1:AE128"/>
  <sheetViews>
    <sheetView topLeftCell="A63" zoomScale="70" zoomScaleNormal="70" workbookViewId="0">
      <selection activeCell="U79" sqref="U79"/>
    </sheetView>
  </sheetViews>
  <sheetFormatPr defaultRowHeight="18.75" x14ac:dyDescent="0.4"/>
  <cols>
    <col min="1" max="1" width="4.5" customWidth="1"/>
    <col min="2" max="2" width="21.75" customWidth="1"/>
    <col min="3" max="4" width="13.125" customWidth="1"/>
    <col min="5" max="5" width="17.875" customWidth="1"/>
    <col min="6" max="16" width="13.625" customWidth="1"/>
    <col min="17" max="18" width="22.25" customWidth="1"/>
    <col min="19" max="19" width="29.125" customWidth="1"/>
    <col min="20" max="20" width="22.625" customWidth="1"/>
    <col min="21" max="21" width="10.625" customWidth="1"/>
    <col min="22" max="22" width="16.375" customWidth="1"/>
    <col min="24" max="25" width="11.25" customWidth="1"/>
    <col min="27" max="27" width="17.375" customWidth="1"/>
  </cols>
  <sheetData>
    <row r="1" spans="2:29" ht="20.25" customHeight="1" thickBot="1" x14ac:dyDescent="0.45">
      <c r="B1" s="114" t="s">
        <v>317</v>
      </c>
      <c r="C1" s="1"/>
      <c r="D1" s="2"/>
      <c r="E1" s="3"/>
      <c r="F1" s="115" t="s">
        <v>276</v>
      </c>
      <c r="G1" s="116"/>
      <c r="H1" s="117"/>
      <c r="I1" s="115" t="s">
        <v>318</v>
      </c>
      <c r="J1" s="116"/>
      <c r="K1" s="117"/>
      <c r="L1" s="126" t="s">
        <v>82</v>
      </c>
      <c r="M1" s="127"/>
      <c r="N1" s="127"/>
      <c r="O1" s="127"/>
    </row>
    <row r="2" spans="2:29" ht="20.25" customHeight="1" x14ac:dyDescent="0.4">
      <c r="B2" s="114"/>
      <c r="C2" s="6" t="s">
        <v>8</v>
      </c>
      <c r="D2" s="2"/>
      <c r="E2" s="4" t="s">
        <v>4</v>
      </c>
      <c r="F2" s="115" t="s">
        <v>278</v>
      </c>
      <c r="G2" s="116"/>
      <c r="H2" s="117"/>
      <c r="I2" s="115" t="s">
        <v>168</v>
      </c>
      <c r="J2" s="116"/>
      <c r="K2" s="117"/>
      <c r="S2" s="5" t="s">
        <v>7</v>
      </c>
    </row>
    <row r="3" spans="2:29" ht="20.25" customHeight="1" thickBot="1" x14ac:dyDescent="0.45">
      <c r="B3" s="114"/>
      <c r="C3" s="248" t="s">
        <v>319</v>
      </c>
      <c r="D3" s="249"/>
      <c r="E3" s="8" t="s">
        <v>9</v>
      </c>
      <c r="F3" s="118" t="s">
        <v>320</v>
      </c>
      <c r="G3" s="119"/>
      <c r="H3" s="120"/>
      <c r="I3" s="118" t="s">
        <v>169</v>
      </c>
      <c r="J3" s="119"/>
      <c r="K3" s="120"/>
      <c r="S3" s="9" t="s">
        <v>12</v>
      </c>
    </row>
    <row r="4" spans="2:29" ht="20.25" customHeight="1" x14ac:dyDescent="0.4">
      <c r="C4" s="248" t="s">
        <v>282</v>
      </c>
      <c r="D4" s="249"/>
      <c r="E4" s="4" t="s">
        <v>13</v>
      </c>
      <c r="F4" s="115" t="s">
        <v>284</v>
      </c>
      <c r="G4" s="116"/>
      <c r="H4" s="117"/>
      <c r="I4" s="115" t="s">
        <v>170</v>
      </c>
      <c r="J4" s="116"/>
      <c r="K4" s="117"/>
    </row>
    <row r="5" spans="2:29" ht="20.25" customHeight="1" x14ac:dyDescent="0.4">
      <c r="C5" s="248" t="s">
        <v>321</v>
      </c>
      <c r="D5" s="249"/>
      <c r="E5" s="8" t="s">
        <v>16</v>
      </c>
      <c r="F5" s="118" t="s">
        <v>287</v>
      </c>
      <c r="G5" s="119"/>
      <c r="H5" s="120"/>
      <c r="I5" s="118" t="s">
        <v>171</v>
      </c>
      <c r="J5" s="119"/>
      <c r="K5" s="120"/>
      <c r="L5" s="11"/>
      <c r="M5" s="112" t="s">
        <v>288</v>
      </c>
      <c r="N5" s="113"/>
      <c r="O5" s="112" t="s">
        <v>289</v>
      </c>
      <c r="P5" s="113"/>
    </row>
    <row r="6" spans="2:29" ht="20.25" customHeight="1" x14ac:dyDescent="0.4">
      <c r="E6" s="4" t="s">
        <v>21</v>
      </c>
      <c r="F6" s="115">
        <v>5500</v>
      </c>
      <c r="G6" s="116"/>
      <c r="H6" s="117"/>
      <c r="I6" s="115"/>
      <c r="J6" s="116"/>
      <c r="K6" s="117"/>
      <c r="L6" s="12" t="s">
        <v>22</v>
      </c>
      <c r="M6" s="112">
        <v>294</v>
      </c>
      <c r="N6" s="113"/>
      <c r="O6" s="112"/>
      <c r="P6" s="113"/>
      <c r="S6" t="s">
        <v>23</v>
      </c>
    </row>
    <row r="7" spans="2:29" ht="20.25" customHeight="1" x14ac:dyDescent="0.4">
      <c r="E7" s="99" t="s">
        <v>7</v>
      </c>
      <c r="F7" s="118">
        <v>2000</v>
      </c>
      <c r="G7" s="119"/>
      <c r="H7" s="120"/>
      <c r="I7" s="118"/>
      <c r="J7" s="119"/>
      <c r="K7" s="120"/>
      <c r="L7" s="12" t="s">
        <v>24</v>
      </c>
      <c r="M7" s="112">
        <v>580</v>
      </c>
      <c r="N7" s="113"/>
      <c r="O7" s="112"/>
      <c r="P7" s="113"/>
      <c r="S7" t="s">
        <v>25</v>
      </c>
    </row>
    <row r="8" spans="2:29" ht="20.25" customHeight="1" x14ac:dyDescent="0.4">
      <c r="E8" s="4" t="s">
        <v>26</v>
      </c>
      <c r="F8" s="115">
        <v>1200</v>
      </c>
      <c r="G8" s="116"/>
      <c r="H8" s="117"/>
      <c r="I8" s="115"/>
      <c r="J8" s="116"/>
      <c r="K8" s="117"/>
      <c r="L8" s="12" t="s">
        <v>27</v>
      </c>
      <c r="M8" s="112">
        <v>112</v>
      </c>
      <c r="N8" s="113"/>
      <c r="O8" s="112"/>
      <c r="P8" s="113"/>
      <c r="S8" t="s">
        <v>28</v>
      </c>
    </row>
    <row r="9" spans="2:29" ht="20.25" customHeight="1" x14ac:dyDescent="0.4">
      <c r="E9" s="8" t="s">
        <v>29</v>
      </c>
      <c r="F9" s="118">
        <v>2900</v>
      </c>
      <c r="G9" s="119"/>
      <c r="H9" s="120"/>
      <c r="I9" s="118"/>
      <c r="J9" s="119"/>
      <c r="K9" s="120"/>
      <c r="L9" s="12" t="s">
        <v>30</v>
      </c>
      <c r="M9" s="112">
        <v>148</v>
      </c>
      <c r="N9" s="113"/>
      <c r="O9" s="112"/>
      <c r="P9" s="113"/>
    </row>
    <row r="10" spans="2:29" ht="20.25" customHeight="1" x14ac:dyDescent="0.4">
      <c r="E10" s="4" t="s">
        <v>31</v>
      </c>
      <c r="F10" s="115">
        <v>700</v>
      </c>
      <c r="G10" s="116"/>
      <c r="H10" s="117"/>
      <c r="I10" s="115"/>
      <c r="J10" s="116"/>
      <c r="K10" s="117"/>
      <c r="L10" s="12" t="s">
        <v>32</v>
      </c>
      <c r="M10" s="112">
        <v>103</v>
      </c>
      <c r="N10" s="113"/>
      <c r="O10" s="112"/>
      <c r="P10" s="113"/>
      <c r="S10" t="s">
        <v>33</v>
      </c>
    </row>
    <row r="11" spans="2:29" ht="20.25" customHeight="1" x14ac:dyDescent="0.4">
      <c r="E11" s="8"/>
      <c r="F11" s="118"/>
      <c r="G11" s="119"/>
      <c r="H11" s="120"/>
      <c r="I11" s="118"/>
      <c r="J11" s="119"/>
      <c r="K11" s="120"/>
      <c r="L11" s="12" t="s">
        <v>34</v>
      </c>
      <c r="M11" s="112">
        <v>745</v>
      </c>
      <c r="N11" s="113"/>
      <c r="O11" s="112"/>
      <c r="P11" s="113"/>
      <c r="S11" t="s">
        <v>35</v>
      </c>
    </row>
    <row r="12" spans="2:29" ht="20.25" customHeight="1" x14ac:dyDescent="0.4">
      <c r="E12" s="4"/>
      <c r="F12" s="115"/>
      <c r="G12" s="116"/>
      <c r="H12" s="117"/>
      <c r="I12" s="115"/>
      <c r="J12" s="116"/>
      <c r="K12" s="117"/>
      <c r="L12" s="12" t="s">
        <v>36</v>
      </c>
      <c r="M12" s="112">
        <v>126</v>
      </c>
      <c r="N12" s="113"/>
      <c r="O12" s="112"/>
      <c r="P12" s="113"/>
    </row>
    <row r="13" spans="2:29" ht="20.25" customHeight="1" x14ac:dyDescent="0.4">
      <c r="E13" s="8"/>
      <c r="F13" s="118"/>
      <c r="G13" s="119"/>
      <c r="H13" s="120"/>
      <c r="I13" s="118"/>
      <c r="J13" s="119"/>
      <c r="K13" s="120"/>
      <c r="L13" s="12" t="s">
        <v>37</v>
      </c>
      <c r="M13" s="112">
        <v>120</v>
      </c>
      <c r="N13" s="113"/>
      <c r="O13" s="112"/>
      <c r="P13" s="113"/>
      <c r="W13" s="14" t="s">
        <v>91</v>
      </c>
    </row>
    <row r="14" spans="2:29" ht="22.5" customHeight="1" thickBot="1" x14ac:dyDescent="0.45">
      <c r="W14" s="128" t="s">
        <v>92</v>
      </c>
      <c r="X14" s="128"/>
      <c r="Y14" s="128"/>
      <c r="Z14" s="129" t="s">
        <v>93</v>
      </c>
      <c r="AA14" s="128" t="s">
        <v>94</v>
      </c>
      <c r="AB14" s="128"/>
      <c r="AC14" s="128"/>
    </row>
    <row r="15" spans="2:29" ht="27" customHeight="1" x14ac:dyDescent="0.4">
      <c r="C15" s="121"/>
      <c r="D15" s="122"/>
      <c r="E15" s="15">
        <v>44956</v>
      </c>
      <c r="F15" s="16" t="s">
        <v>38</v>
      </c>
      <c r="G15" s="15">
        <v>44957</v>
      </c>
      <c r="H15" s="16" t="s">
        <v>38</v>
      </c>
      <c r="I15" s="15">
        <v>44958</v>
      </c>
      <c r="J15" s="16" t="s">
        <v>38</v>
      </c>
      <c r="K15" s="15">
        <v>44959</v>
      </c>
      <c r="L15" s="16" t="s">
        <v>38</v>
      </c>
      <c r="M15" s="15">
        <v>44960</v>
      </c>
      <c r="N15" s="16" t="s">
        <v>38</v>
      </c>
      <c r="O15" s="15">
        <v>44961</v>
      </c>
      <c r="P15" s="16" t="s">
        <v>38</v>
      </c>
      <c r="Q15" s="17" t="s">
        <v>39</v>
      </c>
      <c r="R15" s="17" t="s">
        <v>40</v>
      </c>
      <c r="T15" s="18" t="s">
        <v>41</v>
      </c>
      <c r="U15" s="19"/>
      <c r="W15" s="130" t="s">
        <v>95</v>
      </c>
      <c r="X15" s="130"/>
      <c r="Y15" s="130"/>
      <c r="Z15" s="129"/>
      <c r="AA15" s="130" t="s">
        <v>96</v>
      </c>
      <c r="AB15" s="130"/>
      <c r="AC15" s="130"/>
    </row>
    <row r="16" spans="2:29" ht="27" customHeight="1" x14ac:dyDescent="0.4">
      <c r="B16" s="20"/>
      <c r="C16" s="21" t="s">
        <v>42</v>
      </c>
      <c r="D16" s="21" t="s">
        <v>43</v>
      </c>
      <c r="E16" s="4" t="s">
        <v>44</v>
      </c>
      <c r="F16" s="4"/>
      <c r="G16" s="4" t="s">
        <v>97</v>
      </c>
      <c r="H16" s="4"/>
      <c r="I16" s="4" t="s">
        <v>46</v>
      </c>
      <c r="J16" s="4"/>
      <c r="K16" s="4" t="s">
        <v>47</v>
      </c>
      <c r="L16" s="4"/>
      <c r="M16" s="4" t="s">
        <v>48</v>
      </c>
      <c r="N16" s="4"/>
      <c r="O16" s="4" t="s">
        <v>49</v>
      </c>
      <c r="P16" s="4"/>
      <c r="Q16" s="22"/>
      <c r="R16" s="23"/>
      <c r="T16" s="24" t="s">
        <v>50</v>
      </c>
      <c r="U16" s="25">
        <v>353</v>
      </c>
      <c r="W16" s="130"/>
      <c r="X16" s="130"/>
      <c r="Y16" s="130"/>
      <c r="Z16" s="129"/>
      <c r="AA16" s="130"/>
      <c r="AB16" s="130"/>
      <c r="AC16" s="130"/>
    </row>
    <row r="17" spans="2:31" ht="27" customHeight="1" x14ac:dyDescent="0.4">
      <c r="B17" s="8" t="s">
        <v>51</v>
      </c>
      <c r="C17" s="26">
        <v>1000</v>
      </c>
      <c r="D17" s="8">
        <f>C17/5</f>
        <v>200</v>
      </c>
      <c r="E17" s="8"/>
      <c r="F17" s="8">
        <f t="shared" ref="F17:F24" si="0">E17</f>
        <v>0</v>
      </c>
      <c r="G17" s="8"/>
      <c r="H17" s="8">
        <f t="shared" ref="H17:H24" si="1">F17+G17</f>
        <v>0</v>
      </c>
      <c r="I17" s="8"/>
      <c r="J17" s="8">
        <f t="shared" ref="J17:J24" si="2">H17+I17</f>
        <v>0</v>
      </c>
      <c r="K17" s="8"/>
      <c r="L17" s="8">
        <f t="shared" ref="L17:L24" si="3">J17+K17</f>
        <v>0</v>
      </c>
      <c r="M17" s="8"/>
      <c r="N17" s="8">
        <f t="shared" ref="N17:N24" si="4">L17+M17</f>
        <v>0</v>
      </c>
      <c r="O17" s="8"/>
      <c r="P17" s="8"/>
      <c r="Q17" s="27">
        <f t="shared" ref="Q17:Q27" si="5">E17+G17+I17+K17+M17+O17</f>
        <v>0</v>
      </c>
      <c r="R17" s="28">
        <f t="shared" ref="R17:R27" si="6">Q17-C17</f>
        <v>-1000</v>
      </c>
      <c r="T17" s="24" t="s">
        <v>52</v>
      </c>
      <c r="U17" s="25">
        <v>588</v>
      </c>
      <c r="W17" s="29"/>
      <c r="X17" s="29" t="s">
        <v>98</v>
      </c>
      <c r="Y17" s="29" t="s">
        <v>99</v>
      </c>
      <c r="Z17" s="129"/>
      <c r="AA17" s="29" t="s">
        <v>100</v>
      </c>
      <c r="AB17" s="29" t="s">
        <v>101</v>
      </c>
      <c r="AC17" s="29" t="s">
        <v>102</v>
      </c>
    </row>
    <row r="18" spans="2:31" ht="27" customHeight="1" x14ac:dyDescent="0.4">
      <c r="B18" s="12" t="s">
        <v>53</v>
      </c>
      <c r="C18" s="21">
        <v>200</v>
      </c>
      <c r="D18" s="4">
        <f t="shared" ref="D18:D24" si="7">C18/5</f>
        <v>40</v>
      </c>
      <c r="E18" s="4"/>
      <c r="F18" s="4">
        <f t="shared" si="0"/>
        <v>0</v>
      </c>
      <c r="G18" s="4"/>
      <c r="H18" s="4">
        <f t="shared" si="1"/>
        <v>0</v>
      </c>
      <c r="I18" s="4"/>
      <c r="J18" s="4">
        <f t="shared" si="2"/>
        <v>0</v>
      </c>
      <c r="K18" s="4"/>
      <c r="L18" s="4">
        <f t="shared" si="3"/>
        <v>0</v>
      </c>
      <c r="M18" s="4"/>
      <c r="N18" s="4">
        <f t="shared" si="4"/>
        <v>0</v>
      </c>
      <c r="O18" s="4"/>
      <c r="P18" s="4"/>
      <c r="Q18" s="30">
        <f t="shared" si="5"/>
        <v>0</v>
      </c>
      <c r="R18" s="28">
        <f t="shared" si="6"/>
        <v>-200</v>
      </c>
      <c r="T18" s="24"/>
      <c r="U18" s="31" t="s">
        <v>54</v>
      </c>
      <c r="W18" s="29" t="s">
        <v>103</v>
      </c>
      <c r="X18" s="29">
        <v>38.6</v>
      </c>
      <c r="Y18" s="29">
        <v>0.28741623231571106</v>
      </c>
      <c r="Z18" s="129"/>
      <c r="AA18" s="32">
        <v>71.854058078927764</v>
      </c>
      <c r="AB18" s="29">
        <v>718540.58078927768</v>
      </c>
      <c r="AC18" s="33">
        <v>182.37070578408063</v>
      </c>
      <c r="AD18" s="34">
        <v>220</v>
      </c>
    </row>
    <row r="19" spans="2:31" ht="27" customHeight="1" x14ac:dyDescent="0.4">
      <c r="B19" s="8" t="s">
        <v>55</v>
      </c>
      <c r="C19" s="26">
        <v>300</v>
      </c>
      <c r="D19" s="8">
        <f t="shared" si="7"/>
        <v>60</v>
      </c>
      <c r="E19" s="8"/>
      <c r="F19" s="8">
        <f t="shared" si="0"/>
        <v>0</v>
      </c>
      <c r="G19" s="8"/>
      <c r="H19" s="8">
        <f t="shared" si="1"/>
        <v>0</v>
      </c>
      <c r="I19" s="8"/>
      <c r="J19" s="8">
        <f t="shared" si="2"/>
        <v>0</v>
      </c>
      <c r="K19" s="8"/>
      <c r="L19" s="8">
        <f t="shared" si="3"/>
        <v>0</v>
      </c>
      <c r="M19" s="8"/>
      <c r="N19" s="8">
        <f t="shared" si="4"/>
        <v>0</v>
      </c>
      <c r="O19" s="8"/>
      <c r="P19" s="8"/>
      <c r="Q19" s="27">
        <f t="shared" si="5"/>
        <v>0</v>
      </c>
      <c r="R19" s="28">
        <f t="shared" si="6"/>
        <v>-300</v>
      </c>
      <c r="T19" s="24"/>
      <c r="U19" s="25"/>
      <c r="W19" s="29" t="s">
        <v>104</v>
      </c>
      <c r="X19" s="29">
        <v>74.2</v>
      </c>
      <c r="Y19" s="29">
        <v>0.55249441548771405</v>
      </c>
      <c r="Z19" s="129"/>
      <c r="AA19" s="32">
        <v>138.12360387192851</v>
      </c>
      <c r="AB19" s="29">
        <v>1381236.038719285</v>
      </c>
      <c r="AC19" s="33">
        <v>213.153709678902</v>
      </c>
      <c r="AD19" s="34">
        <v>260</v>
      </c>
    </row>
    <row r="20" spans="2:31" ht="27" customHeight="1" x14ac:dyDescent="0.4">
      <c r="B20" s="4" t="s">
        <v>9</v>
      </c>
      <c r="C20" s="4">
        <v>270</v>
      </c>
      <c r="D20" s="4">
        <f t="shared" si="7"/>
        <v>54</v>
      </c>
      <c r="E20" s="4"/>
      <c r="F20" s="4">
        <f t="shared" si="0"/>
        <v>0</v>
      </c>
      <c r="G20" s="4"/>
      <c r="H20" s="4">
        <f t="shared" si="1"/>
        <v>0</v>
      </c>
      <c r="I20" s="4">
        <v>230</v>
      </c>
      <c r="J20" s="4">
        <f t="shared" si="2"/>
        <v>230</v>
      </c>
      <c r="K20" s="4">
        <v>480</v>
      </c>
      <c r="L20" s="4">
        <f t="shared" si="3"/>
        <v>710</v>
      </c>
      <c r="M20" s="4"/>
      <c r="N20" s="4">
        <f t="shared" si="4"/>
        <v>710</v>
      </c>
      <c r="O20" s="4"/>
      <c r="P20" s="4"/>
      <c r="Q20" s="30">
        <f t="shared" si="5"/>
        <v>710</v>
      </c>
      <c r="R20" s="28">
        <f t="shared" si="6"/>
        <v>440</v>
      </c>
      <c r="T20" s="24" t="s">
        <v>105</v>
      </c>
      <c r="U20" s="31" t="s">
        <v>106</v>
      </c>
      <c r="W20" s="29" t="s">
        <v>107</v>
      </c>
      <c r="X20" s="29">
        <v>20.5</v>
      </c>
      <c r="Y20" s="29">
        <v>0.15264333581533879</v>
      </c>
      <c r="Z20" s="129"/>
      <c r="AA20" s="32">
        <v>38.160833953834697</v>
      </c>
      <c r="AB20" s="29">
        <v>381608.33953834698</v>
      </c>
      <c r="AC20" s="33">
        <v>39.26011723645545</v>
      </c>
    </row>
    <row r="21" spans="2:31" ht="27" customHeight="1" x14ac:dyDescent="0.4">
      <c r="B21" s="8" t="s">
        <v>13</v>
      </c>
      <c r="C21" s="100">
        <v>468</v>
      </c>
      <c r="D21" s="8">
        <f t="shared" si="7"/>
        <v>93.6</v>
      </c>
      <c r="E21" s="8">
        <v>52</v>
      </c>
      <c r="F21" s="8">
        <f t="shared" si="0"/>
        <v>52</v>
      </c>
      <c r="G21" s="8">
        <v>156</v>
      </c>
      <c r="H21" s="8">
        <f t="shared" si="1"/>
        <v>208</v>
      </c>
      <c r="I21" s="8"/>
      <c r="J21" s="8">
        <f t="shared" si="2"/>
        <v>208</v>
      </c>
      <c r="K21" s="8"/>
      <c r="L21" s="8">
        <f t="shared" si="3"/>
        <v>208</v>
      </c>
      <c r="M21" s="8"/>
      <c r="N21" s="8">
        <f t="shared" si="4"/>
        <v>208</v>
      </c>
      <c r="O21" s="8">
        <v>156</v>
      </c>
      <c r="P21" s="8"/>
      <c r="Q21" s="27">
        <f t="shared" si="5"/>
        <v>364</v>
      </c>
      <c r="R21" s="28">
        <f t="shared" si="6"/>
        <v>-104</v>
      </c>
      <c r="T21" s="24" t="s">
        <v>108</v>
      </c>
      <c r="U21" s="31" t="s">
        <v>109</v>
      </c>
      <c r="W21" s="35"/>
      <c r="X21" s="35"/>
      <c r="Y21" s="35"/>
      <c r="Z21" s="35"/>
      <c r="AA21" s="35"/>
      <c r="AB21" s="35"/>
      <c r="AC21" s="35"/>
      <c r="AD21" s="35"/>
      <c r="AE21" s="35"/>
    </row>
    <row r="22" spans="2:31" ht="27" customHeight="1" thickBot="1" x14ac:dyDescent="0.45">
      <c r="B22" s="4" t="s">
        <v>16</v>
      </c>
      <c r="C22" s="101">
        <v>260</v>
      </c>
      <c r="D22" s="4">
        <f t="shared" si="7"/>
        <v>52</v>
      </c>
      <c r="E22" s="4">
        <v>104</v>
      </c>
      <c r="F22" s="4">
        <f t="shared" si="0"/>
        <v>104</v>
      </c>
      <c r="G22" s="4">
        <v>52</v>
      </c>
      <c r="H22" s="4">
        <f t="shared" si="1"/>
        <v>156</v>
      </c>
      <c r="I22" s="4"/>
      <c r="J22" s="4">
        <f t="shared" si="2"/>
        <v>156</v>
      </c>
      <c r="K22" s="4"/>
      <c r="L22" s="4">
        <f t="shared" si="3"/>
        <v>156</v>
      </c>
      <c r="M22" s="4"/>
      <c r="N22" s="4">
        <f t="shared" si="4"/>
        <v>156</v>
      </c>
      <c r="O22" s="4">
        <v>52</v>
      </c>
      <c r="P22" s="4"/>
      <c r="Q22" s="30">
        <f t="shared" si="5"/>
        <v>208</v>
      </c>
      <c r="R22" s="28">
        <f t="shared" si="6"/>
        <v>-52</v>
      </c>
      <c r="T22" s="36"/>
      <c r="U22" s="37" t="s">
        <v>110</v>
      </c>
    </row>
    <row r="23" spans="2:31" ht="27" customHeight="1" x14ac:dyDescent="0.4">
      <c r="B23" s="8" t="s">
        <v>26</v>
      </c>
      <c r="C23" s="8">
        <v>300</v>
      </c>
      <c r="D23" s="8">
        <f t="shared" si="7"/>
        <v>60</v>
      </c>
      <c r="E23" s="8"/>
      <c r="F23" s="8">
        <f t="shared" si="0"/>
        <v>0</v>
      </c>
      <c r="G23" s="8"/>
      <c r="H23" s="8">
        <f t="shared" si="1"/>
        <v>0</v>
      </c>
      <c r="I23" s="8"/>
      <c r="J23" s="8">
        <f t="shared" si="2"/>
        <v>0</v>
      </c>
      <c r="K23" s="8"/>
      <c r="L23" s="8">
        <f t="shared" si="3"/>
        <v>0</v>
      </c>
      <c r="M23" s="8"/>
      <c r="N23" s="8">
        <f t="shared" si="4"/>
        <v>0</v>
      </c>
      <c r="O23" s="8"/>
      <c r="P23" s="8"/>
      <c r="Q23" s="27">
        <f t="shared" si="5"/>
        <v>0</v>
      </c>
      <c r="R23" s="27">
        <f t="shared" si="6"/>
        <v>-300</v>
      </c>
    </row>
    <row r="24" spans="2:31" ht="27" customHeight="1" thickBot="1" x14ac:dyDescent="0.45">
      <c r="B24" s="4" t="s">
        <v>31</v>
      </c>
      <c r="C24" s="12">
        <v>90</v>
      </c>
      <c r="D24" s="4">
        <f t="shared" si="7"/>
        <v>18</v>
      </c>
      <c r="E24" s="4"/>
      <c r="F24" s="4">
        <f t="shared" si="0"/>
        <v>0</v>
      </c>
      <c r="G24" s="4"/>
      <c r="H24" s="4">
        <f t="shared" si="1"/>
        <v>0</v>
      </c>
      <c r="I24" s="4"/>
      <c r="J24" s="4">
        <f t="shared" si="2"/>
        <v>0</v>
      </c>
      <c r="K24" s="4"/>
      <c r="L24" s="4">
        <f t="shared" si="3"/>
        <v>0</v>
      </c>
      <c r="M24" s="4"/>
      <c r="N24" s="4">
        <f t="shared" si="4"/>
        <v>0</v>
      </c>
      <c r="O24" s="4"/>
      <c r="P24" s="4"/>
      <c r="Q24" s="30">
        <f t="shared" si="5"/>
        <v>0</v>
      </c>
      <c r="R24" s="27">
        <f t="shared" si="6"/>
        <v>-90</v>
      </c>
    </row>
    <row r="25" spans="2:31" ht="27" customHeight="1" x14ac:dyDescent="0.4">
      <c r="B25" s="8"/>
      <c r="C25" s="8"/>
      <c r="D25" s="8"/>
      <c r="E25" s="8"/>
      <c r="F25" s="8"/>
      <c r="G25" s="8"/>
      <c r="H25" s="8"/>
      <c r="I25" s="8"/>
      <c r="J25" s="8"/>
      <c r="K25" s="8"/>
      <c r="L25" s="8"/>
      <c r="M25" s="8"/>
      <c r="N25" s="8"/>
      <c r="O25" s="8"/>
      <c r="P25" s="8"/>
      <c r="Q25" s="27">
        <f t="shared" si="5"/>
        <v>0</v>
      </c>
      <c r="R25" s="27">
        <f t="shared" si="6"/>
        <v>0</v>
      </c>
      <c r="T25" s="38" t="s">
        <v>111</v>
      </c>
      <c r="U25" s="19"/>
    </row>
    <row r="26" spans="2:31" ht="27" customHeight="1" x14ac:dyDescent="0.4">
      <c r="B26" s="4"/>
      <c r="C26" s="12"/>
      <c r="D26" s="4"/>
      <c r="E26" s="4"/>
      <c r="F26" s="4"/>
      <c r="G26" s="4"/>
      <c r="H26" s="4"/>
      <c r="I26" s="4"/>
      <c r="J26" s="4"/>
      <c r="K26" s="4"/>
      <c r="L26" s="4"/>
      <c r="M26" s="4"/>
      <c r="N26" s="4"/>
      <c r="O26" s="4"/>
      <c r="P26" s="4"/>
      <c r="Q26" s="30">
        <f t="shared" si="5"/>
        <v>0</v>
      </c>
      <c r="R26" s="27">
        <f t="shared" si="6"/>
        <v>0</v>
      </c>
      <c r="T26" s="24" t="s">
        <v>105</v>
      </c>
      <c r="U26" s="31" t="s">
        <v>112</v>
      </c>
    </row>
    <row r="27" spans="2:31" ht="27" customHeight="1" thickBot="1" x14ac:dyDescent="0.45">
      <c r="B27" s="8"/>
      <c r="C27" s="8"/>
      <c r="D27" s="26"/>
      <c r="E27" s="8"/>
      <c r="F27" s="8"/>
      <c r="G27" s="8"/>
      <c r="H27" s="8"/>
      <c r="I27" s="8"/>
      <c r="J27" s="8"/>
      <c r="K27" s="8"/>
      <c r="L27" s="8"/>
      <c r="M27" s="8"/>
      <c r="N27" s="8"/>
      <c r="O27" s="8"/>
      <c r="P27" s="8"/>
      <c r="Q27" s="39">
        <f t="shared" si="5"/>
        <v>0</v>
      </c>
      <c r="R27" s="28">
        <f t="shared" si="6"/>
        <v>0</v>
      </c>
      <c r="T27" s="24" t="s">
        <v>108</v>
      </c>
      <c r="U27" s="31" t="s">
        <v>113</v>
      </c>
    </row>
    <row r="28" spans="2:31" ht="22.5" customHeight="1" thickBot="1" x14ac:dyDescent="0.45">
      <c r="B28" s="40"/>
      <c r="C28" s="40"/>
      <c r="D28" s="40"/>
      <c r="E28" s="40"/>
      <c r="F28" s="40"/>
      <c r="G28" s="40"/>
      <c r="H28" s="40"/>
      <c r="I28" s="40"/>
      <c r="J28" s="40"/>
      <c r="K28" s="40"/>
      <c r="L28" s="40"/>
      <c r="M28" s="40"/>
      <c r="N28" s="40"/>
      <c r="O28" s="40"/>
      <c r="P28" s="40"/>
      <c r="T28" s="24"/>
      <c r="U28" s="31" t="s">
        <v>114</v>
      </c>
    </row>
    <row r="29" spans="2:31" ht="27" customHeight="1" thickBot="1" x14ac:dyDescent="0.45">
      <c r="C29" s="121" t="s">
        <v>56</v>
      </c>
      <c r="D29" s="122"/>
      <c r="E29" s="15">
        <f>O15+2</f>
        <v>44963</v>
      </c>
      <c r="F29" s="16" t="s">
        <v>38</v>
      </c>
      <c r="G29" s="15">
        <f>E29+1</f>
        <v>44964</v>
      </c>
      <c r="H29" s="16" t="s">
        <v>38</v>
      </c>
      <c r="I29" s="15">
        <f>G29+1</f>
        <v>44965</v>
      </c>
      <c r="J29" s="16" t="s">
        <v>38</v>
      </c>
      <c r="K29" s="15">
        <f>I29+1</f>
        <v>44966</v>
      </c>
      <c r="L29" s="16" t="s">
        <v>38</v>
      </c>
      <c r="M29" s="15">
        <f>K29+1</f>
        <v>44967</v>
      </c>
      <c r="N29" s="16" t="s">
        <v>38</v>
      </c>
      <c r="O29" s="15">
        <f>M29+1</f>
        <v>44968</v>
      </c>
      <c r="P29" s="16" t="s">
        <v>38</v>
      </c>
      <c r="Q29" s="17" t="s">
        <v>39</v>
      </c>
      <c r="R29" s="17" t="s">
        <v>40</v>
      </c>
      <c r="T29" s="36"/>
      <c r="U29" s="41"/>
    </row>
    <row r="30" spans="2:31" ht="27" customHeight="1" x14ac:dyDescent="0.4">
      <c r="B30" s="20"/>
      <c r="C30" s="21"/>
      <c r="D30" s="21"/>
      <c r="E30" s="4" t="s">
        <v>44</v>
      </c>
      <c r="F30" s="4"/>
      <c r="G30" s="4" t="s">
        <v>45</v>
      </c>
      <c r="H30" s="4"/>
      <c r="I30" s="4" t="s">
        <v>46</v>
      </c>
      <c r="J30" s="4"/>
      <c r="K30" s="4" t="s">
        <v>47</v>
      </c>
      <c r="L30" s="4"/>
      <c r="M30" s="4" t="s">
        <v>48</v>
      </c>
      <c r="N30" s="4"/>
      <c r="O30" s="4" t="s">
        <v>49</v>
      </c>
      <c r="P30" s="4"/>
      <c r="Q30" s="22"/>
      <c r="R30" s="23"/>
    </row>
    <row r="31" spans="2:31" ht="27" customHeight="1" thickBot="1" x14ac:dyDescent="0.45">
      <c r="B31" s="8" t="s">
        <v>51</v>
      </c>
      <c r="C31" s="26">
        <v>1200</v>
      </c>
      <c r="D31" s="8">
        <f>C31/5</f>
        <v>240</v>
      </c>
      <c r="E31" s="8"/>
      <c r="F31" s="8">
        <f t="shared" ref="F31:F38" si="8">E31</f>
        <v>0</v>
      </c>
      <c r="G31" s="8"/>
      <c r="H31" s="8">
        <f t="shared" ref="H31:H38" si="9">F31+G31</f>
        <v>0</v>
      </c>
      <c r="I31" s="8"/>
      <c r="J31" s="8">
        <f t="shared" ref="J31:J38" si="10">H31+I31</f>
        <v>0</v>
      </c>
      <c r="K31" s="8"/>
      <c r="L31" s="8">
        <f t="shared" ref="L31:L38" si="11">J31+K31</f>
        <v>0</v>
      </c>
      <c r="M31" s="8"/>
      <c r="N31" s="8">
        <f t="shared" ref="N31:N38" si="12">L31+M31</f>
        <v>0</v>
      </c>
      <c r="O31" s="8"/>
      <c r="P31" s="8">
        <f t="shared" ref="P31:P38" si="13">N31+O31</f>
        <v>0</v>
      </c>
      <c r="Q31" s="27">
        <f t="shared" ref="Q31:Q41" si="14">E31+G31+I31+K31+M31+O31</f>
        <v>0</v>
      </c>
      <c r="R31" s="28">
        <f t="shared" ref="R31:R41" si="15">Q31-C31</f>
        <v>-1200</v>
      </c>
    </row>
    <row r="32" spans="2:31" ht="27" customHeight="1" x14ac:dyDescent="0.4">
      <c r="B32" s="12" t="s">
        <v>53</v>
      </c>
      <c r="C32" s="21">
        <v>300</v>
      </c>
      <c r="D32" s="4">
        <f t="shared" ref="D32:D38" si="16">C32/5</f>
        <v>60</v>
      </c>
      <c r="E32" s="4"/>
      <c r="F32" s="4">
        <f t="shared" si="8"/>
        <v>0</v>
      </c>
      <c r="G32" s="4"/>
      <c r="H32" s="4">
        <f t="shared" si="9"/>
        <v>0</v>
      </c>
      <c r="I32" s="4"/>
      <c r="J32" s="4">
        <f t="shared" si="10"/>
        <v>0</v>
      </c>
      <c r="K32" s="4"/>
      <c r="L32" s="4">
        <f t="shared" si="11"/>
        <v>0</v>
      </c>
      <c r="M32" s="4"/>
      <c r="N32" s="4">
        <f t="shared" si="12"/>
        <v>0</v>
      </c>
      <c r="O32" s="4"/>
      <c r="P32" s="4">
        <f t="shared" si="13"/>
        <v>0</v>
      </c>
      <c r="Q32" s="30">
        <f t="shared" si="14"/>
        <v>0</v>
      </c>
      <c r="R32" s="28">
        <f t="shared" si="15"/>
        <v>-300</v>
      </c>
      <c r="T32" s="38" t="s">
        <v>115</v>
      </c>
      <c r="U32" s="19"/>
    </row>
    <row r="33" spans="2:21" ht="27" customHeight="1" x14ac:dyDescent="0.4">
      <c r="B33" s="8" t="s">
        <v>55</v>
      </c>
      <c r="C33" s="26">
        <v>200</v>
      </c>
      <c r="D33" s="8">
        <f t="shared" si="16"/>
        <v>40</v>
      </c>
      <c r="E33" s="8"/>
      <c r="F33" s="8">
        <f t="shared" si="8"/>
        <v>0</v>
      </c>
      <c r="G33" s="8"/>
      <c r="H33" s="8">
        <f t="shared" si="9"/>
        <v>0</v>
      </c>
      <c r="I33" s="8"/>
      <c r="J33" s="8">
        <f t="shared" si="10"/>
        <v>0</v>
      </c>
      <c r="K33" s="8"/>
      <c r="L33" s="8">
        <f t="shared" si="11"/>
        <v>0</v>
      </c>
      <c r="M33" s="8"/>
      <c r="N33" s="8">
        <f t="shared" si="12"/>
        <v>0</v>
      </c>
      <c r="O33" s="8"/>
      <c r="P33" s="8">
        <f t="shared" si="13"/>
        <v>0</v>
      </c>
      <c r="Q33" s="27">
        <f t="shared" si="14"/>
        <v>0</v>
      </c>
      <c r="R33" s="28">
        <f t="shared" si="15"/>
        <v>-200</v>
      </c>
      <c r="T33" s="24" t="s">
        <v>105</v>
      </c>
      <c r="U33" s="31" t="s">
        <v>116</v>
      </c>
    </row>
    <row r="34" spans="2:21" ht="27" customHeight="1" x14ac:dyDescent="0.4">
      <c r="B34" s="4" t="s">
        <v>9</v>
      </c>
      <c r="C34" s="4">
        <v>500</v>
      </c>
      <c r="D34" s="4">
        <f t="shared" si="16"/>
        <v>100</v>
      </c>
      <c r="E34" s="4">
        <v>88</v>
      </c>
      <c r="F34" s="4">
        <f t="shared" si="8"/>
        <v>88</v>
      </c>
      <c r="G34" s="4"/>
      <c r="H34" s="4">
        <f t="shared" si="9"/>
        <v>88</v>
      </c>
      <c r="I34" s="4"/>
      <c r="J34" s="4">
        <f t="shared" si="10"/>
        <v>88</v>
      </c>
      <c r="K34" s="4">
        <v>272</v>
      </c>
      <c r="L34" s="4">
        <f t="shared" si="11"/>
        <v>360</v>
      </c>
      <c r="M34" s="4"/>
      <c r="N34" s="4">
        <f t="shared" si="12"/>
        <v>360</v>
      </c>
      <c r="O34" s="4">
        <v>450</v>
      </c>
      <c r="P34" s="4">
        <f t="shared" si="13"/>
        <v>810</v>
      </c>
      <c r="Q34" s="30">
        <f t="shared" si="14"/>
        <v>810</v>
      </c>
      <c r="R34" s="28">
        <f t="shared" si="15"/>
        <v>310</v>
      </c>
      <c r="T34" s="24" t="s">
        <v>108</v>
      </c>
      <c r="U34" s="31" t="s">
        <v>117</v>
      </c>
    </row>
    <row r="35" spans="2:21" ht="27" customHeight="1" x14ac:dyDescent="0.4">
      <c r="B35" s="8" t="s">
        <v>13</v>
      </c>
      <c r="C35" s="100">
        <v>360</v>
      </c>
      <c r="D35" s="8">
        <f t="shared" si="16"/>
        <v>72</v>
      </c>
      <c r="E35" s="8"/>
      <c r="F35" s="8">
        <f t="shared" si="8"/>
        <v>0</v>
      </c>
      <c r="G35" s="8"/>
      <c r="H35" s="8">
        <f t="shared" si="9"/>
        <v>0</v>
      </c>
      <c r="I35" s="8">
        <v>52</v>
      </c>
      <c r="J35" s="8">
        <f t="shared" si="10"/>
        <v>52</v>
      </c>
      <c r="K35" s="8">
        <v>104</v>
      </c>
      <c r="L35" s="8">
        <f t="shared" si="11"/>
        <v>156</v>
      </c>
      <c r="M35" s="8"/>
      <c r="N35" s="8">
        <f t="shared" si="12"/>
        <v>156</v>
      </c>
      <c r="O35" s="8"/>
      <c r="P35" s="8">
        <f t="shared" si="13"/>
        <v>156</v>
      </c>
      <c r="Q35" s="27">
        <f t="shared" si="14"/>
        <v>156</v>
      </c>
      <c r="R35" s="28">
        <f t="shared" si="15"/>
        <v>-204</v>
      </c>
      <c r="T35" s="24"/>
      <c r="U35" s="31" t="s">
        <v>118</v>
      </c>
    </row>
    <row r="36" spans="2:21" ht="27" customHeight="1" thickBot="1" x14ac:dyDescent="0.45">
      <c r="B36" s="4" t="s">
        <v>16</v>
      </c>
      <c r="C36" s="101">
        <v>330</v>
      </c>
      <c r="D36" s="4">
        <f t="shared" si="16"/>
        <v>66</v>
      </c>
      <c r="E36" s="4">
        <v>52</v>
      </c>
      <c r="F36" s="4">
        <f t="shared" si="8"/>
        <v>52</v>
      </c>
      <c r="G36" s="4">
        <v>52</v>
      </c>
      <c r="H36" s="4">
        <f t="shared" si="9"/>
        <v>104</v>
      </c>
      <c r="I36" s="4">
        <v>52</v>
      </c>
      <c r="J36" s="4">
        <f t="shared" si="10"/>
        <v>156</v>
      </c>
      <c r="K36" s="4"/>
      <c r="L36" s="4">
        <f t="shared" si="11"/>
        <v>156</v>
      </c>
      <c r="M36" s="4"/>
      <c r="N36" s="4">
        <f t="shared" si="12"/>
        <v>156</v>
      </c>
      <c r="O36" s="4">
        <v>52</v>
      </c>
      <c r="P36" s="4">
        <f t="shared" si="13"/>
        <v>208</v>
      </c>
      <c r="Q36" s="30">
        <f t="shared" si="14"/>
        <v>208</v>
      </c>
      <c r="R36" s="28">
        <f t="shared" si="15"/>
        <v>-122</v>
      </c>
      <c r="T36" s="36"/>
      <c r="U36" s="41"/>
    </row>
    <row r="37" spans="2:21" ht="27" customHeight="1" x14ac:dyDescent="0.4">
      <c r="B37" s="8" t="s">
        <v>26</v>
      </c>
      <c r="C37" s="8">
        <v>400</v>
      </c>
      <c r="D37" s="8">
        <f t="shared" si="16"/>
        <v>80</v>
      </c>
      <c r="E37" s="8"/>
      <c r="F37" s="8">
        <f t="shared" si="8"/>
        <v>0</v>
      </c>
      <c r="G37" s="8"/>
      <c r="H37" s="8">
        <f t="shared" si="9"/>
        <v>0</v>
      </c>
      <c r="I37" s="8"/>
      <c r="J37" s="8">
        <f t="shared" si="10"/>
        <v>0</v>
      </c>
      <c r="K37" s="8"/>
      <c r="L37" s="8">
        <f t="shared" si="11"/>
        <v>0</v>
      </c>
      <c r="M37" s="8"/>
      <c r="N37" s="8">
        <f t="shared" si="12"/>
        <v>0</v>
      </c>
      <c r="O37" s="8"/>
      <c r="P37" s="8">
        <f t="shared" si="13"/>
        <v>0</v>
      </c>
      <c r="Q37" s="27">
        <f t="shared" si="14"/>
        <v>0</v>
      </c>
      <c r="R37" s="27">
        <f t="shared" si="15"/>
        <v>-400</v>
      </c>
    </row>
    <row r="38" spans="2:21" ht="27" customHeight="1" x14ac:dyDescent="0.4">
      <c r="B38" s="4" t="s">
        <v>31</v>
      </c>
      <c r="C38" s="12">
        <v>240</v>
      </c>
      <c r="D38" s="4">
        <f t="shared" si="16"/>
        <v>48</v>
      </c>
      <c r="E38" s="4"/>
      <c r="F38" s="4">
        <f t="shared" si="8"/>
        <v>0</v>
      </c>
      <c r="G38" s="4"/>
      <c r="H38" s="4">
        <f t="shared" si="9"/>
        <v>0</v>
      </c>
      <c r="I38" s="4"/>
      <c r="J38" s="4">
        <f t="shared" si="10"/>
        <v>0</v>
      </c>
      <c r="K38" s="4"/>
      <c r="L38" s="4">
        <f t="shared" si="11"/>
        <v>0</v>
      </c>
      <c r="M38" s="4"/>
      <c r="N38" s="4">
        <f t="shared" si="12"/>
        <v>0</v>
      </c>
      <c r="O38" s="4"/>
      <c r="P38" s="4">
        <f t="shared" si="13"/>
        <v>0</v>
      </c>
      <c r="Q38" s="30">
        <f t="shared" si="14"/>
        <v>0</v>
      </c>
      <c r="R38" s="27">
        <f t="shared" si="15"/>
        <v>-240</v>
      </c>
    </row>
    <row r="39" spans="2:21" ht="27" customHeight="1" x14ac:dyDescent="0.4">
      <c r="B39" s="8"/>
      <c r="C39" s="8"/>
      <c r="D39" s="8"/>
      <c r="E39" s="8"/>
      <c r="F39" s="8"/>
      <c r="G39" s="8"/>
      <c r="H39" s="8"/>
      <c r="I39" s="8"/>
      <c r="J39" s="8"/>
      <c r="K39" s="8"/>
      <c r="L39" s="8"/>
      <c r="M39" s="8"/>
      <c r="N39" s="8"/>
      <c r="O39" s="8"/>
      <c r="P39" s="8"/>
      <c r="Q39" s="27">
        <f t="shared" si="14"/>
        <v>0</v>
      </c>
      <c r="R39" s="27">
        <f t="shared" si="15"/>
        <v>0</v>
      </c>
    </row>
    <row r="40" spans="2:21" ht="27" customHeight="1" x14ac:dyDescent="0.4">
      <c r="B40" s="4"/>
      <c r="C40" s="12"/>
      <c r="D40" s="4"/>
      <c r="E40" s="4"/>
      <c r="F40" s="4"/>
      <c r="G40" s="4"/>
      <c r="H40" s="4"/>
      <c r="I40" s="4"/>
      <c r="J40" s="4"/>
      <c r="K40" s="4"/>
      <c r="L40" s="4"/>
      <c r="M40" s="4"/>
      <c r="N40" s="4"/>
      <c r="O40" s="4"/>
      <c r="P40" s="4"/>
      <c r="Q40" s="30">
        <f t="shared" si="14"/>
        <v>0</v>
      </c>
      <c r="R40" s="27">
        <f t="shared" si="15"/>
        <v>0</v>
      </c>
    </row>
    <row r="41" spans="2:21" ht="27" customHeight="1" thickBot="1" x14ac:dyDescent="0.45">
      <c r="B41" s="8"/>
      <c r="C41" s="8"/>
      <c r="D41" s="8"/>
      <c r="E41" s="8"/>
      <c r="F41" s="8"/>
      <c r="G41" s="8"/>
      <c r="H41" s="8"/>
      <c r="I41" s="8"/>
      <c r="J41" s="8"/>
      <c r="K41" s="8"/>
      <c r="L41" s="8"/>
      <c r="M41" s="8"/>
      <c r="N41" s="8"/>
      <c r="O41" s="8"/>
      <c r="P41" s="8"/>
      <c r="Q41" s="39">
        <f t="shared" si="14"/>
        <v>0</v>
      </c>
      <c r="R41" s="28">
        <f t="shared" si="15"/>
        <v>0</v>
      </c>
    </row>
    <row r="42" spans="2:21" ht="136.5" customHeight="1" thickBot="1" x14ac:dyDescent="0.45">
      <c r="B42" s="42"/>
      <c r="C42" s="42"/>
      <c r="D42" s="42"/>
      <c r="E42" s="42"/>
      <c r="F42" s="42"/>
      <c r="G42" s="42"/>
      <c r="H42" s="42"/>
      <c r="I42" s="42"/>
      <c r="J42" s="42"/>
      <c r="K42" s="42"/>
      <c r="L42" s="42"/>
      <c r="M42" s="42"/>
      <c r="N42" s="42"/>
      <c r="O42" s="42"/>
      <c r="P42" s="42"/>
    </row>
    <row r="43" spans="2:21" ht="18" customHeight="1" x14ac:dyDescent="0.4">
      <c r="B43" s="43"/>
      <c r="C43" s="123" t="s">
        <v>56</v>
      </c>
      <c r="D43" s="124"/>
      <c r="E43" s="44">
        <f>O29+2</f>
        <v>44970</v>
      </c>
      <c r="F43" s="45" t="s">
        <v>38</v>
      </c>
      <c r="G43" s="44">
        <f>E43+1</f>
        <v>44971</v>
      </c>
      <c r="H43" s="45" t="s">
        <v>38</v>
      </c>
      <c r="I43" s="44">
        <f>G43+1</f>
        <v>44972</v>
      </c>
      <c r="J43" s="45" t="s">
        <v>38</v>
      </c>
      <c r="K43" s="44">
        <f>I43+1</f>
        <v>44973</v>
      </c>
      <c r="L43" s="45" t="s">
        <v>38</v>
      </c>
      <c r="M43" s="44">
        <f>K43+1</f>
        <v>44974</v>
      </c>
      <c r="N43" s="45" t="s">
        <v>38</v>
      </c>
      <c r="O43" s="44">
        <f>M43+1</f>
        <v>44975</v>
      </c>
      <c r="P43" s="45" t="s">
        <v>38</v>
      </c>
      <c r="Q43" s="17" t="s">
        <v>39</v>
      </c>
      <c r="R43" s="17" t="s">
        <v>40</v>
      </c>
    </row>
    <row r="44" spans="2:21" ht="27" customHeight="1" x14ac:dyDescent="0.4">
      <c r="B44" s="20"/>
      <c r="C44" s="21"/>
      <c r="D44" s="21"/>
      <c r="E44" s="4" t="s">
        <v>44</v>
      </c>
      <c r="F44" s="4"/>
      <c r="G44" s="4" t="s">
        <v>45</v>
      </c>
      <c r="H44" s="4"/>
      <c r="I44" s="4" t="s">
        <v>46</v>
      </c>
      <c r="J44" s="4"/>
      <c r="K44" s="4" t="s">
        <v>47</v>
      </c>
      <c r="L44" s="4"/>
      <c r="M44" s="4" t="s">
        <v>48</v>
      </c>
      <c r="N44" s="4"/>
      <c r="O44" s="4" t="s">
        <v>49</v>
      </c>
      <c r="P44" s="4"/>
      <c r="Q44" s="22"/>
      <c r="R44" s="23"/>
    </row>
    <row r="45" spans="2:21" ht="27" customHeight="1" x14ac:dyDescent="0.4">
      <c r="B45" s="8" t="s">
        <v>51</v>
      </c>
      <c r="C45" s="26">
        <v>1200</v>
      </c>
      <c r="D45" s="8">
        <f>C45/5</f>
        <v>240</v>
      </c>
      <c r="E45" s="109"/>
      <c r="F45" s="8">
        <f t="shared" ref="F45:F52" si="17">E45</f>
        <v>0</v>
      </c>
      <c r="G45" s="8"/>
      <c r="H45" s="8">
        <f t="shared" ref="H45:H52" si="18">F45+G45</f>
        <v>0</v>
      </c>
      <c r="I45" s="8"/>
      <c r="J45" s="8">
        <f t="shared" ref="J45:J52" si="19">H45+I45</f>
        <v>0</v>
      </c>
      <c r="K45" s="8"/>
      <c r="L45" s="8">
        <f t="shared" ref="L45:L52" si="20">J45+K45</f>
        <v>0</v>
      </c>
      <c r="M45" s="8"/>
      <c r="N45" s="8">
        <f t="shared" ref="N45:N52" si="21">L45+M45</f>
        <v>0</v>
      </c>
      <c r="O45" s="8"/>
      <c r="P45" s="8"/>
      <c r="Q45" s="27">
        <f t="shared" ref="Q45:Q55" si="22">E45+G45+I45+K45+M45+O45</f>
        <v>0</v>
      </c>
      <c r="R45" s="28">
        <f t="shared" ref="R45:R55" si="23">Q45-C45</f>
        <v>-1200</v>
      </c>
    </row>
    <row r="46" spans="2:21" ht="27" customHeight="1" x14ac:dyDescent="0.4">
      <c r="B46" s="12" t="s">
        <v>53</v>
      </c>
      <c r="C46" s="21">
        <v>300</v>
      </c>
      <c r="D46" s="4">
        <f t="shared" ref="D46:D52" si="24">C46/5</f>
        <v>60</v>
      </c>
      <c r="E46" s="109"/>
      <c r="F46" s="4">
        <f t="shared" si="17"/>
        <v>0</v>
      </c>
      <c r="G46" s="4"/>
      <c r="H46" s="4">
        <f t="shared" si="18"/>
        <v>0</v>
      </c>
      <c r="I46" s="4"/>
      <c r="J46" s="4">
        <f t="shared" si="19"/>
        <v>0</v>
      </c>
      <c r="K46" s="4"/>
      <c r="L46" s="4">
        <f t="shared" si="20"/>
        <v>0</v>
      </c>
      <c r="M46" s="4"/>
      <c r="N46" s="4">
        <f t="shared" si="21"/>
        <v>0</v>
      </c>
      <c r="O46" s="4"/>
      <c r="P46" s="4"/>
      <c r="Q46" s="30">
        <f t="shared" si="22"/>
        <v>0</v>
      </c>
      <c r="R46" s="28">
        <f t="shared" si="23"/>
        <v>-300</v>
      </c>
    </row>
    <row r="47" spans="2:21" ht="27" customHeight="1" x14ac:dyDescent="0.4">
      <c r="B47" s="8" t="s">
        <v>55</v>
      </c>
      <c r="C47" s="26">
        <v>200</v>
      </c>
      <c r="D47" s="8">
        <f t="shared" si="24"/>
        <v>40</v>
      </c>
      <c r="E47" s="109"/>
      <c r="F47" s="8">
        <f t="shared" si="17"/>
        <v>0</v>
      </c>
      <c r="G47" s="8"/>
      <c r="H47" s="8">
        <f t="shared" si="18"/>
        <v>0</v>
      </c>
      <c r="I47" s="8"/>
      <c r="J47" s="8">
        <f t="shared" si="19"/>
        <v>0</v>
      </c>
      <c r="K47" s="8"/>
      <c r="L47" s="8">
        <f t="shared" si="20"/>
        <v>0</v>
      </c>
      <c r="M47" s="8"/>
      <c r="N47" s="8">
        <f t="shared" si="21"/>
        <v>0</v>
      </c>
      <c r="O47" s="8"/>
      <c r="P47" s="8"/>
      <c r="Q47" s="27">
        <f t="shared" si="22"/>
        <v>0</v>
      </c>
      <c r="R47" s="28">
        <f t="shared" si="23"/>
        <v>-200</v>
      </c>
    </row>
    <row r="48" spans="2:21" ht="27" customHeight="1" x14ac:dyDescent="0.4">
      <c r="B48" s="4" t="s">
        <v>9</v>
      </c>
      <c r="C48" s="4">
        <v>180</v>
      </c>
      <c r="D48" s="4">
        <f t="shared" si="24"/>
        <v>36</v>
      </c>
      <c r="E48" s="109">
        <v>270</v>
      </c>
      <c r="F48" s="4">
        <f t="shared" si="17"/>
        <v>270</v>
      </c>
      <c r="G48" s="4"/>
      <c r="H48" s="4">
        <f t="shared" si="18"/>
        <v>270</v>
      </c>
      <c r="I48" s="4"/>
      <c r="J48" s="4">
        <f t="shared" si="19"/>
        <v>270</v>
      </c>
      <c r="K48" s="4"/>
      <c r="L48" s="4">
        <f t="shared" si="20"/>
        <v>270</v>
      </c>
      <c r="M48" s="4"/>
      <c r="N48" s="4">
        <f t="shared" si="21"/>
        <v>270</v>
      </c>
      <c r="O48" s="4"/>
      <c r="P48" s="4"/>
      <c r="Q48" s="30">
        <f t="shared" si="22"/>
        <v>270</v>
      </c>
      <c r="R48" s="28">
        <f t="shared" si="23"/>
        <v>90</v>
      </c>
    </row>
    <row r="49" spans="2:18" ht="27" customHeight="1" x14ac:dyDescent="0.4">
      <c r="B49" s="8" t="s">
        <v>13</v>
      </c>
      <c r="C49" s="100">
        <v>416</v>
      </c>
      <c r="D49" s="8">
        <f>C49/4</f>
        <v>104</v>
      </c>
      <c r="E49" s="109">
        <v>52</v>
      </c>
      <c r="F49" s="8">
        <f t="shared" si="17"/>
        <v>52</v>
      </c>
      <c r="G49" s="8">
        <v>101</v>
      </c>
      <c r="H49" s="8">
        <f t="shared" si="18"/>
        <v>153</v>
      </c>
      <c r="I49" s="8"/>
      <c r="J49" s="8">
        <f t="shared" si="19"/>
        <v>153</v>
      </c>
      <c r="K49" s="8"/>
      <c r="L49" s="8">
        <f t="shared" si="20"/>
        <v>153</v>
      </c>
      <c r="M49" s="8">
        <v>104</v>
      </c>
      <c r="N49" s="8">
        <f t="shared" si="21"/>
        <v>257</v>
      </c>
      <c r="O49" s="8"/>
      <c r="P49" s="8"/>
      <c r="Q49" s="27">
        <f t="shared" si="22"/>
        <v>257</v>
      </c>
      <c r="R49" s="28">
        <f t="shared" si="23"/>
        <v>-159</v>
      </c>
    </row>
    <row r="50" spans="2:18" ht="27" customHeight="1" x14ac:dyDescent="0.4">
      <c r="B50" s="4" t="s">
        <v>16</v>
      </c>
      <c r="C50" s="101">
        <v>468</v>
      </c>
      <c r="D50" s="4">
        <f>C50/4</f>
        <v>117</v>
      </c>
      <c r="E50" s="109"/>
      <c r="F50" s="4">
        <f t="shared" si="17"/>
        <v>0</v>
      </c>
      <c r="G50" s="4">
        <v>104</v>
      </c>
      <c r="H50" s="4">
        <f t="shared" si="18"/>
        <v>104</v>
      </c>
      <c r="I50" s="4"/>
      <c r="J50" s="4">
        <f t="shared" si="19"/>
        <v>104</v>
      </c>
      <c r="K50" s="4">
        <v>52</v>
      </c>
      <c r="L50" s="4">
        <f t="shared" si="20"/>
        <v>156</v>
      </c>
      <c r="M50" s="4">
        <v>66</v>
      </c>
      <c r="N50" s="4">
        <f t="shared" si="21"/>
        <v>222</v>
      </c>
      <c r="O50" s="4"/>
      <c r="P50" s="4"/>
      <c r="Q50" s="30">
        <f t="shared" si="22"/>
        <v>222</v>
      </c>
      <c r="R50" s="28">
        <f t="shared" si="23"/>
        <v>-246</v>
      </c>
    </row>
    <row r="51" spans="2:18" ht="27" customHeight="1" x14ac:dyDescent="0.4">
      <c r="B51" s="8" t="s">
        <v>26</v>
      </c>
      <c r="C51" s="8">
        <v>400</v>
      </c>
      <c r="D51" s="8">
        <f t="shared" si="24"/>
        <v>80</v>
      </c>
      <c r="E51" s="109"/>
      <c r="F51" s="8">
        <f t="shared" si="17"/>
        <v>0</v>
      </c>
      <c r="G51" s="8"/>
      <c r="H51" s="8">
        <f t="shared" si="18"/>
        <v>0</v>
      </c>
      <c r="I51" s="8"/>
      <c r="J51" s="8">
        <f t="shared" si="19"/>
        <v>0</v>
      </c>
      <c r="K51" s="8"/>
      <c r="L51" s="8">
        <f t="shared" si="20"/>
        <v>0</v>
      </c>
      <c r="M51" s="8"/>
      <c r="N51" s="8">
        <f t="shared" si="21"/>
        <v>0</v>
      </c>
      <c r="O51" s="8"/>
      <c r="P51" s="8"/>
      <c r="Q51" s="27">
        <f t="shared" si="22"/>
        <v>0</v>
      </c>
      <c r="R51" s="27">
        <f t="shared" si="23"/>
        <v>-400</v>
      </c>
    </row>
    <row r="52" spans="2:18" ht="27" customHeight="1" x14ac:dyDescent="0.4">
      <c r="B52" s="4" t="s">
        <v>31</v>
      </c>
      <c r="C52" s="12">
        <v>240</v>
      </c>
      <c r="D52" s="4">
        <f t="shared" si="24"/>
        <v>48</v>
      </c>
      <c r="E52" s="109"/>
      <c r="F52" s="4">
        <f t="shared" si="17"/>
        <v>0</v>
      </c>
      <c r="G52" s="4"/>
      <c r="H52" s="4">
        <f t="shared" si="18"/>
        <v>0</v>
      </c>
      <c r="I52" s="4"/>
      <c r="J52" s="4">
        <f t="shared" si="19"/>
        <v>0</v>
      </c>
      <c r="K52" s="4"/>
      <c r="L52" s="4">
        <f t="shared" si="20"/>
        <v>0</v>
      </c>
      <c r="M52" s="4"/>
      <c r="N52" s="4">
        <f t="shared" si="21"/>
        <v>0</v>
      </c>
      <c r="O52" s="4"/>
      <c r="P52" s="4"/>
      <c r="Q52" s="30">
        <f t="shared" si="22"/>
        <v>0</v>
      </c>
      <c r="R52" s="27">
        <f t="shared" si="23"/>
        <v>-240</v>
      </c>
    </row>
    <row r="53" spans="2:18" ht="27" customHeight="1" x14ac:dyDescent="0.4">
      <c r="B53" s="8"/>
      <c r="C53" s="8"/>
      <c r="D53" s="8"/>
      <c r="E53" s="109"/>
      <c r="F53" s="8"/>
      <c r="G53" s="8"/>
      <c r="H53" s="8"/>
      <c r="I53" s="8"/>
      <c r="J53" s="8"/>
      <c r="K53" s="8"/>
      <c r="L53" s="8"/>
      <c r="M53" s="8"/>
      <c r="N53" s="8"/>
      <c r="O53" s="8"/>
      <c r="P53" s="8"/>
      <c r="Q53" s="27">
        <f t="shared" si="22"/>
        <v>0</v>
      </c>
      <c r="R53" s="27">
        <f t="shared" si="23"/>
        <v>0</v>
      </c>
    </row>
    <row r="54" spans="2:18" ht="27" customHeight="1" x14ac:dyDescent="0.4">
      <c r="B54" s="4"/>
      <c r="C54" s="12"/>
      <c r="D54" s="4"/>
      <c r="E54" s="109"/>
      <c r="F54" s="4"/>
      <c r="G54" s="4"/>
      <c r="H54" s="4"/>
      <c r="I54" s="4"/>
      <c r="J54" s="4"/>
      <c r="K54" s="4"/>
      <c r="L54" s="4"/>
      <c r="M54" s="4"/>
      <c r="N54" s="4"/>
      <c r="O54" s="4"/>
      <c r="P54" s="4"/>
      <c r="Q54" s="30">
        <f t="shared" si="22"/>
        <v>0</v>
      </c>
      <c r="R54" s="27">
        <f t="shared" si="23"/>
        <v>0</v>
      </c>
    </row>
    <row r="55" spans="2:18" ht="27" customHeight="1" thickBot="1" x14ac:dyDescent="0.45">
      <c r="B55" s="8"/>
      <c r="C55" s="8"/>
      <c r="D55" s="8"/>
      <c r="E55" s="109"/>
      <c r="F55" s="8"/>
      <c r="G55" s="8"/>
      <c r="H55" s="8"/>
      <c r="I55" s="8"/>
      <c r="J55" s="8"/>
      <c r="K55" s="8"/>
      <c r="L55" s="8"/>
      <c r="M55" s="8"/>
      <c r="N55" s="8"/>
      <c r="O55" s="8"/>
      <c r="P55" s="8"/>
      <c r="Q55" s="39">
        <f t="shared" si="22"/>
        <v>0</v>
      </c>
      <c r="R55" s="28">
        <f t="shared" si="23"/>
        <v>0</v>
      </c>
    </row>
    <row r="56" spans="2:18" ht="22.5" customHeight="1" thickBot="1" x14ac:dyDescent="0.45">
      <c r="B56" s="43"/>
      <c r="C56" s="43"/>
      <c r="D56" s="43"/>
      <c r="E56" s="43"/>
      <c r="F56" s="43"/>
      <c r="G56" s="43"/>
      <c r="H56" s="43"/>
      <c r="I56" s="43"/>
      <c r="J56" s="43"/>
      <c r="K56" s="43"/>
      <c r="L56" s="43"/>
      <c r="M56" s="43"/>
      <c r="N56" s="43"/>
      <c r="O56" s="43"/>
      <c r="P56" s="43"/>
    </row>
    <row r="57" spans="2:18" ht="27" customHeight="1" x14ac:dyDescent="0.4">
      <c r="B57" s="43"/>
      <c r="C57" s="123" t="s">
        <v>56</v>
      </c>
      <c r="D57" s="124"/>
      <c r="E57" s="44">
        <f>O43+2</f>
        <v>44977</v>
      </c>
      <c r="F57" s="45" t="s">
        <v>38</v>
      </c>
      <c r="G57" s="44">
        <f>E57+1</f>
        <v>44978</v>
      </c>
      <c r="H57" s="45" t="s">
        <v>38</v>
      </c>
      <c r="I57" s="44">
        <f>G57+1</f>
        <v>44979</v>
      </c>
      <c r="J57" s="45" t="s">
        <v>38</v>
      </c>
      <c r="K57" s="44">
        <f>I57+1</f>
        <v>44980</v>
      </c>
      <c r="L57" s="45" t="s">
        <v>38</v>
      </c>
      <c r="M57" s="44">
        <f>K57+1</f>
        <v>44981</v>
      </c>
      <c r="N57" s="45" t="s">
        <v>38</v>
      </c>
      <c r="O57" s="44">
        <f>M57+1</f>
        <v>44982</v>
      </c>
      <c r="P57" s="45" t="s">
        <v>38</v>
      </c>
      <c r="Q57" s="17" t="s">
        <v>39</v>
      </c>
      <c r="R57" s="17" t="s">
        <v>40</v>
      </c>
    </row>
    <row r="58" spans="2:18" ht="27" customHeight="1" x14ac:dyDescent="0.4">
      <c r="B58" s="20"/>
      <c r="C58" s="21"/>
      <c r="D58" s="21"/>
      <c r="E58" s="4" t="s">
        <v>44</v>
      </c>
      <c r="F58" s="4"/>
      <c r="G58" s="4" t="s">
        <v>45</v>
      </c>
      <c r="H58" s="4"/>
      <c r="I58" s="4" t="s">
        <v>46</v>
      </c>
      <c r="J58" s="4"/>
      <c r="K58" s="4" t="s">
        <v>47</v>
      </c>
      <c r="L58" s="4"/>
      <c r="M58" s="4" t="s">
        <v>48</v>
      </c>
      <c r="N58" s="4"/>
      <c r="O58" s="4" t="s">
        <v>49</v>
      </c>
      <c r="P58" s="4"/>
      <c r="Q58" s="22"/>
      <c r="R58" s="23"/>
    </row>
    <row r="59" spans="2:18" ht="27" customHeight="1" x14ac:dyDescent="0.4">
      <c r="B59" s="8" t="s">
        <v>51</v>
      </c>
      <c r="C59" s="26">
        <v>1200</v>
      </c>
      <c r="D59" s="104">
        <f>C59/5</f>
        <v>240</v>
      </c>
      <c r="E59" s="8"/>
      <c r="F59" s="8">
        <f t="shared" ref="F59:F66" si="25">E59</f>
        <v>0</v>
      </c>
      <c r="G59" s="8"/>
      <c r="H59" s="8">
        <f t="shared" ref="H59:H66" si="26">F59+G59</f>
        <v>0</v>
      </c>
      <c r="I59" s="8"/>
      <c r="J59" s="8">
        <f t="shared" ref="J59:J66" si="27">H59+I59</f>
        <v>0</v>
      </c>
      <c r="K59" s="8"/>
      <c r="L59" s="8">
        <f t="shared" ref="L59:L66" si="28">J59+K59</f>
        <v>0</v>
      </c>
      <c r="M59" s="8"/>
      <c r="N59" s="8">
        <f t="shared" ref="N59:N66" si="29">L59+M59</f>
        <v>0</v>
      </c>
      <c r="O59" s="8"/>
      <c r="P59" s="8"/>
      <c r="Q59" s="27">
        <f t="shared" ref="Q59:Q69" si="30">E59+G59+I59+K59+M59+O59</f>
        <v>0</v>
      </c>
      <c r="R59" s="28">
        <f t="shared" ref="R59:R69" si="31">Q59-C59</f>
        <v>-1200</v>
      </c>
    </row>
    <row r="60" spans="2:18" ht="27" customHeight="1" x14ac:dyDescent="0.4">
      <c r="B60" s="12" t="s">
        <v>53</v>
      </c>
      <c r="C60" s="21">
        <v>300</v>
      </c>
      <c r="D60" s="105">
        <f t="shared" ref="D60:D66" si="32">C60/5</f>
        <v>60</v>
      </c>
      <c r="E60" s="4"/>
      <c r="F60" s="4">
        <f t="shared" si="25"/>
        <v>0</v>
      </c>
      <c r="G60" s="4"/>
      <c r="H60" s="4">
        <f t="shared" si="26"/>
        <v>0</v>
      </c>
      <c r="I60" s="4"/>
      <c r="J60" s="4">
        <f t="shared" si="27"/>
        <v>0</v>
      </c>
      <c r="K60" s="4"/>
      <c r="L60" s="4">
        <f t="shared" si="28"/>
        <v>0</v>
      </c>
      <c r="M60" s="4"/>
      <c r="N60" s="4">
        <f t="shared" si="29"/>
        <v>0</v>
      </c>
      <c r="O60" s="4"/>
      <c r="P60" s="4"/>
      <c r="Q60" s="30">
        <f t="shared" si="30"/>
        <v>0</v>
      </c>
      <c r="R60" s="28">
        <f t="shared" si="31"/>
        <v>-300</v>
      </c>
    </row>
    <row r="61" spans="2:18" ht="27" customHeight="1" x14ac:dyDescent="0.4">
      <c r="B61" s="8" t="s">
        <v>55</v>
      </c>
      <c r="C61" s="26">
        <v>200</v>
      </c>
      <c r="D61" s="104">
        <f t="shared" si="32"/>
        <v>40</v>
      </c>
      <c r="E61" s="8"/>
      <c r="F61" s="8">
        <f t="shared" si="25"/>
        <v>0</v>
      </c>
      <c r="G61" s="8"/>
      <c r="H61" s="8">
        <f t="shared" si="26"/>
        <v>0</v>
      </c>
      <c r="I61" s="8"/>
      <c r="J61" s="8">
        <f t="shared" si="27"/>
        <v>0</v>
      </c>
      <c r="K61" s="8"/>
      <c r="L61" s="8">
        <f t="shared" si="28"/>
        <v>0</v>
      </c>
      <c r="M61" s="8"/>
      <c r="N61" s="8">
        <f t="shared" si="29"/>
        <v>0</v>
      </c>
      <c r="O61" s="8"/>
      <c r="P61" s="8"/>
      <c r="Q61" s="27">
        <f t="shared" si="30"/>
        <v>0</v>
      </c>
      <c r="R61" s="28">
        <f t="shared" si="31"/>
        <v>-200</v>
      </c>
    </row>
    <row r="62" spans="2:18" ht="27" customHeight="1" x14ac:dyDescent="0.4">
      <c r="B62" s="4" t="s">
        <v>9</v>
      </c>
      <c r="C62" s="4">
        <v>450</v>
      </c>
      <c r="D62" s="105">
        <f t="shared" si="32"/>
        <v>90</v>
      </c>
      <c r="E62" s="4"/>
      <c r="F62" s="4">
        <f t="shared" si="25"/>
        <v>0</v>
      </c>
      <c r="G62" s="4"/>
      <c r="H62" s="4">
        <f t="shared" si="26"/>
        <v>0</v>
      </c>
      <c r="I62" s="4"/>
      <c r="J62" s="4">
        <f t="shared" si="27"/>
        <v>0</v>
      </c>
      <c r="K62" s="4"/>
      <c r="L62" s="4">
        <f t="shared" si="28"/>
        <v>0</v>
      </c>
      <c r="M62" s="4"/>
      <c r="N62" s="4">
        <f t="shared" si="29"/>
        <v>0</v>
      </c>
      <c r="O62" s="4"/>
      <c r="P62" s="4"/>
      <c r="Q62" s="30">
        <f t="shared" si="30"/>
        <v>0</v>
      </c>
      <c r="R62" s="28">
        <f t="shared" si="31"/>
        <v>-450</v>
      </c>
    </row>
    <row r="63" spans="2:18" ht="27" customHeight="1" x14ac:dyDescent="0.4">
      <c r="B63" s="8" t="s">
        <v>13</v>
      </c>
      <c r="C63" s="100">
        <v>416</v>
      </c>
      <c r="D63" s="104">
        <f t="shared" si="32"/>
        <v>83.2</v>
      </c>
      <c r="E63" s="8"/>
      <c r="F63" s="8">
        <f t="shared" si="25"/>
        <v>0</v>
      </c>
      <c r="G63" s="8"/>
      <c r="H63" s="8">
        <f t="shared" si="26"/>
        <v>0</v>
      </c>
      <c r="I63" s="8">
        <v>52</v>
      </c>
      <c r="J63" s="8">
        <f t="shared" si="27"/>
        <v>52</v>
      </c>
      <c r="K63" s="8"/>
      <c r="L63" s="8">
        <f t="shared" si="28"/>
        <v>52</v>
      </c>
      <c r="M63" s="8">
        <v>52</v>
      </c>
      <c r="N63" s="8">
        <f t="shared" si="29"/>
        <v>104</v>
      </c>
      <c r="O63" s="8"/>
      <c r="P63" s="8"/>
      <c r="Q63" s="27">
        <f t="shared" si="30"/>
        <v>104</v>
      </c>
      <c r="R63" s="28">
        <f t="shared" si="31"/>
        <v>-312</v>
      </c>
    </row>
    <row r="64" spans="2:18" ht="27" customHeight="1" x14ac:dyDescent="0.4">
      <c r="B64" s="4" t="s">
        <v>16</v>
      </c>
      <c r="C64" s="101">
        <v>260</v>
      </c>
      <c r="D64" s="105">
        <f t="shared" si="32"/>
        <v>52</v>
      </c>
      <c r="E64" s="4">
        <v>104</v>
      </c>
      <c r="F64" s="4">
        <f t="shared" si="25"/>
        <v>104</v>
      </c>
      <c r="G64" s="4">
        <v>104</v>
      </c>
      <c r="H64" s="4">
        <f t="shared" si="26"/>
        <v>208</v>
      </c>
      <c r="I64" s="4">
        <v>52</v>
      </c>
      <c r="J64" s="4">
        <f t="shared" si="27"/>
        <v>260</v>
      </c>
      <c r="K64" s="4"/>
      <c r="L64" s="4">
        <f t="shared" si="28"/>
        <v>260</v>
      </c>
      <c r="M64" s="4">
        <v>190</v>
      </c>
      <c r="N64" s="4">
        <f t="shared" si="29"/>
        <v>450</v>
      </c>
      <c r="O64" s="4"/>
      <c r="P64" s="4"/>
      <c r="Q64" s="30">
        <f t="shared" si="30"/>
        <v>450</v>
      </c>
      <c r="R64" s="28">
        <f t="shared" si="31"/>
        <v>190</v>
      </c>
    </row>
    <row r="65" spans="2:22" ht="27" customHeight="1" x14ac:dyDescent="0.4">
      <c r="B65" s="8" t="s">
        <v>26</v>
      </c>
      <c r="C65" s="8">
        <v>400</v>
      </c>
      <c r="D65" s="104">
        <f t="shared" si="32"/>
        <v>80</v>
      </c>
      <c r="E65" s="8"/>
      <c r="F65" s="8">
        <f t="shared" si="25"/>
        <v>0</v>
      </c>
      <c r="G65" s="8"/>
      <c r="H65" s="8">
        <f t="shared" si="26"/>
        <v>0</v>
      </c>
      <c r="I65" s="8"/>
      <c r="J65" s="8">
        <f t="shared" si="27"/>
        <v>0</v>
      </c>
      <c r="K65" s="8"/>
      <c r="L65" s="8">
        <f t="shared" si="28"/>
        <v>0</v>
      </c>
      <c r="M65" s="8"/>
      <c r="N65" s="8">
        <f t="shared" si="29"/>
        <v>0</v>
      </c>
      <c r="O65" s="8"/>
      <c r="P65" s="8"/>
      <c r="Q65" s="27">
        <f t="shared" si="30"/>
        <v>0</v>
      </c>
      <c r="R65" s="27">
        <f t="shared" si="31"/>
        <v>-400</v>
      </c>
    </row>
    <row r="66" spans="2:22" ht="27" customHeight="1" x14ac:dyDescent="0.4">
      <c r="B66" s="4" t="s">
        <v>31</v>
      </c>
      <c r="C66" s="12">
        <v>240</v>
      </c>
      <c r="D66" s="105">
        <f t="shared" si="32"/>
        <v>48</v>
      </c>
      <c r="E66" s="4"/>
      <c r="F66" s="4">
        <f t="shared" si="25"/>
        <v>0</v>
      </c>
      <c r="G66" s="4"/>
      <c r="H66" s="4">
        <f t="shared" si="26"/>
        <v>0</v>
      </c>
      <c r="I66" s="4"/>
      <c r="J66" s="4">
        <f t="shared" si="27"/>
        <v>0</v>
      </c>
      <c r="K66" s="4"/>
      <c r="L66" s="4">
        <f t="shared" si="28"/>
        <v>0</v>
      </c>
      <c r="M66" s="4"/>
      <c r="N66" s="4">
        <f t="shared" si="29"/>
        <v>0</v>
      </c>
      <c r="O66" s="4"/>
      <c r="P66" s="4"/>
      <c r="Q66" s="30">
        <f t="shared" si="30"/>
        <v>0</v>
      </c>
      <c r="R66" s="27">
        <f t="shared" si="31"/>
        <v>-240</v>
      </c>
    </row>
    <row r="67" spans="2:22" ht="27" customHeight="1" x14ac:dyDescent="0.4">
      <c r="B67" s="8"/>
      <c r="C67" s="8"/>
      <c r="D67" s="8"/>
      <c r="E67" s="8"/>
      <c r="F67" s="8"/>
      <c r="G67" s="8"/>
      <c r="H67" s="8"/>
      <c r="I67" s="8"/>
      <c r="J67" s="8"/>
      <c r="K67" s="8"/>
      <c r="L67" s="8"/>
      <c r="M67" s="8"/>
      <c r="N67" s="8"/>
      <c r="O67" s="8"/>
      <c r="P67" s="8"/>
      <c r="Q67" s="27">
        <f t="shared" si="30"/>
        <v>0</v>
      </c>
      <c r="R67" s="27">
        <f t="shared" si="31"/>
        <v>0</v>
      </c>
    </row>
    <row r="68" spans="2:22" ht="27" customHeight="1" x14ac:dyDescent="0.4">
      <c r="B68" s="4"/>
      <c r="C68" s="12"/>
      <c r="D68" s="4"/>
      <c r="E68" s="4"/>
      <c r="F68" s="4"/>
      <c r="G68" s="4"/>
      <c r="H68" s="4"/>
      <c r="I68" s="4"/>
      <c r="J68" s="4"/>
      <c r="K68" s="4"/>
      <c r="L68" s="4"/>
      <c r="M68" s="4"/>
      <c r="N68" s="4"/>
      <c r="O68" s="4"/>
      <c r="P68" s="4"/>
      <c r="Q68" s="30">
        <f t="shared" si="30"/>
        <v>0</v>
      </c>
      <c r="R68" s="27">
        <f t="shared" si="31"/>
        <v>0</v>
      </c>
    </row>
    <row r="69" spans="2:22" ht="27" customHeight="1" thickBot="1" x14ac:dyDescent="0.45">
      <c r="B69" s="8"/>
      <c r="C69" s="8"/>
      <c r="D69" s="8"/>
      <c r="E69" s="8"/>
      <c r="F69" s="8"/>
      <c r="G69" s="8"/>
      <c r="H69" s="8"/>
      <c r="I69" s="8"/>
      <c r="J69" s="8"/>
      <c r="K69" s="8"/>
      <c r="L69" s="8"/>
      <c r="M69" s="8"/>
      <c r="N69" s="8"/>
      <c r="O69" s="8"/>
      <c r="P69" s="8"/>
      <c r="Q69" s="39">
        <f t="shared" si="30"/>
        <v>0</v>
      </c>
      <c r="R69" s="28">
        <f t="shared" si="31"/>
        <v>0</v>
      </c>
    </row>
    <row r="70" spans="2:22" ht="22.5" customHeight="1" thickBot="1" x14ac:dyDescent="0.45">
      <c r="B70" s="42"/>
      <c r="C70" s="42"/>
      <c r="D70" s="42"/>
      <c r="E70" s="42"/>
      <c r="F70" s="42"/>
      <c r="G70" s="42"/>
      <c r="H70" s="42"/>
      <c r="I70" s="42"/>
      <c r="J70" s="42"/>
      <c r="K70" s="42"/>
      <c r="L70" s="42"/>
      <c r="M70" s="42"/>
      <c r="N70" s="42"/>
      <c r="O70" s="42"/>
      <c r="P70" s="42"/>
    </row>
    <row r="71" spans="2:22" ht="27" customHeight="1" x14ac:dyDescent="0.4">
      <c r="B71" s="43"/>
      <c r="C71" s="123" t="s">
        <v>56</v>
      </c>
      <c r="D71" s="124"/>
      <c r="E71" s="44">
        <f>O57+2</f>
        <v>44984</v>
      </c>
      <c r="F71" s="45" t="s">
        <v>38</v>
      </c>
      <c r="G71" s="44">
        <f>E71+1</f>
        <v>44985</v>
      </c>
      <c r="H71" s="45" t="s">
        <v>38</v>
      </c>
      <c r="I71" s="44">
        <f>G71+1</f>
        <v>44986</v>
      </c>
      <c r="J71" s="45" t="s">
        <v>38</v>
      </c>
      <c r="K71" s="44">
        <f>I71+1</f>
        <v>44987</v>
      </c>
      <c r="L71" s="45" t="s">
        <v>38</v>
      </c>
      <c r="M71" s="44">
        <f>K71+1</f>
        <v>44988</v>
      </c>
      <c r="N71" s="45" t="s">
        <v>38</v>
      </c>
      <c r="O71" s="44">
        <f>M71+1</f>
        <v>44989</v>
      </c>
      <c r="P71" s="45" t="s">
        <v>38</v>
      </c>
      <c r="Q71" s="17" t="s">
        <v>39</v>
      </c>
      <c r="R71" s="17" t="s">
        <v>40</v>
      </c>
      <c r="S71" s="46"/>
      <c r="T71" s="12" t="s">
        <v>57</v>
      </c>
      <c r="U71" s="47" t="s">
        <v>58</v>
      </c>
      <c r="V71" s="47" t="s">
        <v>40</v>
      </c>
    </row>
    <row r="72" spans="2:22" ht="27" customHeight="1" x14ac:dyDescent="0.4">
      <c r="B72" s="20"/>
      <c r="C72" s="21"/>
      <c r="D72" s="21"/>
      <c r="E72" s="4" t="s">
        <v>44</v>
      </c>
      <c r="F72" s="4"/>
      <c r="G72" s="4" t="s">
        <v>45</v>
      </c>
      <c r="H72" s="4"/>
      <c r="I72" s="4" t="s">
        <v>46</v>
      </c>
      <c r="J72" s="4"/>
      <c r="K72" s="4" t="s">
        <v>47</v>
      </c>
      <c r="L72" s="4"/>
      <c r="M72" s="4" t="s">
        <v>48</v>
      </c>
      <c r="N72" s="4"/>
      <c r="O72" s="4" t="s">
        <v>49</v>
      </c>
      <c r="P72" s="4"/>
      <c r="Q72" s="22"/>
      <c r="R72" s="23"/>
      <c r="S72" s="48"/>
      <c r="T72" s="12"/>
      <c r="U72" s="49"/>
      <c r="V72" s="49"/>
    </row>
    <row r="73" spans="2:22" ht="27" customHeight="1" x14ac:dyDescent="0.4">
      <c r="B73" s="8" t="s">
        <v>51</v>
      </c>
      <c r="C73" s="26"/>
      <c r="D73" s="8">
        <f t="shared" ref="D73:D80" si="33">C73/5</f>
        <v>0</v>
      </c>
      <c r="E73" s="8"/>
      <c r="F73" s="8">
        <f t="shared" ref="F73:F80" si="34">E73</f>
        <v>0</v>
      </c>
      <c r="G73" s="8"/>
      <c r="H73" s="8">
        <f t="shared" ref="H73:H80" si="35">F73+G73</f>
        <v>0</v>
      </c>
      <c r="I73" s="8"/>
      <c r="J73" s="8">
        <f t="shared" ref="J73:J80" si="36">H73+I73</f>
        <v>0</v>
      </c>
      <c r="K73" s="8"/>
      <c r="L73" s="8">
        <f t="shared" ref="L73:L80" si="37">J73+K73</f>
        <v>0</v>
      </c>
      <c r="M73" s="8"/>
      <c r="N73" s="8">
        <f t="shared" ref="N73:N80" si="38">L73+M73</f>
        <v>0</v>
      </c>
      <c r="O73" s="8"/>
      <c r="P73" s="8"/>
      <c r="Q73" s="27">
        <f t="shared" ref="Q73:Q83" si="39">E73+G73+I73+K73+M73+O73</f>
        <v>0</v>
      </c>
      <c r="R73" s="28">
        <f t="shared" ref="R73:R83" si="40">Q73-C73</f>
        <v>0</v>
      </c>
      <c r="S73" s="48"/>
      <c r="T73" s="12"/>
      <c r="U73" s="49"/>
      <c r="V73" s="49"/>
    </row>
    <row r="74" spans="2:22" ht="27" customHeight="1" x14ac:dyDescent="0.4">
      <c r="B74" s="12" t="s">
        <v>53</v>
      </c>
      <c r="C74" s="21"/>
      <c r="D74" s="4">
        <f t="shared" si="33"/>
        <v>0</v>
      </c>
      <c r="E74" s="4"/>
      <c r="F74" s="4">
        <f t="shared" si="34"/>
        <v>0</v>
      </c>
      <c r="G74" s="4"/>
      <c r="H74" s="4">
        <f t="shared" si="35"/>
        <v>0</v>
      </c>
      <c r="I74" s="4"/>
      <c r="J74" s="4">
        <f t="shared" si="36"/>
        <v>0</v>
      </c>
      <c r="K74" s="4"/>
      <c r="L74" s="4">
        <f t="shared" si="37"/>
        <v>0</v>
      </c>
      <c r="M74" s="4"/>
      <c r="N74" s="4">
        <f t="shared" si="38"/>
        <v>0</v>
      </c>
      <c r="O74" s="4"/>
      <c r="P74" s="4"/>
      <c r="Q74" s="30">
        <f t="shared" si="39"/>
        <v>0</v>
      </c>
      <c r="R74" s="28">
        <f t="shared" si="40"/>
        <v>0</v>
      </c>
      <c r="S74" s="48"/>
      <c r="T74" s="12"/>
      <c r="U74" s="49"/>
      <c r="V74" s="49"/>
    </row>
    <row r="75" spans="2:22" ht="27" customHeight="1" x14ac:dyDescent="0.4">
      <c r="B75" s="8" t="s">
        <v>55</v>
      </c>
      <c r="C75" s="26"/>
      <c r="D75" s="8">
        <f t="shared" si="33"/>
        <v>0</v>
      </c>
      <c r="E75" s="8"/>
      <c r="F75" s="8">
        <f t="shared" si="34"/>
        <v>0</v>
      </c>
      <c r="G75" s="8"/>
      <c r="H75" s="8">
        <f t="shared" si="35"/>
        <v>0</v>
      </c>
      <c r="I75" s="8"/>
      <c r="J75" s="8">
        <f t="shared" si="36"/>
        <v>0</v>
      </c>
      <c r="K75" s="8"/>
      <c r="L75" s="8">
        <f t="shared" si="37"/>
        <v>0</v>
      </c>
      <c r="M75" s="8"/>
      <c r="N75" s="8">
        <f t="shared" si="38"/>
        <v>0</v>
      </c>
      <c r="O75" s="8"/>
      <c r="P75" s="8"/>
      <c r="Q75" s="27">
        <f t="shared" si="39"/>
        <v>0</v>
      </c>
      <c r="R75" s="28">
        <f t="shared" si="40"/>
        <v>0</v>
      </c>
      <c r="S75" s="48"/>
      <c r="T75" s="12"/>
      <c r="U75" s="49"/>
      <c r="V75" s="49"/>
    </row>
    <row r="76" spans="2:22" ht="27" customHeight="1" x14ac:dyDescent="0.4">
      <c r="B76" s="4" t="s">
        <v>9</v>
      </c>
      <c r="C76" s="4"/>
      <c r="D76" s="4">
        <f t="shared" si="33"/>
        <v>0</v>
      </c>
      <c r="E76" s="4"/>
      <c r="F76" s="4">
        <f t="shared" si="34"/>
        <v>0</v>
      </c>
      <c r="G76" s="4"/>
      <c r="H76" s="4">
        <f t="shared" si="35"/>
        <v>0</v>
      </c>
      <c r="I76" s="4"/>
      <c r="J76" s="4">
        <f t="shared" si="36"/>
        <v>0</v>
      </c>
      <c r="K76" s="4"/>
      <c r="L76" s="4">
        <f t="shared" si="37"/>
        <v>0</v>
      </c>
      <c r="M76" s="4"/>
      <c r="N76" s="4">
        <f t="shared" si="38"/>
        <v>0</v>
      </c>
      <c r="O76" s="4"/>
      <c r="P76" s="4"/>
      <c r="Q76" s="30">
        <f t="shared" si="39"/>
        <v>0</v>
      </c>
      <c r="R76" s="28">
        <f t="shared" si="40"/>
        <v>0</v>
      </c>
      <c r="S76" s="50" t="s">
        <v>59</v>
      </c>
      <c r="T76" s="12"/>
      <c r="U76" s="51">
        <f t="shared" ref="U76:U83" si="41">Q76+Q34+Q48+Q62+P76</f>
        <v>1080</v>
      </c>
      <c r="V76" s="52">
        <f t="shared" ref="V76:V83" si="42">U76-C20-C34-C48-C62-C76</f>
        <v>-320</v>
      </c>
    </row>
    <row r="77" spans="2:22" ht="27" customHeight="1" x14ac:dyDescent="0.4">
      <c r="B77" s="8" t="s">
        <v>13</v>
      </c>
      <c r="C77" s="100"/>
      <c r="D77" s="8">
        <f t="shared" si="33"/>
        <v>0</v>
      </c>
      <c r="E77" s="8"/>
      <c r="F77" s="8">
        <f t="shared" si="34"/>
        <v>0</v>
      </c>
      <c r="G77" s="8"/>
      <c r="H77" s="8">
        <f t="shared" si="35"/>
        <v>0</v>
      </c>
      <c r="I77" s="8"/>
      <c r="J77" s="8">
        <f t="shared" si="36"/>
        <v>0</v>
      </c>
      <c r="K77" s="8"/>
      <c r="L77" s="8">
        <f t="shared" si="37"/>
        <v>0</v>
      </c>
      <c r="M77" s="8"/>
      <c r="N77" s="8">
        <f t="shared" si="38"/>
        <v>0</v>
      </c>
      <c r="O77" s="8"/>
      <c r="P77" s="8"/>
      <c r="Q77" s="27">
        <f t="shared" si="39"/>
        <v>0</v>
      </c>
      <c r="R77" s="28">
        <f t="shared" si="40"/>
        <v>0</v>
      </c>
      <c r="S77" s="53" t="s">
        <v>13</v>
      </c>
      <c r="T77" s="8"/>
      <c r="U77" s="51">
        <f>Q63+Q21+Q35+Q49+Q77</f>
        <v>881</v>
      </c>
      <c r="V77" s="52">
        <f t="shared" si="42"/>
        <v>-779</v>
      </c>
    </row>
    <row r="78" spans="2:22" ht="27" customHeight="1" x14ac:dyDescent="0.4">
      <c r="B78" s="4" t="s">
        <v>16</v>
      </c>
      <c r="C78" s="101"/>
      <c r="D78" s="4">
        <f t="shared" si="33"/>
        <v>0</v>
      </c>
      <c r="E78" s="4"/>
      <c r="F78" s="4">
        <f t="shared" si="34"/>
        <v>0</v>
      </c>
      <c r="G78" s="4"/>
      <c r="H78" s="4">
        <f t="shared" si="35"/>
        <v>0</v>
      </c>
      <c r="I78" s="4"/>
      <c r="J78" s="4">
        <f t="shared" si="36"/>
        <v>0</v>
      </c>
      <c r="K78" s="4"/>
      <c r="L78" s="4">
        <f t="shared" si="37"/>
        <v>0</v>
      </c>
      <c r="M78" s="4"/>
      <c r="N78" s="4">
        <f t="shared" si="38"/>
        <v>0</v>
      </c>
      <c r="O78" s="4"/>
      <c r="P78" s="4"/>
      <c r="Q78" s="30">
        <f t="shared" si="39"/>
        <v>0</v>
      </c>
      <c r="R78" s="28">
        <f t="shared" si="40"/>
        <v>0</v>
      </c>
      <c r="S78" s="50" t="s">
        <v>16</v>
      </c>
      <c r="T78" s="12"/>
      <c r="U78" s="51">
        <f>Q64+Q22+Q36+Q50+Q78</f>
        <v>1088</v>
      </c>
      <c r="V78" s="52">
        <f t="shared" si="42"/>
        <v>-230</v>
      </c>
    </row>
    <row r="79" spans="2:22" ht="27" customHeight="1" x14ac:dyDescent="0.4">
      <c r="B79" s="8" t="s">
        <v>26</v>
      </c>
      <c r="C79" s="8"/>
      <c r="D79" s="8">
        <f t="shared" si="33"/>
        <v>0</v>
      </c>
      <c r="E79" s="8"/>
      <c r="F79" s="8">
        <f t="shared" si="34"/>
        <v>0</v>
      </c>
      <c r="G79" s="8"/>
      <c r="H79" s="8">
        <f t="shared" si="35"/>
        <v>0</v>
      </c>
      <c r="I79" s="8"/>
      <c r="J79" s="8">
        <f t="shared" si="36"/>
        <v>0</v>
      </c>
      <c r="K79" s="8"/>
      <c r="L79" s="8">
        <f t="shared" si="37"/>
        <v>0</v>
      </c>
      <c r="M79" s="8"/>
      <c r="N79" s="8">
        <f t="shared" si="38"/>
        <v>0</v>
      </c>
      <c r="O79" s="8"/>
      <c r="P79" s="8"/>
      <c r="Q79" s="27">
        <f t="shared" si="39"/>
        <v>0</v>
      </c>
      <c r="R79" s="27">
        <f t="shared" si="40"/>
        <v>0</v>
      </c>
      <c r="S79" s="53" t="s">
        <v>21</v>
      </c>
      <c r="T79" s="8"/>
      <c r="U79" s="51">
        <f t="shared" si="41"/>
        <v>0</v>
      </c>
      <c r="V79" s="51">
        <f t="shared" si="42"/>
        <v>-1500</v>
      </c>
    </row>
    <row r="80" spans="2:22" ht="27" customHeight="1" x14ac:dyDescent="0.4">
      <c r="B80" s="4" t="s">
        <v>31</v>
      </c>
      <c r="C80" s="12"/>
      <c r="D80" s="4">
        <f t="shared" si="33"/>
        <v>0</v>
      </c>
      <c r="E80" s="4"/>
      <c r="F80" s="4">
        <f t="shared" si="34"/>
        <v>0</v>
      </c>
      <c r="G80" s="4"/>
      <c r="H80" s="4">
        <f t="shared" si="35"/>
        <v>0</v>
      </c>
      <c r="I80" s="4"/>
      <c r="J80" s="4">
        <f t="shared" si="36"/>
        <v>0</v>
      </c>
      <c r="K80" s="4"/>
      <c r="L80" s="4">
        <f t="shared" si="37"/>
        <v>0</v>
      </c>
      <c r="M80" s="4"/>
      <c r="N80" s="4">
        <f t="shared" si="38"/>
        <v>0</v>
      </c>
      <c r="O80" s="4"/>
      <c r="P80" s="4"/>
      <c r="Q80" s="30">
        <f t="shared" si="39"/>
        <v>0</v>
      </c>
      <c r="R80" s="27">
        <f t="shared" si="40"/>
        <v>0</v>
      </c>
      <c r="S80" s="53" t="s">
        <v>60</v>
      </c>
      <c r="T80" s="8"/>
      <c r="U80" s="51">
        <f t="shared" si="41"/>
        <v>0</v>
      </c>
      <c r="V80" s="51">
        <f t="shared" si="42"/>
        <v>-810</v>
      </c>
    </row>
    <row r="81" spans="2:22" ht="27" customHeight="1" x14ac:dyDescent="0.4">
      <c r="B81" s="8"/>
      <c r="C81" s="8"/>
      <c r="D81" s="8"/>
      <c r="E81" s="8"/>
      <c r="F81" s="8"/>
      <c r="G81" s="8"/>
      <c r="H81" s="8"/>
      <c r="I81" s="8"/>
      <c r="J81" s="8"/>
      <c r="K81" s="8"/>
      <c r="L81" s="8"/>
      <c r="M81" s="8"/>
      <c r="N81" s="8"/>
      <c r="O81" s="8"/>
      <c r="P81" s="8"/>
      <c r="Q81" s="27">
        <f t="shared" si="39"/>
        <v>0</v>
      </c>
      <c r="R81" s="27">
        <f t="shared" si="40"/>
        <v>0</v>
      </c>
      <c r="S81" s="54" t="s">
        <v>29</v>
      </c>
      <c r="T81" s="12"/>
      <c r="U81" s="51">
        <f t="shared" si="41"/>
        <v>0</v>
      </c>
      <c r="V81" s="51">
        <f t="shared" si="42"/>
        <v>0</v>
      </c>
    </row>
    <row r="82" spans="2:22" ht="27" customHeight="1" x14ac:dyDescent="0.4">
      <c r="B82" s="4"/>
      <c r="C82" s="12"/>
      <c r="D82" s="4"/>
      <c r="E82" s="4"/>
      <c r="F82" s="4"/>
      <c r="G82" s="4"/>
      <c r="H82" s="4"/>
      <c r="I82" s="4"/>
      <c r="J82" s="4"/>
      <c r="K82" s="4"/>
      <c r="L82" s="4"/>
      <c r="M82" s="4"/>
      <c r="N82" s="4"/>
      <c r="O82" s="4"/>
      <c r="P82" s="4"/>
      <c r="Q82" s="30">
        <f t="shared" si="39"/>
        <v>0</v>
      </c>
      <c r="R82" s="27">
        <f t="shared" si="40"/>
        <v>0</v>
      </c>
      <c r="S82" s="53" t="s">
        <v>31</v>
      </c>
      <c r="T82" s="8"/>
      <c r="U82" s="51">
        <f t="shared" si="41"/>
        <v>0</v>
      </c>
      <c r="V82" s="51">
        <f t="shared" si="42"/>
        <v>0</v>
      </c>
    </row>
    <row r="83" spans="2:22" ht="27" customHeight="1" thickBot="1" x14ac:dyDescent="0.45">
      <c r="B83" s="8"/>
      <c r="C83" s="8"/>
      <c r="D83" s="26"/>
      <c r="E83" s="8"/>
      <c r="F83" s="8"/>
      <c r="G83" s="8"/>
      <c r="H83" s="8"/>
      <c r="I83" s="8"/>
      <c r="J83" s="8"/>
      <c r="K83" s="8"/>
      <c r="L83" s="8"/>
      <c r="M83" s="8"/>
      <c r="N83" s="8"/>
      <c r="O83" s="8"/>
      <c r="P83" s="8"/>
      <c r="Q83" s="39">
        <f t="shared" si="39"/>
        <v>0</v>
      </c>
      <c r="R83" s="28">
        <f t="shared" si="40"/>
        <v>0</v>
      </c>
      <c r="S83" s="50" t="s">
        <v>61</v>
      </c>
      <c r="T83" s="12"/>
      <c r="U83" s="51">
        <f t="shared" si="41"/>
        <v>0</v>
      </c>
      <c r="V83" s="52">
        <f t="shared" si="42"/>
        <v>0</v>
      </c>
    </row>
    <row r="84" spans="2:22" x14ac:dyDescent="0.4">
      <c r="E84" s="40"/>
      <c r="F84" s="40"/>
      <c r="G84" s="40"/>
      <c r="H84" s="40"/>
      <c r="I84" s="40"/>
      <c r="J84" s="40"/>
      <c r="K84" s="40"/>
      <c r="L84" s="40"/>
      <c r="M84" s="40"/>
      <c r="N84" s="40"/>
      <c r="O84" s="40"/>
      <c r="P84" s="40"/>
    </row>
    <row r="85" spans="2:22" ht="13.5" customHeight="1" x14ac:dyDescent="0.4">
      <c r="B85" s="12" t="s">
        <v>62</v>
      </c>
      <c r="C85" s="12"/>
      <c r="D85" s="55" t="s">
        <v>63</v>
      </c>
    </row>
    <row r="86" spans="2:22" ht="13.5" customHeight="1" x14ac:dyDescent="0.4">
      <c r="B86" s="8" t="s">
        <v>51</v>
      </c>
      <c r="C86" s="8"/>
      <c r="D86" s="8">
        <f t="shared" ref="D86:D91" si="43">C99-C86</f>
        <v>3000</v>
      </c>
      <c r="E86" s="56">
        <f>D86/4</f>
        <v>750</v>
      </c>
    </row>
    <row r="87" spans="2:22" ht="13.5" customHeight="1" x14ac:dyDescent="0.4">
      <c r="B87" s="12" t="s">
        <v>53</v>
      </c>
      <c r="C87" s="12"/>
      <c r="D87" s="8">
        <f t="shared" si="43"/>
        <v>600</v>
      </c>
      <c r="E87" s="56">
        <f t="shared" ref="E87:E96" si="44">D87/4</f>
        <v>150</v>
      </c>
    </row>
    <row r="88" spans="2:22" ht="13.5" customHeight="1" x14ac:dyDescent="0.4">
      <c r="B88" s="8" t="s">
        <v>55</v>
      </c>
      <c r="C88" s="8"/>
      <c r="D88" s="8">
        <f t="shared" si="43"/>
        <v>160</v>
      </c>
      <c r="E88" s="56">
        <f t="shared" si="44"/>
        <v>40</v>
      </c>
    </row>
    <row r="89" spans="2:22" ht="13.5" customHeight="1" x14ac:dyDescent="0.4">
      <c r="B89" s="12" t="s">
        <v>9</v>
      </c>
      <c r="C89" s="12"/>
      <c r="D89" s="8">
        <f t="shared" si="43"/>
        <v>850</v>
      </c>
      <c r="E89" s="56">
        <f t="shared" si="44"/>
        <v>212.5</v>
      </c>
    </row>
    <row r="90" spans="2:22" ht="13.5" customHeight="1" x14ac:dyDescent="0.4">
      <c r="B90" s="8" t="s">
        <v>13</v>
      </c>
      <c r="C90" s="8"/>
      <c r="D90" s="8">
        <f t="shared" si="43"/>
        <v>300</v>
      </c>
      <c r="E90" s="56">
        <f t="shared" si="44"/>
        <v>75</v>
      </c>
    </row>
    <row r="91" spans="2:22" ht="13.5" customHeight="1" x14ac:dyDescent="0.4">
      <c r="B91" s="12" t="s">
        <v>16</v>
      </c>
      <c r="C91" s="12"/>
      <c r="D91" s="8">
        <f t="shared" si="43"/>
        <v>450</v>
      </c>
      <c r="E91" s="56">
        <f t="shared" si="44"/>
        <v>112.5</v>
      </c>
    </row>
    <row r="92" spans="2:22" ht="13.5" customHeight="1" x14ac:dyDescent="0.4">
      <c r="B92" s="8" t="s">
        <v>21</v>
      </c>
      <c r="C92" s="12"/>
      <c r="D92" s="8">
        <f>C106-C92</f>
        <v>750</v>
      </c>
      <c r="E92" s="56">
        <f t="shared" si="44"/>
        <v>187.5</v>
      </c>
    </row>
    <row r="93" spans="2:22" ht="13.5" customHeight="1" x14ac:dyDescent="0.4">
      <c r="B93" s="12" t="s">
        <v>26</v>
      </c>
      <c r="C93" s="8"/>
      <c r="D93" s="8">
        <f>C107-C93</f>
        <v>100</v>
      </c>
      <c r="E93" s="56">
        <f t="shared" si="44"/>
        <v>25</v>
      </c>
    </row>
    <row r="94" spans="2:22" ht="13.5" customHeight="1" x14ac:dyDescent="0.4">
      <c r="B94" s="8" t="s">
        <v>60</v>
      </c>
      <c r="C94" s="12"/>
      <c r="D94" s="8">
        <f>C108-C94</f>
        <v>200</v>
      </c>
      <c r="E94" s="56">
        <f t="shared" si="44"/>
        <v>50</v>
      </c>
    </row>
    <row r="95" spans="2:22" ht="13.5" customHeight="1" x14ac:dyDescent="0.4">
      <c r="B95" s="4" t="s">
        <v>29</v>
      </c>
      <c r="C95" s="8"/>
      <c r="D95" s="8">
        <f>C109-C95</f>
        <v>280</v>
      </c>
      <c r="E95" s="56">
        <f t="shared" si="44"/>
        <v>70</v>
      </c>
    </row>
    <row r="96" spans="2:22" x14ac:dyDescent="0.4">
      <c r="B96" s="8" t="s">
        <v>31</v>
      </c>
      <c r="C96" s="12"/>
      <c r="D96" s="8">
        <f>C110-C96</f>
        <v>0</v>
      </c>
      <c r="E96" s="56">
        <f t="shared" si="44"/>
        <v>0</v>
      </c>
    </row>
    <row r="97" spans="2:14" x14ac:dyDescent="0.4">
      <c r="B97" s="12"/>
    </row>
    <row r="98" spans="2:14" x14ac:dyDescent="0.4">
      <c r="B98" s="112" t="s">
        <v>64</v>
      </c>
      <c r="C98" s="113"/>
      <c r="D98" s="40"/>
    </row>
    <row r="99" spans="2:14" x14ac:dyDescent="0.4">
      <c r="B99" s="8" t="s">
        <v>51</v>
      </c>
      <c r="C99" s="8">
        <v>3000</v>
      </c>
      <c r="D99" s="40"/>
      <c r="I99" s="57" t="s">
        <v>65</v>
      </c>
      <c r="J99" s="58" t="s">
        <v>66</v>
      </c>
      <c r="K99" s="55" t="s">
        <v>63</v>
      </c>
      <c r="L99" s="11"/>
      <c r="M99" s="125" t="s">
        <v>67</v>
      </c>
      <c r="N99" s="125"/>
    </row>
    <row r="100" spans="2:14" x14ac:dyDescent="0.4">
      <c r="B100" s="12" t="s">
        <v>53</v>
      </c>
      <c r="C100" s="12">
        <v>600</v>
      </c>
      <c r="D100" s="40"/>
      <c r="I100" s="4" t="s">
        <v>68</v>
      </c>
      <c r="J100" s="59">
        <v>337</v>
      </c>
      <c r="K100" s="12">
        <f>M100-J100</f>
        <v>1163</v>
      </c>
      <c r="L100" s="4" t="s">
        <v>68</v>
      </c>
      <c r="M100" s="125">
        <v>1500</v>
      </c>
      <c r="N100" s="125"/>
    </row>
    <row r="101" spans="2:14" x14ac:dyDescent="0.4">
      <c r="B101" s="8" t="s">
        <v>55</v>
      </c>
      <c r="C101" s="8">
        <v>160</v>
      </c>
      <c r="D101" s="40"/>
      <c r="I101" s="12" t="s">
        <v>53</v>
      </c>
      <c r="J101" s="59">
        <v>63</v>
      </c>
      <c r="K101" s="12">
        <f>M101-J101</f>
        <v>-23</v>
      </c>
      <c r="L101" s="12" t="s">
        <v>53</v>
      </c>
      <c r="M101" s="125">
        <v>40</v>
      </c>
      <c r="N101" s="125"/>
    </row>
    <row r="102" spans="2:14" x14ac:dyDescent="0.4">
      <c r="B102" s="12" t="s">
        <v>59</v>
      </c>
      <c r="C102" s="12">
        <v>850</v>
      </c>
      <c r="D102" s="40"/>
      <c r="I102" s="4" t="s">
        <v>55</v>
      </c>
      <c r="J102" s="59">
        <v>46</v>
      </c>
      <c r="K102" s="12">
        <f t="shared" ref="K102" si="45">M102-J102</f>
        <v>54</v>
      </c>
      <c r="L102" s="4" t="s">
        <v>55</v>
      </c>
      <c r="M102" s="125">
        <v>100</v>
      </c>
      <c r="N102" s="125"/>
    </row>
    <row r="103" spans="2:14" x14ac:dyDescent="0.4">
      <c r="B103" s="8" t="s">
        <v>13</v>
      </c>
      <c r="C103" s="8">
        <v>300</v>
      </c>
      <c r="D103" s="40"/>
      <c r="I103" s="12" t="s">
        <v>59</v>
      </c>
      <c r="J103" s="12">
        <v>177</v>
      </c>
      <c r="K103" s="12">
        <f>M103-J103</f>
        <v>373</v>
      </c>
      <c r="L103" s="12" t="s">
        <v>59</v>
      </c>
      <c r="M103" s="125">
        <v>550</v>
      </c>
      <c r="N103" s="125"/>
    </row>
    <row r="104" spans="2:14" x14ac:dyDescent="0.4">
      <c r="B104" s="12" t="s">
        <v>16</v>
      </c>
      <c r="C104" s="12">
        <v>450</v>
      </c>
      <c r="D104" s="40"/>
      <c r="I104" s="12" t="s">
        <v>13</v>
      </c>
      <c r="J104" s="12">
        <v>140</v>
      </c>
      <c r="K104" s="12">
        <f t="shared" ref="K104:K110" si="46">M104-J104</f>
        <v>280</v>
      </c>
      <c r="L104" s="12" t="s">
        <v>13</v>
      </c>
      <c r="M104" s="125">
        <v>420</v>
      </c>
      <c r="N104" s="125"/>
    </row>
    <row r="105" spans="2:14" x14ac:dyDescent="0.4">
      <c r="B105" s="8" t="s">
        <v>21</v>
      </c>
      <c r="C105" s="8">
        <v>3760</v>
      </c>
      <c r="D105" s="40"/>
      <c r="I105" s="12" t="s">
        <v>16</v>
      </c>
      <c r="J105" s="12">
        <v>306</v>
      </c>
      <c r="K105" s="12">
        <f t="shared" si="46"/>
        <v>244</v>
      </c>
      <c r="L105" s="12" t="s">
        <v>16</v>
      </c>
      <c r="M105" s="125">
        <v>550</v>
      </c>
      <c r="N105" s="125"/>
    </row>
    <row r="106" spans="2:14" x14ac:dyDescent="0.4">
      <c r="B106" s="12" t="s">
        <v>26</v>
      </c>
      <c r="C106" s="12">
        <v>750</v>
      </c>
      <c r="D106" s="40"/>
      <c r="I106" s="12" t="s">
        <v>69</v>
      </c>
      <c r="J106" s="12">
        <v>99</v>
      </c>
      <c r="K106" s="12">
        <f t="shared" si="46"/>
        <v>51</v>
      </c>
      <c r="L106" s="12" t="s">
        <v>70</v>
      </c>
      <c r="M106" s="125">
        <v>150</v>
      </c>
      <c r="N106" s="125"/>
    </row>
    <row r="107" spans="2:14" x14ac:dyDescent="0.4">
      <c r="B107" s="8" t="s">
        <v>60</v>
      </c>
      <c r="C107" s="8">
        <v>100</v>
      </c>
      <c r="D107" s="40"/>
      <c r="I107" s="12" t="s">
        <v>21</v>
      </c>
      <c r="J107" s="12">
        <v>36</v>
      </c>
      <c r="K107" s="12">
        <f t="shared" si="46"/>
        <v>1964</v>
      </c>
      <c r="L107" s="12" t="s">
        <v>21</v>
      </c>
      <c r="M107" s="125">
        <v>2000</v>
      </c>
      <c r="N107" s="125"/>
    </row>
    <row r="108" spans="2:14" x14ac:dyDescent="0.4">
      <c r="B108" s="4" t="s">
        <v>29</v>
      </c>
      <c r="C108" s="12">
        <v>200</v>
      </c>
      <c r="D108" s="40"/>
      <c r="I108" s="12" t="s">
        <v>71</v>
      </c>
      <c r="J108" s="12">
        <v>20</v>
      </c>
      <c r="K108" s="12">
        <f t="shared" si="46"/>
        <v>530</v>
      </c>
      <c r="L108" s="12" t="s">
        <v>71</v>
      </c>
      <c r="M108" s="125">
        <v>550</v>
      </c>
      <c r="N108" s="125"/>
    </row>
    <row r="109" spans="2:14" x14ac:dyDescent="0.4">
      <c r="B109" s="8" t="s">
        <v>31</v>
      </c>
      <c r="C109" s="8">
        <v>280</v>
      </c>
      <c r="D109" s="40"/>
      <c r="I109" s="12" t="s">
        <v>72</v>
      </c>
      <c r="J109" s="12">
        <v>10</v>
      </c>
      <c r="K109" s="12">
        <f t="shared" si="46"/>
        <v>360</v>
      </c>
      <c r="L109" s="12" t="s">
        <v>72</v>
      </c>
      <c r="M109" s="125">
        <v>370</v>
      </c>
      <c r="N109" s="125"/>
    </row>
    <row r="110" spans="2:14" x14ac:dyDescent="0.4">
      <c r="B110" s="4" t="s">
        <v>61</v>
      </c>
      <c r="C110" s="12">
        <v>0</v>
      </c>
      <c r="D110" s="40"/>
      <c r="I110" s="12" t="s">
        <v>73</v>
      </c>
      <c r="J110" s="12">
        <v>10</v>
      </c>
      <c r="K110" s="12">
        <f t="shared" si="46"/>
        <v>290</v>
      </c>
      <c r="L110" s="12" t="s">
        <v>73</v>
      </c>
      <c r="M110" s="125">
        <v>300</v>
      </c>
      <c r="N110" s="125"/>
    </row>
    <row r="111" spans="2:14" x14ac:dyDescent="0.4">
      <c r="D111" s="40"/>
    </row>
    <row r="115" spans="2:22" ht="19.5" thickBot="1" x14ac:dyDescent="0.45"/>
    <row r="116" spans="2:22" x14ac:dyDescent="0.4">
      <c r="B116" s="43"/>
      <c r="C116" s="123" t="s">
        <v>56</v>
      </c>
      <c r="D116" s="124"/>
      <c r="E116" s="44">
        <f>O102+2</f>
        <v>2</v>
      </c>
      <c r="F116" s="45" t="s">
        <v>38</v>
      </c>
      <c r="G116" s="44">
        <f>E116+1</f>
        <v>3</v>
      </c>
      <c r="H116" s="45" t="s">
        <v>38</v>
      </c>
      <c r="I116" s="44">
        <f>G116+1</f>
        <v>4</v>
      </c>
      <c r="J116" s="45" t="s">
        <v>38</v>
      </c>
      <c r="K116" s="44">
        <f>I116+1</f>
        <v>5</v>
      </c>
      <c r="L116" s="45" t="s">
        <v>38</v>
      </c>
      <c r="M116" s="44">
        <f>K116+1</f>
        <v>6</v>
      </c>
      <c r="N116" s="45" t="s">
        <v>38</v>
      </c>
      <c r="O116" s="44">
        <f>M116+1</f>
        <v>7</v>
      </c>
      <c r="P116" s="45" t="s">
        <v>38</v>
      </c>
      <c r="Q116" s="17" t="s">
        <v>39</v>
      </c>
      <c r="R116" s="17" t="s">
        <v>40</v>
      </c>
      <c r="S116" s="46"/>
      <c r="T116" s="12" t="s">
        <v>57</v>
      </c>
      <c r="U116" s="47" t="s">
        <v>58</v>
      </c>
      <c r="V116" s="47" t="s">
        <v>40</v>
      </c>
    </row>
    <row r="117" spans="2:22" x14ac:dyDescent="0.4">
      <c r="B117" s="20"/>
      <c r="C117" s="21"/>
      <c r="D117" s="21"/>
      <c r="E117" s="4" t="s">
        <v>44</v>
      </c>
      <c r="F117" s="4"/>
      <c r="G117" s="4" t="s">
        <v>45</v>
      </c>
      <c r="H117" s="4"/>
      <c r="I117" s="4" t="s">
        <v>46</v>
      </c>
      <c r="J117" s="4"/>
      <c r="K117" s="4" t="s">
        <v>47</v>
      </c>
      <c r="L117" s="4"/>
      <c r="M117" s="4" t="s">
        <v>48</v>
      </c>
      <c r="N117" s="4"/>
      <c r="O117" s="4" t="s">
        <v>49</v>
      </c>
      <c r="P117" s="4"/>
      <c r="Q117" s="22"/>
      <c r="R117" s="23"/>
      <c r="S117" s="48"/>
      <c r="T117" s="12"/>
      <c r="U117" s="49"/>
      <c r="V117" s="49"/>
    </row>
    <row r="118" spans="2:22" x14ac:dyDescent="0.4">
      <c r="B118" s="8" t="s">
        <v>51</v>
      </c>
      <c r="C118" s="26"/>
      <c r="D118" s="8">
        <f t="shared" ref="D118:D127" si="47">C118/5</f>
        <v>0</v>
      </c>
      <c r="E118" s="8"/>
      <c r="F118" s="8">
        <f t="shared" ref="F118:F128" si="48">E118</f>
        <v>0</v>
      </c>
      <c r="G118" s="8"/>
      <c r="H118" s="8">
        <f t="shared" ref="H118:H128" si="49">F118+G118</f>
        <v>0</v>
      </c>
      <c r="I118" s="8"/>
      <c r="J118" s="8">
        <f t="shared" ref="J118:J128" si="50">H118+I118</f>
        <v>0</v>
      </c>
      <c r="K118" s="8"/>
      <c r="L118" s="8">
        <f t="shared" ref="L118:L128" si="51">J118+K118</f>
        <v>0</v>
      </c>
      <c r="M118" s="8"/>
      <c r="N118" s="8">
        <f t="shared" ref="N118:N128" si="52">L118+M118</f>
        <v>0</v>
      </c>
      <c r="O118" s="8"/>
      <c r="P118" s="8"/>
      <c r="Q118" s="27">
        <f t="shared" ref="Q118:Q128" si="53">E118+G118+I118+K118+M118+O118</f>
        <v>0</v>
      </c>
      <c r="R118" s="28">
        <f t="shared" ref="R118:R128" si="54">Q118-C118</f>
        <v>0</v>
      </c>
      <c r="S118" s="48"/>
      <c r="T118" s="12"/>
      <c r="U118" s="49"/>
      <c r="V118" s="49"/>
    </row>
    <row r="119" spans="2:22" x14ac:dyDescent="0.4">
      <c r="B119" s="12" t="s">
        <v>53</v>
      </c>
      <c r="C119" s="21"/>
      <c r="D119" s="4">
        <f t="shared" si="47"/>
        <v>0</v>
      </c>
      <c r="E119" s="4"/>
      <c r="F119" s="4">
        <f t="shared" si="48"/>
        <v>0</v>
      </c>
      <c r="G119" s="4"/>
      <c r="H119" s="4">
        <f t="shared" si="49"/>
        <v>0</v>
      </c>
      <c r="I119" s="4"/>
      <c r="J119" s="4">
        <f t="shared" si="50"/>
        <v>0</v>
      </c>
      <c r="K119" s="4"/>
      <c r="L119" s="4">
        <f t="shared" si="51"/>
        <v>0</v>
      </c>
      <c r="M119" s="4"/>
      <c r="N119" s="4">
        <f t="shared" si="52"/>
        <v>0</v>
      </c>
      <c r="O119" s="4"/>
      <c r="P119" s="4"/>
      <c r="Q119" s="30">
        <f t="shared" si="53"/>
        <v>0</v>
      </c>
      <c r="R119" s="28">
        <f t="shared" si="54"/>
        <v>0</v>
      </c>
      <c r="S119" s="48"/>
      <c r="T119" s="12"/>
      <c r="U119" s="49"/>
      <c r="V119" s="49"/>
    </row>
    <row r="120" spans="2:22" x14ac:dyDescent="0.4">
      <c r="B120" s="8" t="s">
        <v>55</v>
      </c>
      <c r="C120" s="26"/>
      <c r="D120" s="8">
        <f t="shared" si="47"/>
        <v>0</v>
      </c>
      <c r="E120" s="8"/>
      <c r="F120" s="8">
        <f t="shared" si="48"/>
        <v>0</v>
      </c>
      <c r="G120" s="8"/>
      <c r="H120" s="8">
        <f t="shared" si="49"/>
        <v>0</v>
      </c>
      <c r="I120" s="8"/>
      <c r="J120" s="8">
        <f t="shared" si="50"/>
        <v>0</v>
      </c>
      <c r="K120" s="8"/>
      <c r="L120" s="8">
        <f t="shared" si="51"/>
        <v>0</v>
      </c>
      <c r="M120" s="8"/>
      <c r="N120" s="8">
        <f t="shared" si="52"/>
        <v>0</v>
      </c>
      <c r="O120" s="8"/>
      <c r="P120" s="8"/>
      <c r="Q120" s="27">
        <f t="shared" si="53"/>
        <v>0</v>
      </c>
      <c r="R120" s="28">
        <f t="shared" si="54"/>
        <v>0</v>
      </c>
      <c r="S120" s="48"/>
      <c r="T120" s="12"/>
      <c r="U120" s="49"/>
      <c r="V120" s="49"/>
    </row>
    <row r="121" spans="2:22" x14ac:dyDescent="0.4">
      <c r="B121" s="4" t="s">
        <v>9</v>
      </c>
      <c r="C121" s="4"/>
      <c r="D121" s="4">
        <f t="shared" si="47"/>
        <v>0</v>
      </c>
      <c r="E121" s="4"/>
      <c r="F121" s="4">
        <f t="shared" si="48"/>
        <v>0</v>
      </c>
      <c r="G121" s="4"/>
      <c r="H121" s="4">
        <f t="shared" si="49"/>
        <v>0</v>
      </c>
      <c r="I121" s="4"/>
      <c r="J121" s="4">
        <f t="shared" si="50"/>
        <v>0</v>
      </c>
      <c r="K121" s="4"/>
      <c r="L121" s="4">
        <f t="shared" si="51"/>
        <v>0</v>
      </c>
      <c r="M121" s="4"/>
      <c r="N121" s="4">
        <f t="shared" si="52"/>
        <v>0</v>
      </c>
      <c r="O121" s="4"/>
      <c r="P121" s="4"/>
      <c r="Q121" s="30">
        <f t="shared" si="53"/>
        <v>0</v>
      </c>
      <c r="R121" s="28">
        <f t="shared" si="54"/>
        <v>0</v>
      </c>
      <c r="S121" s="50" t="s">
        <v>59</v>
      </c>
      <c r="T121" s="12"/>
      <c r="U121" s="51">
        <f t="shared" ref="U121:U128" si="55">Q121+Q79+Q93+Q107+P121</f>
        <v>0</v>
      </c>
      <c r="V121" s="52">
        <f t="shared" ref="V121:V128" si="56">U121-C65-C79-C93-C107-C121</f>
        <v>-500</v>
      </c>
    </row>
    <row r="122" spans="2:22" x14ac:dyDescent="0.4">
      <c r="B122" s="8" t="s">
        <v>13</v>
      </c>
      <c r="C122" s="8"/>
      <c r="D122" s="8">
        <f t="shared" si="47"/>
        <v>0</v>
      </c>
      <c r="E122" s="8"/>
      <c r="F122" s="8">
        <f t="shared" si="48"/>
        <v>0</v>
      </c>
      <c r="G122" s="8"/>
      <c r="H122" s="8">
        <f t="shared" si="49"/>
        <v>0</v>
      </c>
      <c r="I122" s="8"/>
      <c r="J122" s="8">
        <f t="shared" si="50"/>
        <v>0</v>
      </c>
      <c r="K122" s="8"/>
      <c r="L122" s="8">
        <f t="shared" si="51"/>
        <v>0</v>
      </c>
      <c r="M122" s="8"/>
      <c r="N122" s="8">
        <f t="shared" si="52"/>
        <v>0</v>
      </c>
      <c r="O122" s="8"/>
      <c r="P122" s="8"/>
      <c r="Q122" s="27">
        <f t="shared" si="53"/>
        <v>0</v>
      </c>
      <c r="R122" s="28">
        <f t="shared" si="54"/>
        <v>0</v>
      </c>
      <c r="S122" s="53" t="s">
        <v>13</v>
      </c>
      <c r="T122" s="8"/>
      <c r="U122" s="51">
        <f t="shared" si="55"/>
        <v>0</v>
      </c>
      <c r="V122" s="52">
        <f t="shared" si="56"/>
        <v>-440</v>
      </c>
    </row>
    <row r="123" spans="2:22" x14ac:dyDescent="0.4">
      <c r="B123" s="4" t="s">
        <v>16</v>
      </c>
      <c r="C123" s="12"/>
      <c r="D123" s="4">
        <f t="shared" si="47"/>
        <v>0</v>
      </c>
      <c r="E123" s="4"/>
      <c r="F123" s="4">
        <f t="shared" si="48"/>
        <v>0</v>
      </c>
      <c r="G123" s="4"/>
      <c r="H123" s="4">
        <f t="shared" si="49"/>
        <v>0</v>
      </c>
      <c r="I123" s="4"/>
      <c r="J123" s="4">
        <f t="shared" si="50"/>
        <v>0</v>
      </c>
      <c r="K123" s="4"/>
      <c r="L123" s="4">
        <f t="shared" si="51"/>
        <v>0</v>
      </c>
      <c r="M123" s="4"/>
      <c r="N123" s="4">
        <f t="shared" si="52"/>
        <v>0</v>
      </c>
      <c r="O123" s="4"/>
      <c r="P123" s="4"/>
      <c r="Q123" s="30">
        <f t="shared" si="53"/>
        <v>0</v>
      </c>
      <c r="R123" s="28">
        <f t="shared" si="54"/>
        <v>0</v>
      </c>
      <c r="S123" s="50" t="s">
        <v>16</v>
      </c>
      <c r="T123" s="12"/>
      <c r="U123" s="51">
        <f t="shared" si="55"/>
        <v>0</v>
      </c>
      <c r="V123" s="52">
        <f t="shared" si="56"/>
        <v>-280</v>
      </c>
    </row>
    <row r="124" spans="2:22" x14ac:dyDescent="0.4">
      <c r="B124" s="8" t="s">
        <v>26</v>
      </c>
      <c r="C124" s="8"/>
      <c r="D124" s="8">
        <f t="shared" si="47"/>
        <v>0</v>
      </c>
      <c r="E124" s="8"/>
      <c r="F124" s="8">
        <f t="shared" si="48"/>
        <v>0</v>
      </c>
      <c r="G124" s="8"/>
      <c r="H124" s="8">
        <f t="shared" si="49"/>
        <v>0</v>
      </c>
      <c r="I124" s="8"/>
      <c r="J124" s="8">
        <f t="shared" si="50"/>
        <v>0</v>
      </c>
      <c r="K124" s="8"/>
      <c r="L124" s="8">
        <f t="shared" si="51"/>
        <v>0</v>
      </c>
      <c r="M124" s="8"/>
      <c r="N124" s="8">
        <f t="shared" si="52"/>
        <v>0</v>
      </c>
      <c r="O124" s="8"/>
      <c r="P124" s="8"/>
      <c r="Q124" s="27">
        <f t="shared" si="53"/>
        <v>0</v>
      </c>
      <c r="R124" s="27">
        <f t="shared" si="54"/>
        <v>0</v>
      </c>
      <c r="S124" s="53" t="s">
        <v>21</v>
      </c>
      <c r="T124" s="8"/>
      <c r="U124" s="51">
        <f t="shared" si="55"/>
        <v>0</v>
      </c>
      <c r="V124" s="51">
        <f t="shared" si="56"/>
        <v>0</v>
      </c>
    </row>
    <row r="125" spans="2:22" x14ac:dyDescent="0.4">
      <c r="B125" s="4" t="s">
        <v>31</v>
      </c>
      <c r="C125" s="12"/>
      <c r="D125" s="4">
        <f t="shared" si="47"/>
        <v>0</v>
      </c>
      <c r="E125" s="4"/>
      <c r="F125" s="4">
        <f t="shared" si="48"/>
        <v>0</v>
      </c>
      <c r="G125" s="4"/>
      <c r="H125" s="4">
        <f t="shared" si="49"/>
        <v>0</v>
      </c>
      <c r="I125" s="4"/>
      <c r="J125" s="4">
        <f t="shared" si="50"/>
        <v>0</v>
      </c>
      <c r="K125" s="4"/>
      <c r="L125" s="4">
        <f t="shared" si="51"/>
        <v>0</v>
      </c>
      <c r="M125" s="4"/>
      <c r="N125" s="4">
        <f t="shared" si="52"/>
        <v>0</v>
      </c>
      <c r="O125" s="4"/>
      <c r="P125" s="4"/>
      <c r="Q125" s="30">
        <f t="shared" si="53"/>
        <v>0</v>
      </c>
      <c r="R125" s="27">
        <f t="shared" si="54"/>
        <v>0</v>
      </c>
      <c r="S125" s="53" t="s">
        <v>60</v>
      </c>
      <c r="T125" s="8"/>
      <c r="U125" s="51">
        <f t="shared" si="55"/>
        <v>0</v>
      </c>
      <c r="V125" s="51">
        <f t="shared" si="56"/>
        <v>0</v>
      </c>
    </row>
    <row r="126" spans="2:22" x14ac:dyDescent="0.4">
      <c r="B126" s="8"/>
      <c r="C126" s="8"/>
      <c r="D126" s="8">
        <f t="shared" si="47"/>
        <v>0</v>
      </c>
      <c r="E126" s="8"/>
      <c r="F126" s="8">
        <f t="shared" si="48"/>
        <v>0</v>
      </c>
      <c r="G126" s="8"/>
      <c r="H126" s="8">
        <f t="shared" si="49"/>
        <v>0</v>
      </c>
      <c r="I126" s="8"/>
      <c r="J126" s="8">
        <f t="shared" si="50"/>
        <v>0</v>
      </c>
      <c r="K126" s="8"/>
      <c r="L126" s="8">
        <f t="shared" si="51"/>
        <v>0</v>
      </c>
      <c r="M126" s="8"/>
      <c r="N126" s="8">
        <f t="shared" si="52"/>
        <v>0</v>
      </c>
      <c r="O126" s="8"/>
      <c r="P126" s="8"/>
      <c r="Q126" s="27">
        <f t="shared" si="53"/>
        <v>0</v>
      </c>
      <c r="R126" s="27">
        <f t="shared" si="54"/>
        <v>0</v>
      </c>
      <c r="S126" s="54" t="s">
        <v>29</v>
      </c>
      <c r="T126" s="12"/>
      <c r="U126" s="51">
        <f t="shared" si="55"/>
        <v>0</v>
      </c>
      <c r="V126" s="51">
        <f t="shared" si="56"/>
        <v>0</v>
      </c>
    </row>
    <row r="127" spans="2:22" x14ac:dyDescent="0.4">
      <c r="B127" s="4"/>
      <c r="C127" s="12"/>
      <c r="D127" s="4">
        <f t="shared" si="47"/>
        <v>0</v>
      </c>
      <c r="E127" s="4"/>
      <c r="F127" s="4">
        <f t="shared" si="48"/>
        <v>0</v>
      </c>
      <c r="G127" s="4"/>
      <c r="H127" s="4">
        <f t="shared" si="49"/>
        <v>0</v>
      </c>
      <c r="I127" s="4"/>
      <c r="J127" s="4">
        <f t="shared" si="50"/>
        <v>0</v>
      </c>
      <c r="K127" s="4"/>
      <c r="L127" s="4">
        <f t="shared" si="51"/>
        <v>0</v>
      </c>
      <c r="M127" s="4"/>
      <c r="N127" s="4">
        <f t="shared" si="52"/>
        <v>0</v>
      </c>
      <c r="O127" s="4"/>
      <c r="P127" s="4"/>
      <c r="Q127" s="30">
        <f t="shared" si="53"/>
        <v>0</v>
      </c>
      <c r="R127" s="27">
        <f t="shared" si="54"/>
        <v>0</v>
      </c>
      <c r="S127" s="53" t="s">
        <v>31</v>
      </c>
      <c r="T127" s="8"/>
      <c r="U127" s="51">
        <f t="shared" si="55"/>
        <v>0</v>
      </c>
      <c r="V127" s="51" t="e">
        <f t="shared" si="56"/>
        <v>#VALUE!</v>
      </c>
    </row>
    <row r="128" spans="2:22" ht="19.5" thickBot="1" x14ac:dyDescent="0.45">
      <c r="B128" s="8"/>
      <c r="C128" s="8"/>
      <c r="D128" s="26"/>
      <c r="E128" s="8"/>
      <c r="F128" s="8">
        <f t="shared" si="48"/>
        <v>0</v>
      </c>
      <c r="G128" s="8"/>
      <c r="H128" s="8">
        <f t="shared" si="49"/>
        <v>0</v>
      </c>
      <c r="I128" s="8"/>
      <c r="J128" s="8">
        <f t="shared" si="50"/>
        <v>0</v>
      </c>
      <c r="K128" s="8"/>
      <c r="L128" s="8">
        <f t="shared" si="51"/>
        <v>0</v>
      </c>
      <c r="M128" s="8"/>
      <c r="N128" s="8">
        <f t="shared" si="52"/>
        <v>0</v>
      </c>
      <c r="O128" s="8"/>
      <c r="P128" s="8"/>
      <c r="Q128" s="39">
        <f t="shared" si="53"/>
        <v>0</v>
      </c>
      <c r="R128" s="28">
        <f t="shared" si="54"/>
        <v>0</v>
      </c>
      <c r="S128" s="50" t="s">
        <v>61</v>
      </c>
      <c r="T128" s="12"/>
      <c r="U128" s="51">
        <f t="shared" si="55"/>
        <v>0</v>
      </c>
      <c r="V128" s="52">
        <f t="shared" si="56"/>
        <v>-600</v>
      </c>
    </row>
  </sheetData>
  <mergeCells count="73">
    <mergeCell ref="M108:N108"/>
    <mergeCell ref="M109:N109"/>
    <mergeCell ref="M110:N110"/>
    <mergeCell ref="C116:D116"/>
    <mergeCell ref="M102:N102"/>
    <mergeCell ref="M103:N103"/>
    <mergeCell ref="M104:N104"/>
    <mergeCell ref="M105:N105"/>
    <mergeCell ref="M106:N106"/>
    <mergeCell ref="M107:N107"/>
    <mergeCell ref="M101:N101"/>
    <mergeCell ref="AA14:AC14"/>
    <mergeCell ref="C15:D15"/>
    <mergeCell ref="W15:Y16"/>
    <mergeCell ref="AA15:AC16"/>
    <mergeCell ref="C29:D29"/>
    <mergeCell ref="C43:D43"/>
    <mergeCell ref="Z14:Z20"/>
    <mergeCell ref="C57:D57"/>
    <mergeCell ref="C71:D71"/>
    <mergeCell ref="B98:C98"/>
    <mergeCell ref="M99:N99"/>
    <mergeCell ref="M100:N100"/>
    <mergeCell ref="F13:H13"/>
    <mergeCell ref="I13:K13"/>
    <mergeCell ref="M13:N13"/>
    <mergeCell ref="O13:P13"/>
    <mergeCell ref="W14:Y14"/>
    <mergeCell ref="F11:H11"/>
    <mergeCell ref="I11:K11"/>
    <mergeCell ref="M11:N11"/>
    <mergeCell ref="O11:P11"/>
    <mergeCell ref="F12:H12"/>
    <mergeCell ref="I12:K12"/>
    <mergeCell ref="M12:N12"/>
    <mergeCell ref="O12:P12"/>
    <mergeCell ref="F9:H9"/>
    <mergeCell ref="I9:K9"/>
    <mergeCell ref="M9:N9"/>
    <mergeCell ref="O9:P9"/>
    <mergeCell ref="F10:H10"/>
    <mergeCell ref="I10:K10"/>
    <mergeCell ref="M10:N10"/>
    <mergeCell ref="O10:P10"/>
    <mergeCell ref="F7:H7"/>
    <mergeCell ref="I7:K7"/>
    <mergeCell ref="M7:N7"/>
    <mergeCell ref="O7:P7"/>
    <mergeCell ref="F8:H8"/>
    <mergeCell ref="I8:K8"/>
    <mergeCell ref="M8:N8"/>
    <mergeCell ref="O8:P8"/>
    <mergeCell ref="M5:N5"/>
    <mergeCell ref="O5:P5"/>
    <mergeCell ref="F6:H6"/>
    <mergeCell ref="I6:K6"/>
    <mergeCell ref="M6:N6"/>
    <mergeCell ref="O6:P6"/>
    <mergeCell ref="C4:D4"/>
    <mergeCell ref="F4:H4"/>
    <mergeCell ref="I4:K4"/>
    <mergeCell ref="C5:D5"/>
    <mergeCell ref="F5:H5"/>
    <mergeCell ref="I5:K5"/>
    <mergeCell ref="B1:B3"/>
    <mergeCell ref="F1:H1"/>
    <mergeCell ref="I1:K1"/>
    <mergeCell ref="L1:O1"/>
    <mergeCell ref="F2:H2"/>
    <mergeCell ref="I2:K2"/>
    <mergeCell ref="C3:D3"/>
    <mergeCell ref="F3:H3"/>
    <mergeCell ref="I3:K3"/>
  </mergeCells>
  <phoneticPr fontId="4"/>
  <conditionalFormatting sqref="D86:D96">
    <cfRule type="cellIs" dxfId="44" priority="4" operator="greaterThan">
      <formula>0</formula>
    </cfRule>
  </conditionalFormatting>
  <conditionalFormatting sqref="R17:R22 R27 R31:R36 R41 R45:R50 R55 R59:R64 R69">
    <cfRule type="cellIs" dxfId="43" priority="1" operator="lessThan">
      <formula>0</formula>
    </cfRule>
  </conditionalFormatting>
  <conditionalFormatting sqref="R73:R78 R83">
    <cfRule type="cellIs" dxfId="42" priority="3" operator="lessThan">
      <formula>0</formula>
    </cfRule>
  </conditionalFormatting>
  <conditionalFormatting sqref="R118:R123 R128">
    <cfRule type="cellIs" dxfId="41" priority="2" operator="lessThan">
      <formula>0</formula>
    </cfRule>
  </conditionalFormatting>
  <pageMargins left="0" right="0" top="0" bottom="0" header="0.31496062992125984" footer="0.31496062992125984"/>
  <pageSetup paperSize="9" scale="31" fitToHeight="0" orientation="landscape"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1EA3D-2D82-42F0-B02D-BD08D3F20464}">
  <sheetPr codeName="Sheet37"/>
  <dimension ref="B1:AB106"/>
  <sheetViews>
    <sheetView topLeftCell="A30" zoomScale="85" zoomScaleNormal="85" workbookViewId="0">
      <selection activeCell="E46" activeCellId="4" sqref="E58:H58 E55:H55 E52:H52 E49:H49 E46:H46"/>
    </sheetView>
  </sheetViews>
  <sheetFormatPr defaultColWidth="8.75" defaultRowHeight="18.75" x14ac:dyDescent="0.4"/>
  <cols>
    <col min="1" max="2" width="8.75" style="66"/>
    <col min="3" max="3" width="23.25" style="66" customWidth="1"/>
    <col min="4" max="4" width="20.875" style="66" customWidth="1"/>
    <col min="5" max="9" width="14.125" style="66" customWidth="1"/>
    <col min="10" max="11" width="8.75" style="66"/>
    <col min="12" max="12" width="8.75" style="66" customWidth="1"/>
    <col min="13" max="13" width="18" style="66" customWidth="1"/>
    <col min="14"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143" t="s">
        <v>322</v>
      </c>
      <c r="D5" s="143">
        <v>342</v>
      </c>
      <c r="E5" s="143">
        <v>35</v>
      </c>
      <c r="F5" s="143">
        <v>16</v>
      </c>
      <c r="G5" s="143">
        <v>78</v>
      </c>
      <c r="H5" s="143">
        <v>16</v>
      </c>
      <c r="I5" s="144">
        <v>1156</v>
      </c>
      <c r="J5" s="106" t="s">
        <v>265</v>
      </c>
    </row>
    <row r="6" spans="2:10" x14ac:dyDescent="0.4">
      <c r="B6" s="141"/>
      <c r="C6" s="143"/>
      <c r="D6" s="143"/>
      <c r="E6" s="143"/>
      <c r="F6" s="143"/>
      <c r="G6" s="143"/>
      <c r="H6" s="143"/>
      <c r="I6" s="145"/>
    </row>
    <row r="7" spans="2:10" x14ac:dyDescent="0.4">
      <c r="B7" s="141"/>
      <c r="C7" s="143"/>
      <c r="D7" s="143"/>
      <c r="E7" s="143">
        <f>E5+F5</f>
        <v>51</v>
      </c>
      <c r="F7" s="143"/>
      <c r="G7" s="143">
        <f>G5+H5</f>
        <v>94</v>
      </c>
      <c r="H7" s="143"/>
      <c r="I7" s="146"/>
    </row>
    <row r="8" spans="2:10" x14ac:dyDescent="0.4">
      <c r="B8" s="141"/>
      <c r="C8" s="143" t="s">
        <v>323</v>
      </c>
      <c r="D8" s="143">
        <v>369</v>
      </c>
      <c r="E8" s="143">
        <v>271</v>
      </c>
      <c r="F8" s="143">
        <v>35</v>
      </c>
      <c r="G8" s="143">
        <v>216</v>
      </c>
      <c r="H8" s="143">
        <v>35</v>
      </c>
      <c r="I8" s="144">
        <v>447</v>
      </c>
      <c r="J8" s="106" t="s">
        <v>265</v>
      </c>
    </row>
    <row r="9" spans="2:10" x14ac:dyDescent="0.4">
      <c r="B9" s="141"/>
      <c r="C9" s="143"/>
      <c r="D9" s="143"/>
      <c r="E9" s="143"/>
      <c r="F9" s="143"/>
      <c r="G9" s="143"/>
      <c r="H9" s="143"/>
      <c r="I9" s="145"/>
    </row>
    <row r="10" spans="2:10" x14ac:dyDescent="0.4">
      <c r="B10" s="141"/>
      <c r="C10" s="143"/>
      <c r="D10" s="143"/>
      <c r="E10" s="143">
        <f>E8+F8</f>
        <v>306</v>
      </c>
      <c r="F10" s="143"/>
      <c r="G10" s="143">
        <f>G8+H8</f>
        <v>251</v>
      </c>
      <c r="H10" s="143"/>
      <c r="I10" s="146"/>
    </row>
    <row r="11" spans="2:10" ht="19.5" thickBot="1" x14ac:dyDescent="0.45">
      <c r="B11" s="142"/>
      <c r="C11" s="72" t="s">
        <v>132</v>
      </c>
      <c r="D11" s="73">
        <f t="shared" ref="D11:I11" si="0">D8/D5</f>
        <v>1.0789473684210527</v>
      </c>
      <c r="E11" s="73">
        <f t="shared" si="0"/>
        <v>7.7428571428571429</v>
      </c>
      <c r="F11" s="73">
        <f t="shared" si="0"/>
        <v>2.1875</v>
      </c>
      <c r="G11" s="73">
        <f t="shared" si="0"/>
        <v>2.7692307692307692</v>
      </c>
      <c r="H11" s="73">
        <f t="shared" si="0"/>
        <v>2.1875</v>
      </c>
      <c r="I11" s="74">
        <f t="shared" si="0"/>
        <v>0.38667820069204151</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324</v>
      </c>
      <c r="D15" s="143">
        <v>91</v>
      </c>
      <c r="E15" s="143">
        <v>74</v>
      </c>
      <c r="F15" s="143">
        <v>16</v>
      </c>
      <c r="G15" s="143">
        <v>113</v>
      </c>
      <c r="H15" s="143">
        <v>16</v>
      </c>
      <c r="I15" s="144">
        <v>757</v>
      </c>
    </row>
    <row r="16" spans="2:10" x14ac:dyDescent="0.4">
      <c r="B16" s="141"/>
      <c r="C16" s="143"/>
      <c r="D16" s="143"/>
      <c r="E16" s="143"/>
      <c r="F16" s="143"/>
      <c r="G16" s="143"/>
      <c r="H16" s="143"/>
      <c r="I16" s="145"/>
    </row>
    <row r="17" spans="2:18" x14ac:dyDescent="0.4">
      <c r="B17" s="141"/>
      <c r="C17" s="143"/>
      <c r="D17" s="143"/>
      <c r="E17" s="143">
        <f>E15+F15</f>
        <v>90</v>
      </c>
      <c r="F17" s="143"/>
      <c r="G17" s="143">
        <f>G15+H15</f>
        <v>129</v>
      </c>
      <c r="H17" s="143"/>
      <c r="I17" s="146"/>
    </row>
    <row r="18" spans="2:18" x14ac:dyDescent="0.4">
      <c r="B18" s="141"/>
      <c r="C18" s="276" t="s">
        <v>314</v>
      </c>
      <c r="D18" s="150">
        <f t="shared" ref="D18:I18" si="1">D15*D11</f>
        <v>98.184210526315795</v>
      </c>
      <c r="E18" s="150">
        <f t="shared" si="1"/>
        <v>572.97142857142853</v>
      </c>
      <c r="F18" s="150">
        <f t="shared" si="1"/>
        <v>35</v>
      </c>
      <c r="G18" s="150">
        <f t="shared" si="1"/>
        <v>312.92307692307691</v>
      </c>
      <c r="H18" s="150">
        <f t="shared" si="1"/>
        <v>35</v>
      </c>
      <c r="I18" s="147">
        <f t="shared" si="1"/>
        <v>292.7153979238754</v>
      </c>
    </row>
    <row r="19" spans="2:18" x14ac:dyDescent="0.4">
      <c r="B19" s="141"/>
      <c r="C19" s="143"/>
      <c r="D19" s="150"/>
      <c r="E19" s="150"/>
      <c r="F19" s="150"/>
      <c r="G19" s="150"/>
      <c r="H19" s="150"/>
      <c r="I19" s="148"/>
    </row>
    <row r="20" spans="2:18" x14ac:dyDescent="0.4">
      <c r="B20" s="141"/>
      <c r="C20" s="143"/>
      <c r="D20" s="150"/>
      <c r="E20" s="150">
        <f>E18+F18</f>
        <v>607.97142857142853</v>
      </c>
      <c r="F20" s="150"/>
      <c r="G20" s="150">
        <f>G18+H18</f>
        <v>347.92307692307691</v>
      </c>
      <c r="H20" s="150"/>
      <c r="I20" s="149"/>
    </row>
    <row r="21" spans="2:18" ht="19.5" thickBot="1" x14ac:dyDescent="0.45">
      <c r="B21" s="153"/>
      <c r="C21" s="75" t="s">
        <v>132</v>
      </c>
      <c r="D21" s="76">
        <f t="shared" ref="D21:I21" si="2">D18/D15</f>
        <v>1.0789473684210527</v>
      </c>
      <c r="E21" s="76">
        <f t="shared" si="2"/>
        <v>7.742857142857142</v>
      </c>
      <c r="F21" s="76">
        <f t="shared" si="2"/>
        <v>2.1875</v>
      </c>
      <c r="G21" s="76">
        <f t="shared" si="2"/>
        <v>2.7692307692307692</v>
      </c>
      <c r="H21" s="76">
        <f t="shared" si="2"/>
        <v>2.1875</v>
      </c>
      <c r="I21" s="76">
        <f t="shared" si="2"/>
        <v>0.38667820069204151</v>
      </c>
    </row>
    <row r="22" spans="2:18" x14ac:dyDescent="0.4">
      <c r="B22" s="77"/>
      <c r="C22" s="77"/>
      <c r="D22" s="151" t="s">
        <v>261</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274"/>
      <c r="D31" s="102" t="s">
        <v>183</v>
      </c>
      <c r="E31" s="275" t="s">
        <v>123</v>
      </c>
      <c r="F31" s="275"/>
      <c r="G31" s="275" t="s">
        <v>124</v>
      </c>
      <c r="H31" s="275"/>
      <c r="I31" s="103" t="s">
        <v>125</v>
      </c>
    </row>
    <row r="32" spans="2:18" x14ac:dyDescent="0.4">
      <c r="B32" s="191" t="s">
        <v>193</v>
      </c>
      <c r="C32" s="272" t="s">
        <v>246</v>
      </c>
      <c r="D32" s="197" t="s">
        <v>249</v>
      </c>
      <c r="E32" s="273">
        <v>132</v>
      </c>
      <c r="F32" s="273">
        <v>69</v>
      </c>
      <c r="G32" s="273">
        <v>254</v>
      </c>
      <c r="H32" s="273">
        <v>69</v>
      </c>
      <c r="I32" s="194">
        <v>415</v>
      </c>
      <c r="K32"/>
      <c r="L32"/>
      <c r="M32"/>
      <c r="N32"/>
      <c r="O32"/>
      <c r="P32"/>
      <c r="Q32"/>
      <c r="R32"/>
    </row>
    <row r="33" spans="2:18" ht="18.75" customHeight="1" x14ac:dyDescent="0.4">
      <c r="B33" s="192"/>
      <c r="C33" s="141"/>
      <c r="D33" s="204"/>
      <c r="E33" s="143"/>
      <c r="F33" s="143"/>
      <c r="G33" s="143"/>
      <c r="H33" s="143"/>
      <c r="I33" s="145"/>
      <c r="K33"/>
      <c r="L33"/>
      <c r="M33"/>
      <c r="N33"/>
      <c r="O33"/>
      <c r="P33"/>
      <c r="Q33"/>
      <c r="R33"/>
    </row>
    <row r="34" spans="2:18" ht="19.5" thickBot="1" x14ac:dyDescent="0.45">
      <c r="B34" s="192"/>
      <c r="C34" s="153"/>
      <c r="D34" s="205"/>
      <c r="E34" s="207">
        <f>E32+F32</f>
        <v>201</v>
      </c>
      <c r="F34" s="208"/>
      <c r="G34" s="207">
        <f>G32+H32</f>
        <v>323</v>
      </c>
      <c r="H34" s="208"/>
      <c r="I34" s="176"/>
      <c r="K34"/>
      <c r="L34"/>
      <c r="M34"/>
      <c r="N34"/>
      <c r="O34"/>
      <c r="P34"/>
      <c r="Q34"/>
      <c r="R34"/>
    </row>
    <row r="35" spans="2:18" x14ac:dyDescent="0.4">
      <c r="B35" s="192"/>
      <c r="C35" s="272" t="s">
        <v>255</v>
      </c>
      <c r="D35" s="197" t="s">
        <v>256</v>
      </c>
      <c r="E35" s="273">
        <v>163</v>
      </c>
      <c r="F35" s="273">
        <v>53</v>
      </c>
      <c r="G35" s="273">
        <v>221</v>
      </c>
      <c r="H35" s="273">
        <v>53</v>
      </c>
      <c r="I35" s="194">
        <v>672</v>
      </c>
      <c r="K35"/>
      <c r="L35"/>
      <c r="M35"/>
      <c r="N35"/>
      <c r="O35"/>
      <c r="P35"/>
      <c r="Q35"/>
      <c r="R35"/>
    </row>
    <row r="36" spans="2:18" x14ac:dyDescent="0.4">
      <c r="B36" s="192"/>
      <c r="C36" s="141"/>
      <c r="D36" s="204"/>
      <c r="E36" s="143"/>
      <c r="F36" s="143"/>
      <c r="G36" s="143"/>
      <c r="H36" s="143"/>
      <c r="I36" s="145"/>
      <c r="K36"/>
      <c r="L36"/>
      <c r="M36"/>
      <c r="N36"/>
      <c r="O36"/>
      <c r="P36"/>
      <c r="Q36"/>
      <c r="R36"/>
    </row>
    <row r="37" spans="2:18" ht="19.5" thickBot="1" x14ac:dyDescent="0.45">
      <c r="B37" s="192"/>
      <c r="C37" s="153"/>
      <c r="D37" s="205"/>
      <c r="E37" s="207">
        <f>E35+F35</f>
        <v>216</v>
      </c>
      <c r="F37" s="208"/>
      <c r="G37" s="207">
        <f>G35+H35</f>
        <v>274</v>
      </c>
      <c r="H37" s="208"/>
      <c r="I37" s="176"/>
      <c r="K37"/>
      <c r="L37"/>
      <c r="M37"/>
      <c r="N37"/>
      <c r="O37"/>
      <c r="P37"/>
      <c r="Q37"/>
      <c r="R37"/>
    </row>
    <row r="38" spans="2:18" x14ac:dyDescent="0.4">
      <c r="B38" s="192"/>
      <c r="C38" s="272" t="s">
        <v>262</v>
      </c>
      <c r="D38" s="197" t="s">
        <v>263</v>
      </c>
      <c r="E38" s="273">
        <v>196</v>
      </c>
      <c r="F38" s="273">
        <v>80</v>
      </c>
      <c r="G38" s="273">
        <v>253</v>
      </c>
      <c r="H38" s="273">
        <v>80</v>
      </c>
      <c r="I38" s="194">
        <v>1182</v>
      </c>
      <c r="K38"/>
      <c r="L38"/>
      <c r="M38"/>
      <c r="N38"/>
      <c r="O38"/>
      <c r="P38"/>
      <c r="Q38"/>
      <c r="R38"/>
    </row>
    <row r="39" spans="2:18" ht="18.75" customHeight="1" x14ac:dyDescent="0.4">
      <c r="B39" s="192"/>
      <c r="C39" s="141"/>
      <c r="D39" s="204"/>
      <c r="E39" s="143"/>
      <c r="F39" s="143"/>
      <c r="G39" s="143"/>
      <c r="H39" s="143"/>
      <c r="I39" s="145"/>
      <c r="K39"/>
      <c r="L39"/>
      <c r="M39"/>
      <c r="N39"/>
      <c r="O39"/>
      <c r="P39"/>
      <c r="Q39"/>
      <c r="R39"/>
    </row>
    <row r="40" spans="2:18" ht="19.5" thickBot="1" x14ac:dyDescent="0.45">
      <c r="B40" s="192"/>
      <c r="C40" s="153"/>
      <c r="D40" s="205"/>
      <c r="E40" s="207">
        <f>E38+F38</f>
        <v>276</v>
      </c>
      <c r="F40" s="208"/>
      <c r="G40" s="207">
        <f>G38+H38</f>
        <v>333</v>
      </c>
      <c r="H40" s="208"/>
      <c r="I40" s="176"/>
      <c r="K40"/>
      <c r="L40"/>
      <c r="M40"/>
      <c r="N40"/>
      <c r="O40"/>
      <c r="P40"/>
      <c r="Q40"/>
      <c r="R40"/>
    </row>
    <row r="41" spans="2:18" x14ac:dyDescent="0.4">
      <c r="B41" s="192"/>
      <c r="C41" s="272" t="s">
        <v>269</v>
      </c>
      <c r="D41" s="197" t="s">
        <v>270</v>
      </c>
      <c r="E41" s="143">
        <v>152</v>
      </c>
      <c r="F41" s="143">
        <v>47</v>
      </c>
      <c r="G41" s="143">
        <v>218</v>
      </c>
      <c r="H41" s="143">
        <v>47</v>
      </c>
      <c r="I41" s="144">
        <v>1082</v>
      </c>
      <c r="K41"/>
      <c r="L41"/>
      <c r="M41"/>
      <c r="N41"/>
      <c r="O41"/>
      <c r="P41"/>
      <c r="Q41"/>
      <c r="R41"/>
    </row>
    <row r="42" spans="2:18" x14ac:dyDescent="0.4">
      <c r="B42" s="192"/>
      <c r="C42" s="141"/>
      <c r="D42" s="204"/>
      <c r="E42" s="143"/>
      <c r="F42" s="143"/>
      <c r="G42" s="143"/>
      <c r="H42" s="143"/>
      <c r="I42" s="145"/>
      <c r="K42"/>
      <c r="L42"/>
      <c r="M42"/>
      <c r="N42"/>
      <c r="O42"/>
      <c r="P42"/>
      <c r="Q42"/>
      <c r="R42"/>
    </row>
    <row r="43" spans="2:18" ht="19.5" thickBot="1" x14ac:dyDescent="0.45">
      <c r="B43" s="192"/>
      <c r="C43" s="153"/>
      <c r="D43" s="205"/>
      <c r="E43" s="207">
        <f>E41+F41</f>
        <v>199</v>
      </c>
      <c r="F43" s="208"/>
      <c r="G43" s="207">
        <f>G41+H41</f>
        <v>265</v>
      </c>
      <c r="H43" s="208"/>
      <c r="I43" s="146"/>
      <c r="K43"/>
      <c r="L43"/>
      <c r="M43"/>
      <c r="N43"/>
      <c r="O43"/>
      <c r="P43"/>
      <c r="Q43"/>
      <c r="R43"/>
    </row>
    <row r="44" spans="2:18" x14ac:dyDescent="0.4">
      <c r="B44" s="192"/>
      <c r="C44" s="272" t="s">
        <v>294</v>
      </c>
      <c r="D44" s="197" t="s">
        <v>295</v>
      </c>
      <c r="E44" s="202">
        <v>136</v>
      </c>
      <c r="F44" s="202">
        <v>34</v>
      </c>
      <c r="G44" s="202">
        <v>140</v>
      </c>
      <c r="H44" s="202">
        <v>34</v>
      </c>
      <c r="I44" s="194">
        <v>366</v>
      </c>
      <c r="K44"/>
      <c r="L44"/>
      <c r="M44"/>
      <c r="N44"/>
      <c r="O44"/>
      <c r="P44"/>
      <c r="Q44"/>
      <c r="R44"/>
    </row>
    <row r="45" spans="2:18" x14ac:dyDescent="0.4">
      <c r="B45" s="192"/>
      <c r="C45" s="141"/>
      <c r="D45" s="204"/>
      <c r="E45" s="203"/>
      <c r="F45" s="203"/>
      <c r="G45" s="203"/>
      <c r="H45" s="203"/>
      <c r="I45" s="145"/>
      <c r="K45"/>
      <c r="L45"/>
      <c r="M45"/>
      <c r="N45"/>
      <c r="O45"/>
      <c r="P45"/>
      <c r="Q45"/>
      <c r="R45"/>
    </row>
    <row r="46" spans="2:18" ht="19.5" thickBot="1" x14ac:dyDescent="0.45">
      <c r="B46" s="192"/>
      <c r="C46" s="153"/>
      <c r="D46" s="205"/>
      <c r="E46" s="207">
        <f>E44+F44</f>
        <v>170</v>
      </c>
      <c r="F46" s="208"/>
      <c r="G46" s="207">
        <f>G44+H44</f>
        <v>174</v>
      </c>
      <c r="H46" s="208"/>
      <c r="I46" s="176"/>
      <c r="K46"/>
      <c r="L46"/>
      <c r="M46"/>
      <c r="N46"/>
      <c r="O46"/>
      <c r="P46"/>
      <c r="Q46"/>
      <c r="R46"/>
    </row>
    <row r="47" spans="2:18" x14ac:dyDescent="0.4">
      <c r="B47" s="192"/>
      <c r="C47" s="272" t="s">
        <v>300</v>
      </c>
      <c r="D47" s="197" t="s">
        <v>301</v>
      </c>
      <c r="E47" s="143">
        <v>184</v>
      </c>
      <c r="F47" s="143">
        <v>79</v>
      </c>
      <c r="G47" s="143">
        <v>303</v>
      </c>
      <c r="H47" s="143">
        <v>79</v>
      </c>
      <c r="I47" s="144">
        <v>431</v>
      </c>
      <c r="K47" s="88"/>
      <c r="L47" s="88"/>
      <c r="M47" s="88"/>
      <c r="N47" s="88"/>
      <c r="O47" s="88"/>
      <c r="P47" s="88"/>
      <c r="Q47" s="88"/>
      <c r="R47" s="88"/>
    </row>
    <row r="48" spans="2:18" x14ac:dyDescent="0.4">
      <c r="B48" s="192"/>
      <c r="C48" s="141"/>
      <c r="D48" s="204"/>
      <c r="E48" s="143"/>
      <c r="F48" s="143"/>
      <c r="G48" s="143"/>
      <c r="H48" s="143"/>
      <c r="I48" s="145"/>
      <c r="K48" s="88"/>
      <c r="L48" s="88"/>
      <c r="M48" s="88"/>
      <c r="N48" s="88"/>
      <c r="O48" s="88"/>
      <c r="P48" s="88"/>
      <c r="Q48" s="88"/>
      <c r="R48" s="88"/>
    </row>
    <row r="49" spans="2:18" ht="19.5" thickBot="1" x14ac:dyDescent="0.45">
      <c r="B49" s="192"/>
      <c r="C49" s="153"/>
      <c r="D49" s="205"/>
      <c r="E49" s="207">
        <f>E47+F47</f>
        <v>263</v>
      </c>
      <c r="F49" s="208"/>
      <c r="G49" s="207">
        <f>G47+H47</f>
        <v>382</v>
      </c>
      <c r="H49" s="208"/>
      <c r="I49" s="146"/>
      <c r="K49" s="88"/>
      <c r="L49" s="88"/>
      <c r="M49" s="88"/>
      <c r="N49" s="88"/>
      <c r="O49" s="88"/>
      <c r="P49" s="88"/>
      <c r="Q49" s="88"/>
      <c r="R49" s="88"/>
    </row>
    <row r="50" spans="2:18" x14ac:dyDescent="0.4">
      <c r="B50" s="192"/>
      <c r="C50" s="272" t="s">
        <v>308</v>
      </c>
      <c r="D50" s="197" t="s">
        <v>309</v>
      </c>
      <c r="E50" s="143">
        <v>193</v>
      </c>
      <c r="F50" s="143">
        <v>105</v>
      </c>
      <c r="G50" s="143">
        <v>211</v>
      </c>
      <c r="H50" s="143">
        <v>105</v>
      </c>
      <c r="I50" s="144">
        <v>426</v>
      </c>
      <c r="K50" s="88"/>
      <c r="L50" s="88"/>
      <c r="M50" s="88"/>
      <c r="N50" s="88"/>
      <c r="O50" s="88"/>
      <c r="P50" s="88"/>
      <c r="Q50" s="88"/>
      <c r="R50" s="88"/>
    </row>
    <row r="51" spans="2:18" x14ac:dyDescent="0.4">
      <c r="B51" s="192"/>
      <c r="C51" s="141"/>
      <c r="D51" s="204"/>
      <c r="E51" s="143"/>
      <c r="F51" s="143"/>
      <c r="G51" s="143"/>
      <c r="H51" s="143"/>
      <c r="I51" s="145"/>
      <c r="K51" s="88"/>
      <c r="L51" s="88"/>
      <c r="M51" s="88"/>
      <c r="N51" s="88"/>
      <c r="O51" s="88"/>
      <c r="P51" s="88"/>
      <c r="Q51" s="88"/>
      <c r="R51" s="88"/>
    </row>
    <row r="52" spans="2:18" ht="19.5" thickBot="1" x14ac:dyDescent="0.45">
      <c r="B52" s="192"/>
      <c r="C52" s="153"/>
      <c r="D52" s="205"/>
      <c r="E52" s="207">
        <f>E50+F50</f>
        <v>298</v>
      </c>
      <c r="F52" s="208"/>
      <c r="G52" s="207">
        <f>G50+H50</f>
        <v>316</v>
      </c>
      <c r="H52" s="208"/>
      <c r="I52" s="146"/>
      <c r="K52" s="88"/>
      <c r="L52" s="88"/>
      <c r="M52" s="88"/>
      <c r="N52" s="88"/>
      <c r="O52" s="88"/>
      <c r="P52" s="88"/>
      <c r="Q52" s="88"/>
      <c r="R52" s="88"/>
    </row>
    <row r="53" spans="2:18" x14ac:dyDescent="0.4">
      <c r="B53" s="192"/>
      <c r="C53" s="272" t="s">
        <v>315</v>
      </c>
      <c r="D53" s="197" t="s">
        <v>316</v>
      </c>
      <c r="E53" s="200">
        <v>270</v>
      </c>
      <c r="F53" s="273">
        <v>78</v>
      </c>
      <c r="G53" s="273">
        <v>318</v>
      </c>
      <c r="H53" s="273">
        <v>78</v>
      </c>
      <c r="I53" s="194">
        <v>623</v>
      </c>
      <c r="K53" s="88"/>
      <c r="L53" s="88"/>
      <c r="M53" s="88"/>
      <c r="N53" s="88"/>
      <c r="O53" s="88"/>
      <c r="P53" s="88"/>
      <c r="Q53" s="88"/>
      <c r="R53" s="88"/>
    </row>
    <row r="54" spans="2:18" x14ac:dyDescent="0.4">
      <c r="B54" s="192"/>
      <c r="C54" s="141"/>
      <c r="D54" s="204"/>
      <c r="E54" s="156"/>
      <c r="F54" s="143"/>
      <c r="G54" s="143"/>
      <c r="H54" s="143"/>
      <c r="I54" s="145"/>
      <c r="K54" s="88"/>
      <c r="L54" s="88"/>
      <c r="M54" s="88"/>
      <c r="N54" s="88"/>
      <c r="O54" s="88"/>
      <c r="P54" s="88"/>
      <c r="Q54" s="88"/>
      <c r="R54" s="88"/>
    </row>
    <row r="55" spans="2:18" ht="19.5" thickBot="1" x14ac:dyDescent="0.45">
      <c r="B55" s="192"/>
      <c r="C55" s="153"/>
      <c r="D55" s="205"/>
      <c r="E55" s="207">
        <f>E53+F53</f>
        <v>348</v>
      </c>
      <c r="F55" s="208"/>
      <c r="G55" s="207">
        <f>G53+H53</f>
        <v>396</v>
      </c>
      <c r="H55" s="208"/>
      <c r="I55" s="176"/>
      <c r="K55" s="88"/>
      <c r="L55" s="88"/>
      <c r="M55" s="88"/>
      <c r="N55" s="88"/>
      <c r="O55" s="88"/>
      <c r="P55" s="88"/>
      <c r="Q55" s="88"/>
      <c r="R55" s="88"/>
    </row>
    <row r="56" spans="2:18" x14ac:dyDescent="0.4">
      <c r="B56" s="192"/>
      <c r="C56" s="272" t="s">
        <v>325</v>
      </c>
      <c r="D56" s="197" t="s">
        <v>326</v>
      </c>
      <c r="E56" s="143">
        <v>326</v>
      </c>
      <c r="F56" s="143">
        <v>49</v>
      </c>
      <c r="G56" s="143">
        <v>260</v>
      </c>
      <c r="H56" s="143">
        <v>49</v>
      </c>
      <c r="I56" s="144">
        <v>447</v>
      </c>
      <c r="K56" s="88"/>
      <c r="L56" s="88"/>
      <c r="M56" s="88"/>
      <c r="N56" s="88"/>
      <c r="O56" s="88"/>
      <c r="P56" s="88"/>
      <c r="Q56" s="88"/>
      <c r="R56" s="88"/>
    </row>
    <row r="57" spans="2:18" x14ac:dyDescent="0.4">
      <c r="B57" s="192"/>
      <c r="C57" s="141"/>
      <c r="D57" s="204"/>
      <c r="E57" s="143"/>
      <c r="F57" s="143"/>
      <c r="G57" s="143"/>
      <c r="H57" s="143"/>
      <c r="I57" s="145"/>
      <c r="K57" s="88"/>
      <c r="L57" s="88"/>
      <c r="M57" s="88"/>
      <c r="N57" s="88"/>
      <c r="O57" s="88"/>
      <c r="P57" s="88"/>
      <c r="Q57" s="88"/>
      <c r="R57" s="88"/>
    </row>
    <row r="58" spans="2:18" ht="19.5" thickBot="1" x14ac:dyDescent="0.45">
      <c r="B58" s="192"/>
      <c r="C58" s="153"/>
      <c r="D58" s="205"/>
      <c r="E58" s="207">
        <f>E56+F56</f>
        <v>375</v>
      </c>
      <c r="F58" s="208"/>
      <c r="G58" s="207">
        <f>G56+H56</f>
        <v>309</v>
      </c>
      <c r="H58" s="208"/>
      <c r="I58" s="146"/>
      <c r="K58" s="88"/>
      <c r="L58" s="88"/>
      <c r="M58" s="88"/>
      <c r="N58" s="88"/>
      <c r="O58" s="88"/>
      <c r="P58" s="88"/>
      <c r="Q58" s="88"/>
      <c r="R58" s="88"/>
    </row>
    <row r="59" spans="2:18" x14ac:dyDescent="0.4">
      <c r="B59" s="192"/>
      <c r="C59" s="272"/>
      <c r="D59" s="197"/>
      <c r="E59" s="143"/>
      <c r="F59" s="143"/>
      <c r="G59" s="143"/>
      <c r="H59" s="143"/>
      <c r="I59" s="144"/>
      <c r="K59" s="88"/>
      <c r="L59" s="88"/>
      <c r="M59" s="88"/>
      <c r="N59" s="88"/>
      <c r="O59" s="88"/>
      <c r="P59" s="88"/>
      <c r="Q59" s="88"/>
      <c r="R59" s="88"/>
    </row>
    <row r="60" spans="2:18" x14ac:dyDescent="0.4">
      <c r="B60" s="192"/>
      <c r="C60" s="141"/>
      <c r="D60" s="204"/>
      <c r="E60" s="143"/>
      <c r="F60" s="143"/>
      <c r="G60" s="143"/>
      <c r="H60" s="143"/>
      <c r="I60" s="145"/>
      <c r="K60" s="88"/>
      <c r="L60" s="88"/>
      <c r="M60" s="88"/>
      <c r="N60" s="88"/>
      <c r="O60" s="88"/>
      <c r="P60" s="88"/>
      <c r="Q60" s="88"/>
      <c r="R60" s="88"/>
    </row>
    <row r="61" spans="2:18" ht="19.5" thickBot="1" x14ac:dyDescent="0.45">
      <c r="B61" s="193"/>
      <c r="C61" s="153"/>
      <c r="D61" s="205"/>
      <c r="E61" s="207"/>
      <c r="F61" s="208"/>
      <c r="G61" s="207"/>
      <c r="H61" s="208"/>
      <c r="I61" s="146"/>
      <c r="K61" s="88"/>
      <c r="L61" s="88"/>
      <c r="M61" s="88"/>
      <c r="N61" s="88"/>
      <c r="O61" s="88"/>
      <c r="P61" s="88"/>
      <c r="Q61" s="88"/>
      <c r="R61" s="88"/>
    </row>
    <row r="62" spans="2:18" x14ac:dyDescent="0.4">
      <c r="B62" s="77"/>
      <c r="C62" s="77"/>
      <c r="D62" s="91"/>
      <c r="E62" s="92"/>
      <c r="F62" s="92"/>
      <c r="G62" s="92"/>
      <c r="H62" s="92"/>
      <c r="I62" s="77"/>
      <c r="K62" s="88"/>
      <c r="L62" s="88"/>
      <c r="M62" s="88"/>
      <c r="N62" s="88"/>
      <c r="O62" s="88"/>
      <c r="P62" s="88"/>
      <c r="Q62" s="88"/>
      <c r="R62" s="88"/>
    </row>
    <row r="63" spans="2:18" x14ac:dyDescent="0.4">
      <c r="D63" s="178" t="s">
        <v>145</v>
      </c>
    </row>
    <row r="64" spans="2:18" ht="19.5" thickBot="1" x14ac:dyDescent="0.45">
      <c r="D64" s="178"/>
    </row>
    <row r="65" spans="3:28" ht="19.5" thickBot="1" x14ac:dyDescent="0.45">
      <c r="D65" s="83"/>
      <c r="E65" s="255" t="s">
        <v>183</v>
      </c>
      <c r="F65" s="256"/>
      <c r="G65" s="263" t="s">
        <v>147</v>
      </c>
      <c r="H65" s="182"/>
      <c r="I65" s="182" t="s">
        <v>148</v>
      </c>
      <c r="J65" s="183"/>
      <c r="M65" s="83"/>
      <c r="N65" s="255" t="s">
        <v>183</v>
      </c>
      <c r="O65" s="256"/>
      <c r="P65" s="263" t="s">
        <v>147</v>
      </c>
      <c r="Q65" s="182"/>
      <c r="R65" s="182" t="s">
        <v>148</v>
      </c>
      <c r="S65" s="183"/>
    </row>
    <row r="66" spans="3:28" ht="19.5" thickBot="1" x14ac:dyDescent="0.45">
      <c r="C66" s="84" t="s">
        <v>146</v>
      </c>
      <c r="D66" s="191" t="s">
        <v>255</v>
      </c>
      <c r="E66" s="266">
        <v>124</v>
      </c>
      <c r="F66" s="267"/>
      <c r="G66" s="97" t="s">
        <v>103</v>
      </c>
      <c r="H66" s="70" t="s">
        <v>128</v>
      </c>
      <c r="I66" s="70" t="s">
        <v>129</v>
      </c>
      <c r="J66" s="71" t="s">
        <v>128</v>
      </c>
      <c r="M66" s="191" t="s">
        <v>213</v>
      </c>
      <c r="N66" s="251">
        <v>70</v>
      </c>
      <c r="O66" s="252"/>
      <c r="P66" s="97" t="s">
        <v>103</v>
      </c>
      <c r="Q66" s="70" t="s">
        <v>128</v>
      </c>
      <c r="R66" s="70" t="s">
        <v>129</v>
      </c>
      <c r="S66" s="71" t="s">
        <v>128</v>
      </c>
      <c r="V66" s="179" t="s">
        <v>142</v>
      </c>
      <c r="W66" s="255" t="s">
        <v>183</v>
      </c>
      <c r="X66" s="256"/>
      <c r="Y66" s="263" t="s">
        <v>147</v>
      </c>
      <c r="Z66" s="182"/>
      <c r="AA66" s="182" t="s">
        <v>148</v>
      </c>
      <c r="AB66" s="183"/>
    </row>
    <row r="67" spans="3:28" ht="19.5" x14ac:dyDescent="0.4">
      <c r="C67" s="107" t="s">
        <v>302</v>
      </c>
      <c r="D67" s="192"/>
      <c r="E67" s="268"/>
      <c r="F67" s="269"/>
      <c r="G67" s="142">
        <v>34</v>
      </c>
      <c r="H67" s="154">
        <v>9</v>
      </c>
      <c r="I67" s="154">
        <v>39</v>
      </c>
      <c r="J67" s="144">
        <v>9</v>
      </c>
      <c r="M67" s="192"/>
      <c r="N67" s="251"/>
      <c r="O67" s="252"/>
      <c r="P67" s="142">
        <v>21</v>
      </c>
      <c r="Q67" s="154">
        <v>12</v>
      </c>
      <c r="R67" s="154">
        <v>34</v>
      </c>
      <c r="S67" s="144">
        <v>12</v>
      </c>
      <c r="V67" s="180"/>
      <c r="W67" s="257"/>
      <c r="X67" s="258"/>
      <c r="Y67" s="97" t="s">
        <v>103</v>
      </c>
      <c r="Z67" s="70" t="s">
        <v>128</v>
      </c>
      <c r="AA67" s="70" t="s">
        <v>129</v>
      </c>
      <c r="AB67" s="71" t="s">
        <v>128</v>
      </c>
    </row>
    <row r="68" spans="3:28" x14ac:dyDescent="0.4">
      <c r="D68" s="192"/>
      <c r="E68" s="268"/>
      <c r="F68" s="269"/>
      <c r="G68" s="264"/>
      <c r="H68" s="156"/>
      <c r="I68" s="156"/>
      <c r="J68" s="146"/>
      <c r="M68" s="192"/>
      <c r="N68" s="251"/>
      <c r="O68" s="252"/>
      <c r="P68" s="264"/>
      <c r="Q68" s="156"/>
      <c r="R68" s="156"/>
      <c r="S68" s="146"/>
      <c r="V68" s="180"/>
      <c r="W68" s="251"/>
      <c r="X68" s="252"/>
      <c r="Y68" s="141">
        <v>24</v>
      </c>
      <c r="Z68" s="143">
        <v>5</v>
      </c>
      <c r="AA68" s="143">
        <v>35</v>
      </c>
      <c r="AB68" s="184">
        <v>5</v>
      </c>
    </row>
    <row r="69" spans="3:28" ht="19.5" thickBot="1" x14ac:dyDescent="0.45">
      <c r="D69" s="193"/>
      <c r="E69" s="270"/>
      <c r="F69" s="271"/>
      <c r="G69" s="265">
        <f>G67+H67</f>
        <v>43</v>
      </c>
      <c r="H69" s="196"/>
      <c r="I69" s="195">
        <f>I67+J67</f>
        <v>48</v>
      </c>
      <c r="J69" s="201"/>
      <c r="M69" s="193"/>
      <c r="N69" s="253"/>
      <c r="O69" s="254"/>
      <c r="P69" s="265">
        <f>P67+Q67</f>
        <v>33</v>
      </c>
      <c r="Q69" s="196"/>
      <c r="R69" s="195">
        <f>R67+S67</f>
        <v>46</v>
      </c>
      <c r="S69" s="201"/>
      <c r="V69" s="180"/>
      <c r="W69" s="251"/>
      <c r="X69" s="252"/>
      <c r="Y69" s="141"/>
      <c r="Z69" s="143"/>
      <c r="AA69" s="143"/>
      <c r="AB69" s="184"/>
    </row>
    <row r="70" spans="3:28" ht="19.5" thickBot="1" x14ac:dyDescent="0.45">
      <c r="D70" s="191" t="s">
        <v>262</v>
      </c>
      <c r="E70" s="266">
        <v>233</v>
      </c>
      <c r="F70" s="267"/>
      <c r="G70" s="97" t="s">
        <v>103</v>
      </c>
      <c r="H70" s="70" t="s">
        <v>128</v>
      </c>
      <c r="I70" s="70" t="s">
        <v>129</v>
      </c>
      <c r="J70" s="71" t="s">
        <v>128</v>
      </c>
      <c r="M70" s="180" t="s">
        <v>218</v>
      </c>
      <c r="N70" s="251">
        <v>93</v>
      </c>
      <c r="O70" s="252"/>
      <c r="P70" s="97" t="s">
        <v>103</v>
      </c>
      <c r="Q70" s="70" t="s">
        <v>128</v>
      </c>
      <c r="R70" s="70" t="s">
        <v>129</v>
      </c>
      <c r="S70" s="71" t="s">
        <v>128</v>
      </c>
      <c r="V70" s="181"/>
      <c r="W70" s="251"/>
      <c r="X70" s="252"/>
      <c r="Y70" s="153">
        <f>Y68+Z68</f>
        <v>29</v>
      </c>
      <c r="Z70" s="177"/>
      <c r="AA70" s="177">
        <f>AA68+AB68</f>
        <v>40</v>
      </c>
      <c r="AB70" s="185"/>
    </row>
    <row r="71" spans="3:28" x14ac:dyDescent="0.4">
      <c r="D71" s="192"/>
      <c r="E71" s="268"/>
      <c r="F71" s="269"/>
      <c r="G71" s="142">
        <v>45</v>
      </c>
      <c r="H71" s="154">
        <v>6</v>
      </c>
      <c r="I71" s="154">
        <v>37</v>
      </c>
      <c r="J71" s="144">
        <v>6</v>
      </c>
      <c r="M71" s="180"/>
      <c r="N71" s="251"/>
      <c r="O71" s="252"/>
      <c r="P71" s="142">
        <v>28</v>
      </c>
      <c r="Q71" s="154">
        <v>3</v>
      </c>
      <c r="R71" s="154">
        <v>29</v>
      </c>
      <c r="S71" s="144">
        <v>3</v>
      </c>
      <c r="V71" s="179" t="s">
        <v>149</v>
      </c>
      <c r="W71" s="251"/>
      <c r="X71" s="252"/>
      <c r="Y71" s="97" t="s">
        <v>103</v>
      </c>
      <c r="Z71" s="70" t="s">
        <v>128</v>
      </c>
      <c r="AA71" s="70" t="s">
        <v>129</v>
      </c>
      <c r="AB71" s="71" t="s">
        <v>128</v>
      </c>
    </row>
    <row r="72" spans="3:28" x14ac:dyDescent="0.4">
      <c r="D72" s="192"/>
      <c r="E72" s="268"/>
      <c r="F72" s="269"/>
      <c r="G72" s="264"/>
      <c r="H72" s="156"/>
      <c r="I72" s="156"/>
      <c r="J72" s="146"/>
      <c r="M72" s="180"/>
      <c r="N72" s="251"/>
      <c r="O72" s="252"/>
      <c r="P72" s="264"/>
      <c r="Q72" s="156"/>
      <c r="R72" s="156"/>
      <c r="S72" s="146"/>
      <c r="V72" s="180"/>
      <c r="W72" s="251"/>
      <c r="X72" s="252"/>
      <c r="Y72" s="141">
        <v>37</v>
      </c>
      <c r="Z72" s="143">
        <v>7</v>
      </c>
      <c r="AA72" s="143">
        <v>43</v>
      </c>
      <c r="AB72" s="184">
        <v>7</v>
      </c>
    </row>
    <row r="73" spans="3:28" ht="19.5" thickBot="1" x14ac:dyDescent="0.45">
      <c r="D73" s="193"/>
      <c r="E73" s="270"/>
      <c r="F73" s="271"/>
      <c r="G73" s="265">
        <f>G71+H71</f>
        <v>51</v>
      </c>
      <c r="H73" s="196"/>
      <c r="I73" s="195">
        <f>I71+J71</f>
        <v>43</v>
      </c>
      <c r="J73" s="201"/>
      <c r="M73" s="181"/>
      <c r="N73" s="253"/>
      <c r="O73" s="254"/>
      <c r="P73" s="265">
        <f>P71+Q71</f>
        <v>31</v>
      </c>
      <c r="Q73" s="196"/>
      <c r="R73" s="195">
        <f>R71+S71</f>
        <v>32</v>
      </c>
      <c r="S73" s="201"/>
      <c r="V73" s="180"/>
      <c r="W73" s="251"/>
      <c r="X73" s="252"/>
      <c r="Y73" s="141"/>
      <c r="Z73" s="143"/>
      <c r="AA73" s="143"/>
      <c r="AB73" s="184"/>
    </row>
    <row r="74" spans="3:28" ht="19.5" thickBot="1" x14ac:dyDescent="0.45">
      <c r="D74" s="191" t="s">
        <v>269</v>
      </c>
      <c r="E74" s="266">
        <v>203</v>
      </c>
      <c r="F74" s="267"/>
      <c r="G74" s="97" t="s">
        <v>103</v>
      </c>
      <c r="H74" s="70" t="s">
        <v>128</v>
      </c>
      <c r="I74" s="70" t="s">
        <v>129</v>
      </c>
      <c r="J74" s="71" t="s">
        <v>128</v>
      </c>
      <c r="M74" s="180" t="s">
        <v>224</v>
      </c>
      <c r="N74" s="251">
        <v>64</v>
      </c>
      <c r="O74" s="252"/>
      <c r="P74" s="97" t="s">
        <v>103</v>
      </c>
      <c r="Q74" s="70" t="s">
        <v>128</v>
      </c>
      <c r="R74" s="70" t="s">
        <v>129</v>
      </c>
      <c r="S74" s="71" t="s">
        <v>128</v>
      </c>
      <c r="V74" s="181"/>
      <c r="W74" s="251"/>
      <c r="X74" s="252"/>
      <c r="Y74" s="153">
        <f>Y72+Z72</f>
        <v>44</v>
      </c>
      <c r="Z74" s="177"/>
      <c r="AA74" s="177">
        <f>AA72+AB72</f>
        <v>50</v>
      </c>
      <c r="AB74" s="185"/>
    </row>
    <row r="75" spans="3:28" x14ac:dyDescent="0.4">
      <c r="D75" s="192"/>
      <c r="E75" s="268"/>
      <c r="F75" s="269"/>
      <c r="G75" s="142">
        <v>42</v>
      </c>
      <c r="H75" s="154">
        <v>3</v>
      </c>
      <c r="I75" s="154">
        <v>52</v>
      </c>
      <c r="J75" s="144">
        <v>3</v>
      </c>
      <c r="M75" s="180"/>
      <c r="N75" s="251"/>
      <c r="O75" s="252"/>
      <c r="P75" s="142">
        <v>25</v>
      </c>
      <c r="Q75" s="154">
        <v>3</v>
      </c>
      <c r="R75" s="154">
        <v>23</v>
      </c>
      <c r="S75" s="144">
        <v>3</v>
      </c>
      <c r="V75" s="180" t="s">
        <v>150</v>
      </c>
      <c r="W75" s="251"/>
      <c r="X75" s="252"/>
      <c r="Y75" s="97" t="s">
        <v>103</v>
      </c>
      <c r="Z75" s="70" t="s">
        <v>128</v>
      </c>
      <c r="AA75" s="70" t="s">
        <v>129</v>
      </c>
      <c r="AB75" s="71" t="s">
        <v>128</v>
      </c>
    </row>
    <row r="76" spans="3:28" x14ac:dyDescent="0.4">
      <c r="D76" s="192"/>
      <c r="E76" s="268"/>
      <c r="F76" s="269"/>
      <c r="G76" s="264"/>
      <c r="H76" s="156"/>
      <c r="I76" s="156"/>
      <c r="J76" s="146"/>
      <c r="M76" s="180"/>
      <c r="N76" s="251"/>
      <c r="O76" s="252"/>
      <c r="P76" s="264"/>
      <c r="Q76" s="156"/>
      <c r="R76" s="156"/>
      <c r="S76" s="146"/>
      <c r="V76" s="180"/>
      <c r="W76" s="251"/>
      <c r="X76" s="252"/>
      <c r="Y76" s="141">
        <v>13</v>
      </c>
      <c r="Z76" s="143">
        <v>2</v>
      </c>
      <c r="AA76" s="143">
        <v>46</v>
      </c>
      <c r="AB76" s="184">
        <v>2</v>
      </c>
    </row>
    <row r="77" spans="3:28" ht="19.5" thickBot="1" x14ac:dyDescent="0.45">
      <c r="D77" s="193"/>
      <c r="E77" s="270"/>
      <c r="F77" s="271"/>
      <c r="G77" s="265">
        <f>G75+H75</f>
        <v>45</v>
      </c>
      <c r="H77" s="196"/>
      <c r="I77" s="195">
        <f>I75+J75</f>
        <v>55</v>
      </c>
      <c r="J77" s="201"/>
      <c r="M77" s="181"/>
      <c r="N77" s="253"/>
      <c r="O77" s="254"/>
      <c r="P77" s="265">
        <f>P75+Q75</f>
        <v>28</v>
      </c>
      <c r="Q77" s="196"/>
      <c r="R77" s="195">
        <f>R75+S75</f>
        <v>26</v>
      </c>
      <c r="S77" s="201"/>
      <c r="V77" s="180"/>
      <c r="W77" s="251"/>
      <c r="X77" s="252"/>
      <c r="Y77" s="141"/>
      <c r="Z77" s="143"/>
      <c r="AA77" s="143"/>
      <c r="AB77" s="184"/>
    </row>
    <row r="78" spans="3:28" ht="19.5" thickBot="1" x14ac:dyDescent="0.45">
      <c r="D78" s="191" t="s">
        <v>294</v>
      </c>
      <c r="E78" s="266">
        <v>162</v>
      </c>
      <c r="F78" s="267"/>
      <c r="G78" s="97" t="s">
        <v>103</v>
      </c>
      <c r="H78" s="70" t="s">
        <v>128</v>
      </c>
      <c r="I78" s="70" t="s">
        <v>129</v>
      </c>
      <c r="J78" s="71" t="s">
        <v>128</v>
      </c>
      <c r="M78" s="191" t="s">
        <v>230</v>
      </c>
      <c r="N78" s="266">
        <v>70</v>
      </c>
      <c r="O78" s="267"/>
      <c r="P78" s="97" t="s">
        <v>103</v>
      </c>
      <c r="Q78" s="70" t="s">
        <v>128</v>
      </c>
      <c r="R78" s="70" t="s">
        <v>129</v>
      </c>
      <c r="S78" s="71" t="s">
        <v>128</v>
      </c>
      <c r="V78" s="181"/>
      <c r="W78" s="251"/>
      <c r="X78" s="252"/>
      <c r="Y78" s="153">
        <f>Y76+Z76</f>
        <v>15</v>
      </c>
      <c r="Z78" s="177"/>
      <c r="AA78" s="177">
        <f>AA76+AB76</f>
        <v>48</v>
      </c>
      <c r="AB78" s="185"/>
    </row>
    <row r="79" spans="3:28" x14ac:dyDescent="0.4">
      <c r="D79" s="192"/>
      <c r="E79" s="268"/>
      <c r="F79" s="269"/>
      <c r="G79" s="142">
        <v>41</v>
      </c>
      <c r="H79" s="154">
        <v>8</v>
      </c>
      <c r="I79" s="154">
        <v>36</v>
      </c>
      <c r="J79" s="144">
        <v>8</v>
      </c>
      <c r="M79" s="192"/>
      <c r="N79" s="268"/>
      <c r="O79" s="269"/>
      <c r="P79" s="142">
        <v>25</v>
      </c>
      <c r="Q79" s="154">
        <v>6</v>
      </c>
      <c r="R79" s="154">
        <v>19</v>
      </c>
      <c r="S79" s="144">
        <v>6</v>
      </c>
      <c r="V79" s="180" t="s">
        <v>138</v>
      </c>
      <c r="W79" s="251"/>
      <c r="X79" s="252"/>
      <c r="Y79" s="97" t="s">
        <v>103</v>
      </c>
      <c r="Z79" s="70" t="s">
        <v>128</v>
      </c>
      <c r="AA79" s="70" t="s">
        <v>129</v>
      </c>
      <c r="AB79" s="71" t="s">
        <v>128</v>
      </c>
    </row>
    <row r="80" spans="3:28" x14ac:dyDescent="0.4">
      <c r="D80" s="192"/>
      <c r="E80" s="268"/>
      <c r="F80" s="269"/>
      <c r="G80" s="264"/>
      <c r="H80" s="156"/>
      <c r="I80" s="156"/>
      <c r="J80" s="146"/>
      <c r="M80" s="192"/>
      <c r="N80" s="268"/>
      <c r="O80" s="269"/>
      <c r="P80" s="264"/>
      <c r="Q80" s="156"/>
      <c r="R80" s="156"/>
      <c r="S80" s="146"/>
      <c r="V80" s="180"/>
      <c r="W80" s="251"/>
      <c r="X80" s="252"/>
      <c r="Y80" s="142"/>
      <c r="Z80" s="154"/>
      <c r="AA80" s="154"/>
      <c r="AB80" s="144"/>
    </row>
    <row r="81" spans="4:28" ht="19.5" thickBot="1" x14ac:dyDescent="0.45">
      <c r="D81" s="193"/>
      <c r="E81" s="270"/>
      <c r="F81" s="271"/>
      <c r="G81" s="265">
        <f>G79+H79</f>
        <v>49</v>
      </c>
      <c r="H81" s="196"/>
      <c r="I81" s="195">
        <f>I79+J79</f>
        <v>44</v>
      </c>
      <c r="J81" s="201"/>
      <c r="M81" s="193"/>
      <c r="N81" s="270"/>
      <c r="O81" s="271"/>
      <c r="P81" s="265">
        <f>P79+Q79</f>
        <v>31</v>
      </c>
      <c r="Q81" s="196"/>
      <c r="R81" s="195">
        <f>R79+S79</f>
        <v>25</v>
      </c>
      <c r="S81" s="201"/>
      <c r="V81" s="180"/>
      <c r="W81" s="251"/>
      <c r="X81" s="252"/>
      <c r="Y81" s="264"/>
      <c r="Z81" s="156"/>
      <c r="AA81" s="156"/>
      <c r="AB81" s="146"/>
    </row>
    <row r="82" spans="4:28" ht="19.5" thickBot="1" x14ac:dyDescent="0.45">
      <c r="D82" s="191" t="s">
        <v>303</v>
      </c>
      <c r="E82" s="266">
        <v>136</v>
      </c>
      <c r="F82" s="267"/>
      <c r="G82" s="97" t="s">
        <v>103</v>
      </c>
      <c r="H82" s="70" t="s">
        <v>128</v>
      </c>
      <c r="I82" s="70" t="s">
        <v>129</v>
      </c>
      <c r="J82" s="71" t="s">
        <v>128</v>
      </c>
      <c r="M82" s="191" t="s">
        <v>243</v>
      </c>
      <c r="N82" s="266">
        <v>92</v>
      </c>
      <c r="O82" s="267"/>
      <c r="P82" s="97" t="s">
        <v>103</v>
      </c>
      <c r="Q82" s="70" t="s">
        <v>128</v>
      </c>
      <c r="R82" s="70" t="s">
        <v>129</v>
      </c>
      <c r="S82" s="71" t="s">
        <v>128</v>
      </c>
      <c r="V82" s="181"/>
      <c r="W82" s="251"/>
      <c r="X82" s="252"/>
      <c r="Y82" s="265">
        <f>Y80+Z80</f>
        <v>0</v>
      </c>
      <c r="Z82" s="196"/>
      <c r="AA82" s="195">
        <f>AA80+AB80</f>
        <v>0</v>
      </c>
      <c r="AB82" s="201"/>
    </row>
    <row r="83" spans="4:28" x14ac:dyDescent="0.4">
      <c r="D83" s="192"/>
      <c r="E83" s="268"/>
      <c r="F83" s="269"/>
      <c r="G83" s="142">
        <v>26</v>
      </c>
      <c r="H83" s="154">
        <v>9</v>
      </c>
      <c r="I83" s="154">
        <v>43</v>
      </c>
      <c r="J83" s="144">
        <v>9</v>
      </c>
      <c r="M83" s="192"/>
      <c r="N83" s="268"/>
      <c r="O83" s="269"/>
      <c r="P83" s="142">
        <v>36</v>
      </c>
      <c r="Q83" s="154">
        <v>6</v>
      </c>
      <c r="R83" s="154">
        <v>41</v>
      </c>
      <c r="S83" s="144">
        <v>6</v>
      </c>
      <c r="V83" s="180" t="s">
        <v>153</v>
      </c>
      <c r="W83" s="251"/>
      <c r="X83" s="252"/>
      <c r="Y83" s="97" t="s">
        <v>103</v>
      </c>
      <c r="Z83" s="70" t="s">
        <v>128</v>
      </c>
      <c r="AA83" s="70" t="s">
        <v>129</v>
      </c>
      <c r="AB83" s="71" t="s">
        <v>128</v>
      </c>
    </row>
    <row r="84" spans="4:28" x14ac:dyDescent="0.4">
      <c r="D84" s="192"/>
      <c r="E84" s="268"/>
      <c r="F84" s="269"/>
      <c r="G84" s="264"/>
      <c r="H84" s="156"/>
      <c r="I84" s="156"/>
      <c r="J84" s="146"/>
      <c r="M84" s="192"/>
      <c r="N84" s="268"/>
      <c r="O84" s="269"/>
      <c r="P84" s="264"/>
      <c r="Q84" s="156"/>
      <c r="R84" s="156"/>
      <c r="S84" s="146"/>
      <c r="V84" s="180"/>
      <c r="W84" s="251"/>
      <c r="X84" s="252"/>
      <c r="Y84" s="142"/>
      <c r="Z84" s="154"/>
      <c r="AA84" s="154"/>
      <c r="AB84" s="144"/>
    </row>
    <row r="85" spans="4:28" ht="19.5" thickBot="1" x14ac:dyDescent="0.45">
      <c r="D85" s="193"/>
      <c r="E85" s="270"/>
      <c r="F85" s="271"/>
      <c r="G85" s="265">
        <f>G83+H83</f>
        <v>35</v>
      </c>
      <c r="H85" s="196"/>
      <c r="I85" s="195">
        <f>I83+J83</f>
        <v>52</v>
      </c>
      <c r="J85" s="201"/>
      <c r="M85" s="193"/>
      <c r="N85" s="270"/>
      <c r="O85" s="271"/>
      <c r="P85" s="265">
        <f>P83+Q83</f>
        <v>42</v>
      </c>
      <c r="Q85" s="196"/>
      <c r="R85" s="195">
        <f>R83+S83</f>
        <v>47</v>
      </c>
      <c r="S85" s="201"/>
      <c r="V85" s="180"/>
      <c r="W85" s="251"/>
      <c r="X85" s="252"/>
      <c r="Y85" s="264"/>
      <c r="Z85" s="156"/>
      <c r="AA85" s="156"/>
      <c r="AB85" s="146"/>
    </row>
    <row r="86" spans="4:28" ht="19.5" thickBot="1" x14ac:dyDescent="0.45">
      <c r="D86" s="191" t="s">
        <v>310</v>
      </c>
      <c r="E86" s="266">
        <v>112</v>
      </c>
      <c r="F86" s="267"/>
      <c r="G86" s="97" t="s">
        <v>103</v>
      </c>
      <c r="H86" s="70" t="s">
        <v>128</v>
      </c>
      <c r="I86" s="70" t="s">
        <v>129</v>
      </c>
      <c r="J86" s="71" t="s">
        <v>128</v>
      </c>
      <c r="M86" s="191" t="s">
        <v>250</v>
      </c>
      <c r="N86" s="266">
        <v>113</v>
      </c>
      <c r="O86" s="267"/>
      <c r="P86" s="97" t="s">
        <v>103</v>
      </c>
      <c r="Q86" s="70" t="s">
        <v>128</v>
      </c>
      <c r="R86" s="70" t="s">
        <v>129</v>
      </c>
      <c r="S86" s="71" t="s">
        <v>128</v>
      </c>
      <c r="V86" s="181"/>
      <c r="W86" s="251"/>
      <c r="X86" s="252"/>
      <c r="Y86" s="265">
        <f>Y84+Z84</f>
        <v>0</v>
      </c>
      <c r="Z86" s="196"/>
      <c r="AA86" s="195">
        <f>AA84+AB84</f>
        <v>0</v>
      </c>
      <c r="AB86" s="201"/>
    </row>
    <row r="87" spans="4:28" x14ac:dyDescent="0.4">
      <c r="D87" s="192"/>
      <c r="E87" s="268"/>
      <c r="F87" s="269"/>
      <c r="G87" s="142">
        <v>29</v>
      </c>
      <c r="H87" s="154">
        <v>9</v>
      </c>
      <c r="I87" s="154">
        <v>29</v>
      </c>
      <c r="J87" s="144">
        <v>9</v>
      </c>
      <c r="M87" s="192"/>
      <c r="N87" s="268"/>
      <c r="O87" s="269"/>
      <c r="P87" s="142">
        <v>33</v>
      </c>
      <c r="Q87" s="154">
        <v>8</v>
      </c>
      <c r="R87" s="154">
        <v>69</v>
      </c>
      <c r="S87" s="144">
        <v>8</v>
      </c>
      <c r="V87" s="180" t="s">
        <v>154</v>
      </c>
      <c r="W87" s="251"/>
      <c r="X87" s="252"/>
      <c r="Y87" s="97" t="s">
        <v>103</v>
      </c>
      <c r="Z87" s="70" t="s">
        <v>128</v>
      </c>
      <c r="AA87" s="70" t="s">
        <v>129</v>
      </c>
      <c r="AB87" s="71" t="s">
        <v>128</v>
      </c>
    </row>
    <row r="88" spans="4:28" x14ac:dyDescent="0.4">
      <c r="D88" s="192"/>
      <c r="E88" s="268"/>
      <c r="F88" s="269"/>
      <c r="G88" s="264"/>
      <c r="H88" s="156"/>
      <c r="I88" s="156"/>
      <c r="J88" s="146"/>
      <c r="M88" s="192"/>
      <c r="N88" s="268"/>
      <c r="O88" s="269"/>
      <c r="P88" s="264"/>
      <c r="Q88" s="156"/>
      <c r="R88" s="156"/>
      <c r="S88" s="146"/>
      <c r="V88" s="180"/>
      <c r="W88" s="251"/>
      <c r="X88" s="252"/>
      <c r="Y88" s="142"/>
      <c r="Z88" s="154"/>
      <c r="AA88" s="154"/>
      <c r="AB88" s="144"/>
    </row>
    <row r="89" spans="4:28" ht="19.5" thickBot="1" x14ac:dyDescent="0.45">
      <c r="D89" s="193"/>
      <c r="E89" s="270"/>
      <c r="F89" s="271"/>
      <c r="G89" s="265">
        <f>G87+H87</f>
        <v>38</v>
      </c>
      <c r="H89" s="196"/>
      <c r="I89" s="195">
        <f>I87+J87</f>
        <v>38</v>
      </c>
      <c r="J89" s="201"/>
      <c r="M89" s="193"/>
      <c r="N89" s="270"/>
      <c r="O89" s="271"/>
      <c r="P89" s="265">
        <f>P87+Q87</f>
        <v>41</v>
      </c>
      <c r="Q89" s="196"/>
      <c r="R89" s="195">
        <f>R87+S87</f>
        <v>77</v>
      </c>
      <c r="S89" s="201"/>
      <c r="V89" s="180"/>
      <c r="W89" s="251"/>
      <c r="X89" s="252"/>
      <c r="Y89" s="264"/>
      <c r="Z89" s="156"/>
      <c r="AA89" s="156"/>
      <c r="AB89" s="146"/>
    </row>
    <row r="90" spans="4:28" ht="19.5" thickBot="1" x14ac:dyDescent="0.45">
      <c r="D90" s="191" t="s">
        <v>315</v>
      </c>
      <c r="E90" s="266">
        <v>71</v>
      </c>
      <c r="F90" s="267"/>
      <c r="G90" s="97" t="s">
        <v>103</v>
      </c>
      <c r="H90" s="70" t="s">
        <v>128</v>
      </c>
      <c r="I90" s="70" t="s">
        <v>129</v>
      </c>
      <c r="J90" s="71" t="s">
        <v>128</v>
      </c>
      <c r="M90" s="191" t="s">
        <v>255</v>
      </c>
      <c r="N90" s="266">
        <v>124</v>
      </c>
      <c r="O90" s="267"/>
      <c r="P90" s="97" t="s">
        <v>103</v>
      </c>
      <c r="Q90" s="70" t="s">
        <v>128</v>
      </c>
      <c r="R90" s="70" t="s">
        <v>129</v>
      </c>
      <c r="S90" s="71" t="s">
        <v>128</v>
      </c>
      <c r="V90" s="181"/>
      <c r="W90" s="251"/>
      <c r="X90" s="252"/>
      <c r="Y90" s="265">
        <f>Y88+Z88</f>
        <v>0</v>
      </c>
      <c r="Z90" s="196"/>
      <c r="AA90" s="195">
        <f>AA88+AB88</f>
        <v>0</v>
      </c>
      <c r="AB90" s="201"/>
    </row>
    <row r="91" spans="4:28" x14ac:dyDescent="0.4">
      <c r="D91" s="192"/>
      <c r="E91" s="268"/>
      <c r="F91" s="269"/>
      <c r="G91" s="142">
        <v>53</v>
      </c>
      <c r="H91" s="154">
        <v>6</v>
      </c>
      <c r="I91" s="154">
        <v>49</v>
      </c>
      <c r="J91" s="144">
        <v>6</v>
      </c>
      <c r="M91" s="192"/>
      <c r="N91" s="268"/>
      <c r="O91" s="269"/>
      <c r="P91" s="142">
        <v>34</v>
      </c>
      <c r="Q91" s="154">
        <v>9</v>
      </c>
      <c r="R91" s="154">
        <v>39</v>
      </c>
      <c r="S91" s="144">
        <v>9</v>
      </c>
      <c r="V91" s="180" t="s">
        <v>209</v>
      </c>
      <c r="W91" s="251"/>
      <c r="X91" s="252"/>
      <c r="Y91" s="97" t="s">
        <v>103</v>
      </c>
      <c r="Z91" s="70" t="s">
        <v>128</v>
      </c>
      <c r="AA91" s="70" t="s">
        <v>129</v>
      </c>
      <c r="AB91" s="71" t="s">
        <v>128</v>
      </c>
    </row>
    <row r="92" spans="4:28" x14ac:dyDescent="0.4">
      <c r="D92" s="192"/>
      <c r="E92" s="268"/>
      <c r="F92" s="269"/>
      <c r="G92" s="264"/>
      <c r="H92" s="156"/>
      <c r="I92" s="156"/>
      <c r="J92" s="146"/>
      <c r="M92" s="192"/>
      <c r="N92" s="268"/>
      <c r="O92" s="269"/>
      <c r="P92" s="264"/>
      <c r="Q92" s="156"/>
      <c r="R92" s="156"/>
      <c r="S92" s="146"/>
      <c r="V92" s="180"/>
      <c r="W92" s="251"/>
      <c r="X92" s="252"/>
      <c r="Y92" s="142"/>
      <c r="Z92" s="154"/>
      <c r="AA92" s="154"/>
      <c r="AB92" s="144"/>
    </row>
    <row r="93" spans="4:28" ht="19.5" thickBot="1" x14ac:dyDescent="0.45">
      <c r="D93" s="193"/>
      <c r="E93" s="270"/>
      <c r="F93" s="271"/>
      <c r="G93" s="265">
        <f>G91+H91</f>
        <v>59</v>
      </c>
      <c r="H93" s="196"/>
      <c r="I93" s="195">
        <f>I91+J91</f>
        <v>55</v>
      </c>
      <c r="J93" s="201"/>
      <c r="M93" s="193"/>
      <c r="N93" s="270"/>
      <c r="O93" s="271"/>
      <c r="P93" s="265">
        <f>P91+Q91</f>
        <v>43</v>
      </c>
      <c r="Q93" s="196"/>
      <c r="R93" s="195">
        <f>R91+S91</f>
        <v>48</v>
      </c>
      <c r="S93" s="201"/>
      <c r="V93" s="180"/>
      <c r="W93" s="251"/>
      <c r="X93" s="252"/>
      <c r="Y93" s="264"/>
      <c r="Z93" s="156"/>
      <c r="AA93" s="156"/>
      <c r="AB93" s="146"/>
    </row>
    <row r="94" spans="4:28" ht="19.5" thickBot="1" x14ac:dyDescent="0.45">
      <c r="D94" s="191" t="s">
        <v>325</v>
      </c>
      <c r="E94" s="266">
        <v>125</v>
      </c>
      <c r="F94" s="267"/>
      <c r="G94" s="97"/>
      <c r="H94" s="70"/>
      <c r="I94" s="70"/>
      <c r="J94" s="71"/>
      <c r="M94" s="191" t="s">
        <v>262</v>
      </c>
      <c r="N94" s="266">
        <v>233</v>
      </c>
      <c r="O94" s="267"/>
      <c r="P94" s="97" t="s">
        <v>134</v>
      </c>
      <c r="Q94" s="70" t="s">
        <v>135</v>
      </c>
      <c r="R94" s="70" t="s">
        <v>136</v>
      </c>
      <c r="S94" s="71" t="s">
        <v>135</v>
      </c>
      <c r="V94" s="181"/>
      <c r="W94" s="251"/>
      <c r="X94" s="252"/>
      <c r="Y94" s="265">
        <f>Y92+Z92</f>
        <v>0</v>
      </c>
      <c r="Z94" s="196"/>
      <c r="AA94" s="195">
        <f>AA92+AB92</f>
        <v>0</v>
      </c>
      <c r="AB94" s="201"/>
    </row>
    <row r="95" spans="4:28" x14ac:dyDescent="0.4">
      <c r="D95" s="192"/>
      <c r="E95" s="268"/>
      <c r="F95" s="269"/>
      <c r="G95" s="142">
        <v>55</v>
      </c>
      <c r="H95" s="154">
        <v>14</v>
      </c>
      <c r="I95" s="154">
        <v>44</v>
      </c>
      <c r="J95" s="144">
        <v>14</v>
      </c>
      <c r="M95" s="192"/>
      <c r="N95" s="268"/>
      <c r="O95" s="269"/>
      <c r="P95" s="142">
        <v>45</v>
      </c>
      <c r="Q95" s="154">
        <v>6</v>
      </c>
      <c r="R95" s="154">
        <v>37</v>
      </c>
      <c r="S95" s="144">
        <v>6</v>
      </c>
      <c r="V95" s="180" t="s">
        <v>210</v>
      </c>
      <c r="W95" s="251"/>
      <c r="X95" s="252"/>
      <c r="Y95" s="97" t="s">
        <v>103</v>
      </c>
      <c r="Z95" s="70" t="s">
        <v>128</v>
      </c>
      <c r="AA95" s="70" t="s">
        <v>129</v>
      </c>
      <c r="AB95" s="71" t="s">
        <v>128</v>
      </c>
    </row>
    <row r="96" spans="4:28" x14ac:dyDescent="0.4">
      <c r="D96" s="192"/>
      <c r="E96" s="268"/>
      <c r="F96" s="269"/>
      <c r="G96" s="264"/>
      <c r="H96" s="156"/>
      <c r="I96" s="156"/>
      <c r="J96" s="146"/>
      <c r="M96" s="192"/>
      <c r="N96" s="268"/>
      <c r="O96" s="269"/>
      <c r="P96" s="264"/>
      <c r="Q96" s="156"/>
      <c r="R96" s="156"/>
      <c r="S96" s="146"/>
      <c r="V96" s="180"/>
      <c r="W96" s="251"/>
      <c r="X96" s="252"/>
      <c r="Y96" s="142"/>
      <c r="Z96" s="154"/>
      <c r="AA96" s="154"/>
      <c r="AB96" s="144"/>
    </row>
    <row r="97" spans="4:28" ht="19.5" thickBot="1" x14ac:dyDescent="0.45">
      <c r="D97" s="193"/>
      <c r="E97" s="270"/>
      <c r="F97" s="271"/>
      <c r="G97" s="265"/>
      <c r="H97" s="196"/>
      <c r="I97" s="195"/>
      <c r="J97" s="201"/>
      <c r="M97" s="193"/>
      <c r="N97" s="270"/>
      <c r="O97" s="271"/>
      <c r="P97" s="265">
        <f>P95+Q95</f>
        <v>51</v>
      </c>
      <c r="Q97" s="196"/>
      <c r="R97" s="195">
        <f>R95+S95</f>
        <v>43</v>
      </c>
      <c r="S97" s="201"/>
      <c r="V97" s="180"/>
      <c r="W97" s="251"/>
      <c r="X97" s="252"/>
      <c r="Y97" s="264"/>
      <c r="Z97" s="156"/>
      <c r="AA97" s="156"/>
      <c r="AB97" s="146"/>
    </row>
    <row r="98" spans="4:28" ht="19.5" thickBot="1" x14ac:dyDescent="0.45">
      <c r="D98" s="191"/>
      <c r="E98" s="266"/>
      <c r="F98" s="267"/>
      <c r="G98" s="97"/>
      <c r="H98" s="70"/>
      <c r="I98" s="70"/>
      <c r="J98" s="71"/>
      <c r="M98" s="191" t="s">
        <v>269</v>
      </c>
      <c r="N98" s="266">
        <v>203</v>
      </c>
      <c r="O98" s="267"/>
      <c r="P98" s="97" t="s">
        <v>271</v>
      </c>
      <c r="Q98" s="70" t="s">
        <v>272</v>
      </c>
      <c r="R98" s="70" t="s">
        <v>273</v>
      </c>
      <c r="S98" s="71" t="s">
        <v>272</v>
      </c>
      <c r="V98" s="181"/>
      <c r="W98" s="251"/>
      <c r="X98" s="252"/>
      <c r="Y98" s="265">
        <f>Y96+Z96</f>
        <v>0</v>
      </c>
      <c r="Z98" s="196"/>
      <c r="AA98" s="195">
        <f>AA96+AB96</f>
        <v>0</v>
      </c>
      <c r="AB98" s="201"/>
    </row>
    <row r="99" spans="4:28" x14ac:dyDescent="0.4">
      <c r="D99" s="192"/>
      <c r="E99" s="268"/>
      <c r="F99" s="269"/>
      <c r="G99" s="142"/>
      <c r="H99" s="154"/>
      <c r="I99" s="154"/>
      <c r="J99" s="144"/>
      <c r="M99" s="192"/>
      <c r="N99" s="268"/>
      <c r="O99" s="269"/>
      <c r="P99" s="142">
        <v>42</v>
      </c>
      <c r="Q99" s="154">
        <v>3</v>
      </c>
      <c r="R99" s="154">
        <v>52</v>
      </c>
      <c r="S99" s="144">
        <v>3</v>
      </c>
      <c r="V99" s="180" t="s">
        <v>211</v>
      </c>
      <c r="W99" s="251"/>
      <c r="X99" s="252"/>
      <c r="Y99" s="97" t="s">
        <v>103</v>
      </c>
      <c r="Z99" s="70" t="s">
        <v>128</v>
      </c>
      <c r="AA99" s="70" t="s">
        <v>129</v>
      </c>
      <c r="AB99" s="71" t="s">
        <v>128</v>
      </c>
    </row>
    <row r="100" spans="4:28" x14ac:dyDescent="0.4">
      <c r="D100" s="192"/>
      <c r="E100" s="268"/>
      <c r="F100" s="269"/>
      <c r="G100" s="264"/>
      <c r="H100" s="156"/>
      <c r="I100" s="156"/>
      <c r="J100" s="146"/>
      <c r="M100" s="192"/>
      <c r="N100" s="268"/>
      <c r="O100" s="269"/>
      <c r="P100" s="264"/>
      <c r="Q100" s="156"/>
      <c r="R100" s="156"/>
      <c r="S100" s="146"/>
      <c r="V100" s="180"/>
      <c r="W100" s="251"/>
      <c r="X100" s="252"/>
      <c r="Y100" s="142"/>
      <c r="Z100" s="154"/>
      <c r="AA100" s="154"/>
      <c r="AB100" s="144"/>
    </row>
    <row r="101" spans="4:28" ht="19.5" thickBot="1" x14ac:dyDescent="0.45">
      <c r="D101" s="193"/>
      <c r="E101" s="270"/>
      <c r="F101" s="271"/>
      <c r="G101" s="265"/>
      <c r="H101" s="196"/>
      <c r="I101" s="195"/>
      <c r="J101" s="201"/>
      <c r="M101" s="193"/>
      <c r="N101" s="270"/>
      <c r="O101" s="271"/>
      <c r="P101" s="265">
        <f>P99+Q99</f>
        <v>45</v>
      </c>
      <c r="Q101" s="196"/>
      <c r="R101" s="195">
        <f>R99+S99</f>
        <v>55</v>
      </c>
      <c r="S101" s="201"/>
      <c r="V101" s="180"/>
      <c r="W101" s="251"/>
      <c r="X101" s="252"/>
      <c r="Y101" s="264"/>
      <c r="Z101" s="156"/>
      <c r="AA101" s="156"/>
      <c r="AB101" s="146"/>
    </row>
    <row r="102" spans="4:28" ht="19.5" thickBot="1" x14ac:dyDescent="0.45">
      <c r="V102" s="181"/>
      <c r="W102" s="251"/>
      <c r="X102" s="252"/>
      <c r="Y102" s="265">
        <f>Y100+Z100</f>
        <v>0</v>
      </c>
      <c r="Z102" s="196"/>
      <c r="AA102" s="195">
        <f>AA100+AB100</f>
        <v>0</v>
      </c>
      <c r="AB102" s="201"/>
    </row>
    <row r="103" spans="4:28" x14ac:dyDescent="0.4">
      <c r="V103" s="180" t="s">
        <v>212</v>
      </c>
      <c r="W103" s="251"/>
      <c r="X103" s="252"/>
      <c r="Y103" s="97" t="s">
        <v>103</v>
      </c>
      <c r="Z103" s="70" t="s">
        <v>128</v>
      </c>
      <c r="AA103" s="70" t="s">
        <v>129</v>
      </c>
      <c r="AB103" s="71" t="s">
        <v>128</v>
      </c>
    </row>
    <row r="104" spans="4:28" x14ac:dyDescent="0.4">
      <c r="V104" s="180"/>
      <c r="W104" s="251"/>
      <c r="X104" s="252"/>
      <c r="Y104" s="142"/>
      <c r="Z104" s="154"/>
      <c r="AA104" s="154"/>
      <c r="AB104" s="144"/>
    </row>
    <row r="105" spans="4:28" x14ac:dyDescent="0.4">
      <c r="V105" s="180"/>
      <c r="W105" s="251"/>
      <c r="X105" s="252"/>
      <c r="Y105" s="264"/>
      <c r="Z105" s="156"/>
      <c r="AA105" s="156"/>
      <c r="AB105" s="146"/>
    </row>
    <row r="106" spans="4:28" ht="19.5" thickBot="1" x14ac:dyDescent="0.45">
      <c r="V106" s="181"/>
      <c r="W106" s="251"/>
      <c r="X106" s="252"/>
      <c r="Y106" s="265">
        <f>Y104+Z104</f>
        <v>0</v>
      </c>
      <c r="Z106" s="196"/>
      <c r="AA106" s="195">
        <f>AA104+AB104</f>
        <v>0</v>
      </c>
      <c r="AB106" s="201"/>
    </row>
  </sheetData>
  <mergeCells count="376">
    <mergeCell ref="Y102:Z102"/>
    <mergeCell ref="AA102:AB102"/>
    <mergeCell ref="V103:V106"/>
    <mergeCell ref="W103:X106"/>
    <mergeCell ref="Y104:Y105"/>
    <mergeCell ref="Z104:Z105"/>
    <mergeCell ref="AA104:AA105"/>
    <mergeCell ref="AB104:AB105"/>
    <mergeCell ref="Y106:Z106"/>
    <mergeCell ref="AA106:AB106"/>
    <mergeCell ref="D98:D101"/>
    <mergeCell ref="E98:F101"/>
    <mergeCell ref="M98:M101"/>
    <mergeCell ref="N98:O101"/>
    <mergeCell ref="Y98:Z98"/>
    <mergeCell ref="AA98:AB98"/>
    <mergeCell ref="G99:G100"/>
    <mergeCell ref="H99:H100"/>
    <mergeCell ref="I99:I100"/>
    <mergeCell ref="J99:J100"/>
    <mergeCell ref="Y100:Y101"/>
    <mergeCell ref="Z100:Z101"/>
    <mergeCell ref="AA100:AA101"/>
    <mergeCell ref="AB100:AB101"/>
    <mergeCell ref="G101:H101"/>
    <mergeCell ref="I101:J101"/>
    <mergeCell ref="P101:Q101"/>
    <mergeCell ref="R101:S101"/>
    <mergeCell ref="P99:P100"/>
    <mergeCell ref="Q99:Q100"/>
    <mergeCell ref="R99:R100"/>
    <mergeCell ref="S99:S100"/>
    <mergeCell ref="V99:V102"/>
    <mergeCell ref="W99:X102"/>
    <mergeCell ref="D94:D97"/>
    <mergeCell ref="E94:F97"/>
    <mergeCell ref="M94:M97"/>
    <mergeCell ref="N94:O97"/>
    <mergeCell ref="Y94:Z94"/>
    <mergeCell ref="AA94:AB94"/>
    <mergeCell ref="G95:G96"/>
    <mergeCell ref="H95:H96"/>
    <mergeCell ref="I95:I96"/>
    <mergeCell ref="J95:J96"/>
    <mergeCell ref="Y96:Y97"/>
    <mergeCell ref="Z96:Z97"/>
    <mergeCell ref="AA96:AA97"/>
    <mergeCell ref="AB96:AB97"/>
    <mergeCell ref="G97:H97"/>
    <mergeCell ref="I97:J97"/>
    <mergeCell ref="P97:Q97"/>
    <mergeCell ref="R97:S97"/>
    <mergeCell ref="P95:P96"/>
    <mergeCell ref="Q95:Q96"/>
    <mergeCell ref="R95:R96"/>
    <mergeCell ref="S95:S96"/>
    <mergeCell ref="V95:V98"/>
    <mergeCell ref="W95:X98"/>
    <mergeCell ref="D90:D93"/>
    <mergeCell ref="E90:F93"/>
    <mergeCell ref="M90:M93"/>
    <mergeCell ref="N90:O93"/>
    <mergeCell ref="Y90:Z90"/>
    <mergeCell ref="AA90:AB90"/>
    <mergeCell ref="G91:G92"/>
    <mergeCell ref="H91:H92"/>
    <mergeCell ref="I91:I92"/>
    <mergeCell ref="J91:J92"/>
    <mergeCell ref="Y92:Y93"/>
    <mergeCell ref="Z92:Z93"/>
    <mergeCell ref="AA92:AA93"/>
    <mergeCell ref="AB92:AB93"/>
    <mergeCell ref="G93:H93"/>
    <mergeCell ref="I93:J93"/>
    <mergeCell ref="P93:Q93"/>
    <mergeCell ref="R93:S93"/>
    <mergeCell ref="P91:P92"/>
    <mergeCell ref="Q91:Q92"/>
    <mergeCell ref="R91:R92"/>
    <mergeCell ref="S91:S92"/>
    <mergeCell ref="V91:V94"/>
    <mergeCell ref="W91:X94"/>
    <mergeCell ref="D86:D89"/>
    <mergeCell ref="E86:F89"/>
    <mergeCell ref="M86:M89"/>
    <mergeCell ref="N86:O89"/>
    <mergeCell ref="Y86:Z86"/>
    <mergeCell ref="AA86:AB86"/>
    <mergeCell ref="G87:G88"/>
    <mergeCell ref="H87:H88"/>
    <mergeCell ref="I87:I88"/>
    <mergeCell ref="J87:J88"/>
    <mergeCell ref="Y88:Y89"/>
    <mergeCell ref="Z88:Z89"/>
    <mergeCell ref="AA88:AA89"/>
    <mergeCell ref="AB88:AB89"/>
    <mergeCell ref="G89:H89"/>
    <mergeCell ref="I89:J89"/>
    <mergeCell ref="P89:Q89"/>
    <mergeCell ref="R89:S89"/>
    <mergeCell ref="P87:P88"/>
    <mergeCell ref="Q87:Q88"/>
    <mergeCell ref="R87:R88"/>
    <mergeCell ref="S87:S88"/>
    <mergeCell ref="V87:V90"/>
    <mergeCell ref="W87:X90"/>
    <mergeCell ref="D82:D85"/>
    <mergeCell ref="E82:F85"/>
    <mergeCell ref="M82:M85"/>
    <mergeCell ref="N82:O85"/>
    <mergeCell ref="Y82:Z82"/>
    <mergeCell ref="AA82:AB82"/>
    <mergeCell ref="G83:G84"/>
    <mergeCell ref="H83:H84"/>
    <mergeCell ref="I83:I84"/>
    <mergeCell ref="J83:J84"/>
    <mergeCell ref="Y84:Y85"/>
    <mergeCell ref="Z84:Z85"/>
    <mergeCell ref="AA84:AA85"/>
    <mergeCell ref="AB84:AB85"/>
    <mergeCell ref="G85:H85"/>
    <mergeCell ref="I85:J85"/>
    <mergeCell ref="P85:Q85"/>
    <mergeCell ref="R85:S85"/>
    <mergeCell ref="P83:P84"/>
    <mergeCell ref="Q83:Q84"/>
    <mergeCell ref="R83:R84"/>
    <mergeCell ref="S83:S84"/>
    <mergeCell ref="V83:V86"/>
    <mergeCell ref="W83:X86"/>
    <mergeCell ref="D78:D81"/>
    <mergeCell ref="E78:F81"/>
    <mergeCell ref="M78:M81"/>
    <mergeCell ref="N78:O81"/>
    <mergeCell ref="Y78:Z78"/>
    <mergeCell ref="AA78:AB78"/>
    <mergeCell ref="G79:G80"/>
    <mergeCell ref="H79:H80"/>
    <mergeCell ref="I79:I80"/>
    <mergeCell ref="J79:J80"/>
    <mergeCell ref="Y80:Y81"/>
    <mergeCell ref="Z80:Z81"/>
    <mergeCell ref="AA80:AA81"/>
    <mergeCell ref="AB80:AB81"/>
    <mergeCell ref="G81:H81"/>
    <mergeCell ref="I81:J81"/>
    <mergeCell ref="P81:Q81"/>
    <mergeCell ref="R81:S81"/>
    <mergeCell ref="P79:P80"/>
    <mergeCell ref="Q79:Q80"/>
    <mergeCell ref="R79:R80"/>
    <mergeCell ref="S79:S80"/>
    <mergeCell ref="V79:V82"/>
    <mergeCell ref="W79:X82"/>
    <mergeCell ref="D74:D77"/>
    <mergeCell ref="E74:F77"/>
    <mergeCell ref="M74:M77"/>
    <mergeCell ref="N74:O77"/>
    <mergeCell ref="Y74:Z74"/>
    <mergeCell ref="AA74:AB74"/>
    <mergeCell ref="G75:G76"/>
    <mergeCell ref="H75:H76"/>
    <mergeCell ref="I75:I76"/>
    <mergeCell ref="J75:J76"/>
    <mergeCell ref="Y76:Y77"/>
    <mergeCell ref="Z76:Z77"/>
    <mergeCell ref="AA76:AA77"/>
    <mergeCell ref="AB76:AB77"/>
    <mergeCell ref="G77:H77"/>
    <mergeCell ref="I77:J77"/>
    <mergeCell ref="P77:Q77"/>
    <mergeCell ref="R77:S77"/>
    <mergeCell ref="P75:P76"/>
    <mergeCell ref="Q75:Q76"/>
    <mergeCell ref="R75:R76"/>
    <mergeCell ref="S75:S76"/>
    <mergeCell ref="V75:V78"/>
    <mergeCell ref="W75:X78"/>
    <mergeCell ref="Y72:Y73"/>
    <mergeCell ref="Z72:Z73"/>
    <mergeCell ref="AA72:AA73"/>
    <mergeCell ref="AB72:AB73"/>
    <mergeCell ref="G73:H73"/>
    <mergeCell ref="I73:J73"/>
    <mergeCell ref="P73:Q73"/>
    <mergeCell ref="R73:S73"/>
    <mergeCell ref="P71:P72"/>
    <mergeCell ref="Q71:Q72"/>
    <mergeCell ref="R71:R72"/>
    <mergeCell ref="S71:S72"/>
    <mergeCell ref="V71:V74"/>
    <mergeCell ref="W71:X74"/>
    <mergeCell ref="D70:D73"/>
    <mergeCell ref="E70:F73"/>
    <mergeCell ref="M70:M73"/>
    <mergeCell ref="N70:O73"/>
    <mergeCell ref="Y70:Z70"/>
    <mergeCell ref="AA70:AB70"/>
    <mergeCell ref="G71:G72"/>
    <mergeCell ref="H71:H72"/>
    <mergeCell ref="I71:I72"/>
    <mergeCell ref="J71:J72"/>
    <mergeCell ref="W67:X70"/>
    <mergeCell ref="Y68:Y69"/>
    <mergeCell ref="Z68:Z69"/>
    <mergeCell ref="AA68:AA69"/>
    <mergeCell ref="AB68:AB69"/>
    <mergeCell ref="G69:H69"/>
    <mergeCell ref="I69:J69"/>
    <mergeCell ref="P69:Q69"/>
    <mergeCell ref="R69:S69"/>
    <mergeCell ref="V66:V70"/>
    <mergeCell ref="W66:X66"/>
    <mergeCell ref="Y66:Z66"/>
    <mergeCell ref="AA66:AB66"/>
    <mergeCell ref="G67:G68"/>
    <mergeCell ref="P67:P68"/>
    <mergeCell ref="Q67:Q68"/>
    <mergeCell ref="N65:O65"/>
    <mergeCell ref="P65:Q65"/>
    <mergeCell ref="R65:S65"/>
    <mergeCell ref="D66:D69"/>
    <mergeCell ref="E66:F69"/>
    <mergeCell ref="M66:M69"/>
    <mergeCell ref="N66:O69"/>
    <mergeCell ref="R67:R68"/>
    <mergeCell ref="S67:S68"/>
    <mergeCell ref="D63:D64"/>
    <mergeCell ref="E65:F65"/>
    <mergeCell ref="G65:H65"/>
    <mergeCell ref="I65:J65"/>
    <mergeCell ref="I56:I58"/>
    <mergeCell ref="E58:F58"/>
    <mergeCell ref="G58:H58"/>
    <mergeCell ref="H67:H68"/>
    <mergeCell ref="I67:I68"/>
    <mergeCell ref="J67:J68"/>
    <mergeCell ref="C59:C61"/>
    <mergeCell ref="D59:D61"/>
    <mergeCell ref="E59:E60"/>
    <mergeCell ref="F59:F60"/>
    <mergeCell ref="G59:G60"/>
    <mergeCell ref="H59:H60"/>
    <mergeCell ref="I59:I61"/>
    <mergeCell ref="E55:F55"/>
    <mergeCell ref="G55:H55"/>
    <mergeCell ref="C56:C58"/>
    <mergeCell ref="D56:D58"/>
    <mergeCell ref="E56:E57"/>
    <mergeCell ref="F56:F57"/>
    <mergeCell ref="G56:G57"/>
    <mergeCell ref="H56:H57"/>
    <mergeCell ref="E61:F61"/>
    <mergeCell ref="G61:H61"/>
    <mergeCell ref="G44:G45"/>
    <mergeCell ref="H44:H45"/>
    <mergeCell ref="I50:I52"/>
    <mergeCell ref="E52:F52"/>
    <mergeCell ref="G52:H52"/>
    <mergeCell ref="C53:C55"/>
    <mergeCell ref="D53:D55"/>
    <mergeCell ref="E53:E54"/>
    <mergeCell ref="F53:F54"/>
    <mergeCell ref="G53:G54"/>
    <mergeCell ref="H53:H54"/>
    <mergeCell ref="I53:I55"/>
    <mergeCell ref="I41:I43"/>
    <mergeCell ref="E43:F43"/>
    <mergeCell ref="G43:H43"/>
    <mergeCell ref="I35:I37"/>
    <mergeCell ref="E37:F37"/>
    <mergeCell ref="G37:H37"/>
    <mergeCell ref="E49:F49"/>
    <mergeCell ref="G49:H49"/>
    <mergeCell ref="C50:C52"/>
    <mergeCell ref="D50:D52"/>
    <mergeCell ref="E50:E51"/>
    <mergeCell ref="F50:F51"/>
    <mergeCell ref="G50:G51"/>
    <mergeCell ref="H50:H51"/>
    <mergeCell ref="I44:I46"/>
    <mergeCell ref="E46:F46"/>
    <mergeCell ref="G46:H46"/>
    <mergeCell ref="C47:C49"/>
    <mergeCell ref="D47:D49"/>
    <mergeCell ref="E47:E48"/>
    <mergeCell ref="F47:F48"/>
    <mergeCell ref="G47:G48"/>
    <mergeCell ref="H47:H48"/>
    <mergeCell ref="I47:I49"/>
    <mergeCell ref="I38:I40"/>
    <mergeCell ref="H32:H33"/>
    <mergeCell ref="I32:I34"/>
    <mergeCell ref="E34:F34"/>
    <mergeCell ref="G34:H34"/>
    <mergeCell ref="C35:C37"/>
    <mergeCell ref="D35:D37"/>
    <mergeCell ref="E35:E36"/>
    <mergeCell ref="F35:F36"/>
    <mergeCell ref="G35:G36"/>
    <mergeCell ref="H35:H36"/>
    <mergeCell ref="B32:B61"/>
    <mergeCell ref="C32:C34"/>
    <mergeCell ref="D32:D34"/>
    <mergeCell ref="E32:E33"/>
    <mergeCell ref="F32:F33"/>
    <mergeCell ref="G32:G33"/>
    <mergeCell ref="E40:F40"/>
    <mergeCell ref="G40:H40"/>
    <mergeCell ref="C41:C43"/>
    <mergeCell ref="D41:D43"/>
    <mergeCell ref="C38:C40"/>
    <mergeCell ref="D38:D40"/>
    <mergeCell ref="E38:E39"/>
    <mergeCell ref="F38:F39"/>
    <mergeCell ref="G38:G39"/>
    <mergeCell ref="H38:H39"/>
    <mergeCell ref="E41:E42"/>
    <mergeCell ref="F41:F42"/>
    <mergeCell ref="G41:G42"/>
    <mergeCell ref="H41:H42"/>
    <mergeCell ref="C44:C46"/>
    <mergeCell ref="D44:D46"/>
    <mergeCell ref="E44:E45"/>
    <mergeCell ref="F44:F45"/>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CD1E8-5201-4F61-8DBC-9CCBCED00957}">
  <sheetPr codeName="Sheet38"/>
  <dimension ref="B1:AJ106"/>
  <sheetViews>
    <sheetView topLeftCell="A24" zoomScale="85" zoomScaleNormal="85" workbookViewId="0">
      <selection activeCell="D56" sqref="D56:D58"/>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143" t="s">
        <v>327</v>
      </c>
      <c r="D5" s="143">
        <v>369</v>
      </c>
      <c r="E5" s="143">
        <v>67</v>
      </c>
      <c r="F5" s="143">
        <v>17</v>
      </c>
      <c r="G5" s="143">
        <v>60</v>
      </c>
      <c r="H5" s="143">
        <v>17</v>
      </c>
      <c r="I5" s="144">
        <v>1033</v>
      </c>
      <c r="J5" s="106" t="s">
        <v>265</v>
      </c>
    </row>
    <row r="6" spans="2:10" x14ac:dyDescent="0.4">
      <c r="B6" s="141"/>
      <c r="C6" s="143"/>
      <c r="D6" s="143"/>
      <c r="E6" s="143"/>
      <c r="F6" s="143"/>
      <c r="G6" s="143"/>
      <c r="H6" s="143"/>
      <c r="I6" s="145"/>
    </row>
    <row r="7" spans="2:10" x14ac:dyDescent="0.4">
      <c r="B7" s="141"/>
      <c r="C7" s="143"/>
      <c r="D7" s="143"/>
      <c r="E7" s="143">
        <f>E5+F5</f>
        <v>84</v>
      </c>
      <c r="F7" s="143"/>
      <c r="G7" s="143">
        <f>G5+H5</f>
        <v>77</v>
      </c>
      <c r="H7" s="143"/>
      <c r="I7" s="146"/>
    </row>
    <row r="8" spans="2:10" x14ac:dyDescent="0.4">
      <c r="B8" s="141"/>
      <c r="C8" s="143" t="s">
        <v>328</v>
      </c>
      <c r="D8" s="143">
        <v>696</v>
      </c>
      <c r="E8" s="143">
        <v>246</v>
      </c>
      <c r="F8" s="143">
        <v>21</v>
      </c>
      <c r="G8" s="143">
        <v>245</v>
      </c>
      <c r="H8" s="143">
        <v>21</v>
      </c>
      <c r="I8" s="144">
        <v>685</v>
      </c>
      <c r="J8" s="106" t="s">
        <v>265</v>
      </c>
    </row>
    <row r="9" spans="2:10" x14ac:dyDescent="0.4">
      <c r="B9" s="141"/>
      <c r="C9" s="143"/>
      <c r="D9" s="143"/>
      <c r="E9" s="143"/>
      <c r="F9" s="143"/>
      <c r="G9" s="143"/>
      <c r="H9" s="143"/>
      <c r="I9" s="145"/>
    </row>
    <row r="10" spans="2:10" x14ac:dyDescent="0.4">
      <c r="B10" s="141"/>
      <c r="C10" s="143"/>
      <c r="D10" s="143"/>
      <c r="E10" s="143">
        <f>E8+F8</f>
        <v>267</v>
      </c>
      <c r="F10" s="143"/>
      <c r="G10" s="143">
        <f>G8+H8</f>
        <v>266</v>
      </c>
      <c r="H10" s="143"/>
      <c r="I10" s="146"/>
    </row>
    <row r="11" spans="2:10" ht="19.5" thickBot="1" x14ac:dyDescent="0.45">
      <c r="B11" s="142"/>
      <c r="C11" s="72" t="s">
        <v>132</v>
      </c>
      <c r="D11" s="73">
        <f t="shared" ref="D11:I11" si="0">D8/D5</f>
        <v>1.8861788617886179</v>
      </c>
      <c r="E11" s="73">
        <f t="shared" si="0"/>
        <v>3.6716417910447761</v>
      </c>
      <c r="F11" s="73">
        <f t="shared" si="0"/>
        <v>1.2352941176470589</v>
      </c>
      <c r="G11" s="73">
        <f t="shared" si="0"/>
        <v>4.083333333333333</v>
      </c>
      <c r="H11" s="73">
        <f t="shared" si="0"/>
        <v>1.2352941176470589</v>
      </c>
      <c r="I11" s="74">
        <f t="shared" si="0"/>
        <v>0.66311713455953536</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329</v>
      </c>
      <c r="D15" s="143">
        <v>39</v>
      </c>
      <c r="E15" s="143">
        <v>64</v>
      </c>
      <c r="F15" s="143">
        <v>38</v>
      </c>
      <c r="G15" s="143">
        <v>120</v>
      </c>
      <c r="H15" s="143">
        <v>38</v>
      </c>
      <c r="I15" s="144">
        <v>793</v>
      </c>
    </row>
    <row r="16" spans="2:10" x14ac:dyDescent="0.4">
      <c r="B16" s="141"/>
      <c r="C16" s="143"/>
      <c r="D16" s="143"/>
      <c r="E16" s="143"/>
      <c r="F16" s="143"/>
      <c r="G16" s="143"/>
      <c r="H16" s="143"/>
      <c r="I16" s="145"/>
    </row>
    <row r="17" spans="2:18" x14ac:dyDescent="0.4">
      <c r="B17" s="141"/>
      <c r="C17" s="143"/>
      <c r="D17" s="143"/>
      <c r="E17" s="143">
        <f>E15+F15</f>
        <v>102</v>
      </c>
      <c r="F17" s="143"/>
      <c r="G17" s="143">
        <f>G15+H15</f>
        <v>158</v>
      </c>
      <c r="H17" s="143"/>
      <c r="I17" s="146"/>
    </row>
    <row r="18" spans="2:18" x14ac:dyDescent="0.4">
      <c r="B18" s="141"/>
      <c r="C18" s="276" t="s">
        <v>330</v>
      </c>
      <c r="D18" s="150">
        <f t="shared" ref="D18:I18" si="1">D15*D11</f>
        <v>73.560975609756099</v>
      </c>
      <c r="E18" s="150">
        <f t="shared" si="1"/>
        <v>234.98507462686567</v>
      </c>
      <c r="F18" s="150">
        <f t="shared" si="1"/>
        <v>46.941176470588239</v>
      </c>
      <c r="G18" s="150">
        <f t="shared" si="1"/>
        <v>489.99999999999994</v>
      </c>
      <c r="H18" s="150">
        <f t="shared" si="1"/>
        <v>46.941176470588239</v>
      </c>
      <c r="I18" s="147">
        <f t="shared" si="1"/>
        <v>525.85188770571153</v>
      </c>
    </row>
    <row r="19" spans="2:18" x14ac:dyDescent="0.4">
      <c r="B19" s="141"/>
      <c r="C19" s="143"/>
      <c r="D19" s="150"/>
      <c r="E19" s="150"/>
      <c r="F19" s="150"/>
      <c r="G19" s="150"/>
      <c r="H19" s="150"/>
      <c r="I19" s="148"/>
    </row>
    <row r="20" spans="2:18" x14ac:dyDescent="0.4">
      <c r="B20" s="141"/>
      <c r="C20" s="143"/>
      <c r="D20" s="150"/>
      <c r="E20" s="150">
        <f>E18+F18</f>
        <v>281.92625109745393</v>
      </c>
      <c r="F20" s="150"/>
      <c r="G20" s="150">
        <f>G18+H18</f>
        <v>536.94117647058818</v>
      </c>
      <c r="H20" s="150"/>
      <c r="I20" s="149"/>
    </row>
    <row r="21" spans="2:18" ht="19.5" thickBot="1" x14ac:dyDescent="0.45">
      <c r="B21" s="153"/>
      <c r="C21" s="75" t="s">
        <v>132</v>
      </c>
      <c r="D21" s="76">
        <f t="shared" ref="D21:I21" si="2">D18/D15</f>
        <v>1.8861788617886179</v>
      </c>
      <c r="E21" s="76">
        <f t="shared" si="2"/>
        <v>3.6716417910447761</v>
      </c>
      <c r="F21" s="76">
        <f t="shared" si="2"/>
        <v>1.2352941176470589</v>
      </c>
      <c r="G21" s="76">
        <f t="shared" si="2"/>
        <v>4.083333333333333</v>
      </c>
      <c r="H21" s="76">
        <f t="shared" si="2"/>
        <v>1.2352941176470589</v>
      </c>
      <c r="I21" s="76">
        <f t="shared" si="2"/>
        <v>0.66311713455953536</v>
      </c>
    </row>
    <row r="22" spans="2:18" x14ac:dyDescent="0.4">
      <c r="B22" s="77"/>
      <c r="C22" s="77"/>
      <c r="D22" s="151" t="s">
        <v>261</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274"/>
      <c r="D31" s="102" t="s">
        <v>183</v>
      </c>
      <c r="E31" s="275" t="s">
        <v>123</v>
      </c>
      <c r="F31" s="275"/>
      <c r="G31" s="275" t="s">
        <v>124</v>
      </c>
      <c r="H31" s="275"/>
      <c r="I31" s="103" t="s">
        <v>125</v>
      </c>
    </row>
    <row r="32" spans="2:18" x14ac:dyDescent="0.4">
      <c r="B32" s="191" t="s">
        <v>193</v>
      </c>
      <c r="C32" s="272" t="s">
        <v>294</v>
      </c>
      <c r="D32" s="197" t="s">
        <v>295</v>
      </c>
      <c r="E32" s="202">
        <v>136</v>
      </c>
      <c r="F32" s="202">
        <v>34</v>
      </c>
      <c r="G32" s="202">
        <v>140</v>
      </c>
      <c r="H32" s="202">
        <v>34</v>
      </c>
      <c r="I32" s="194">
        <v>366</v>
      </c>
      <c r="K32"/>
      <c r="L32"/>
      <c r="M32"/>
      <c r="N32"/>
      <c r="O32"/>
      <c r="P32"/>
      <c r="Q32"/>
      <c r="R32"/>
    </row>
    <row r="33" spans="2:18" ht="18.75" customHeight="1" x14ac:dyDescent="0.4">
      <c r="B33" s="192"/>
      <c r="C33" s="141"/>
      <c r="D33" s="204"/>
      <c r="E33" s="203"/>
      <c r="F33" s="203"/>
      <c r="G33" s="203"/>
      <c r="H33" s="203"/>
      <c r="I33" s="145"/>
      <c r="K33"/>
      <c r="L33"/>
      <c r="M33"/>
      <c r="N33"/>
      <c r="O33"/>
      <c r="P33"/>
      <c r="Q33"/>
      <c r="R33"/>
    </row>
    <row r="34" spans="2:18" ht="19.5" thickBot="1" x14ac:dyDescent="0.45">
      <c r="B34" s="192"/>
      <c r="C34" s="153"/>
      <c r="D34" s="205"/>
      <c r="E34" s="207">
        <f>E32+F32</f>
        <v>170</v>
      </c>
      <c r="F34" s="208"/>
      <c r="G34" s="207">
        <f>G32+H32</f>
        <v>174</v>
      </c>
      <c r="H34" s="208"/>
      <c r="I34" s="176"/>
      <c r="K34"/>
      <c r="L34"/>
      <c r="M34"/>
      <c r="N34"/>
      <c r="O34"/>
      <c r="P34"/>
      <c r="Q34"/>
      <c r="R34"/>
    </row>
    <row r="35" spans="2:18" x14ac:dyDescent="0.4">
      <c r="B35" s="192"/>
      <c r="C35" s="272" t="s">
        <v>300</v>
      </c>
      <c r="D35" s="197" t="s">
        <v>301</v>
      </c>
      <c r="E35" s="143">
        <v>184</v>
      </c>
      <c r="F35" s="143">
        <v>79</v>
      </c>
      <c r="G35" s="143">
        <v>303</v>
      </c>
      <c r="H35" s="143">
        <v>79</v>
      </c>
      <c r="I35" s="144">
        <v>431</v>
      </c>
      <c r="K35"/>
      <c r="L35"/>
      <c r="M35"/>
      <c r="N35"/>
      <c r="O35"/>
      <c r="P35"/>
      <c r="Q35"/>
      <c r="R35"/>
    </row>
    <row r="36" spans="2:18" x14ac:dyDescent="0.4">
      <c r="B36" s="192"/>
      <c r="C36" s="141"/>
      <c r="D36" s="204"/>
      <c r="E36" s="143"/>
      <c r="F36" s="143"/>
      <c r="G36" s="143"/>
      <c r="H36" s="143"/>
      <c r="I36" s="145"/>
      <c r="K36"/>
      <c r="L36"/>
      <c r="M36"/>
      <c r="N36"/>
      <c r="O36"/>
      <c r="P36"/>
      <c r="Q36"/>
      <c r="R36"/>
    </row>
    <row r="37" spans="2:18" ht="19.5" thickBot="1" x14ac:dyDescent="0.45">
      <c r="B37" s="192"/>
      <c r="C37" s="153"/>
      <c r="D37" s="205"/>
      <c r="E37" s="207">
        <f>E35+F35</f>
        <v>263</v>
      </c>
      <c r="F37" s="208"/>
      <c r="G37" s="207">
        <f>G35+H35</f>
        <v>382</v>
      </c>
      <c r="H37" s="208"/>
      <c r="I37" s="146"/>
      <c r="K37"/>
      <c r="L37"/>
      <c r="M37"/>
      <c r="N37"/>
      <c r="O37"/>
      <c r="P37"/>
      <c r="Q37"/>
      <c r="R37"/>
    </row>
    <row r="38" spans="2:18" x14ac:dyDescent="0.4">
      <c r="B38" s="192"/>
      <c r="C38" s="272" t="s">
        <v>308</v>
      </c>
      <c r="D38" s="197" t="s">
        <v>309</v>
      </c>
      <c r="E38" s="143">
        <v>193</v>
      </c>
      <c r="F38" s="143">
        <v>105</v>
      </c>
      <c r="G38" s="143">
        <v>211</v>
      </c>
      <c r="H38" s="143">
        <v>105</v>
      </c>
      <c r="I38" s="144">
        <v>426</v>
      </c>
      <c r="K38"/>
      <c r="L38"/>
      <c r="M38"/>
      <c r="N38"/>
      <c r="O38"/>
      <c r="P38"/>
      <c r="Q38"/>
      <c r="R38"/>
    </row>
    <row r="39" spans="2:18" ht="18.75" customHeight="1" x14ac:dyDescent="0.4">
      <c r="B39" s="192"/>
      <c r="C39" s="141"/>
      <c r="D39" s="204"/>
      <c r="E39" s="143"/>
      <c r="F39" s="143"/>
      <c r="G39" s="143"/>
      <c r="H39" s="143"/>
      <c r="I39" s="145"/>
      <c r="K39"/>
      <c r="L39"/>
      <c r="M39"/>
      <c r="N39"/>
      <c r="O39"/>
      <c r="P39"/>
      <c r="Q39"/>
      <c r="R39"/>
    </row>
    <row r="40" spans="2:18" ht="19.5" thickBot="1" x14ac:dyDescent="0.45">
      <c r="B40" s="192"/>
      <c r="C40" s="153"/>
      <c r="D40" s="205"/>
      <c r="E40" s="207">
        <f>E38+F38</f>
        <v>298</v>
      </c>
      <c r="F40" s="208"/>
      <c r="G40" s="207">
        <f>G38+H38</f>
        <v>316</v>
      </c>
      <c r="H40" s="208"/>
      <c r="I40" s="146"/>
      <c r="K40"/>
      <c r="L40"/>
      <c r="M40"/>
      <c r="N40"/>
      <c r="O40"/>
      <c r="P40"/>
      <c r="Q40"/>
      <c r="R40"/>
    </row>
    <row r="41" spans="2:18" x14ac:dyDescent="0.4">
      <c r="B41" s="192"/>
      <c r="C41" s="272" t="s">
        <v>315</v>
      </c>
      <c r="D41" s="197" t="s">
        <v>316</v>
      </c>
      <c r="E41" s="200">
        <v>270</v>
      </c>
      <c r="F41" s="273">
        <v>78</v>
      </c>
      <c r="G41" s="273">
        <v>318</v>
      </c>
      <c r="H41" s="273">
        <v>78</v>
      </c>
      <c r="I41" s="194">
        <v>623</v>
      </c>
      <c r="K41"/>
      <c r="L41"/>
      <c r="M41"/>
      <c r="N41"/>
      <c r="O41"/>
      <c r="P41"/>
      <c r="Q41"/>
      <c r="R41"/>
    </row>
    <row r="42" spans="2:18" x14ac:dyDescent="0.4">
      <c r="B42" s="192"/>
      <c r="C42" s="141"/>
      <c r="D42" s="204"/>
      <c r="E42" s="156"/>
      <c r="F42" s="143"/>
      <c r="G42" s="143"/>
      <c r="H42" s="143"/>
      <c r="I42" s="145"/>
      <c r="K42"/>
      <c r="L42"/>
      <c r="M42"/>
      <c r="N42"/>
      <c r="O42"/>
      <c r="P42"/>
      <c r="Q42"/>
      <c r="R42"/>
    </row>
    <row r="43" spans="2:18" ht="19.5" thickBot="1" x14ac:dyDescent="0.45">
      <c r="B43" s="192"/>
      <c r="C43" s="153"/>
      <c r="D43" s="205"/>
      <c r="E43" s="207">
        <f>E41+F41</f>
        <v>348</v>
      </c>
      <c r="F43" s="208"/>
      <c r="G43" s="207">
        <f>G41+H41</f>
        <v>396</v>
      </c>
      <c r="H43" s="208"/>
      <c r="I43" s="176"/>
      <c r="K43"/>
      <c r="L43"/>
      <c r="M43"/>
      <c r="N43"/>
      <c r="O43"/>
      <c r="P43"/>
      <c r="Q43"/>
      <c r="R43"/>
    </row>
    <row r="44" spans="2:18" x14ac:dyDescent="0.4">
      <c r="B44" s="192"/>
      <c r="C44" s="272" t="s">
        <v>325</v>
      </c>
      <c r="D44" s="197" t="s">
        <v>326</v>
      </c>
      <c r="E44" s="143">
        <v>326</v>
      </c>
      <c r="F44" s="143">
        <v>49</v>
      </c>
      <c r="G44" s="143">
        <v>260</v>
      </c>
      <c r="H44" s="143">
        <v>49</v>
      </c>
      <c r="I44" s="144">
        <v>447</v>
      </c>
      <c r="K44"/>
      <c r="L44"/>
      <c r="M44"/>
      <c r="N44"/>
      <c r="O44"/>
      <c r="P44"/>
      <c r="Q44"/>
      <c r="R44"/>
    </row>
    <row r="45" spans="2:18" x14ac:dyDescent="0.4">
      <c r="B45" s="192"/>
      <c r="C45" s="141"/>
      <c r="D45" s="204"/>
      <c r="E45" s="143"/>
      <c r="F45" s="143"/>
      <c r="G45" s="143"/>
      <c r="H45" s="143"/>
      <c r="I45" s="145"/>
      <c r="K45"/>
      <c r="L45"/>
      <c r="M45"/>
      <c r="N45"/>
      <c r="O45"/>
      <c r="P45"/>
      <c r="Q45"/>
      <c r="R45"/>
    </row>
    <row r="46" spans="2:18" ht="19.5" thickBot="1" x14ac:dyDescent="0.45">
      <c r="B46" s="192"/>
      <c r="C46" s="153"/>
      <c r="D46" s="205"/>
      <c r="E46" s="207">
        <f>E44+F44</f>
        <v>375</v>
      </c>
      <c r="F46" s="208"/>
      <c r="G46" s="207">
        <f>G44+H44</f>
        <v>309</v>
      </c>
      <c r="H46" s="208"/>
      <c r="I46" s="146"/>
      <c r="K46"/>
      <c r="L46"/>
      <c r="M46"/>
      <c r="N46"/>
      <c r="O46"/>
      <c r="P46"/>
      <c r="Q46"/>
      <c r="R46"/>
    </row>
    <row r="47" spans="2:18" x14ac:dyDescent="0.4">
      <c r="B47" s="192"/>
      <c r="C47" s="272" t="s">
        <v>331</v>
      </c>
      <c r="D47" s="197" t="s">
        <v>332</v>
      </c>
      <c r="E47" s="143">
        <v>286</v>
      </c>
      <c r="F47" s="143">
        <v>27</v>
      </c>
      <c r="G47" s="143">
        <v>274</v>
      </c>
      <c r="H47" s="143">
        <v>27</v>
      </c>
      <c r="I47" s="144">
        <v>685</v>
      </c>
      <c r="K47" s="88"/>
      <c r="L47" s="88"/>
      <c r="M47" s="88"/>
      <c r="N47" s="88"/>
      <c r="O47" s="88"/>
      <c r="P47" s="88"/>
      <c r="Q47" s="88"/>
      <c r="R47" s="88"/>
    </row>
    <row r="48" spans="2:18" x14ac:dyDescent="0.4">
      <c r="B48" s="192"/>
      <c r="C48" s="141"/>
      <c r="D48" s="204"/>
      <c r="E48" s="143"/>
      <c r="F48" s="143"/>
      <c r="G48" s="143"/>
      <c r="H48" s="143"/>
      <c r="I48" s="145"/>
      <c r="K48" s="88"/>
      <c r="L48" s="88"/>
      <c r="M48" s="88"/>
      <c r="N48" s="88"/>
      <c r="O48" s="88"/>
      <c r="P48" s="88"/>
      <c r="Q48" s="88"/>
      <c r="R48" s="88"/>
    </row>
    <row r="49" spans="2:18" ht="19.5" thickBot="1" x14ac:dyDescent="0.45">
      <c r="B49" s="192"/>
      <c r="C49" s="153"/>
      <c r="D49" s="205"/>
      <c r="E49" s="207">
        <f>E47+F47</f>
        <v>313</v>
      </c>
      <c r="F49" s="208"/>
      <c r="G49" s="207">
        <f>G47+H47</f>
        <v>301</v>
      </c>
      <c r="H49" s="208"/>
      <c r="I49" s="146"/>
      <c r="K49" s="88"/>
      <c r="L49" s="88"/>
      <c r="M49" s="88"/>
      <c r="N49" s="88"/>
      <c r="O49" s="88"/>
      <c r="P49" s="88"/>
      <c r="Q49" s="88"/>
      <c r="R49" s="88"/>
    </row>
    <row r="50" spans="2:18" x14ac:dyDescent="0.4">
      <c r="B50" s="192"/>
      <c r="C50" s="272"/>
      <c r="D50" s="197"/>
      <c r="E50" s="143"/>
      <c r="F50" s="143"/>
      <c r="G50" s="143"/>
      <c r="H50" s="143"/>
      <c r="I50" s="144"/>
      <c r="K50" s="88"/>
      <c r="L50" s="88"/>
      <c r="M50" s="88"/>
      <c r="N50" s="88"/>
      <c r="O50" s="88"/>
      <c r="P50" s="88"/>
      <c r="Q50" s="88"/>
      <c r="R50" s="88"/>
    </row>
    <row r="51" spans="2:18" x14ac:dyDescent="0.4">
      <c r="B51" s="192"/>
      <c r="C51" s="141"/>
      <c r="D51" s="204"/>
      <c r="E51" s="143"/>
      <c r="F51" s="143"/>
      <c r="G51" s="143"/>
      <c r="H51" s="143"/>
      <c r="I51" s="145"/>
      <c r="K51" s="88"/>
      <c r="L51" s="88"/>
      <c r="M51" s="88"/>
      <c r="N51" s="88"/>
      <c r="O51" s="88"/>
      <c r="P51" s="88"/>
      <c r="Q51" s="88"/>
      <c r="R51" s="88"/>
    </row>
    <row r="52" spans="2:18" ht="19.5" thickBot="1" x14ac:dyDescent="0.45">
      <c r="B52" s="192"/>
      <c r="C52" s="153"/>
      <c r="D52" s="205"/>
      <c r="E52" s="207"/>
      <c r="F52" s="208"/>
      <c r="G52" s="207"/>
      <c r="H52" s="208"/>
      <c r="I52" s="146"/>
      <c r="K52" s="88"/>
      <c r="L52" s="88"/>
      <c r="M52" s="88"/>
      <c r="N52" s="88"/>
      <c r="O52" s="88"/>
      <c r="P52" s="88"/>
      <c r="Q52" s="88"/>
      <c r="R52" s="88"/>
    </row>
    <row r="53" spans="2:18" x14ac:dyDescent="0.4">
      <c r="B53" s="192"/>
      <c r="C53" s="272"/>
      <c r="D53" s="197"/>
      <c r="E53" s="200"/>
      <c r="F53" s="273"/>
      <c r="G53" s="273"/>
      <c r="H53" s="273"/>
      <c r="I53" s="194"/>
      <c r="K53" s="88"/>
      <c r="L53" s="88"/>
      <c r="M53" s="88"/>
      <c r="N53" s="88"/>
      <c r="O53" s="88"/>
      <c r="P53" s="88"/>
      <c r="Q53" s="88"/>
      <c r="R53" s="88"/>
    </row>
    <row r="54" spans="2:18" x14ac:dyDescent="0.4">
      <c r="B54" s="192"/>
      <c r="C54" s="141"/>
      <c r="D54" s="204"/>
      <c r="E54" s="156"/>
      <c r="F54" s="143"/>
      <c r="G54" s="143"/>
      <c r="H54" s="143"/>
      <c r="I54" s="145"/>
      <c r="K54" s="88"/>
      <c r="L54" s="88"/>
      <c r="M54" s="88"/>
      <c r="N54" s="88"/>
      <c r="O54" s="88"/>
      <c r="P54" s="88"/>
      <c r="Q54" s="88"/>
      <c r="R54" s="88"/>
    </row>
    <row r="55" spans="2:18" ht="19.5" thickBot="1" x14ac:dyDescent="0.45">
      <c r="B55" s="192"/>
      <c r="C55" s="153"/>
      <c r="D55" s="205"/>
      <c r="E55" s="207"/>
      <c r="F55" s="208"/>
      <c r="G55" s="207"/>
      <c r="H55" s="208"/>
      <c r="I55" s="176"/>
      <c r="K55" s="88"/>
      <c r="L55" s="88"/>
      <c r="M55" s="88"/>
      <c r="N55" s="88"/>
      <c r="O55" s="88"/>
      <c r="P55" s="88"/>
      <c r="Q55" s="88"/>
      <c r="R55" s="88"/>
    </row>
    <row r="56" spans="2:18" x14ac:dyDescent="0.4">
      <c r="B56" s="192"/>
      <c r="C56" s="272"/>
      <c r="D56" s="197"/>
      <c r="E56" s="143"/>
      <c r="F56" s="143"/>
      <c r="G56" s="143"/>
      <c r="H56" s="143"/>
      <c r="I56" s="144"/>
      <c r="K56" s="88"/>
      <c r="L56" s="88"/>
      <c r="M56" s="88"/>
      <c r="N56" s="88"/>
      <c r="O56" s="88"/>
      <c r="P56" s="88"/>
      <c r="Q56" s="88"/>
      <c r="R56" s="88"/>
    </row>
    <row r="57" spans="2:18" x14ac:dyDescent="0.4">
      <c r="B57" s="192"/>
      <c r="C57" s="141"/>
      <c r="D57" s="204"/>
      <c r="E57" s="143"/>
      <c r="F57" s="143"/>
      <c r="G57" s="143"/>
      <c r="H57" s="143"/>
      <c r="I57" s="145"/>
      <c r="K57" s="88"/>
      <c r="L57" s="88"/>
      <c r="M57" s="88"/>
      <c r="N57" s="88"/>
      <c r="O57" s="88"/>
      <c r="P57" s="88"/>
      <c r="Q57" s="88"/>
      <c r="R57" s="88"/>
    </row>
    <row r="58" spans="2:18" ht="19.5" thickBot="1" x14ac:dyDescent="0.45">
      <c r="B58" s="192"/>
      <c r="C58" s="153"/>
      <c r="D58" s="205"/>
      <c r="E58" s="207"/>
      <c r="F58" s="208"/>
      <c r="G58" s="207"/>
      <c r="H58" s="208"/>
      <c r="I58" s="146"/>
      <c r="K58" s="88"/>
      <c r="L58" s="88"/>
      <c r="M58" s="88"/>
      <c r="N58" s="88"/>
      <c r="O58" s="88"/>
      <c r="P58" s="88"/>
      <c r="Q58" s="88"/>
      <c r="R58" s="88"/>
    </row>
    <row r="59" spans="2:18" x14ac:dyDescent="0.4">
      <c r="B59" s="192"/>
      <c r="C59" s="272"/>
      <c r="D59" s="197"/>
      <c r="E59" s="143"/>
      <c r="F59" s="143"/>
      <c r="G59" s="143"/>
      <c r="H59" s="143"/>
      <c r="I59" s="144"/>
      <c r="K59" s="88"/>
      <c r="L59" s="88"/>
      <c r="M59" s="88"/>
      <c r="N59" s="88"/>
      <c r="O59" s="88"/>
      <c r="P59" s="88"/>
      <c r="Q59" s="88"/>
      <c r="R59" s="88"/>
    </row>
    <row r="60" spans="2:18" x14ac:dyDescent="0.4">
      <c r="B60" s="192"/>
      <c r="C60" s="141"/>
      <c r="D60" s="204"/>
      <c r="E60" s="143"/>
      <c r="F60" s="143"/>
      <c r="G60" s="143"/>
      <c r="H60" s="143"/>
      <c r="I60" s="145"/>
      <c r="K60" s="88"/>
      <c r="L60" s="88"/>
      <c r="M60" s="88"/>
      <c r="N60" s="88"/>
      <c r="O60" s="88"/>
      <c r="P60" s="88"/>
      <c r="Q60" s="88"/>
      <c r="R60" s="88"/>
    </row>
    <row r="61" spans="2:18" ht="19.5" thickBot="1" x14ac:dyDescent="0.45">
      <c r="B61" s="193"/>
      <c r="C61" s="153"/>
      <c r="D61" s="205"/>
      <c r="E61" s="207"/>
      <c r="F61" s="208"/>
      <c r="G61" s="207"/>
      <c r="H61" s="208"/>
      <c r="I61" s="146"/>
      <c r="K61" s="88"/>
      <c r="L61" s="88"/>
      <c r="M61" s="88"/>
      <c r="N61" s="88"/>
      <c r="O61" s="88"/>
      <c r="P61" s="88"/>
      <c r="Q61" s="88"/>
      <c r="R61" s="88"/>
    </row>
    <row r="62" spans="2:18" x14ac:dyDescent="0.4">
      <c r="B62" s="77"/>
      <c r="C62" s="77"/>
      <c r="D62" s="91"/>
      <c r="E62" s="92"/>
      <c r="F62" s="92"/>
      <c r="G62" s="92"/>
      <c r="H62" s="92"/>
      <c r="I62" s="77"/>
      <c r="K62" s="88"/>
      <c r="L62" s="88"/>
      <c r="M62" s="88"/>
      <c r="N62" s="88"/>
      <c r="O62" s="88"/>
      <c r="P62" s="88"/>
      <c r="Q62" s="88"/>
      <c r="R62" s="88"/>
    </row>
    <row r="63" spans="2:18" x14ac:dyDescent="0.4">
      <c r="D63" s="178" t="s">
        <v>145</v>
      </c>
    </row>
    <row r="64" spans="2:18" ht="19.5" thickBot="1" x14ac:dyDescent="0.45">
      <c r="D64" s="178"/>
    </row>
    <row r="65" spans="3:36" ht="19.5" thickBot="1" x14ac:dyDescent="0.45">
      <c r="D65" s="83"/>
      <c r="E65" s="255" t="s">
        <v>183</v>
      </c>
      <c r="F65" s="256"/>
      <c r="G65" s="263" t="s">
        <v>147</v>
      </c>
      <c r="H65" s="182"/>
      <c r="I65" s="182" t="s">
        <v>148</v>
      </c>
      <c r="J65" s="183"/>
      <c r="L65" s="83"/>
      <c r="M65" s="255" t="s">
        <v>183</v>
      </c>
      <c r="N65" s="256"/>
      <c r="O65" s="263" t="s">
        <v>147</v>
      </c>
      <c r="P65" s="182"/>
      <c r="Q65" s="182" t="s">
        <v>148</v>
      </c>
      <c r="R65" s="183"/>
      <c r="U65" s="83"/>
      <c r="V65" s="255" t="s">
        <v>183</v>
      </c>
      <c r="W65" s="256"/>
      <c r="X65" s="263" t="s">
        <v>147</v>
      </c>
      <c r="Y65" s="182"/>
      <c r="Z65" s="182" t="s">
        <v>148</v>
      </c>
      <c r="AA65" s="183"/>
    </row>
    <row r="66" spans="3:36" ht="19.5" thickBot="1" x14ac:dyDescent="0.45">
      <c r="C66" s="84" t="s">
        <v>146</v>
      </c>
      <c r="D66" s="191" t="s">
        <v>333</v>
      </c>
      <c r="E66" s="266"/>
      <c r="F66" s="267"/>
      <c r="G66" s="97" t="s">
        <v>103</v>
      </c>
      <c r="H66" s="70" t="s">
        <v>128</v>
      </c>
      <c r="I66" s="70" t="s">
        <v>129</v>
      </c>
      <c r="J66" s="71" t="s">
        <v>128</v>
      </c>
      <c r="L66" s="191" t="s">
        <v>255</v>
      </c>
      <c r="M66" s="266">
        <v>124</v>
      </c>
      <c r="N66" s="267"/>
      <c r="O66" s="97" t="s">
        <v>103</v>
      </c>
      <c r="P66" s="70" t="s">
        <v>128</v>
      </c>
      <c r="Q66" s="70" t="s">
        <v>129</v>
      </c>
      <c r="R66" s="71" t="s">
        <v>128</v>
      </c>
      <c r="U66" s="191" t="s">
        <v>213</v>
      </c>
      <c r="V66" s="251">
        <v>70</v>
      </c>
      <c r="W66" s="252"/>
      <c r="X66" s="97" t="s">
        <v>103</v>
      </c>
      <c r="Y66" s="70" t="s">
        <v>128</v>
      </c>
      <c r="Z66" s="70" t="s">
        <v>129</v>
      </c>
      <c r="AA66" s="71" t="s">
        <v>128</v>
      </c>
      <c r="AD66" s="179" t="s">
        <v>142</v>
      </c>
      <c r="AE66" s="255" t="s">
        <v>183</v>
      </c>
      <c r="AF66" s="256"/>
      <c r="AG66" s="263" t="s">
        <v>147</v>
      </c>
      <c r="AH66" s="182"/>
      <c r="AI66" s="182" t="s">
        <v>148</v>
      </c>
      <c r="AJ66" s="183"/>
    </row>
    <row r="67" spans="3:36" ht="19.5" x14ac:dyDescent="0.4">
      <c r="C67" s="107" t="s">
        <v>302</v>
      </c>
      <c r="D67" s="192"/>
      <c r="E67" s="268"/>
      <c r="F67" s="269"/>
      <c r="G67" s="142"/>
      <c r="H67" s="154"/>
      <c r="I67" s="154"/>
      <c r="J67" s="144"/>
      <c r="L67" s="192"/>
      <c r="M67" s="268"/>
      <c r="N67" s="269"/>
      <c r="O67" s="142">
        <v>34</v>
      </c>
      <c r="P67" s="154">
        <v>9</v>
      </c>
      <c r="Q67" s="154">
        <v>39</v>
      </c>
      <c r="R67" s="144">
        <v>9</v>
      </c>
      <c r="U67" s="192"/>
      <c r="V67" s="251"/>
      <c r="W67" s="252"/>
      <c r="X67" s="142">
        <v>21</v>
      </c>
      <c r="Y67" s="154">
        <v>12</v>
      </c>
      <c r="Z67" s="154">
        <v>34</v>
      </c>
      <c r="AA67" s="144">
        <v>12</v>
      </c>
      <c r="AD67" s="180"/>
      <c r="AE67" s="257"/>
      <c r="AF67" s="258"/>
      <c r="AG67" s="97" t="s">
        <v>103</v>
      </c>
      <c r="AH67" s="70" t="s">
        <v>128</v>
      </c>
      <c r="AI67" s="70" t="s">
        <v>129</v>
      </c>
      <c r="AJ67" s="71" t="s">
        <v>128</v>
      </c>
    </row>
    <row r="68" spans="3:36" x14ac:dyDescent="0.4">
      <c r="D68" s="192"/>
      <c r="E68" s="268"/>
      <c r="F68" s="269"/>
      <c r="G68" s="264"/>
      <c r="H68" s="156"/>
      <c r="I68" s="156"/>
      <c r="J68" s="146"/>
      <c r="L68" s="192"/>
      <c r="M68" s="268"/>
      <c r="N68" s="269"/>
      <c r="O68" s="264"/>
      <c r="P68" s="156"/>
      <c r="Q68" s="156"/>
      <c r="R68" s="146"/>
      <c r="U68" s="192"/>
      <c r="V68" s="251"/>
      <c r="W68" s="252"/>
      <c r="X68" s="264"/>
      <c r="Y68" s="156"/>
      <c r="Z68" s="156"/>
      <c r="AA68" s="146"/>
      <c r="AD68" s="180"/>
      <c r="AE68" s="251"/>
      <c r="AF68" s="252"/>
      <c r="AG68" s="141">
        <v>24</v>
      </c>
      <c r="AH68" s="143">
        <v>5</v>
      </c>
      <c r="AI68" s="143">
        <v>35</v>
      </c>
      <c r="AJ68" s="184">
        <v>5</v>
      </c>
    </row>
    <row r="69" spans="3:36" ht="19.5" thickBot="1" x14ac:dyDescent="0.45">
      <c r="D69" s="193"/>
      <c r="E69" s="270"/>
      <c r="F69" s="271"/>
      <c r="G69" s="265">
        <f>G67+H67</f>
        <v>0</v>
      </c>
      <c r="H69" s="196"/>
      <c r="I69" s="195">
        <f>I67+J67</f>
        <v>0</v>
      </c>
      <c r="J69" s="201"/>
      <c r="L69" s="193"/>
      <c r="M69" s="270"/>
      <c r="N69" s="271"/>
      <c r="O69" s="265">
        <f>O67+P67</f>
        <v>43</v>
      </c>
      <c r="P69" s="196"/>
      <c r="Q69" s="195">
        <f>Q67+R67</f>
        <v>48</v>
      </c>
      <c r="R69" s="201"/>
      <c r="U69" s="193"/>
      <c r="V69" s="253"/>
      <c r="W69" s="254"/>
      <c r="X69" s="265">
        <f>X67+Y67</f>
        <v>33</v>
      </c>
      <c r="Y69" s="196"/>
      <c r="Z69" s="195">
        <f>Z67+AA67</f>
        <v>46</v>
      </c>
      <c r="AA69" s="201"/>
      <c r="AD69" s="180"/>
      <c r="AE69" s="251"/>
      <c r="AF69" s="252"/>
      <c r="AG69" s="141"/>
      <c r="AH69" s="143"/>
      <c r="AI69" s="143"/>
      <c r="AJ69" s="184"/>
    </row>
    <row r="70" spans="3:36" ht="19.5" thickBot="1" x14ac:dyDescent="0.45">
      <c r="D70" s="191" t="s">
        <v>334</v>
      </c>
      <c r="E70" s="266"/>
      <c r="F70" s="267"/>
      <c r="G70" s="97" t="s">
        <v>103</v>
      </c>
      <c r="H70" s="70" t="s">
        <v>128</v>
      </c>
      <c r="I70" s="70" t="s">
        <v>129</v>
      </c>
      <c r="J70" s="71" t="s">
        <v>128</v>
      </c>
      <c r="L70" s="191" t="s">
        <v>262</v>
      </c>
      <c r="M70" s="266">
        <v>233</v>
      </c>
      <c r="N70" s="267"/>
      <c r="O70" s="97" t="s">
        <v>103</v>
      </c>
      <c r="P70" s="70" t="s">
        <v>128</v>
      </c>
      <c r="Q70" s="70" t="s">
        <v>129</v>
      </c>
      <c r="R70" s="71" t="s">
        <v>128</v>
      </c>
      <c r="U70" s="180" t="s">
        <v>218</v>
      </c>
      <c r="V70" s="251">
        <v>93</v>
      </c>
      <c r="W70" s="252"/>
      <c r="X70" s="97" t="s">
        <v>103</v>
      </c>
      <c r="Y70" s="70" t="s">
        <v>128</v>
      </c>
      <c r="Z70" s="70" t="s">
        <v>129</v>
      </c>
      <c r="AA70" s="71" t="s">
        <v>128</v>
      </c>
      <c r="AD70" s="181"/>
      <c r="AE70" s="251"/>
      <c r="AF70" s="252"/>
      <c r="AG70" s="153">
        <f>AG68+AH68</f>
        <v>29</v>
      </c>
      <c r="AH70" s="177"/>
      <c r="AI70" s="177">
        <f>AI68+AJ68</f>
        <v>40</v>
      </c>
      <c r="AJ70" s="185"/>
    </row>
    <row r="71" spans="3:36" x14ac:dyDescent="0.4">
      <c r="D71" s="192"/>
      <c r="E71" s="268"/>
      <c r="F71" s="269"/>
      <c r="G71" s="142"/>
      <c r="H71" s="154"/>
      <c r="I71" s="154"/>
      <c r="J71" s="144"/>
      <c r="L71" s="192"/>
      <c r="M71" s="268"/>
      <c r="N71" s="269"/>
      <c r="O71" s="142">
        <v>45</v>
      </c>
      <c r="P71" s="154">
        <v>6</v>
      </c>
      <c r="Q71" s="154">
        <v>37</v>
      </c>
      <c r="R71" s="144">
        <v>6</v>
      </c>
      <c r="U71" s="180"/>
      <c r="V71" s="251"/>
      <c r="W71" s="252"/>
      <c r="X71" s="142">
        <v>28</v>
      </c>
      <c r="Y71" s="154">
        <v>3</v>
      </c>
      <c r="Z71" s="154">
        <v>29</v>
      </c>
      <c r="AA71" s="144">
        <v>3</v>
      </c>
      <c r="AD71" s="179" t="s">
        <v>149</v>
      </c>
      <c r="AE71" s="251"/>
      <c r="AF71" s="252"/>
      <c r="AG71" s="97" t="s">
        <v>103</v>
      </c>
      <c r="AH71" s="70" t="s">
        <v>128</v>
      </c>
      <c r="AI71" s="70" t="s">
        <v>129</v>
      </c>
      <c r="AJ71" s="71" t="s">
        <v>128</v>
      </c>
    </row>
    <row r="72" spans="3:36" x14ac:dyDescent="0.4">
      <c r="D72" s="192"/>
      <c r="E72" s="268"/>
      <c r="F72" s="269"/>
      <c r="G72" s="264"/>
      <c r="H72" s="156"/>
      <c r="I72" s="156"/>
      <c r="J72" s="146"/>
      <c r="L72" s="192"/>
      <c r="M72" s="268"/>
      <c r="N72" s="269"/>
      <c r="O72" s="264"/>
      <c r="P72" s="156"/>
      <c r="Q72" s="156"/>
      <c r="R72" s="146"/>
      <c r="U72" s="180"/>
      <c r="V72" s="251"/>
      <c r="W72" s="252"/>
      <c r="X72" s="264"/>
      <c r="Y72" s="156"/>
      <c r="Z72" s="156"/>
      <c r="AA72" s="146"/>
      <c r="AD72" s="180"/>
      <c r="AE72" s="251"/>
      <c r="AF72" s="252"/>
      <c r="AG72" s="141">
        <v>37</v>
      </c>
      <c r="AH72" s="143">
        <v>7</v>
      </c>
      <c r="AI72" s="143">
        <v>43</v>
      </c>
      <c r="AJ72" s="184">
        <v>7</v>
      </c>
    </row>
    <row r="73" spans="3:36" ht="19.5" thickBot="1" x14ac:dyDescent="0.45">
      <c r="D73" s="193"/>
      <c r="E73" s="270"/>
      <c r="F73" s="271"/>
      <c r="G73" s="265"/>
      <c r="H73" s="196"/>
      <c r="I73" s="195"/>
      <c r="J73" s="201"/>
      <c r="L73" s="193"/>
      <c r="M73" s="270"/>
      <c r="N73" s="271"/>
      <c r="O73" s="265">
        <f>O71+P71</f>
        <v>51</v>
      </c>
      <c r="P73" s="196"/>
      <c r="Q73" s="195">
        <f>Q71+R71</f>
        <v>43</v>
      </c>
      <c r="R73" s="201"/>
      <c r="U73" s="181"/>
      <c r="V73" s="253"/>
      <c r="W73" s="254"/>
      <c r="X73" s="265">
        <f>X71+Y71</f>
        <v>31</v>
      </c>
      <c r="Y73" s="196"/>
      <c r="Z73" s="195">
        <f>Z71+AA71</f>
        <v>32</v>
      </c>
      <c r="AA73" s="201"/>
      <c r="AD73" s="180"/>
      <c r="AE73" s="251"/>
      <c r="AF73" s="252"/>
      <c r="AG73" s="141"/>
      <c r="AH73" s="143"/>
      <c r="AI73" s="143"/>
      <c r="AJ73" s="184"/>
    </row>
    <row r="74" spans="3:36" ht="19.5" thickBot="1" x14ac:dyDescent="0.45">
      <c r="D74" s="191" t="s">
        <v>335</v>
      </c>
      <c r="E74" s="266"/>
      <c r="F74" s="267"/>
      <c r="G74" s="97" t="s">
        <v>103</v>
      </c>
      <c r="H74" s="70" t="s">
        <v>128</v>
      </c>
      <c r="I74" s="70" t="s">
        <v>129</v>
      </c>
      <c r="J74" s="71" t="s">
        <v>128</v>
      </c>
      <c r="L74" s="191" t="s">
        <v>269</v>
      </c>
      <c r="M74" s="266">
        <v>203</v>
      </c>
      <c r="N74" s="267"/>
      <c r="O74" s="97" t="s">
        <v>103</v>
      </c>
      <c r="P74" s="70" t="s">
        <v>128</v>
      </c>
      <c r="Q74" s="70" t="s">
        <v>129</v>
      </c>
      <c r="R74" s="71" t="s">
        <v>128</v>
      </c>
      <c r="U74" s="180" t="s">
        <v>224</v>
      </c>
      <c r="V74" s="251">
        <v>64</v>
      </c>
      <c r="W74" s="252"/>
      <c r="X74" s="97" t="s">
        <v>103</v>
      </c>
      <c r="Y74" s="70" t="s">
        <v>128</v>
      </c>
      <c r="Z74" s="70" t="s">
        <v>129</v>
      </c>
      <c r="AA74" s="71" t="s">
        <v>128</v>
      </c>
      <c r="AD74" s="181"/>
      <c r="AE74" s="251"/>
      <c r="AF74" s="252"/>
      <c r="AG74" s="153">
        <f>AG72+AH72</f>
        <v>44</v>
      </c>
      <c r="AH74" s="177"/>
      <c r="AI74" s="177">
        <f>AI72+AJ72</f>
        <v>50</v>
      </c>
      <c r="AJ74" s="185"/>
    </row>
    <row r="75" spans="3:36" x14ac:dyDescent="0.4">
      <c r="D75" s="192"/>
      <c r="E75" s="268"/>
      <c r="F75" s="269"/>
      <c r="G75" s="142"/>
      <c r="H75" s="154"/>
      <c r="I75" s="154"/>
      <c r="J75" s="144"/>
      <c r="L75" s="192"/>
      <c r="M75" s="268"/>
      <c r="N75" s="269"/>
      <c r="O75" s="142">
        <v>42</v>
      </c>
      <c r="P75" s="154">
        <v>3</v>
      </c>
      <c r="Q75" s="154">
        <v>52</v>
      </c>
      <c r="R75" s="144">
        <v>3</v>
      </c>
      <c r="U75" s="180"/>
      <c r="V75" s="251"/>
      <c r="W75" s="252"/>
      <c r="X75" s="142">
        <v>25</v>
      </c>
      <c r="Y75" s="154">
        <v>3</v>
      </c>
      <c r="Z75" s="154">
        <v>23</v>
      </c>
      <c r="AA75" s="144">
        <v>3</v>
      </c>
      <c r="AD75" s="180" t="s">
        <v>150</v>
      </c>
      <c r="AE75" s="251"/>
      <c r="AF75" s="252"/>
      <c r="AG75" s="97" t="s">
        <v>103</v>
      </c>
      <c r="AH75" s="70" t="s">
        <v>128</v>
      </c>
      <c r="AI75" s="70" t="s">
        <v>129</v>
      </c>
      <c r="AJ75" s="71" t="s">
        <v>128</v>
      </c>
    </row>
    <row r="76" spans="3:36" x14ac:dyDescent="0.4">
      <c r="D76" s="192"/>
      <c r="E76" s="268"/>
      <c r="F76" s="269"/>
      <c r="G76" s="264"/>
      <c r="H76" s="156"/>
      <c r="I76" s="156"/>
      <c r="J76" s="146"/>
      <c r="L76" s="192"/>
      <c r="M76" s="268"/>
      <c r="N76" s="269"/>
      <c r="O76" s="264"/>
      <c r="P76" s="156"/>
      <c r="Q76" s="156"/>
      <c r="R76" s="146"/>
      <c r="U76" s="180"/>
      <c r="V76" s="251"/>
      <c r="W76" s="252"/>
      <c r="X76" s="264"/>
      <c r="Y76" s="156"/>
      <c r="Z76" s="156"/>
      <c r="AA76" s="146"/>
      <c r="AD76" s="180"/>
      <c r="AE76" s="251"/>
      <c r="AF76" s="252"/>
      <c r="AG76" s="141">
        <v>13</v>
      </c>
      <c r="AH76" s="143">
        <v>2</v>
      </c>
      <c r="AI76" s="143">
        <v>46</v>
      </c>
      <c r="AJ76" s="184">
        <v>2</v>
      </c>
    </row>
    <row r="77" spans="3:36" ht="19.5" thickBot="1" x14ac:dyDescent="0.45">
      <c r="D77" s="193"/>
      <c r="E77" s="270"/>
      <c r="F77" s="271"/>
      <c r="G77" s="265">
        <f>G75+H75</f>
        <v>0</v>
      </c>
      <c r="H77" s="196"/>
      <c r="I77" s="195">
        <f>I75+J75</f>
        <v>0</v>
      </c>
      <c r="J77" s="201"/>
      <c r="L77" s="193"/>
      <c r="M77" s="270"/>
      <c r="N77" s="271"/>
      <c r="O77" s="265">
        <f>O75+P75</f>
        <v>45</v>
      </c>
      <c r="P77" s="196"/>
      <c r="Q77" s="195">
        <f>Q75+R75</f>
        <v>55</v>
      </c>
      <c r="R77" s="201"/>
      <c r="U77" s="181"/>
      <c r="V77" s="253"/>
      <c r="W77" s="254"/>
      <c r="X77" s="265">
        <f>X75+Y75</f>
        <v>28</v>
      </c>
      <c r="Y77" s="196"/>
      <c r="Z77" s="195">
        <f>Z75+AA75</f>
        <v>26</v>
      </c>
      <c r="AA77" s="201"/>
      <c r="AD77" s="180"/>
      <c r="AE77" s="251"/>
      <c r="AF77" s="252"/>
      <c r="AG77" s="141"/>
      <c r="AH77" s="143"/>
      <c r="AI77" s="143"/>
      <c r="AJ77" s="184"/>
    </row>
    <row r="78" spans="3:36" ht="19.5" thickBot="1" x14ac:dyDescent="0.45">
      <c r="D78" s="191" t="s">
        <v>336</v>
      </c>
      <c r="E78" s="266"/>
      <c r="F78" s="267"/>
      <c r="G78" s="97" t="s">
        <v>103</v>
      </c>
      <c r="H78" s="70" t="s">
        <v>128</v>
      </c>
      <c r="I78" s="70" t="s">
        <v>129</v>
      </c>
      <c r="J78" s="71" t="s">
        <v>128</v>
      </c>
      <c r="L78" s="191" t="s">
        <v>294</v>
      </c>
      <c r="M78" s="266">
        <v>162</v>
      </c>
      <c r="N78" s="267"/>
      <c r="O78" s="97" t="s">
        <v>103</v>
      </c>
      <c r="P78" s="70" t="s">
        <v>128</v>
      </c>
      <c r="Q78" s="70" t="s">
        <v>129</v>
      </c>
      <c r="R78" s="71" t="s">
        <v>128</v>
      </c>
      <c r="U78" s="191" t="s">
        <v>230</v>
      </c>
      <c r="V78" s="266">
        <v>70</v>
      </c>
      <c r="W78" s="267"/>
      <c r="X78" s="97" t="s">
        <v>103</v>
      </c>
      <c r="Y78" s="70" t="s">
        <v>128</v>
      </c>
      <c r="Z78" s="70" t="s">
        <v>129</v>
      </c>
      <c r="AA78" s="71" t="s">
        <v>128</v>
      </c>
      <c r="AD78" s="181"/>
      <c r="AE78" s="251"/>
      <c r="AF78" s="252"/>
      <c r="AG78" s="153">
        <f>AG76+AH76</f>
        <v>15</v>
      </c>
      <c r="AH78" s="177"/>
      <c r="AI78" s="177">
        <f>AI76+AJ76</f>
        <v>48</v>
      </c>
      <c r="AJ78" s="185"/>
    </row>
    <row r="79" spans="3:36" x14ac:dyDescent="0.4">
      <c r="D79" s="192"/>
      <c r="E79" s="268"/>
      <c r="F79" s="269"/>
      <c r="G79" s="142"/>
      <c r="H79" s="154"/>
      <c r="I79" s="154"/>
      <c r="J79" s="144"/>
      <c r="L79" s="192"/>
      <c r="M79" s="268"/>
      <c r="N79" s="269"/>
      <c r="O79" s="142">
        <v>41</v>
      </c>
      <c r="P79" s="154">
        <v>8</v>
      </c>
      <c r="Q79" s="154">
        <v>36</v>
      </c>
      <c r="R79" s="144">
        <v>8</v>
      </c>
      <c r="U79" s="192"/>
      <c r="V79" s="268"/>
      <c r="W79" s="269"/>
      <c r="X79" s="142">
        <v>25</v>
      </c>
      <c r="Y79" s="154">
        <v>6</v>
      </c>
      <c r="Z79" s="154">
        <v>19</v>
      </c>
      <c r="AA79" s="144">
        <v>6</v>
      </c>
      <c r="AD79" s="180" t="s">
        <v>138</v>
      </c>
      <c r="AE79" s="251"/>
      <c r="AF79" s="252"/>
      <c r="AG79" s="97" t="s">
        <v>103</v>
      </c>
      <c r="AH79" s="70" t="s">
        <v>128</v>
      </c>
      <c r="AI79" s="70" t="s">
        <v>129</v>
      </c>
      <c r="AJ79" s="71" t="s">
        <v>128</v>
      </c>
    </row>
    <row r="80" spans="3:36" x14ac:dyDescent="0.4">
      <c r="D80" s="192"/>
      <c r="E80" s="268"/>
      <c r="F80" s="269"/>
      <c r="G80" s="264"/>
      <c r="H80" s="156"/>
      <c r="I80" s="156"/>
      <c r="J80" s="146"/>
      <c r="L80" s="192"/>
      <c r="M80" s="268"/>
      <c r="N80" s="269"/>
      <c r="O80" s="264"/>
      <c r="P80" s="156"/>
      <c r="Q80" s="156"/>
      <c r="R80" s="146"/>
      <c r="U80" s="192"/>
      <c r="V80" s="268"/>
      <c r="W80" s="269"/>
      <c r="X80" s="264"/>
      <c r="Y80" s="156"/>
      <c r="Z80" s="156"/>
      <c r="AA80" s="146"/>
      <c r="AD80" s="180"/>
      <c r="AE80" s="251"/>
      <c r="AF80" s="252"/>
      <c r="AG80" s="142"/>
      <c r="AH80" s="154"/>
      <c r="AI80" s="154"/>
      <c r="AJ80" s="144"/>
    </row>
    <row r="81" spans="4:36" ht="19.5" thickBot="1" x14ac:dyDescent="0.45">
      <c r="D81" s="193"/>
      <c r="E81" s="270"/>
      <c r="F81" s="271"/>
      <c r="G81" s="265">
        <f>G79+H79</f>
        <v>0</v>
      </c>
      <c r="H81" s="196"/>
      <c r="I81" s="195">
        <f>I79+J79</f>
        <v>0</v>
      </c>
      <c r="J81" s="201"/>
      <c r="L81" s="193"/>
      <c r="M81" s="270"/>
      <c r="N81" s="271"/>
      <c r="O81" s="265">
        <f>O79+P79</f>
        <v>49</v>
      </c>
      <c r="P81" s="196"/>
      <c r="Q81" s="195">
        <f>Q79+R79</f>
        <v>44</v>
      </c>
      <c r="R81" s="201"/>
      <c r="U81" s="193"/>
      <c r="V81" s="270"/>
      <c r="W81" s="271"/>
      <c r="X81" s="265">
        <f>X79+Y79</f>
        <v>31</v>
      </c>
      <c r="Y81" s="196"/>
      <c r="Z81" s="195">
        <f>Z79+AA79</f>
        <v>25</v>
      </c>
      <c r="AA81" s="201"/>
      <c r="AD81" s="180"/>
      <c r="AE81" s="251"/>
      <c r="AF81" s="252"/>
      <c r="AG81" s="264"/>
      <c r="AH81" s="156"/>
      <c r="AI81" s="156"/>
      <c r="AJ81" s="146"/>
    </row>
    <row r="82" spans="4:36" ht="19.5" thickBot="1" x14ac:dyDescent="0.45">
      <c r="D82" s="191" t="s">
        <v>337</v>
      </c>
      <c r="E82" s="266"/>
      <c r="F82" s="267"/>
      <c r="G82" s="97" t="s">
        <v>103</v>
      </c>
      <c r="H82" s="70" t="s">
        <v>128</v>
      </c>
      <c r="I82" s="70" t="s">
        <v>129</v>
      </c>
      <c r="J82" s="71" t="s">
        <v>128</v>
      </c>
      <c r="L82" s="191" t="s">
        <v>303</v>
      </c>
      <c r="M82" s="266">
        <v>136</v>
      </c>
      <c r="N82" s="267"/>
      <c r="O82" s="97" t="s">
        <v>103</v>
      </c>
      <c r="P82" s="70" t="s">
        <v>128</v>
      </c>
      <c r="Q82" s="70" t="s">
        <v>129</v>
      </c>
      <c r="R82" s="71" t="s">
        <v>128</v>
      </c>
      <c r="U82" s="191" t="s">
        <v>243</v>
      </c>
      <c r="V82" s="266">
        <v>92</v>
      </c>
      <c r="W82" s="267"/>
      <c r="X82" s="97" t="s">
        <v>103</v>
      </c>
      <c r="Y82" s="70" t="s">
        <v>128</v>
      </c>
      <c r="Z82" s="70" t="s">
        <v>129</v>
      </c>
      <c r="AA82" s="71" t="s">
        <v>128</v>
      </c>
      <c r="AD82" s="181"/>
      <c r="AE82" s="251"/>
      <c r="AF82" s="252"/>
      <c r="AG82" s="265">
        <f>AG80+AH80</f>
        <v>0</v>
      </c>
      <c r="AH82" s="196"/>
      <c r="AI82" s="195">
        <f>AI80+AJ80</f>
        <v>0</v>
      </c>
      <c r="AJ82" s="201"/>
    </row>
    <row r="83" spans="4:36" x14ac:dyDescent="0.4">
      <c r="D83" s="192"/>
      <c r="E83" s="268"/>
      <c r="F83" s="269"/>
      <c r="G83" s="142"/>
      <c r="H83" s="154"/>
      <c r="I83" s="154"/>
      <c r="J83" s="144"/>
      <c r="L83" s="192"/>
      <c r="M83" s="268"/>
      <c r="N83" s="269"/>
      <c r="O83" s="142">
        <v>26</v>
      </c>
      <c r="P83" s="154">
        <v>9</v>
      </c>
      <c r="Q83" s="154">
        <v>43</v>
      </c>
      <c r="R83" s="144">
        <v>9</v>
      </c>
      <c r="U83" s="192"/>
      <c r="V83" s="268"/>
      <c r="W83" s="269"/>
      <c r="X83" s="142">
        <v>36</v>
      </c>
      <c r="Y83" s="154">
        <v>6</v>
      </c>
      <c r="Z83" s="154">
        <v>41</v>
      </c>
      <c r="AA83" s="144">
        <v>6</v>
      </c>
      <c r="AD83" s="180" t="s">
        <v>153</v>
      </c>
      <c r="AE83" s="251"/>
      <c r="AF83" s="252"/>
      <c r="AG83" s="97" t="s">
        <v>103</v>
      </c>
      <c r="AH83" s="70" t="s">
        <v>128</v>
      </c>
      <c r="AI83" s="70" t="s">
        <v>129</v>
      </c>
      <c r="AJ83" s="71" t="s">
        <v>128</v>
      </c>
    </row>
    <row r="84" spans="4:36" x14ac:dyDescent="0.4">
      <c r="D84" s="192"/>
      <c r="E84" s="268"/>
      <c r="F84" s="269"/>
      <c r="G84" s="264"/>
      <c r="H84" s="156"/>
      <c r="I84" s="156"/>
      <c r="J84" s="146"/>
      <c r="L84" s="192"/>
      <c r="M84" s="268"/>
      <c r="N84" s="269"/>
      <c r="O84" s="264"/>
      <c r="P84" s="156"/>
      <c r="Q84" s="156"/>
      <c r="R84" s="146"/>
      <c r="U84" s="192"/>
      <c r="V84" s="268"/>
      <c r="W84" s="269"/>
      <c r="X84" s="264"/>
      <c r="Y84" s="156"/>
      <c r="Z84" s="156"/>
      <c r="AA84" s="146"/>
      <c r="AD84" s="180"/>
      <c r="AE84" s="251"/>
      <c r="AF84" s="252"/>
      <c r="AG84" s="142"/>
      <c r="AH84" s="154"/>
      <c r="AI84" s="154"/>
      <c r="AJ84" s="144"/>
    </row>
    <row r="85" spans="4:36" ht="19.5" thickBot="1" x14ac:dyDescent="0.45">
      <c r="D85" s="193"/>
      <c r="E85" s="270"/>
      <c r="F85" s="271"/>
      <c r="G85" s="265">
        <f>G83+H83</f>
        <v>0</v>
      </c>
      <c r="H85" s="196"/>
      <c r="I85" s="195">
        <f>I83+J83</f>
        <v>0</v>
      </c>
      <c r="J85" s="201"/>
      <c r="L85" s="193"/>
      <c r="M85" s="270"/>
      <c r="N85" s="271"/>
      <c r="O85" s="265">
        <f>O83+P83</f>
        <v>35</v>
      </c>
      <c r="P85" s="196"/>
      <c r="Q85" s="195">
        <f>Q83+R83</f>
        <v>52</v>
      </c>
      <c r="R85" s="201"/>
      <c r="U85" s="193"/>
      <c r="V85" s="270"/>
      <c r="W85" s="271"/>
      <c r="X85" s="265">
        <f>X83+Y83</f>
        <v>42</v>
      </c>
      <c r="Y85" s="196"/>
      <c r="Z85" s="195">
        <f>Z83+AA83</f>
        <v>47</v>
      </c>
      <c r="AA85" s="201"/>
      <c r="AD85" s="180"/>
      <c r="AE85" s="251"/>
      <c r="AF85" s="252"/>
      <c r="AG85" s="264"/>
      <c r="AH85" s="156"/>
      <c r="AI85" s="156"/>
      <c r="AJ85" s="146"/>
    </row>
    <row r="86" spans="4:36" ht="19.5" thickBot="1" x14ac:dyDescent="0.45">
      <c r="D86" s="191" t="s">
        <v>338</v>
      </c>
      <c r="E86" s="266"/>
      <c r="F86" s="267"/>
      <c r="G86" s="97" t="s">
        <v>103</v>
      </c>
      <c r="H86" s="70" t="s">
        <v>128</v>
      </c>
      <c r="I86" s="70" t="s">
        <v>129</v>
      </c>
      <c r="J86" s="71" t="s">
        <v>128</v>
      </c>
      <c r="L86" s="191" t="s">
        <v>310</v>
      </c>
      <c r="M86" s="266">
        <v>112</v>
      </c>
      <c r="N86" s="267"/>
      <c r="O86" s="97" t="s">
        <v>103</v>
      </c>
      <c r="P86" s="70" t="s">
        <v>128</v>
      </c>
      <c r="Q86" s="70" t="s">
        <v>129</v>
      </c>
      <c r="R86" s="71" t="s">
        <v>128</v>
      </c>
      <c r="U86" s="191" t="s">
        <v>250</v>
      </c>
      <c r="V86" s="266">
        <v>113</v>
      </c>
      <c r="W86" s="267"/>
      <c r="X86" s="97" t="s">
        <v>103</v>
      </c>
      <c r="Y86" s="70" t="s">
        <v>128</v>
      </c>
      <c r="Z86" s="70" t="s">
        <v>129</v>
      </c>
      <c r="AA86" s="71" t="s">
        <v>128</v>
      </c>
      <c r="AD86" s="181"/>
      <c r="AE86" s="251"/>
      <c r="AF86" s="252"/>
      <c r="AG86" s="265">
        <f>AG84+AH84</f>
        <v>0</v>
      </c>
      <c r="AH86" s="196"/>
      <c r="AI86" s="195">
        <f>AI84+AJ84</f>
        <v>0</v>
      </c>
      <c r="AJ86" s="201"/>
    </row>
    <row r="87" spans="4:36" x14ac:dyDescent="0.4">
      <c r="D87" s="192"/>
      <c r="E87" s="268"/>
      <c r="F87" s="269"/>
      <c r="G87" s="142"/>
      <c r="H87" s="154"/>
      <c r="I87" s="154"/>
      <c r="J87" s="144"/>
      <c r="L87" s="192"/>
      <c r="M87" s="268"/>
      <c r="N87" s="269"/>
      <c r="O87" s="142">
        <v>29</v>
      </c>
      <c r="P87" s="154">
        <v>9</v>
      </c>
      <c r="Q87" s="154">
        <v>29</v>
      </c>
      <c r="R87" s="144">
        <v>9</v>
      </c>
      <c r="U87" s="192"/>
      <c r="V87" s="268"/>
      <c r="W87" s="269"/>
      <c r="X87" s="142">
        <v>33</v>
      </c>
      <c r="Y87" s="154">
        <v>8</v>
      </c>
      <c r="Z87" s="154">
        <v>69</v>
      </c>
      <c r="AA87" s="144">
        <v>8</v>
      </c>
      <c r="AD87" s="180" t="s">
        <v>154</v>
      </c>
      <c r="AE87" s="251"/>
      <c r="AF87" s="252"/>
      <c r="AG87" s="97" t="s">
        <v>103</v>
      </c>
      <c r="AH87" s="70" t="s">
        <v>128</v>
      </c>
      <c r="AI87" s="70" t="s">
        <v>129</v>
      </c>
      <c r="AJ87" s="71" t="s">
        <v>128</v>
      </c>
    </row>
    <row r="88" spans="4:36" x14ac:dyDescent="0.4">
      <c r="D88" s="192"/>
      <c r="E88" s="268"/>
      <c r="F88" s="269"/>
      <c r="G88" s="264"/>
      <c r="H88" s="156"/>
      <c r="I88" s="156"/>
      <c r="J88" s="146"/>
      <c r="L88" s="192"/>
      <c r="M88" s="268"/>
      <c r="N88" s="269"/>
      <c r="O88" s="264"/>
      <c r="P88" s="156"/>
      <c r="Q88" s="156"/>
      <c r="R88" s="146"/>
      <c r="U88" s="192"/>
      <c r="V88" s="268"/>
      <c r="W88" s="269"/>
      <c r="X88" s="264"/>
      <c r="Y88" s="156"/>
      <c r="Z88" s="156"/>
      <c r="AA88" s="146"/>
      <c r="AD88" s="180"/>
      <c r="AE88" s="251"/>
      <c r="AF88" s="252"/>
      <c r="AG88" s="142"/>
      <c r="AH88" s="154"/>
      <c r="AI88" s="154"/>
      <c r="AJ88" s="144"/>
    </row>
    <row r="89" spans="4:36" ht="19.5" thickBot="1" x14ac:dyDescent="0.45">
      <c r="D89" s="193"/>
      <c r="E89" s="270"/>
      <c r="F89" s="271"/>
      <c r="G89" s="265">
        <f>G87+H87</f>
        <v>0</v>
      </c>
      <c r="H89" s="196"/>
      <c r="I89" s="195">
        <f>I87+J87</f>
        <v>0</v>
      </c>
      <c r="J89" s="201"/>
      <c r="L89" s="193"/>
      <c r="M89" s="270"/>
      <c r="N89" s="271"/>
      <c r="O89" s="265">
        <f>O87+P87</f>
        <v>38</v>
      </c>
      <c r="P89" s="196"/>
      <c r="Q89" s="195">
        <f>Q87+R87</f>
        <v>38</v>
      </c>
      <c r="R89" s="201"/>
      <c r="U89" s="193"/>
      <c r="V89" s="270"/>
      <c r="W89" s="271"/>
      <c r="X89" s="265">
        <f>X87+Y87</f>
        <v>41</v>
      </c>
      <c r="Y89" s="196"/>
      <c r="Z89" s="195">
        <f>Z87+AA87</f>
        <v>77</v>
      </c>
      <c r="AA89" s="201"/>
      <c r="AD89" s="180"/>
      <c r="AE89" s="251"/>
      <c r="AF89" s="252"/>
      <c r="AG89" s="264"/>
      <c r="AH89" s="156"/>
      <c r="AI89" s="156"/>
      <c r="AJ89" s="146"/>
    </row>
    <row r="90" spans="4:36" ht="19.5" thickBot="1" x14ac:dyDescent="0.45">
      <c r="D90" s="191" t="s">
        <v>339</v>
      </c>
      <c r="E90" s="266"/>
      <c r="F90" s="267"/>
      <c r="G90" s="97" t="s">
        <v>103</v>
      </c>
      <c r="H90" s="70" t="s">
        <v>128</v>
      </c>
      <c r="I90" s="70" t="s">
        <v>129</v>
      </c>
      <c r="J90" s="71" t="s">
        <v>128</v>
      </c>
      <c r="L90" s="191" t="s">
        <v>315</v>
      </c>
      <c r="M90" s="266">
        <v>71</v>
      </c>
      <c r="N90" s="267"/>
      <c r="O90" s="97" t="s">
        <v>103</v>
      </c>
      <c r="P90" s="70" t="s">
        <v>128</v>
      </c>
      <c r="Q90" s="70" t="s">
        <v>129</v>
      </c>
      <c r="R90" s="71" t="s">
        <v>128</v>
      </c>
      <c r="U90" s="191" t="s">
        <v>255</v>
      </c>
      <c r="V90" s="266">
        <v>124</v>
      </c>
      <c r="W90" s="267"/>
      <c r="X90" s="97" t="s">
        <v>103</v>
      </c>
      <c r="Y90" s="70" t="s">
        <v>128</v>
      </c>
      <c r="Z90" s="70" t="s">
        <v>129</v>
      </c>
      <c r="AA90" s="71" t="s">
        <v>128</v>
      </c>
      <c r="AD90" s="181"/>
      <c r="AE90" s="251"/>
      <c r="AF90" s="252"/>
      <c r="AG90" s="265">
        <f>AG88+AH88</f>
        <v>0</v>
      </c>
      <c r="AH90" s="196"/>
      <c r="AI90" s="195">
        <f>AI88+AJ88</f>
        <v>0</v>
      </c>
      <c r="AJ90" s="201"/>
    </row>
    <row r="91" spans="4:36" x14ac:dyDescent="0.4">
      <c r="D91" s="192"/>
      <c r="E91" s="268"/>
      <c r="F91" s="269"/>
      <c r="G91" s="142"/>
      <c r="H91" s="154"/>
      <c r="I91" s="154"/>
      <c r="J91" s="144"/>
      <c r="L91" s="192"/>
      <c r="M91" s="268"/>
      <c r="N91" s="269"/>
      <c r="O91" s="142">
        <v>53</v>
      </c>
      <c r="P91" s="154">
        <v>6</v>
      </c>
      <c r="Q91" s="154">
        <v>49</v>
      </c>
      <c r="R91" s="144">
        <v>6</v>
      </c>
      <c r="U91" s="192"/>
      <c r="V91" s="268"/>
      <c r="W91" s="269"/>
      <c r="X91" s="142">
        <v>34</v>
      </c>
      <c r="Y91" s="154">
        <v>9</v>
      </c>
      <c r="Z91" s="154">
        <v>39</v>
      </c>
      <c r="AA91" s="144">
        <v>9</v>
      </c>
      <c r="AD91" s="180" t="s">
        <v>209</v>
      </c>
      <c r="AE91" s="251"/>
      <c r="AF91" s="252"/>
      <c r="AG91" s="97" t="s">
        <v>103</v>
      </c>
      <c r="AH91" s="70" t="s">
        <v>128</v>
      </c>
      <c r="AI91" s="70" t="s">
        <v>129</v>
      </c>
      <c r="AJ91" s="71" t="s">
        <v>128</v>
      </c>
    </row>
    <row r="92" spans="4:36" x14ac:dyDescent="0.4">
      <c r="D92" s="192"/>
      <c r="E92" s="268"/>
      <c r="F92" s="269"/>
      <c r="G92" s="264"/>
      <c r="H92" s="156"/>
      <c r="I92" s="156"/>
      <c r="J92" s="146"/>
      <c r="L92" s="192"/>
      <c r="M92" s="268"/>
      <c r="N92" s="269"/>
      <c r="O92" s="264"/>
      <c r="P92" s="156"/>
      <c r="Q92" s="156"/>
      <c r="R92" s="146"/>
      <c r="U92" s="192"/>
      <c r="V92" s="268"/>
      <c r="W92" s="269"/>
      <c r="X92" s="264"/>
      <c r="Y92" s="156"/>
      <c r="Z92" s="156"/>
      <c r="AA92" s="146"/>
      <c r="AD92" s="180"/>
      <c r="AE92" s="251"/>
      <c r="AF92" s="252"/>
      <c r="AG92" s="142"/>
      <c r="AH92" s="154"/>
      <c r="AI92" s="154"/>
      <c r="AJ92" s="144"/>
    </row>
    <row r="93" spans="4:36" ht="19.5" thickBot="1" x14ac:dyDescent="0.45">
      <c r="D93" s="193"/>
      <c r="E93" s="270"/>
      <c r="F93" s="271"/>
      <c r="G93" s="265">
        <f>G91+H91</f>
        <v>0</v>
      </c>
      <c r="H93" s="196"/>
      <c r="I93" s="195">
        <f>I91+J91</f>
        <v>0</v>
      </c>
      <c r="J93" s="201"/>
      <c r="L93" s="193"/>
      <c r="M93" s="270"/>
      <c r="N93" s="271"/>
      <c r="O93" s="265">
        <f>O91+P91</f>
        <v>59</v>
      </c>
      <c r="P93" s="196"/>
      <c r="Q93" s="195">
        <f>Q91+R91</f>
        <v>55</v>
      </c>
      <c r="R93" s="201"/>
      <c r="U93" s="193"/>
      <c r="V93" s="270"/>
      <c r="W93" s="271"/>
      <c r="X93" s="265">
        <f>X91+Y91</f>
        <v>43</v>
      </c>
      <c r="Y93" s="196"/>
      <c r="Z93" s="195">
        <f>Z91+AA91</f>
        <v>48</v>
      </c>
      <c r="AA93" s="201"/>
      <c r="AD93" s="180"/>
      <c r="AE93" s="251"/>
      <c r="AF93" s="252"/>
      <c r="AG93" s="264"/>
      <c r="AH93" s="156"/>
      <c r="AI93" s="156"/>
      <c r="AJ93" s="146"/>
    </row>
    <row r="94" spans="4:36" ht="19.5" thickBot="1" x14ac:dyDescent="0.45">
      <c r="D94" s="191"/>
      <c r="E94" s="266"/>
      <c r="F94" s="267"/>
      <c r="G94" s="97" t="s">
        <v>103</v>
      </c>
      <c r="H94" s="70" t="s">
        <v>128</v>
      </c>
      <c r="I94" s="70" t="s">
        <v>129</v>
      </c>
      <c r="J94" s="71" t="s">
        <v>128</v>
      </c>
      <c r="L94" s="191" t="s">
        <v>325</v>
      </c>
      <c r="M94" s="266">
        <v>125</v>
      </c>
      <c r="N94" s="267"/>
      <c r="O94" s="97" t="s">
        <v>103</v>
      </c>
      <c r="P94" s="70" t="s">
        <v>128</v>
      </c>
      <c r="Q94" s="70" t="s">
        <v>129</v>
      </c>
      <c r="R94" s="71" t="s">
        <v>128</v>
      </c>
      <c r="U94" s="191" t="s">
        <v>262</v>
      </c>
      <c r="V94" s="266">
        <v>233</v>
      </c>
      <c r="W94" s="267"/>
      <c r="X94" s="97" t="s">
        <v>134</v>
      </c>
      <c r="Y94" s="70" t="s">
        <v>135</v>
      </c>
      <c r="Z94" s="70" t="s">
        <v>136</v>
      </c>
      <c r="AA94" s="71" t="s">
        <v>135</v>
      </c>
      <c r="AD94" s="181"/>
      <c r="AE94" s="251"/>
      <c r="AF94" s="252"/>
      <c r="AG94" s="265">
        <f>AG92+AH92</f>
        <v>0</v>
      </c>
      <c r="AH94" s="196"/>
      <c r="AI94" s="195">
        <f>AI92+AJ92</f>
        <v>0</v>
      </c>
      <c r="AJ94" s="201"/>
    </row>
    <row r="95" spans="4:36" x14ac:dyDescent="0.4">
      <c r="D95" s="192"/>
      <c r="E95" s="268"/>
      <c r="F95" s="269"/>
      <c r="G95" s="142"/>
      <c r="H95" s="154"/>
      <c r="I95" s="154"/>
      <c r="J95" s="144"/>
      <c r="L95" s="192"/>
      <c r="M95" s="268"/>
      <c r="N95" s="269"/>
      <c r="O95" s="142">
        <v>55</v>
      </c>
      <c r="P95" s="154">
        <v>14</v>
      </c>
      <c r="Q95" s="154">
        <v>44</v>
      </c>
      <c r="R95" s="144">
        <v>14</v>
      </c>
      <c r="U95" s="192"/>
      <c r="V95" s="268"/>
      <c r="W95" s="269"/>
      <c r="X95" s="142">
        <v>45</v>
      </c>
      <c r="Y95" s="154">
        <v>6</v>
      </c>
      <c r="Z95" s="154">
        <v>37</v>
      </c>
      <c r="AA95" s="144">
        <v>6</v>
      </c>
      <c r="AD95" s="180" t="s">
        <v>210</v>
      </c>
      <c r="AE95" s="251"/>
      <c r="AF95" s="252"/>
      <c r="AG95" s="97" t="s">
        <v>103</v>
      </c>
      <c r="AH95" s="70" t="s">
        <v>128</v>
      </c>
      <c r="AI95" s="70" t="s">
        <v>129</v>
      </c>
      <c r="AJ95" s="71" t="s">
        <v>128</v>
      </c>
    </row>
    <row r="96" spans="4:36" x14ac:dyDescent="0.4">
      <c r="D96" s="192"/>
      <c r="E96" s="268"/>
      <c r="F96" s="269"/>
      <c r="G96" s="264"/>
      <c r="H96" s="156"/>
      <c r="I96" s="156"/>
      <c r="J96" s="146"/>
      <c r="L96" s="192"/>
      <c r="M96" s="268"/>
      <c r="N96" s="269"/>
      <c r="O96" s="264"/>
      <c r="P96" s="156"/>
      <c r="Q96" s="156"/>
      <c r="R96" s="146"/>
      <c r="U96" s="192"/>
      <c r="V96" s="268"/>
      <c r="W96" s="269"/>
      <c r="X96" s="264"/>
      <c r="Y96" s="156"/>
      <c r="Z96" s="156"/>
      <c r="AA96" s="146"/>
      <c r="AD96" s="180"/>
      <c r="AE96" s="251"/>
      <c r="AF96" s="252"/>
      <c r="AG96" s="142"/>
      <c r="AH96" s="154"/>
      <c r="AI96" s="154"/>
      <c r="AJ96" s="144"/>
    </row>
    <row r="97" spans="4:36" ht="19.5" thickBot="1" x14ac:dyDescent="0.45">
      <c r="D97" s="193"/>
      <c r="E97" s="270"/>
      <c r="F97" s="271"/>
      <c r="G97" s="265">
        <f>G95+H95</f>
        <v>0</v>
      </c>
      <c r="H97" s="196"/>
      <c r="I97" s="195">
        <f>I95+J95</f>
        <v>0</v>
      </c>
      <c r="J97" s="201"/>
      <c r="L97" s="193"/>
      <c r="M97" s="270"/>
      <c r="N97" s="271"/>
      <c r="O97" s="265">
        <f>O95+P95</f>
        <v>69</v>
      </c>
      <c r="P97" s="196"/>
      <c r="Q97" s="195">
        <f>Q95+R95</f>
        <v>58</v>
      </c>
      <c r="R97" s="201"/>
      <c r="U97" s="193"/>
      <c r="V97" s="270"/>
      <c r="W97" s="271"/>
      <c r="X97" s="265">
        <f>X95+Y95</f>
        <v>51</v>
      </c>
      <c r="Y97" s="196"/>
      <c r="Z97" s="195">
        <f>Z95+AA95</f>
        <v>43</v>
      </c>
      <c r="AA97" s="201"/>
      <c r="AD97" s="180"/>
      <c r="AE97" s="251"/>
      <c r="AF97" s="252"/>
      <c r="AG97" s="264"/>
      <c r="AH97" s="156"/>
      <c r="AI97" s="156"/>
      <c r="AJ97" s="146"/>
    </row>
    <row r="98" spans="4:36" ht="19.5" thickBot="1" x14ac:dyDescent="0.45">
      <c r="D98" s="191"/>
      <c r="E98" s="266"/>
      <c r="F98" s="267"/>
      <c r="G98" s="97" t="s">
        <v>103</v>
      </c>
      <c r="H98" s="70" t="s">
        <v>128</v>
      </c>
      <c r="I98" s="70" t="s">
        <v>129</v>
      </c>
      <c r="J98" s="71" t="s">
        <v>128</v>
      </c>
      <c r="L98" s="191" t="s">
        <v>331</v>
      </c>
      <c r="M98" s="266">
        <v>165</v>
      </c>
      <c r="N98" s="267"/>
      <c r="O98" s="97" t="s">
        <v>103</v>
      </c>
      <c r="P98" s="70" t="s">
        <v>128</v>
      </c>
      <c r="Q98" s="70" t="s">
        <v>129</v>
      </c>
      <c r="R98" s="71" t="s">
        <v>128</v>
      </c>
      <c r="U98" s="191" t="s">
        <v>269</v>
      </c>
      <c r="V98" s="266">
        <v>203</v>
      </c>
      <c r="W98" s="267"/>
      <c r="X98" s="97" t="s">
        <v>271</v>
      </c>
      <c r="Y98" s="70" t="s">
        <v>272</v>
      </c>
      <c r="Z98" s="70" t="s">
        <v>273</v>
      </c>
      <c r="AA98" s="71" t="s">
        <v>272</v>
      </c>
      <c r="AD98" s="181"/>
      <c r="AE98" s="251"/>
      <c r="AF98" s="252"/>
      <c r="AG98" s="265">
        <f>AG96+AH96</f>
        <v>0</v>
      </c>
      <c r="AH98" s="196"/>
      <c r="AI98" s="195">
        <f>AI96+AJ96</f>
        <v>0</v>
      </c>
      <c r="AJ98" s="201"/>
    </row>
    <row r="99" spans="4:36" x14ac:dyDescent="0.4">
      <c r="D99" s="192"/>
      <c r="E99" s="268"/>
      <c r="F99" s="269"/>
      <c r="G99" s="142"/>
      <c r="H99" s="154"/>
      <c r="I99" s="154"/>
      <c r="J99" s="144"/>
      <c r="L99" s="192"/>
      <c r="M99" s="268"/>
      <c r="N99" s="269"/>
      <c r="O99" s="142">
        <v>40</v>
      </c>
      <c r="P99" s="154">
        <v>6</v>
      </c>
      <c r="Q99" s="154">
        <v>29</v>
      </c>
      <c r="R99" s="144">
        <v>6</v>
      </c>
      <c r="U99" s="192"/>
      <c r="V99" s="268"/>
      <c r="W99" s="269"/>
      <c r="X99" s="142">
        <v>42</v>
      </c>
      <c r="Y99" s="154">
        <v>3</v>
      </c>
      <c r="Z99" s="154">
        <v>52</v>
      </c>
      <c r="AA99" s="144">
        <v>3</v>
      </c>
      <c r="AD99" s="180" t="s">
        <v>211</v>
      </c>
      <c r="AE99" s="251"/>
      <c r="AF99" s="252"/>
      <c r="AG99" s="97" t="s">
        <v>103</v>
      </c>
      <c r="AH99" s="70" t="s">
        <v>128</v>
      </c>
      <c r="AI99" s="70" t="s">
        <v>129</v>
      </c>
      <c r="AJ99" s="71" t="s">
        <v>128</v>
      </c>
    </row>
    <row r="100" spans="4:36" x14ac:dyDescent="0.4">
      <c r="D100" s="192"/>
      <c r="E100" s="268"/>
      <c r="F100" s="269"/>
      <c r="G100" s="264"/>
      <c r="H100" s="156"/>
      <c r="I100" s="156"/>
      <c r="J100" s="146"/>
      <c r="L100" s="192"/>
      <c r="M100" s="268"/>
      <c r="N100" s="269"/>
      <c r="O100" s="264"/>
      <c r="P100" s="156"/>
      <c r="Q100" s="156"/>
      <c r="R100" s="146"/>
      <c r="U100" s="192"/>
      <c r="V100" s="268"/>
      <c r="W100" s="269"/>
      <c r="X100" s="264"/>
      <c r="Y100" s="156"/>
      <c r="Z100" s="156"/>
      <c r="AA100" s="146"/>
      <c r="AD100" s="180"/>
      <c r="AE100" s="251"/>
      <c r="AF100" s="252"/>
      <c r="AG100" s="142"/>
      <c r="AH100" s="154"/>
      <c r="AI100" s="154"/>
      <c r="AJ100" s="144"/>
    </row>
    <row r="101" spans="4:36" ht="19.5" thickBot="1" x14ac:dyDescent="0.45">
      <c r="D101" s="193"/>
      <c r="E101" s="270"/>
      <c r="F101" s="271"/>
      <c r="G101" s="265">
        <f>G99+H99</f>
        <v>0</v>
      </c>
      <c r="H101" s="196"/>
      <c r="I101" s="195">
        <f>I99+J99</f>
        <v>0</v>
      </c>
      <c r="J101" s="201"/>
      <c r="L101" s="193"/>
      <c r="M101" s="270"/>
      <c r="N101" s="271"/>
      <c r="O101" s="265">
        <f>O99+P99</f>
        <v>46</v>
      </c>
      <c r="P101" s="196"/>
      <c r="Q101" s="195">
        <f>Q99+R99</f>
        <v>35</v>
      </c>
      <c r="R101" s="201"/>
      <c r="U101" s="193"/>
      <c r="V101" s="270"/>
      <c r="W101" s="271"/>
      <c r="X101" s="265">
        <f>X99+Y99</f>
        <v>45</v>
      </c>
      <c r="Y101" s="196"/>
      <c r="Z101" s="195">
        <f>Z99+AA99</f>
        <v>55</v>
      </c>
      <c r="AA101" s="201"/>
      <c r="AD101" s="180"/>
      <c r="AE101" s="251"/>
      <c r="AF101" s="252"/>
      <c r="AG101" s="264"/>
      <c r="AH101" s="156"/>
      <c r="AI101" s="156"/>
      <c r="AJ101" s="146"/>
    </row>
    <row r="102" spans="4:36" ht="19.5" thickBot="1" x14ac:dyDescent="0.45">
      <c r="AD102" s="181"/>
      <c r="AE102" s="251"/>
      <c r="AF102" s="252"/>
      <c r="AG102" s="265">
        <f>AG100+AH100</f>
        <v>0</v>
      </c>
      <c r="AH102" s="196"/>
      <c r="AI102" s="195">
        <f>AI100+AJ100</f>
        <v>0</v>
      </c>
      <c r="AJ102" s="201"/>
    </row>
    <row r="103" spans="4:36" x14ac:dyDescent="0.4">
      <c r="AD103" s="180" t="s">
        <v>212</v>
      </c>
      <c r="AE103" s="251"/>
      <c r="AF103" s="252"/>
      <c r="AG103" s="97" t="s">
        <v>103</v>
      </c>
      <c r="AH103" s="70" t="s">
        <v>128</v>
      </c>
      <c r="AI103" s="70" t="s">
        <v>129</v>
      </c>
      <c r="AJ103" s="71" t="s">
        <v>128</v>
      </c>
    </row>
    <row r="104" spans="4:36" x14ac:dyDescent="0.4">
      <c r="AD104" s="180"/>
      <c r="AE104" s="251"/>
      <c r="AF104" s="252"/>
      <c r="AG104" s="142"/>
      <c r="AH104" s="154"/>
      <c r="AI104" s="154"/>
      <c r="AJ104" s="144"/>
    </row>
    <row r="105" spans="4:36" x14ac:dyDescent="0.4">
      <c r="AD105" s="180"/>
      <c r="AE105" s="251"/>
      <c r="AF105" s="252"/>
      <c r="AG105" s="264"/>
      <c r="AH105" s="156"/>
      <c r="AI105" s="156"/>
      <c r="AJ105" s="146"/>
    </row>
    <row r="106" spans="4:36" ht="19.5" thickBot="1" x14ac:dyDescent="0.45">
      <c r="AD106" s="181"/>
      <c r="AE106" s="251"/>
      <c r="AF106" s="252"/>
      <c r="AG106" s="265">
        <f>AG104+AH104</f>
        <v>0</v>
      </c>
      <c r="AH106" s="196"/>
      <c r="AI106" s="195">
        <f>AI104+AJ104</f>
        <v>0</v>
      </c>
      <c r="AJ106" s="201"/>
    </row>
  </sheetData>
  <mergeCells count="451">
    <mergeCell ref="G99:G100"/>
    <mergeCell ref="H99:H100"/>
    <mergeCell ref="I99:I100"/>
    <mergeCell ref="J99:J100"/>
    <mergeCell ref="G101:H101"/>
    <mergeCell ref="I101:J101"/>
    <mergeCell ref="G95:G96"/>
    <mergeCell ref="H95:H96"/>
    <mergeCell ref="I95:I96"/>
    <mergeCell ref="J95:J96"/>
    <mergeCell ref="G97:H97"/>
    <mergeCell ref="I97:J97"/>
    <mergeCell ref="G91:G92"/>
    <mergeCell ref="H91:H92"/>
    <mergeCell ref="I91:I92"/>
    <mergeCell ref="J91:J92"/>
    <mergeCell ref="G93:H93"/>
    <mergeCell ref="I93:J93"/>
    <mergeCell ref="G87:G88"/>
    <mergeCell ref="H87:H88"/>
    <mergeCell ref="I87:I88"/>
    <mergeCell ref="J87:J88"/>
    <mergeCell ref="G89:H89"/>
    <mergeCell ref="I89:J89"/>
    <mergeCell ref="G83:G84"/>
    <mergeCell ref="H83:H84"/>
    <mergeCell ref="I83:I84"/>
    <mergeCell ref="J83:J84"/>
    <mergeCell ref="G85:H85"/>
    <mergeCell ref="I85:J85"/>
    <mergeCell ref="G79:G80"/>
    <mergeCell ref="H79:H80"/>
    <mergeCell ref="I79:I80"/>
    <mergeCell ref="J79:J80"/>
    <mergeCell ref="G81:H81"/>
    <mergeCell ref="I81:J81"/>
    <mergeCell ref="D78:D81"/>
    <mergeCell ref="E78:F81"/>
    <mergeCell ref="D74:D77"/>
    <mergeCell ref="E74:F77"/>
    <mergeCell ref="D70:D73"/>
    <mergeCell ref="G75:G76"/>
    <mergeCell ref="H75:H76"/>
    <mergeCell ref="I75:I76"/>
    <mergeCell ref="J75:J76"/>
    <mergeCell ref="G77:H77"/>
    <mergeCell ref="I77:J77"/>
    <mergeCell ref="E70:F73"/>
    <mergeCell ref="G71:G72"/>
    <mergeCell ref="H71:H72"/>
    <mergeCell ref="I71:I72"/>
    <mergeCell ref="J71:J72"/>
    <mergeCell ref="G73:H73"/>
    <mergeCell ref="I73:J73"/>
    <mergeCell ref="D98:D101"/>
    <mergeCell ref="E98:F101"/>
    <mergeCell ref="D94:D97"/>
    <mergeCell ref="E94:F97"/>
    <mergeCell ref="D90:D93"/>
    <mergeCell ref="E90:F93"/>
    <mergeCell ref="D86:D89"/>
    <mergeCell ref="E86:F89"/>
    <mergeCell ref="D82:D85"/>
    <mergeCell ref="E82:F85"/>
    <mergeCell ref="AG102:AH102"/>
    <mergeCell ref="AI102:AJ102"/>
    <mergeCell ref="AD103:AD106"/>
    <mergeCell ref="AE103:AF106"/>
    <mergeCell ref="AG104:AG105"/>
    <mergeCell ref="AH104:AH105"/>
    <mergeCell ref="AI104:AI105"/>
    <mergeCell ref="AJ104:AJ105"/>
    <mergeCell ref="AG106:AH106"/>
    <mergeCell ref="AI106:AJ106"/>
    <mergeCell ref="L98:L101"/>
    <mergeCell ref="M98:N101"/>
    <mergeCell ref="U98:U101"/>
    <mergeCell ref="V98:W101"/>
    <mergeCell ref="AG98:AH98"/>
    <mergeCell ref="AI98:AJ98"/>
    <mergeCell ref="O99:O100"/>
    <mergeCell ref="P99:P100"/>
    <mergeCell ref="Q99:Q100"/>
    <mergeCell ref="R99:R100"/>
    <mergeCell ref="AG100:AG101"/>
    <mergeCell ref="AH100:AH101"/>
    <mergeCell ref="AI100:AI101"/>
    <mergeCell ref="AJ100:AJ101"/>
    <mergeCell ref="O101:P101"/>
    <mergeCell ref="Q101:R101"/>
    <mergeCell ref="X101:Y101"/>
    <mergeCell ref="Z101:AA101"/>
    <mergeCell ref="X99:X100"/>
    <mergeCell ref="Y99:Y100"/>
    <mergeCell ref="Z99:Z100"/>
    <mergeCell ref="AA99:AA100"/>
    <mergeCell ref="AD99:AD102"/>
    <mergeCell ref="AE99:AF102"/>
    <mergeCell ref="L94:L97"/>
    <mergeCell ref="M94:N97"/>
    <mergeCell ref="U94:U97"/>
    <mergeCell ref="V94:W97"/>
    <mergeCell ref="AG94:AH94"/>
    <mergeCell ref="AI94:AJ94"/>
    <mergeCell ref="O95:O96"/>
    <mergeCell ref="P95:P96"/>
    <mergeCell ref="Q95:Q96"/>
    <mergeCell ref="R95:R96"/>
    <mergeCell ref="AG96:AG97"/>
    <mergeCell ref="AH96:AH97"/>
    <mergeCell ref="AI96:AI97"/>
    <mergeCell ref="AJ96:AJ97"/>
    <mergeCell ref="O97:P97"/>
    <mergeCell ref="Q97:R97"/>
    <mergeCell ref="X97:Y97"/>
    <mergeCell ref="Z97:AA97"/>
    <mergeCell ref="X95:X96"/>
    <mergeCell ref="Y95:Y96"/>
    <mergeCell ref="Z95:Z96"/>
    <mergeCell ref="AA95:AA96"/>
    <mergeCell ref="AD95:AD98"/>
    <mergeCell ref="AE95:AF98"/>
    <mergeCell ref="L90:L93"/>
    <mergeCell ref="M90:N93"/>
    <mergeCell ref="U90:U93"/>
    <mergeCell ref="V90:W93"/>
    <mergeCell ref="AG90:AH90"/>
    <mergeCell ref="AI90:AJ90"/>
    <mergeCell ref="O91:O92"/>
    <mergeCell ref="P91:P92"/>
    <mergeCell ref="Q91:Q92"/>
    <mergeCell ref="R91:R92"/>
    <mergeCell ref="AG92:AG93"/>
    <mergeCell ref="AH92:AH93"/>
    <mergeCell ref="AI92:AI93"/>
    <mergeCell ref="AJ92:AJ93"/>
    <mergeCell ref="O93:P93"/>
    <mergeCell ref="Q93:R93"/>
    <mergeCell ref="X93:Y93"/>
    <mergeCell ref="Z93:AA93"/>
    <mergeCell ref="X91:X92"/>
    <mergeCell ref="Y91:Y92"/>
    <mergeCell ref="Z91:Z92"/>
    <mergeCell ref="AA91:AA92"/>
    <mergeCell ref="AD91:AD94"/>
    <mergeCell ref="AE91:AF94"/>
    <mergeCell ref="L86:L89"/>
    <mergeCell ref="M86:N89"/>
    <mergeCell ref="U86:U89"/>
    <mergeCell ref="V86:W89"/>
    <mergeCell ref="AG86:AH86"/>
    <mergeCell ref="AI86:AJ86"/>
    <mergeCell ref="O87:O88"/>
    <mergeCell ref="P87:P88"/>
    <mergeCell ref="Q87:Q88"/>
    <mergeCell ref="R87:R88"/>
    <mergeCell ref="AG88:AG89"/>
    <mergeCell ref="AH88:AH89"/>
    <mergeCell ref="AI88:AI89"/>
    <mergeCell ref="AJ88:AJ89"/>
    <mergeCell ref="O89:P89"/>
    <mergeCell ref="Q89:R89"/>
    <mergeCell ref="X89:Y89"/>
    <mergeCell ref="Z89:AA89"/>
    <mergeCell ref="X87:X88"/>
    <mergeCell ref="Y87:Y88"/>
    <mergeCell ref="Z87:Z88"/>
    <mergeCell ref="AA87:AA88"/>
    <mergeCell ref="AD87:AD90"/>
    <mergeCell ref="AE87:AF90"/>
    <mergeCell ref="L82:L85"/>
    <mergeCell ref="M82:N85"/>
    <mergeCell ref="U82:U85"/>
    <mergeCell ref="V82:W85"/>
    <mergeCell ref="AG82:AH82"/>
    <mergeCell ref="AI82:AJ82"/>
    <mergeCell ref="O83:O84"/>
    <mergeCell ref="P83:P84"/>
    <mergeCell ref="Q83:Q84"/>
    <mergeCell ref="R83:R84"/>
    <mergeCell ref="AG84:AG85"/>
    <mergeCell ref="AH84:AH85"/>
    <mergeCell ref="AI84:AI85"/>
    <mergeCell ref="AJ84:AJ85"/>
    <mergeCell ref="O85:P85"/>
    <mergeCell ref="Q85:R85"/>
    <mergeCell ref="X85:Y85"/>
    <mergeCell ref="Z85:AA85"/>
    <mergeCell ref="X83:X84"/>
    <mergeCell ref="Y83:Y84"/>
    <mergeCell ref="Z83:Z84"/>
    <mergeCell ref="AA83:AA84"/>
    <mergeCell ref="AD83:AD86"/>
    <mergeCell ref="AE83:AF86"/>
    <mergeCell ref="L78:L81"/>
    <mergeCell ref="M78:N81"/>
    <mergeCell ref="U78:U81"/>
    <mergeCell ref="V78:W81"/>
    <mergeCell ref="AG78:AH78"/>
    <mergeCell ref="AI78:AJ78"/>
    <mergeCell ref="O79:O80"/>
    <mergeCell ref="P79:P80"/>
    <mergeCell ref="Q79:Q80"/>
    <mergeCell ref="R79:R80"/>
    <mergeCell ref="AG80:AG81"/>
    <mergeCell ref="AH80:AH81"/>
    <mergeCell ref="AI80:AI81"/>
    <mergeCell ref="AJ80:AJ81"/>
    <mergeCell ref="O81:P81"/>
    <mergeCell ref="Q81:R81"/>
    <mergeCell ref="X81:Y81"/>
    <mergeCell ref="Z81:AA81"/>
    <mergeCell ref="X79:X80"/>
    <mergeCell ref="Y79:Y80"/>
    <mergeCell ref="Z79:Z80"/>
    <mergeCell ref="AA79:AA80"/>
    <mergeCell ref="AD79:AD82"/>
    <mergeCell ref="AE79:AF82"/>
    <mergeCell ref="L74:L77"/>
    <mergeCell ref="M74:N77"/>
    <mergeCell ref="U74:U77"/>
    <mergeCell ref="V74:W77"/>
    <mergeCell ref="AG74:AH74"/>
    <mergeCell ref="AI74:AJ74"/>
    <mergeCell ref="O75:O76"/>
    <mergeCell ref="P75:P76"/>
    <mergeCell ref="Q75:Q76"/>
    <mergeCell ref="R75:R76"/>
    <mergeCell ref="AG76:AG77"/>
    <mergeCell ref="AH76:AH77"/>
    <mergeCell ref="AI76:AI77"/>
    <mergeCell ref="AJ76:AJ77"/>
    <mergeCell ref="O77:P77"/>
    <mergeCell ref="Q77:R77"/>
    <mergeCell ref="X77:Y77"/>
    <mergeCell ref="Z77:AA77"/>
    <mergeCell ref="X75:X76"/>
    <mergeCell ref="Y75:Y76"/>
    <mergeCell ref="Z75:Z76"/>
    <mergeCell ref="AA75:AA76"/>
    <mergeCell ref="AD75:AD78"/>
    <mergeCell ref="AE75:AF78"/>
    <mergeCell ref="AG72:AG73"/>
    <mergeCell ref="AH72:AH73"/>
    <mergeCell ref="AI72:AI73"/>
    <mergeCell ref="AJ72:AJ73"/>
    <mergeCell ref="O73:P73"/>
    <mergeCell ref="Q73:R73"/>
    <mergeCell ref="X73:Y73"/>
    <mergeCell ref="Z73:AA73"/>
    <mergeCell ref="X71:X72"/>
    <mergeCell ref="Y71:Y72"/>
    <mergeCell ref="Z71:Z72"/>
    <mergeCell ref="AA71:AA72"/>
    <mergeCell ref="AD71:AD74"/>
    <mergeCell ref="AE71:AF74"/>
    <mergeCell ref="L70:L73"/>
    <mergeCell ref="M70:N73"/>
    <mergeCell ref="U70:U73"/>
    <mergeCell ref="V70:W73"/>
    <mergeCell ref="AG70:AH70"/>
    <mergeCell ref="AI70:AJ70"/>
    <mergeCell ref="O71:O72"/>
    <mergeCell ref="P71:P72"/>
    <mergeCell ref="Q71:Q72"/>
    <mergeCell ref="R71:R72"/>
    <mergeCell ref="AE67:AF70"/>
    <mergeCell ref="AG68:AG69"/>
    <mergeCell ref="AH68:AH69"/>
    <mergeCell ref="AI68:AI69"/>
    <mergeCell ref="AJ68:AJ69"/>
    <mergeCell ref="O69:P69"/>
    <mergeCell ref="Q69:R69"/>
    <mergeCell ref="X69:Y69"/>
    <mergeCell ref="Z69:AA69"/>
    <mergeCell ref="AD66:AD70"/>
    <mergeCell ref="AE66:AF66"/>
    <mergeCell ref="AG66:AH66"/>
    <mergeCell ref="AI66:AJ66"/>
    <mergeCell ref="O67:O68"/>
    <mergeCell ref="X67:X68"/>
    <mergeCell ref="Y67:Y68"/>
    <mergeCell ref="V65:W65"/>
    <mergeCell ref="X65:Y65"/>
    <mergeCell ref="Z65:AA65"/>
    <mergeCell ref="L66:L69"/>
    <mergeCell ref="M66:N69"/>
    <mergeCell ref="U66:U69"/>
    <mergeCell ref="V66:W69"/>
    <mergeCell ref="Z67:Z68"/>
    <mergeCell ref="AA67:AA68"/>
    <mergeCell ref="D63:D64"/>
    <mergeCell ref="M65:N65"/>
    <mergeCell ref="O65:P65"/>
    <mergeCell ref="Q65:R65"/>
    <mergeCell ref="E65:F65"/>
    <mergeCell ref="G65:H65"/>
    <mergeCell ref="I65:J65"/>
    <mergeCell ref="P67:P68"/>
    <mergeCell ref="Q67:Q68"/>
    <mergeCell ref="R67:R68"/>
    <mergeCell ref="D66:D69"/>
    <mergeCell ref="E66:F69"/>
    <mergeCell ref="G67:G68"/>
    <mergeCell ref="H67:H68"/>
    <mergeCell ref="I67:I68"/>
    <mergeCell ref="J67:J68"/>
    <mergeCell ref="G69:H69"/>
    <mergeCell ref="I69:J69"/>
    <mergeCell ref="I56:I58"/>
    <mergeCell ref="E58:F58"/>
    <mergeCell ref="G58:H58"/>
    <mergeCell ref="C59:C61"/>
    <mergeCell ref="D59:D61"/>
    <mergeCell ref="E59:E60"/>
    <mergeCell ref="F59:F60"/>
    <mergeCell ref="G59:G60"/>
    <mergeCell ref="H59:H60"/>
    <mergeCell ref="I59:I61"/>
    <mergeCell ref="E61:F61"/>
    <mergeCell ref="G61:H61"/>
    <mergeCell ref="I50:I52"/>
    <mergeCell ref="E52:F52"/>
    <mergeCell ref="G52:H52"/>
    <mergeCell ref="C53:C55"/>
    <mergeCell ref="D53:D55"/>
    <mergeCell ref="E53:E54"/>
    <mergeCell ref="F53:F54"/>
    <mergeCell ref="G53:G54"/>
    <mergeCell ref="H53:H54"/>
    <mergeCell ref="I53:I55"/>
    <mergeCell ref="G44:G45"/>
    <mergeCell ref="H44:H45"/>
    <mergeCell ref="E55:F55"/>
    <mergeCell ref="G55:H55"/>
    <mergeCell ref="C56:C58"/>
    <mergeCell ref="D56:D58"/>
    <mergeCell ref="E56:E57"/>
    <mergeCell ref="F56:F57"/>
    <mergeCell ref="G56:G57"/>
    <mergeCell ref="H56:H57"/>
    <mergeCell ref="I41:I43"/>
    <mergeCell ref="E43:F43"/>
    <mergeCell ref="G43:H43"/>
    <mergeCell ref="I35:I37"/>
    <mergeCell ref="E37:F37"/>
    <mergeCell ref="G37:H37"/>
    <mergeCell ref="E49:F49"/>
    <mergeCell ref="G49:H49"/>
    <mergeCell ref="C50:C52"/>
    <mergeCell ref="D50:D52"/>
    <mergeCell ref="E50:E51"/>
    <mergeCell ref="F50:F51"/>
    <mergeCell ref="G50:G51"/>
    <mergeCell ref="H50:H51"/>
    <mergeCell ref="I44:I46"/>
    <mergeCell ref="E46:F46"/>
    <mergeCell ref="G46:H46"/>
    <mergeCell ref="C47:C49"/>
    <mergeCell ref="D47:D49"/>
    <mergeCell ref="E47:E48"/>
    <mergeCell ref="F47:F48"/>
    <mergeCell ref="G47:G48"/>
    <mergeCell ref="H47:H48"/>
    <mergeCell ref="I47:I49"/>
    <mergeCell ref="I38:I40"/>
    <mergeCell ref="H32:H33"/>
    <mergeCell ref="I32:I34"/>
    <mergeCell ref="E34:F34"/>
    <mergeCell ref="G34:H34"/>
    <mergeCell ref="C35:C37"/>
    <mergeCell ref="D35:D37"/>
    <mergeCell ref="E35:E36"/>
    <mergeCell ref="F35:F36"/>
    <mergeCell ref="G35:G36"/>
    <mergeCell ref="H35:H36"/>
    <mergeCell ref="B32:B61"/>
    <mergeCell ref="C32:C34"/>
    <mergeCell ref="D32:D34"/>
    <mergeCell ref="E32:E33"/>
    <mergeCell ref="F32:F33"/>
    <mergeCell ref="G32:G33"/>
    <mergeCell ref="E40:F40"/>
    <mergeCell ref="G40:H40"/>
    <mergeCell ref="C41:C43"/>
    <mergeCell ref="D41:D43"/>
    <mergeCell ref="C38:C40"/>
    <mergeCell ref="D38:D40"/>
    <mergeCell ref="E38:E39"/>
    <mergeCell ref="F38:F39"/>
    <mergeCell ref="G38:G39"/>
    <mergeCell ref="H38:H39"/>
    <mergeCell ref="E41:E42"/>
    <mergeCell ref="F41:F42"/>
    <mergeCell ref="G41:G42"/>
    <mergeCell ref="H41:H42"/>
    <mergeCell ref="C44:C46"/>
    <mergeCell ref="D44:D46"/>
    <mergeCell ref="E44:E45"/>
    <mergeCell ref="F44:F45"/>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7D30C-B967-4CA4-94D3-FEF3F5914D3E}">
  <sheetPr codeName="Sheet39"/>
  <dimension ref="B1:AJ106"/>
  <sheetViews>
    <sheetView topLeftCell="A12" zoomScale="85" zoomScaleNormal="85" workbookViewId="0">
      <selection activeCell="I15" sqref="I15:I17"/>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143" t="s">
        <v>340</v>
      </c>
      <c r="D5" s="143">
        <v>39</v>
      </c>
      <c r="E5" s="143">
        <v>64</v>
      </c>
      <c r="F5" s="143">
        <v>38</v>
      </c>
      <c r="G5" s="143">
        <v>122</v>
      </c>
      <c r="H5" s="143">
        <v>38</v>
      </c>
      <c r="I5" s="144">
        <v>793</v>
      </c>
      <c r="J5" s="106" t="s">
        <v>265</v>
      </c>
    </row>
    <row r="6" spans="2:10" x14ac:dyDescent="0.4">
      <c r="B6" s="141"/>
      <c r="C6" s="143"/>
      <c r="D6" s="143"/>
      <c r="E6" s="143"/>
      <c r="F6" s="143"/>
      <c r="G6" s="143"/>
      <c r="H6" s="143"/>
      <c r="I6" s="145"/>
    </row>
    <row r="7" spans="2:10" x14ac:dyDescent="0.4">
      <c r="B7" s="141"/>
      <c r="C7" s="143"/>
      <c r="D7" s="143"/>
      <c r="E7" s="143">
        <f>E5+F5</f>
        <v>102</v>
      </c>
      <c r="F7" s="143"/>
      <c r="G7" s="143">
        <f>G5+H5</f>
        <v>160</v>
      </c>
      <c r="H7" s="143"/>
      <c r="I7" s="146"/>
    </row>
    <row r="8" spans="2:10" x14ac:dyDescent="0.4">
      <c r="B8" s="141"/>
      <c r="C8" s="143" t="s">
        <v>341</v>
      </c>
      <c r="D8" s="143">
        <v>546</v>
      </c>
      <c r="E8" s="143">
        <v>189</v>
      </c>
      <c r="F8" s="143">
        <v>40</v>
      </c>
      <c r="G8" s="143">
        <v>131</v>
      </c>
      <c r="H8" s="143">
        <v>40</v>
      </c>
      <c r="I8" s="144">
        <v>704</v>
      </c>
      <c r="J8" s="106" t="s">
        <v>265</v>
      </c>
    </row>
    <row r="9" spans="2:10" x14ac:dyDescent="0.4">
      <c r="B9" s="141"/>
      <c r="C9" s="143"/>
      <c r="D9" s="143"/>
      <c r="E9" s="143"/>
      <c r="F9" s="143"/>
      <c r="G9" s="143"/>
      <c r="H9" s="143"/>
      <c r="I9" s="145"/>
    </row>
    <row r="10" spans="2:10" x14ac:dyDescent="0.4">
      <c r="B10" s="141"/>
      <c r="C10" s="143"/>
      <c r="D10" s="143"/>
      <c r="E10" s="143">
        <f>E8+F8</f>
        <v>229</v>
      </c>
      <c r="F10" s="143"/>
      <c r="G10" s="143">
        <f>G8+H8</f>
        <v>171</v>
      </c>
      <c r="H10" s="143"/>
      <c r="I10" s="146"/>
    </row>
    <row r="11" spans="2:10" ht="19.5" thickBot="1" x14ac:dyDescent="0.45">
      <c r="B11" s="142"/>
      <c r="C11" s="72" t="s">
        <v>132</v>
      </c>
      <c r="D11" s="73">
        <f t="shared" ref="D11:I11" si="0">D8/D5</f>
        <v>14</v>
      </c>
      <c r="E11" s="73">
        <f t="shared" si="0"/>
        <v>2.953125</v>
      </c>
      <c r="F11" s="73">
        <f t="shared" si="0"/>
        <v>1.0526315789473684</v>
      </c>
      <c r="G11" s="73">
        <f t="shared" si="0"/>
        <v>1.0737704918032787</v>
      </c>
      <c r="H11" s="73">
        <f t="shared" si="0"/>
        <v>1.0526315789473684</v>
      </c>
      <c r="I11" s="74">
        <f t="shared" si="0"/>
        <v>0.8877679697351829</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342</v>
      </c>
      <c r="D15" s="143">
        <v>32</v>
      </c>
      <c r="E15" s="143">
        <v>201</v>
      </c>
      <c r="F15" s="143">
        <v>58</v>
      </c>
      <c r="G15" s="143">
        <v>180</v>
      </c>
      <c r="H15" s="143">
        <v>58</v>
      </c>
      <c r="I15" s="144">
        <v>2379</v>
      </c>
    </row>
    <row r="16" spans="2:10" x14ac:dyDescent="0.4">
      <c r="B16" s="141"/>
      <c r="C16" s="143"/>
      <c r="D16" s="143"/>
      <c r="E16" s="143"/>
      <c r="F16" s="143"/>
      <c r="G16" s="143"/>
      <c r="H16" s="143"/>
      <c r="I16" s="145"/>
    </row>
    <row r="17" spans="2:18" x14ac:dyDescent="0.4">
      <c r="B17" s="141"/>
      <c r="C17" s="143"/>
      <c r="D17" s="143"/>
      <c r="E17" s="143">
        <f>E15+F15</f>
        <v>259</v>
      </c>
      <c r="F17" s="143"/>
      <c r="G17" s="143">
        <f>G15+H15</f>
        <v>238</v>
      </c>
      <c r="H17" s="143"/>
      <c r="I17" s="146"/>
    </row>
    <row r="18" spans="2:18" x14ac:dyDescent="0.4">
      <c r="B18" s="141"/>
      <c r="C18" s="276" t="s">
        <v>343</v>
      </c>
      <c r="D18" s="150">
        <f t="shared" ref="D18:I18" si="1">D15*D11</f>
        <v>448</v>
      </c>
      <c r="E18" s="150">
        <f t="shared" si="1"/>
        <v>593.578125</v>
      </c>
      <c r="F18" s="150">
        <f t="shared" si="1"/>
        <v>61.052631578947363</v>
      </c>
      <c r="G18" s="150">
        <f t="shared" si="1"/>
        <v>193.27868852459017</v>
      </c>
      <c r="H18" s="150">
        <f t="shared" si="1"/>
        <v>61.052631578947363</v>
      </c>
      <c r="I18" s="147">
        <f t="shared" si="1"/>
        <v>2112</v>
      </c>
    </row>
    <row r="19" spans="2:18" x14ac:dyDescent="0.4">
      <c r="B19" s="141"/>
      <c r="C19" s="143"/>
      <c r="D19" s="150"/>
      <c r="E19" s="150"/>
      <c r="F19" s="150"/>
      <c r="G19" s="150"/>
      <c r="H19" s="150"/>
      <c r="I19" s="148"/>
    </row>
    <row r="20" spans="2:18" x14ac:dyDescent="0.4">
      <c r="B20" s="141"/>
      <c r="C20" s="143"/>
      <c r="D20" s="150"/>
      <c r="E20" s="150">
        <f>E18+F18</f>
        <v>654.6307565789474</v>
      </c>
      <c r="F20" s="150"/>
      <c r="G20" s="150">
        <f>G18+H18</f>
        <v>254.33132010353754</v>
      </c>
      <c r="H20" s="150"/>
      <c r="I20" s="149"/>
    </row>
    <row r="21" spans="2:18" ht="19.5" thickBot="1" x14ac:dyDescent="0.45">
      <c r="B21" s="153"/>
      <c r="C21" s="75" t="s">
        <v>132</v>
      </c>
      <c r="D21" s="76">
        <f t="shared" ref="D21:I21" si="2">D18/D15</f>
        <v>14</v>
      </c>
      <c r="E21" s="76">
        <f t="shared" si="2"/>
        <v>2.953125</v>
      </c>
      <c r="F21" s="76">
        <f t="shared" si="2"/>
        <v>1.0526315789473684</v>
      </c>
      <c r="G21" s="76">
        <f t="shared" si="2"/>
        <v>1.0737704918032787</v>
      </c>
      <c r="H21" s="76">
        <f t="shared" si="2"/>
        <v>1.0526315789473684</v>
      </c>
      <c r="I21" s="76">
        <f t="shared" si="2"/>
        <v>0.8877679697351829</v>
      </c>
    </row>
    <row r="22" spans="2:18" x14ac:dyDescent="0.4">
      <c r="B22" s="77"/>
      <c r="C22" s="77"/>
      <c r="D22" s="151" t="s">
        <v>261</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274"/>
      <c r="D31" s="102" t="s">
        <v>183</v>
      </c>
      <c r="E31" s="275" t="s">
        <v>123</v>
      </c>
      <c r="F31" s="275"/>
      <c r="G31" s="275" t="s">
        <v>124</v>
      </c>
      <c r="H31" s="275"/>
      <c r="I31" s="103" t="s">
        <v>125</v>
      </c>
    </row>
    <row r="32" spans="2:18" x14ac:dyDescent="0.4">
      <c r="B32" s="191" t="s">
        <v>193</v>
      </c>
      <c r="C32" s="272" t="s">
        <v>294</v>
      </c>
      <c r="D32" s="197" t="s">
        <v>295</v>
      </c>
      <c r="E32" s="202">
        <v>136</v>
      </c>
      <c r="F32" s="202">
        <v>34</v>
      </c>
      <c r="G32" s="202">
        <v>140</v>
      </c>
      <c r="H32" s="202">
        <v>34</v>
      </c>
      <c r="I32" s="194">
        <v>366</v>
      </c>
      <c r="K32"/>
      <c r="L32"/>
      <c r="M32"/>
      <c r="N32"/>
      <c r="O32"/>
      <c r="P32"/>
      <c r="Q32"/>
      <c r="R32"/>
    </row>
    <row r="33" spans="2:18" ht="18.75" customHeight="1" x14ac:dyDescent="0.4">
      <c r="B33" s="192"/>
      <c r="C33" s="141"/>
      <c r="D33" s="204"/>
      <c r="E33" s="203"/>
      <c r="F33" s="203"/>
      <c r="G33" s="203"/>
      <c r="H33" s="203"/>
      <c r="I33" s="145"/>
      <c r="K33"/>
      <c r="L33"/>
      <c r="M33"/>
      <c r="N33"/>
      <c r="O33"/>
      <c r="P33"/>
      <c r="Q33"/>
      <c r="R33"/>
    </row>
    <row r="34" spans="2:18" ht="19.5" thickBot="1" x14ac:dyDescent="0.45">
      <c r="B34" s="192"/>
      <c r="C34" s="153"/>
      <c r="D34" s="205"/>
      <c r="E34" s="207">
        <f>E32+F32</f>
        <v>170</v>
      </c>
      <c r="F34" s="208"/>
      <c r="G34" s="207">
        <f>G32+H32</f>
        <v>174</v>
      </c>
      <c r="H34" s="208"/>
      <c r="I34" s="176"/>
      <c r="K34"/>
      <c r="L34"/>
      <c r="M34"/>
      <c r="N34"/>
      <c r="O34"/>
      <c r="P34"/>
      <c r="Q34"/>
      <c r="R34"/>
    </row>
    <row r="35" spans="2:18" x14ac:dyDescent="0.4">
      <c r="B35" s="192"/>
      <c r="C35" s="272" t="s">
        <v>300</v>
      </c>
      <c r="D35" s="197" t="s">
        <v>301</v>
      </c>
      <c r="E35" s="143">
        <v>184</v>
      </c>
      <c r="F35" s="143">
        <v>79</v>
      </c>
      <c r="G35" s="143">
        <v>303</v>
      </c>
      <c r="H35" s="143">
        <v>79</v>
      </c>
      <c r="I35" s="144">
        <v>431</v>
      </c>
      <c r="K35"/>
      <c r="L35"/>
      <c r="M35"/>
      <c r="N35"/>
      <c r="O35"/>
      <c r="P35"/>
      <c r="Q35"/>
      <c r="R35"/>
    </row>
    <row r="36" spans="2:18" x14ac:dyDescent="0.4">
      <c r="B36" s="192"/>
      <c r="C36" s="141"/>
      <c r="D36" s="204"/>
      <c r="E36" s="143"/>
      <c r="F36" s="143"/>
      <c r="G36" s="143"/>
      <c r="H36" s="143"/>
      <c r="I36" s="145"/>
      <c r="K36"/>
      <c r="L36"/>
      <c r="M36"/>
      <c r="N36"/>
      <c r="O36"/>
      <c r="P36"/>
      <c r="Q36"/>
      <c r="R36"/>
    </row>
    <row r="37" spans="2:18" ht="19.5" thickBot="1" x14ac:dyDescent="0.45">
      <c r="B37" s="192"/>
      <c r="C37" s="153"/>
      <c r="D37" s="205"/>
      <c r="E37" s="207">
        <f>E35+F35</f>
        <v>263</v>
      </c>
      <c r="F37" s="208"/>
      <c r="G37" s="207">
        <f>G35+H35</f>
        <v>382</v>
      </c>
      <c r="H37" s="208"/>
      <c r="I37" s="146"/>
      <c r="K37"/>
      <c r="L37"/>
      <c r="M37"/>
      <c r="N37"/>
      <c r="O37"/>
      <c r="P37"/>
      <c r="Q37"/>
      <c r="R37"/>
    </row>
    <row r="38" spans="2:18" x14ac:dyDescent="0.4">
      <c r="B38" s="192"/>
      <c r="C38" s="272" t="s">
        <v>308</v>
      </c>
      <c r="D38" s="197" t="s">
        <v>309</v>
      </c>
      <c r="E38" s="143">
        <v>193</v>
      </c>
      <c r="F38" s="143">
        <v>105</v>
      </c>
      <c r="G38" s="143">
        <v>211</v>
      </c>
      <c r="H38" s="143">
        <v>105</v>
      </c>
      <c r="I38" s="144">
        <v>426</v>
      </c>
      <c r="K38"/>
      <c r="L38"/>
      <c r="M38"/>
      <c r="N38"/>
      <c r="O38"/>
      <c r="P38"/>
      <c r="Q38"/>
      <c r="R38"/>
    </row>
    <row r="39" spans="2:18" ht="18.75" customHeight="1" x14ac:dyDescent="0.4">
      <c r="B39" s="192"/>
      <c r="C39" s="141"/>
      <c r="D39" s="204"/>
      <c r="E39" s="143"/>
      <c r="F39" s="143"/>
      <c r="G39" s="143"/>
      <c r="H39" s="143"/>
      <c r="I39" s="145"/>
      <c r="K39"/>
      <c r="L39"/>
      <c r="M39"/>
      <c r="N39"/>
      <c r="O39"/>
      <c r="P39"/>
      <c r="Q39"/>
      <c r="R39"/>
    </row>
    <row r="40" spans="2:18" ht="19.5" thickBot="1" x14ac:dyDescent="0.45">
      <c r="B40" s="192"/>
      <c r="C40" s="153"/>
      <c r="D40" s="205"/>
      <c r="E40" s="207">
        <f>E38+F38</f>
        <v>298</v>
      </c>
      <c r="F40" s="208"/>
      <c r="G40" s="207">
        <f>G38+H38</f>
        <v>316</v>
      </c>
      <c r="H40" s="208"/>
      <c r="I40" s="146"/>
      <c r="K40"/>
      <c r="L40"/>
      <c r="M40"/>
      <c r="N40"/>
      <c r="O40"/>
      <c r="P40"/>
      <c r="Q40"/>
      <c r="R40"/>
    </row>
    <row r="41" spans="2:18" x14ac:dyDescent="0.4">
      <c r="B41" s="192"/>
      <c r="C41" s="272" t="s">
        <v>315</v>
      </c>
      <c r="D41" s="197" t="s">
        <v>316</v>
      </c>
      <c r="E41" s="200">
        <v>270</v>
      </c>
      <c r="F41" s="273">
        <v>78</v>
      </c>
      <c r="G41" s="273">
        <v>318</v>
      </c>
      <c r="H41" s="273">
        <v>78</v>
      </c>
      <c r="I41" s="194">
        <v>623</v>
      </c>
      <c r="K41"/>
      <c r="L41"/>
      <c r="M41"/>
      <c r="N41"/>
      <c r="O41"/>
      <c r="P41"/>
      <c r="Q41"/>
      <c r="R41"/>
    </row>
    <row r="42" spans="2:18" x14ac:dyDescent="0.4">
      <c r="B42" s="192"/>
      <c r="C42" s="141"/>
      <c r="D42" s="204"/>
      <c r="E42" s="156"/>
      <c r="F42" s="143"/>
      <c r="G42" s="143"/>
      <c r="H42" s="143"/>
      <c r="I42" s="145"/>
      <c r="K42"/>
      <c r="L42"/>
      <c r="M42"/>
      <c r="N42"/>
      <c r="O42"/>
      <c r="P42"/>
      <c r="Q42"/>
      <c r="R42"/>
    </row>
    <row r="43" spans="2:18" ht="19.5" thickBot="1" x14ac:dyDescent="0.45">
      <c r="B43" s="192"/>
      <c r="C43" s="153"/>
      <c r="D43" s="205"/>
      <c r="E43" s="207">
        <f>E41+F41</f>
        <v>348</v>
      </c>
      <c r="F43" s="208"/>
      <c r="G43" s="207">
        <f>G41+H41</f>
        <v>396</v>
      </c>
      <c r="H43" s="208"/>
      <c r="I43" s="176"/>
      <c r="K43"/>
      <c r="L43"/>
      <c r="M43"/>
      <c r="N43"/>
      <c r="O43"/>
      <c r="P43"/>
      <c r="Q43"/>
      <c r="R43"/>
    </row>
    <row r="44" spans="2:18" x14ac:dyDescent="0.4">
      <c r="B44" s="192"/>
      <c r="C44" s="272" t="s">
        <v>325</v>
      </c>
      <c r="D44" s="197" t="s">
        <v>326</v>
      </c>
      <c r="E44" s="143">
        <v>326</v>
      </c>
      <c r="F44" s="143">
        <v>49</v>
      </c>
      <c r="G44" s="143">
        <v>260</v>
      </c>
      <c r="H44" s="143">
        <v>49</v>
      </c>
      <c r="I44" s="144">
        <v>447</v>
      </c>
      <c r="K44"/>
      <c r="L44"/>
      <c r="M44"/>
      <c r="N44"/>
      <c r="O44"/>
      <c r="P44"/>
      <c r="Q44"/>
      <c r="R44"/>
    </row>
    <row r="45" spans="2:18" x14ac:dyDescent="0.4">
      <c r="B45" s="192"/>
      <c r="C45" s="141"/>
      <c r="D45" s="204"/>
      <c r="E45" s="143"/>
      <c r="F45" s="143"/>
      <c r="G45" s="143"/>
      <c r="H45" s="143"/>
      <c r="I45" s="145"/>
      <c r="K45"/>
      <c r="L45"/>
      <c r="M45"/>
      <c r="N45"/>
      <c r="O45"/>
      <c r="P45"/>
      <c r="Q45"/>
      <c r="R45"/>
    </row>
    <row r="46" spans="2:18" ht="19.5" thickBot="1" x14ac:dyDescent="0.45">
      <c r="B46" s="192"/>
      <c r="C46" s="153"/>
      <c r="D46" s="205"/>
      <c r="E46" s="207">
        <f>E44+F44</f>
        <v>375</v>
      </c>
      <c r="F46" s="208"/>
      <c r="G46" s="207">
        <f>G44+H44</f>
        <v>309</v>
      </c>
      <c r="H46" s="208"/>
      <c r="I46" s="146"/>
      <c r="K46"/>
      <c r="L46"/>
      <c r="M46"/>
      <c r="N46"/>
      <c r="O46"/>
      <c r="P46"/>
      <c r="Q46"/>
      <c r="R46"/>
    </row>
    <row r="47" spans="2:18" x14ac:dyDescent="0.4">
      <c r="B47" s="192"/>
      <c r="C47" s="272" t="s">
        <v>331</v>
      </c>
      <c r="D47" s="197" t="s">
        <v>332</v>
      </c>
      <c r="E47" s="143">
        <v>286</v>
      </c>
      <c r="F47" s="143">
        <v>27</v>
      </c>
      <c r="G47" s="143">
        <v>274</v>
      </c>
      <c r="H47" s="143">
        <v>27</v>
      </c>
      <c r="I47" s="144">
        <v>685</v>
      </c>
      <c r="K47" s="88"/>
      <c r="L47" s="88"/>
      <c r="M47" s="88"/>
      <c r="N47" s="88"/>
      <c r="O47" s="88"/>
      <c r="P47" s="88"/>
      <c r="Q47" s="88"/>
      <c r="R47" s="88"/>
    </row>
    <row r="48" spans="2:18" x14ac:dyDescent="0.4">
      <c r="B48" s="192"/>
      <c r="C48" s="141"/>
      <c r="D48" s="204"/>
      <c r="E48" s="143"/>
      <c r="F48" s="143"/>
      <c r="G48" s="143"/>
      <c r="H48" s="143"/>
      <c r="I48" s="145"/>
      <c r="K48" s="88"/>
      <c r="L48" s="88"/>
      <c r="M48" s="88"/>
      <c r="N48" s="88"/>
      <c r="O48" s="88"/>
      <c r="P48" s="88"/>
      <c r="Q48" s="88"/>
      <c r="R48" s="88"/>
    </row>
    <row r="49" spans="2:18" ht="19.5" thickBot="1" x14ac:dyDescent="0.45">
      <c r="B49" s="192"/>
      <c r="C49" s="153"/>
      <c r="D49" s="205"/>
      <c r="E49" s="207">
        <f>E47+F47</f>
        <v>313</v>
      </c>
      <c r="F49" s="208"/>
      <c r="G49" s="207">
        <f>G47+H47</f>
        <v>301</v>
      </c>
      <c r="H49" s="208"/>
      <c r="I49" s="146"/>
      <c r="K49" s="88"/>
      <c r="L49" s="88"/>
      <c r="M49" s="88"/>
      <c r="N49" s="88"/>
      <c r="O49" s="88"/>
      <c r="P49" s="88"/>
      <c r="Q49" s="88"/>
      <c r="R49" s="88"/>
    </row>
    <row r="50" spans="2:18" x14ac:dyDescent="0.4">
      <c r="B50" s="192"/>
      <c r="C50" s="272" t="s">
        <v>333</v>
      </c>
      <c r="D50" s="143" t="s">
        <v>344</v>
      </c>
      <c r="E50" s="143">
        <v>232</v>
      </c>
      <c r="F50" s="143">
        <v>59</v>
      </c>
      <c r="G50" s="143">
        <v>173</v>
      </c>
      <c r="H50" s="143">
        <v>59</v>
      </c>
      <c r="I50" s="144">
        <v>704</v>
      </c>
      <c r="K50" s="88"/>
      <c r="L50" s="88"/>
      <c r="M50" s="88"/>
      <c r="N50" s="88"/>
      <c r="O50" s="88"/>
      <c r="P50" s="88"/>
      <c r="Q50" s="88"/>
      <c r="R50" s="88"/>
    </row>
    <row r="51" spans="2:18" x14ac:dyDescent="0.4">
      <c r="B51" s="192"/>
      <c r="C51" s="141"/>
      <c r="D51" s="143"/>
      <c r="E51" s="143"/>
      <c r="F51" s="143"/>
      <c r="G51" s="143"/>
      <c r="H51" s="143"/>
      <c r="I51" s="145"/>
      <c r="K51" s="88"/>
      <c r="L51" s="88"/>
      <c r="M51" s="88"/>
      <c r="N51" s="88"/>
      <c r="O51" s="88"/>
      <c r="P51" s="88"/>
      <c r="Q51" s="88"/>
      <c r="R51" s="88"/>
    </row>
    <row r="52" spans="2:18" ht="19.5" thickBot="1" x14ac:dyDescent="0.45">
      <c r="B52" s="192"/>
      <c r="C52" s="153"/>
      <c r="D52" s="143"/>
      <c r="E52" s="207">
        <f>E50+F50</f>
        <v>291</v>
      </c>
      <c r="F52" s="208"/>
      <c r="G52" s="207">
        <f>G50+H50</f>
        <v>232</v>
      </c>
      <c r="H52" s="208"/>
      <c r="I52" s="146"/>
      <c r="K52" s="88"/>
      <c r="L52" s="88"/>
      <c r="M52" s="88"/>
      <c r="N52" s="88"/>
      <c r="O52" s="88"/>
      <c r="P52" s="88"/>
      <c r="Q52" s="88"/>
      <c r="R52" s="88"/>
    </row>
    <row r="53" spans="2:18" x14ac:dyDescent="0.4">
      <c r="B53" s="192"/>
      <c r="C53" s="272"/>
      <c r="D53" s="197"/>
      <c r="E53" s="200"/>
      <c r="F53" s="273"/>
      <c r="G53" s="273"/>
      <c r="H53" s="273"/>
      <c r="I53" s="194"/>
      <c r="K53" s="88"/>
      <c r="L53" s="88"/>
      <c r="M53" s="88"/>
      <c r="N53" s="88"/>
      <c r="O53" s="88"/>
      <c r="P53" s="88"/>
      <c r="Q53" s="88"/>
      <c r="R53" s="88"/>
    </row>
    <row r="54" spans="2:18" x14ac:dyDescent="0.4">
      <c r="B54" s="192"/>
      <c r="C54" s="141"/>
      <c r="D54" s="204"/>
      <c r="E54" s="156"/>
      <c r="F54" s="143"/>
      <c r="G54" s="143"/>
      <c r="H54" s="143"/>
      <c r="I54" s="145"/>
      <c r="K54" s="88"/>
      <c r="L54" s="88"/>
      <c r="M54" s="88"/>
      <c r="N54" s="88"/>
      <c r="O54" s="88"/>
      <c r="P54" s="88"/>
      <c r="Q54" s="88"/>
      <c r="R54" s="88"/>
    </row>
    <row r="55" spans="2:18" ht="19.5" thickBot="1" x14ac:dyDescent="0.45">
      <c r="B55" s="192"/>
      <c r="C55" s="153"/>
      <c r="D55" s="205"/>
      <c r="E55" s="207"/>
      <c r="F55" s="208"/>
      <c r="G55" s="207"/>
      <c r="H55" s="208"/>
      <c r="I55" s="176"/>
      <c r="K55" s="88"/>
      <c r="L55" s="88"/>
      <c r="M55" s="88"/>
      <c r="N55" s="88"/>
      <c r="O55" s="88"/>
      <c r="P55" s="88"/>
      <c r="Q55" s="88"/>
      <c r="R55" s="88"/>
    </row>
    <row r="56" spans="2:18" x14ac:dyDescent="0.4">
      <c r="B56" s="192"/>
      <c r="C56" s="272"/>
      <c r="D56" s="197"/>
      <c r="E56" s="143"/>
      <c r="F56" s="143"/>
      <c r="G56" s="143"/>
      <c r="H56" s="143"/>
      <c r="I56" s="144"/>
      <c r="K56" s="88"/>
      <c r="L56" s="88"/>
      <c r="M56" s="88"/>
      <c r="N56" s="88"/>
      <c r="O56" s="88"/>
      <c r="P56" s="88"/>
      <c r="Q56" s="88"/>
      <c r="R56" s="88"/>
    </row>
    <row r="57" spans="2:18" x14ac:dyDescent="0.4">
      <c r="B57" s="192"/>
      <c r="C57" s="141"/>
      <c r="D57" s="204"/>
      <c r="E57" s="143"/>
      <c r="F57" s="143"/>
      <c r="G57" s="143"/>
      <c r="H57" s="143"/>
      <c r="I57" s="145"/>
      <c r="K57" s="88"/>
      <c r="L57" s="88"/>
      <c r="M57" s="88"/>
      <c r="N57" s="88"/>
      <c r="O57" s="88"/>
      <c r="P57" s="88"/>
      <c r="Q57" s="88"/>
      <c r="R57" s="88"/>
    </row>
    <row r="58" spans="2:18" ht="19.5" thickBot="1" x14ac:dyDescent="0.45">
      <c r="B58" s="192"/>
      <c r="C58" s="153"/>
      <c r="D58" s="205"/>
      <c r="E58" s="207"/>
      <c r="F58" s="208"/>
      <c r="G58" s="207"/>
      <c r="H58" s="208"/>
      <c r="I58" s="146"/>
      <c r="K58" s="88"/>
      <c r="L58" s="88"/>
      <c r="M58" s="88"/>
      <c r="N58" s="88"/>
      <c r="O58" s="88"/>
      <c r="P58" s="88"/>
      <c r="Q58" s="88"/>
      <c r="R58" s="88"/>
    </row>
    <row r="59" spans="2:18" x14ac:dyDescent="0.4">
      <c r="B59" s="192"/>
      <c r="C59" s="272"/>
      <c r="D59" s="197"/>
      <c r="E59" s="143"/>
      <c r="F59" s="143"/>
      <c r="G59" s="143"/>
      <c r="H59" s="143"/>
      <c r="I59" s="144"/>
      <c r="K59" s="88"/>
      <c r="L59" s="88"/>
      <c r="M59" s="88"/>
      <c r="N59" s="88"/>
      <c r="O59" s="88"/>
      <c r="P59" s="88"/>
      <c r="Q59" s="88"/>
      <c r="R59" s="88"/>
    </row>
    <row r="60" spans="2:18" x14ac:dyDescent="0.4">
      <c r="B60" s="192"/>
      <c r="C60" s="141"/>
      <c r="D60" s="204"/>
      <c r="E60" s="143"/>
      <c r="F60" s="143"/>
      <c r="G60" s="143"/>
      <c r="H60" s="143"/>
      <c r="I60" s="145"/>
      <c r="K60" s="88"/>
      <c r="L60" s="88"/>
      <c r="M60" s="88"/>
      <c r="N60" s="88"/>
      <c r="O60" s="88"/>
      <c r="P60" s="88"/>
      <c r="Q60" s="88"/>
      <c r="R60" s="88"/>
    </row>
    <row r="61" spans="2:18" ht="19.5" thickBot="1" x14ac:dyDescent="0.45">
      <c r="B61" s="193"/>
      <c r="C61" s="153"/>
      <c r="D61" s="205"/>
      <c r="E61" s="207"/>
      <c r="F61" s="208"/>
      <c r="G61" s="207"/>
      <c r="H61" s="208"/>
      <c r="I61" s="146"/>
      <c r="K61" s="88"/>
      <c r="L61" s="88"/>
      <c r="M61" s="88"/>
      <c r="N61" s="88"/>
      <c r="O61" s="88"/>
      <c r="P61" s="88"/>
      <c r="Q61" s="88"/>
      <c r="R61" s="88"/>
    </row>
    <row r="62" spans="2:18" x14ac:dyDescent="0.4">
      <c r="B62" s="77"/>
      <c r="C62" s="77"/>
      <c r="D62" s="91"/>
      <c r="E62" s="92"/>
      <c r="F62" s="92"/>
      <c r="G62" s="92"/>
      <c r="H62" s="92"/>
      <c r="I62" s="77"/>
      <c r="K62" s="88"/>
      <c r="L62" s="88"/>
      <c r="M62" s="88"/>
      <c r="N62" s="88"/>
      <c r="O62" s="88"/>
      <c r="P62" s="88"/>
      <c r="Q62" s="88"/>
      <c r="R62" s="88"/>
    </row>
    <row r="63" spans="2:18" x14ac:dyDescent="0.4">
      <c r="D63" s="178" t="s">
        <v>145</v>
      </c>
    </row>
    <row r="64" spans="2:18" ht="19.5" thickBot="1" x14ac:dyDescent="0.45">
      <c r="D64" s="178"/>
    </row>
    <row r="65" spans="3:36" ht="19.5" thickBot="1" x14ac:dyDescent="0.45">
      <c r="D65" s="83"/>
      <c r="E65" s="255" t="s">
        <v>183</v>
      </c>
      <c r="F65" s="256"/>
      <c r="G65" s="263" t="s">
        <v>147</v>
      </c>
      <c r="H65" s="182"/>
      <c r="I65" s="182" t="s">
        <v>148</v>
      </c>
      <c r="J65" s="183"/>
      <c r="L65" s="83"/>
      <c r="M65" s="255" t="s">
        <v>183</v>
      </c>
      <c r="N65" s="256"/>
      <c r="O65" s="263" t="s">
        <v>147</v>
      </c>
      <c r="P65" s="182"/>
      <c r="Q65" s="182" t="s">
        <v>148</v>
      </c>
      <c r="R65" s="183"/>
      <c r="U65" s="83"/>
      <c r="V65" s="255" t="s">
        <v>183</v>
      </c>
      <c r="W65" s="256"/>
      <c r="X65" s="263" t="s">
        <v>147</v>
      </c>
      <c r="Y65" s="182"/>
      <c r="Z65" s="182" t="s">
        <v>148</v>
      </c>
      <c r="AA65" s="183"/>
    </row>
    <row r="66" spans="3:36" ht="19.5" thickBot="1" x14ac:dyDescent="0.45">
      <c r="C66" s="84" t="s">
        <v>146</v>
      </c>
      <c r="D66" s="191" t="s">
        <v>333</v>
      </c>
      <c r="E66" s="266">
        <v>88</v>
      </c>
      <c r="F66" s="267"/>
      <c r="G66" s="97" t="s">
        <v>103</v>
      </c>
      <c r="H66" s="70" t="s">
        <v>128</v>
      </c>
      <c r="I66" s="70" t="s">
        <v>129</v>
      </c>
      <c r="J66" s="71" t="s">
        <v>128</v>
      </c>
      <c r="L66" s="191" t="s">
        <v>255</v>
      </c>
      <c r="M66" s="266">
        <v>124</v>
      </c>
      <c r="N66" s="267"/>
      <c r="O66" s="97" t="s">
        <v>103</v>
      </c>
      <c r="P66" s="70" t="s">
        <v>128</v>
      </c>
      <c r="Q66" s="70" t="s">
        <v>129</v>
      </c>
      <c r="R66" s="71" t="s">
        <v>128</v>
      </c>
      <c r="U66" s="191" t="s">
        <v>213</v>
      </c>
      <c r="V66" s="251">
        <v>70</v>
      </c>
      <c r="W66" s="252"/>
      <c r="X66" s="97" t="s">
        <v>103</v>
      </c>
      <c r="Y66" s="70" t="s">
        <v>128</v>
      </c>
      <c r="Z66" s="70" t="s">
        <v>129</v>
      </c>
      <c r="AA66" s="71" t="s">
        <v>128</v>
      </c>
      <c r="AD66" s="179" t="s">
        <v>142</v>
      </c>
      <c r="AE66" s="255" t="s">
        <v>183</v>
      </c>
      <c r="AF66" s="256"/>
      <c r="AG66" s="263" t="s">
        <v>147</v>
      </c>
      <c r="AH66" s="182"/>
      <c r="AI66" s="182" t="s">
        <v>148</v>
      </c>
      <c r="AJ66" s="183"/>
    </row>
    <row r="67" spans="3:36" ht="19.5" x14ac:dyDescent="0.4">
      <c r="C67" s="107" t="s">
        <v>302</v>
      </c>
      <c r="D67" s="192"/>
      <c r="E67" s="268"/>
      <c r="F67" s="269"/>
      <c r="G67" s="142">
        <v>43</v>
      </c>
      <c r="H67" s="154">
        <v>9</v>
      </c>
      <c r="I67" s="154">
        <v>42</v>
      </c>
      <c r="J67" s="144">
        <v>9</v>
      </c>
      <c r="L67" s="192"/>
      <c r="M67" s="268"/>
      <c r="N67" s="269"/>
      <c r="O67" s="142">
        <v>34</v>
      </c>
      <c r="P67" s="154">
        <v>9</v>
      </c>
      <c r="Q67" s="154">
        <v>39</v>
      </c>
      <c r="R67" s="144">
        <v>9</v>
      </c>
      <c r="U67" s="192"/>
      <c r="V67" s="251"/>
      <c r="W67" s="252"/>
      <c r="X67" s="142">
        <v>21</v>
      </c>
      <c r="Y67" s="154">
        <v>12</v>
      </c>
      <c r="Z67" s="154">
        <v>34</v>
      </c>
      <c r="AA67" s="144">
        <v>12</v>
      </c>
      <c r="AD67" s="180"/>
      <c r="AE67" s="257"/>
      <c r="AF67" s="258"/>
      <c r="AG67" s="97" t="s">
        <v>103</v>
      </c>
      <c r="AH67" s="70" t="s">
        <v>128</v>
      </c>
      <c r="AI67" s="70" t="s">
        <v>129</v>
      </c>
      <c r="AJ67" s="71" t="s">
        <v>128</v>
      </c>
    </row>
    <row r="68" spans="3:36" x14ac:dyDescent="0.4">
      <c r="D68" s="192"/>
      <c r="E68" s="268"/>
      <c r="F68" s="269"/>
      <c r="G68" s="264"/>
      <c r="H68" s="156"/>
      <c r="I68" s="156"/>
      <c r="J68" s="146"/>
      <c r="L68" s="192"/>
      <c r="M68" s="268"/>
      <c r="N68" s="269"/>
      <c r="O68" s="264"/>
      <c r="P68" s="156"/>
      <c r="Q68" s="156"/>
      <c r="R68" s="146"/>
      <c r="U68" s="192"/>
      <c r="V68" s="251"/>
      <c r="W68" s="252"/>
      <c r="X68" s="264"/>
      <c r="Y68" s="156"/>
      <c r="Z68" s="156"/>
      <c r="AA68" s="146"/>
      <c r="AD68" s="180"/>
      <c r="AE68" s="251"/>
      <c r="AF68" s="252"/>
      <c r="AG68" s="141">
        <v>24</v>
      </c>
      <c r="AH68" s="143">
        <v>5</v>
      </c>
      <c r="AI68" s="143">
        <v>35</v>
      </c>
      <c r="AJ68" s="184">
        <v>5</v>
      </c>
    </row>
    <row r="69" spans="3:36" ht="19.5" thickBot="1" x14ac:dyDescent="0.45">
      <c r="D69" s="193"/>
      <c r="E69" s="270"/>
      <c r="F69" s="271"/>
      <c r="G69" s="265">
        <f>G67+H67</f>
        <v>52</v>
      </c>
      <c r="H69" s="196"/>
      <c r="I69" s="195">
        <f>I67+J67</f>
        <v>51</v>
      </c>
      <c r="J69" s="201"/>
      <c r="L69" s="193"/>
      <c r="M69" s="270"/>
      <c r="N69" s="271"/>
      <c r="O69" s="265">
        <f>O67+P67</f>
        <v>43</v>
      </c>
      <c r="P69" s="196"/>
      <c r="Q69" s="195">
        <f>Q67+R67</f>
        <v>48</v>
      </c>
      <c r="R69" s="201"/>
      <c r="U69" s="193"/>
      <c r="V69" s="253"/>
      <c r="W69" s="254"/>
      <c r="X69" s="265">
        <f>X67+Y67</f>
        <v>33</v>
      </c>
      <c r="Y69" s="196"/>
      <c r="Z69" s="195">
        <f>Z67+AA67</f>
        <v>46</v>
      </c>
      <c r="AA69" s="201"/>
      <c r="AD69" s="180"/>
      <c r="AE69" s="251"/>
      <c r="AF69" s="252"/>
      <c r="AG69" s="141"/>
      <c r="AH69" s="143"/>
      <c r="AI69" s="143"/>
      <c r="AJ69" s="184"/>
    </row>
    <row r="70" spans="3:36" ht="19.5" thickBot="1" x14ac:dyDescent="0.45">
      <c r="D70" s="191" t="s">
        <v>334</v>
      </c>
      <c r="E70" s="266"/>
      <c r="F70" s="267"/>
      <c r="G70" s="97" t="s">
        <v>103</v>
      </c>
      <c r="H70" s="70" t="s">
        <v>128</v>
      </c>
      <c r="I70" s="70" t="s">
        <v>129</v>
      </c>
      <c r="J70" s="71" t="s">
        <v>128</v>
      </c>
      <c r="L70" s="191" t="s">
        <v>262</v>
      </c>
      <c r="M70" s="266">
        <v>233</v>
      </c>
      <c r="N70" s="267"/>
      <c r="O70" s="97" t="s">
        <v>103</v>
      </c>
      <c r="P70" s="70" t="s">
        <v>128</v>
      </c>
      <c r="Q70" s="70" t="s">
        <v>129</v>
      </c>
      <c r="R70" s="71" t="s">
        <v>128</v>
      </c>
      <c r="U70" s="180" t="s">
        <v>218</v>
      </c>
      <c r="V70" s="251">
        <v>93</v>
      </c>
      <c r="W70" s="252"/>
      <c r="X70" s="97" t="s">
        <v>103</v>
      </c>
      <c r="Y70" s="70" t="s">
        <v>128</v>
      </c>
      <c r="Z70" s="70" t="s">
        <v>129</v>
      </c>
      <c r="AA70" s="71" t="s">
        <v>128</v>
      </c>
      <c r="AD70" s="181"/>
      <c r="AE70" s="251"/>
      <c r="AF70" s="252"/>
      <c r="AG70" s="153">
        <f>AG68+AH68</f>
        <v>29</v>
      </c>
      <c r="AH70" s="177"/>
      <c r="AI70" s="177">
        <f>AI68+AJ68</f>
        <v>40</v>
      </c>
      <c r="AJ70" s="185"/>
    </row>
    <row r="71" spans="3:36" x14ac:dyDescent="0.4">
      <c r="D71" s="192"/>
      <c r="E71" s="268"/>
      <c r="F71" s="269"/>
      <c r="G71" s="142"/>
      <c r="H71" s="154"/>
      <c r="I71" s="154"/>
      <c r="J71" s="144"/>
      <c r="L71" s="192"/>
      <c r="M71" s="268"/>
      <c r="N71" s="269"/>
      <c r="O71" s="142">
        <v>45</v>
      </c>
      <c r="P71" s="154">
        <v>6</v>
      </c>
      <c r="Q71" s="154">
        <v>37</v>
      </c>
      <c r="R71" s="144">
        <v>6</v>
      </c>
      <c r="U71" s="180"/>
      <c r="V71" s="251"/>
      <c r="W71" s="252"/>
      <c r="X71" s="142">
        <v>28</v>
      </c>
      <c r="Y71" s="154">
        <v>3</v>
      </c>
      <c r="Z71" s="154">
        <v>29</v>
      </c>
      <c r="AA71" s="144">
        <v>3</v>
      </c>
      <c r="AD71" s="179" t="s">
        <v>149</v>
      </c>
      <c r="AE71" s="251"/>
      <c r="AF71" s="252"/>
      <c r="AG71" s="97" t="s">
        <v>103</v>
      </c>
      <c r="AH71" s="70" t="s">
        <v>128</v>
      </c>
      <c r="AI71" s="70" t="s">
        <v>129</v>
      </c>
      <c r="AJ71" s="71" t="s">
        <v>128</v>
      </c>
    </row>
    <row r="72" spans="3:36" x14ac:dyDescent="0.4">
      <c r="D72" s="192"/>
      <c r="E72" s="268"/>
      <c r="F72" s="269"/>
      <c r="G72" s="264"/>
      <c r="H72" s="156"/>
      <c r="I72" s="156"/>
      <c r="J72" s="146"/>
      <c r="L72" s="192"/>
      <c r="M72" s="268"/>
      <c r="N72" s="269"/>
      <c r="O72" s="264"/>
      <c r="P72" s="156"/>
      <c r="Q72" s="156"/>
      <c r="R72" s="146"/>
      <c r="U72" s="180"/>
      <c r="V72" s="251"/>
      <c r="W72" s="252"/>
      <c r="X72" s="264"/>
      <c r="Y72" s="156"/>
      <c r="Z72" s="156"/>
      <c r="AA72" s="146"/>
      <c r="AD72" s="180"/>
      <c r="AE72" s="251"/>
      <c r="AF72" s="252"/>
      <c r="AG72" s="141">
        <v>37</v>
      </c>
      <c r="AH72" s="143">
        <v>7</v>
      </c>
      <c r="AI72" s="143">
        <v>43</v>
      </c>
      <c r="AJ72" s="184">
        <v>7</v>
      </c>
    </row>
    <row r="73" spans="3:36" ht="19.5" thickBot="1" x14ac:dyDescent="0.45">
      <c r="D73" s="193"/>
      <c r="E73" s="270"/>
      <c r="F73" s="271"/>
      <c r="G73" s="265"/>
      <c r="H73" s="196"/>
      <c r="I73" s="195"/>
      <c r="J73" s="201"/>
      <c r="L73" s="193"/>
      <c r="M73" s="270"/>
      <c r="N73" s="271"/>
      <c r="O73" s="265">
        <f>O71+P71</f>
        <v>51</v>
      </c>
      <c r="P73" s="196"/>
      <c r="Q73" s="195">
        <f>Q71+R71</f>
        <v>43</v>
      </c>
      <c r="R73" s="201"/>
      <c r="U73" s="181"/>
      <c r="V73" s="253"/>
      <c r="W73" s="254"/>
      <c r="X73" s="265">
        <f>X71+Y71</f>
        <v>31</v>
      </c>
      <c r="Y73" s="196"/>
      <c r="Z73" s="195">
        <f>Z71+AA71</f>
        <v>32</v>
      </c>
      <c r="AA73" s="201"/>
      <c r="AD73" s="180"/>
      <c r="AE73" s="251"/>
      <c r="AF73" s="252"/>
      <c r="AG73" s="141"/>
      <c r="AH73" s="143"/>
      <c r="AI73" s="143"/>
      <c r="AJ73" s="184"/>
    </row>
    <row r="74" spans="3:36" ht="19.5" thickBot="1" x14ac:dyDescent="0.45">
      <c r="D74" s="191" t="s">
        <v>335</v>
      </c>
      <c r="E74" s="266"/>
      <c r="F74" s="267"/>
      <c r="G74" s="97" t="s">
        <v>103</v>
      </c>
      <c r="H74" s="70" t="s">
        <v>128</v>
      </c>
      <c r="I74" s="70" t="s">
        <v>129</v>
      </c>
      <c r="J74" s="71" t="s">
        <v>128</v>
      </c>
      <c r="L74" s="191" t="s">
        <v>269</v>
      </c>
      <c r="M74" s="266">
        <v>203</v>
      </c>
      <c r="N74" s="267"/>
      <c r="O74" s="97" t="s">
        <v>103</v>
      </c>
      <c r="P74" s="70" t="s">
        <v>128</v>
      </c>
      <c r="Q74" s="70" t="s">
        <v>129</v>
      </c>
      <c r="R74" s="71" t="s">
        <v>128</v>
      </c>
      <c r="U74" s="180" t="s">
        <v>224</v>
      </c>
      <c r="V74" s="251">
        <v>64</v>
      </c>
      <c r="W74" s="252"/>
      <c r="X74" s="97" t="s">
        <v>103</v>
      </c>
      <c r="Y74" s="70" t="s">
        <v>128</v>
      </c>
      <c r="Z74" s="70" t="s">
        <v>129</v>
      </c>
      <c r="AA74" s="71" t="s">
        <v>128</v>
      </c>
      <c r="AD74" s="181"/>
      <c r="AE74" s="251"/>
      <c r="AF74" s="252"/>
      <c r="AG74" s="153">
        <f>AG72+AH72</f>
        <v>44</v>
      </c>
      <c r="AH74" s="177"/>
      <c r="AI74" s="177">
        <f>AI72+AJ72</f>
        <v>50</v>
      </c>
      <c r="AJ74" s="185"/>
    </row>
    <row r="75" spans="3:36" x14ac:dyDescent="0.4">
      <c r="D75" s="192"/>
      <c r="E75" s="268"/>
      <c r="F75" s="269"/>
      <c r="G75" s="142"/>
      <c r="H75" s="154"/>
      <c r="I75" s="154"/>
      <c r="J75" s="144"/>
      <c r="L75" s="192"/>
      <c r="M75" s="268"/>
      <c r="N75" s="269"/>
      <c r="O75" s="142">
        <v>42</v>
      </c>
      <c r="P75" s="154">
        <v>3</v>
      </c>
      <c r="Q75" s="154">
        <v>52</v>
      </c>
      <c r="R75" s="144">
        <v>3</v>
      </c>
      <c r="U75" s="180"/>
      <c r="V75" s="251"/>
      <c r="W75" s="252"/>
      <c r="X75" s="142">
        <v>25</v>
      </c>
      <c r="Y75" s="154">
        <v>3</v>
      </c>
      <c r="Z75" s="154">
        <v>23</v>
      </c>
      <c r="AA75" s="144">
        <v>3</v>
      </c>
      <c r="AD75" s="180" t="s">
        <v>150</v>
      </c>
      <c r="AE75" s="251"/>
      <c r="AF75" s="252"/>
      <c r="AG75" s="97" t="s">
        <v>103</v>
      </c>
      <c r="AH75" s="70" t="s">
        <v>128</v>
      </c>
      <c r="AI75" s="70" t="s">
        <v>129</v>
      </c>
      <c r="AJ75" s="71" t="s">
        <v>128</v>
      </c>
    </row>
    <row r="76" spans="3:36" x14ac:dyDescent="0.4">
      <c r="D76" s="192"/>
      <c r="E76" s="268"/>
      <c r="F76" s="269"/>
      <c r="G76" s="264"/>
      <c r="H76" s="156"/>
      <c r="I76" s="156"/>
      <c r="J76" s="146"/>
      <c r="L76" s="192"/>
      <c r="M76" s="268"/>
      <c r="N76" s="269"/>
      <c r="O76" s="264"/>
      <c r="P76" s="156"/>
      <c r="Q76" s="156"/>
      <c r="R76" s="146"/>
      <c r="U76" s="180"/>
      <c r="V76" s="251"/>
      <c r="W76" s="252"/>
      <c r="X76" s="264"/>
      <c r="Y76" s="156"/>
      <c r="Z76" s="156"/>
      <c r="AA76" s="146"/>
      <c r="AD76" s="180"/>
      <c r="AE76" s="251"/>
      <c r="AF76" s="252"/>
      <c r="AG76" s="141">
        <v>13</v>
      </c>
      <c r="AH76" s="143">
        <v>2</v>
      </c>
      <c r="AI76" s="143">
        <v>46</v>
      </c>
      <c r="AJ76" s="184">
        <v>2</v>
      </c>
    </row>
    <row r="77" spans="3:36" ht="19.5" thickBot="1" x14ac:dyDescent="0.45">
      <c r="D77" s="193"/>
      <c r="E77" s="270"/>
      <c r="F77" s="271"/>
      <c r="G77" s="265">
        <f>G75+H75</f>
        <v>0</v>
      </c>
      <c r="H77" s="196"/>
      <c r="I77" s="195">
        <f>I75+J75</f>
        <v>0</v>
      </c>
      <c r="J77" s="201"/>
      <c r="L77" s="193"/>
      <c r="M77" s="270"/>
      <c r="N77" s="271"/>
      <c r="O77" s="265">
        <f>O75+P75</f>
        <v>45</v>
      </c>
      <c r="P77" s="196"/>
      <c r="Q77" s="195">
        <f>Q75+R75</f>
        <v>55</v>
      </c>
      <c r="R77" s="201"/>
      <c r="U77" s="181"/>
      <c r="V77" s="253"/>
      <c r="W77" s="254"/>
      <c r="X77" s="265">
        <f>X75+Y75</f>
        <v>28</v>
      </c>
      <c r="Y77" s="196"/>
      <c r="Z77" s="195">
        <f>Z75+AA75</f>
        <v>26</v>
      </c>
      <c r="AA77" s="201"/>
      <c r="AD77" s="180"/>
      <c r="AE77" s="251"/>
      <c r="AF77" s="252"/>
      <c r="AG77" s="141"/>
      <c r="AH77" s="143"/>
      <c r="AI77" s="143"/>
      <c r="AJ77" s="184"/>
    </row>
    <row r="78" spans="3:36" ht="19.5" thickBot="1" x14ac:dyDescent="0.45">
      <c r="D78" s="191" t="s">
        <v>336</v>
      </c>
      <c r="E78" s="266"/>
      <c r="F78" s="267"/>
      <c r="G78" s="97" t="s">
        <v>103</v>
      </c>
      <c r="H78" s="70" t="s">
        <v>128</v>
      </c>
      <c r="I78" s="70" t="s">
        <v>129</v>
      </c>
      <c r="J78" s="71" t="s">
        <v>128</v>
      </c>
      <c r="L78" s="191" t="s">
        <v>294</v>
      </c>
      <c r="M78" s="266">
        <v>162</v>
      </c>
      <c r="N78" s="267"/>
      <c r="O78" s="97" t="s">
        <v>103</v>
      </c>
      <c r="P78" s="70" t="s">
        <v>128</v>
      </c>
      <c r="Q78" s="70" t="s">
        <v>129</v>
      </c>
      <c r="R78" s="71" t="s">
        <v>128</v>
      </c>
      <c r="U78" s="191" t="s">
        <v>230</v>
      </c>
      <c r="V78" s="266">
        <v>70</v>
      </c>
      <c r="W78" s="267"/>
      <c r="X78" s="97" t="s">
        <v>103</v>
      </c>
      <c r="Y78" s="70" t="s">
        <v>128</v>
      </c>
      <c r="Z78" s="70" t="s">
        <v>129</v>
      </c>
      <c r="AA78" s="71" t="s">
        <v>128</v>
      </c>
      <c r="AD78" s="181"/>
      <c r="AE78" s="251"/>
      <c r="AF78" s="252"/>
      <c r="AG78" s="153">
        <f>AG76+AH76</f>
        <v>15</v>
      </c>
      <c r="AH78" s="177"/>
      <c r="AI78" s="177">
        <f>AI76+AJ76</f>
        <v>48</v>
      </c>
      <c r="AJ78" s="185"/>
    </row>
    <row r="79" spans="3:36" x14ac:dyDescent="0.4">
      <c r="D79" s="192"/>
      <c r="E79" s="268"/>
      <c r="F79" s="269"/>
      <c r="G79" s="142"/>
      <c r="H79" s="154"/>
      <c r="I79" s="154"/>
      <c r="J79" s="144"/>
      <c r="L79" s="192"/>
      <c r="M79" s="268"/>
      <c r="N79" s="269"/>
      <c r="O79" s="142">
        <v>41</v>
      </c>
      <c r="P79" s="154">
        <v>8</v>
      </c>
      <c r="Q79" s="154">
        <v>36</v>
      </c>
      <c r="R79" s="144">
        <v>8</v>
      </c>
      <c r="U79" s="192"/>
      <c r="V79" s="268"/>
      <c r="W79" s="269"/>
      <c r="X79" s="142">
        <v>25</v>
      </c>
      <c r="Y79" s="154">
        <v>6</v>
      </c>
      <c r="Z79" s="154">
        <v>19</v>
      </c>
      <c r="AA79" s="144">
        <v>6</v>
      </c>
      <c r="AD79" s="180" t="s">
        <v>138</v>
      </c>
      <c r="AE79" s="251"/>
      <c r="AF79" s="252"/>
      <c r="AG79" s="97" t="s">
        <v>103</v>
      </c>
      <c r="AH79" s="70" t="s">
        <v>128</v>
      </c>
      <c r="AI79" s="70" t="s">
        <v>129</v>
      </c>
      <c r="AJ79" s="71" t="s">
        <v>128</v>
      </c>
    </row>
    <row r="80" spans="3:36" x14ac:dyDescent="0.4">
      <c r="D80" s="192"/>
      <c r="E80" s="268"/>
      <c r="F80" s="269"/>
      <c r="G80" s="264"/>
      <c r="H80" s="156"/>
      <c r="I80" s="156"/>
      <c r="J80" s="146"/>
      <c r="L80" s="192"/>
      <c r="M80" s="268"/>
      <c r="N80" s="269"/>
      <c r="O80" s="264"/>
      <c r="P80" s="156"/>
      <c r="Q80" s="156"/>
      <c r="R80" s="146"/>
      <c r="U80" s="192"/>
      <c r="V80" s="268"/>
      <c r="W80" s="269"/>
      <c r="X80" s="264"/>
      <c r="Y80" s="156"/>
      <c r="Z80" s="156"/>
      <c r="AA80" s="146"/>
      <c r="AD80" s="180"/>
      <c r="AE80" s="251"/>
      <c r="AF80" s="252"/>
      <c r="AG80" s="142"/>
      <c r="AH80" s="154"/>
      <c r="AI80" s="154"/>
      <c r="AJ80" s="144"/>
    </row>
    <row r="81" spans="4:36" ht="19.5" thickBot="1" x14ac:dyDescent="0.45">
      <c r="D81" s="193"/>
      <c r="E81" s="270"/>
      <c r="F81" s="271"/>
      <c r="G81" s="265">
        <f>G79+H79</f>
        <v>0</v>
      </c>
      <c r="H81" s="196"/>
      <c r="I81" s="195">
        <f>I79+J79</f>
        <v>0</v>
      </c>
      <c r="J81" s="201"/>
      <c r="L81" s="193"/>
      <c r="M81" s="270"/>
      <c r="N81" s="271"/>
      <c r="O81" s="265">
        <f>O79+P79</f>
        <v>49</v>
      </c>
      <c r="P81" s="196"/>
      <c r="Q81" s="195">
        <f>Q79+R79</f>
        <v>44</v>
      </c>
      <c r="R81" s="201"/>
      <c r="U81" s="193"/>
      <c r="V81" s="270"/>
      <c r="W81" s="271"/>
      <c r="X81" s="265">
        <f>X79+Y79</f>
        <v>31</v>
      </c>
      <c r="Y81" s="196"/>
      <c r="Z81" s="195">
        <f>Z79+AA79</f>
        <v>25</v>
      </c>
      <c r="AA81" s="201"/>
      <c r="AD81" s="180"/>
      <c r="AE81" s="251"/>
      <c r="AF81" s="252"/>
      <c r="AG81" s="264"/>
      <c r="AH81" s="156"/>
      <c r="AI81" s="156"/>
      <c r="AJ81" s="146"/>
    </row>
    <row r="82" spans="4:36" ht="19.5" thickBot="1" x14ac:dyDescent="0.45">
      <c r="D82" s="191" t="s">
        <v>337</v>
      </c>
      <c r="E82" s="266"/>
      <c r="F82" s="267"/>
      <c r="G82" s="97" t="s">
        <v>103</v>
      </c>
      <c r="H82" s="70" t="s">
        <v>128</v>
      </c>
      <c r="I82" s="70" t="s">
        <v>129</v>
      </c>
      <c r="J82" s="71" t="s">
        <v>128</v>
      </c>
      <c r="L82" s="191" t="s">
        <v>303</v>
      </c>
      <c r="M82" s="266">
        <v>136</v>
      </c>
      <c r="N82" s="267"/>
      <c r="O82" s="97" t="s">
        <v>103</v>
      </c>
      <c r="P82" s="70" t="s">
        <v>128</v>
      </c>
      <c r="Q82" s="70" t="s">
        <v>129</v>
      </c>
      <c r="R82" s="71" t="s">
        <v>128</v>
      </c>
      <c r="U82" s="191" t="s">
        <v>243</v>
      </c>
      <c r="V82" s="266">
        <v>92</v>
      </c>
      <c r="W82" s="267"/>
      <c r="X82" s="97" t="s">
        <v>103</v>
      </c>
      <c r="Y82" s="70" t="s">
        <v>128</v>
      </c>
      <c r="Z82" s="70" t="s">
        <v>129</v>
      </c>
      <c r="AA82" s="71" t="s">
        <v>128</v>
      </c>
      <c r="AD82" s="181"/>
      <c r="AE82" s="251"/>
      <c r="AF82" s="252"/>
      <c r="AG82" s="265">
        <f>AG80+AH80</f>
        <v>0</v>
      </c>
      <c r="AH82" s="196"/>
      <c r="AI82" s="195">
        <f>AI80+AJ80</f>
        <v>0</v>
      </c>
      <c r="AJ82" s="201"/>
    </row>
    <row r="83" spans="4:36" x14ac:dyDescent="0.4">
      <c r="D83" s="192"/>
      <c r="E83" s="268"/>
      <c r="F83" s="269"/>
      <c r="G83" s="142"/>
      <c r="H83" s="154"/>
      <c r="I83" s="154"/>
      <c r="J83" s="144"/>
      <c r="L83" s="192"/>
      <c r="M83" s="268"/>
      <c r="N83" s="269"/>
      <c r="O83" s="142">
        <v>26</v>
      </c>
      <c r="P83" s="154">
        <v>9</v>
      </c>
      <c r="Q83" s="154">
        <v>43</v>
      </c>
      <c r="R83" s="144">
        <v>9</v>
      </c>
      <c r="U83" s="192"/>
      <c r="V83" s="268"/>
      <c r="W83" s="269"/>
      <c r="X83" s="142">
        <v>36</v>
      </c>
      <c r="Y83" s="154">
        <v>6</v>
      </c>
      <c r="Z83" s="154">
        <v>41</v>
      </c>
      <c r="AA83" s="144">
        <v>6</v>
      </c>
      <c r="AD83" s="180" t="s">
        <v>153</v>
      </c>
      <c r="AE83" s="251"/>
      <c r="AF83" s="252"/>
      <c r="AG83" s="97" t="s">
        <v>103</v>
      </c>
      <c r="AH83" s="70" t="s">
        <v>128</v>
      </c>
      <c r="AI83" s="70" t="s">
        <v>129</v>
      </c>
      <c r="AJ83" s="71" t="s">
        <v>128</v>
      </c>
    </row>
    <row r="84" spans="4:36" x14ac:dyDescent="0.4">
      <c r="D84" s="192"/>
      <c r="E84" s="268"/>
      <c r="F84" s="269"/>
      <c r="G84" s="264"/>
      <c r="H84" s="156"/>
      <c r="I84" s="156"/>
      <c r="J84" s="146"/>
      <c r="L84" s="192"/>
      <c r="M84" s="268"/>
      <c r="N84" s="269"/>
      <c r="O84" s="264"/>
      <c r="P84" s="156"/>
      <c r="Q84" s="156"/>
      <c r="R84" s="146"/>
      <c r="U84" s="192"/>
      <c r="V84" s="268"/>
      <c r="W84" s="269"/>
      <c r="X84" s="264"/>
      <c r="Y84" s="156"/>
      <c r="Z84" s="156"/>
      <c r="AA84" s="146"/>
      <c r="AD84" s="180"/>
      <c r="AE84" s="251"/>
      <c r="AF84" s="252"/>
      <c r="AG84" s="142"/>
      <c r="AH84" s="154"/>
      <c r="AI84" s="154"/>
      <c r="AJ84" s="144"/>
    </row>
    <row r="85" spans="4:36" ht="19.5" thickBot="1" x14ac:dyDescent="0.45">
      <c r="D85" s="193"/>
      <c r="E85" s="270"/>
      <c r="F85" s="271"/>
      <c r="G85" s="265">
        <f>G83+H83</f>
        <v>0</v>
      </c>
      <c r="H85" s="196"/>
      <c r="I85" s="195">
        <f>I83+J83</f>
        <v>0</v>
      </c>
      <c r="J85" s="201"/>
      <c r="L85" s="193"/>
      <c r="M85" s="270"/>
      <c r="N85" s="271"/>
      <c r="O85" s="265">
        <f>O83+P83</f>
        <v>35</v>
      </c>
      <c r="P85" s="196"/>
      <c r="Q85" s="195">
        <f>Q83+R83</f>
        <v>52</v>
      </c>
      <c r="R85" s="201"/>
      <c r="U85" s="193"/>
      <c r="V85" s="270"/>
      <c r="W85" s="271"/>
      <c r="X85" s="265">
        <f>X83+Y83</f>
        <v>42</v>
      </c>
      <c r="Y85" s="196"/>
      <c r="Z85" s="195">
        <f>Z83+AA83</f>
        <v>47</v>
      </c>
      <c r="AA85" s="201"/>
      <c r="AD85" s="180"/>
      <c r="AE85" s="251"/>
      <c r="AF85" s="252"/>
      <c r="AG85" s="264"/>
      <c r="AH85" s="156"/>
      <c r="AI85" s="156"/>
      <c r="AJ85" s="146"/>
    </row>
    <row r="86" spans="4:36" ht="19.5" thickBot="1" x14ac:dyDescent="0.45">
      <c r="D86" s="191" t="s">
        <v>338</v>
      </c>
      <c r="E86" s="266"/>
      <c r="F86" s="267"/>
      <c r="G86" s="97" t="s">
        <v>103</v>
      </c>
      <c r="H86" s="70" t="s">
        <v>128</v>
      </c>
      <c r="I86" s="70" t="s">
        <v>129</v>
      </c>
      <c r="J86" s="71" t="s">
        <v>128</v>
      </c>
      <c r="L86" s="191" t="s">
        <v>310</v>
      </c>
      <c r="M86" s="266">
        <v>112</v>
      </c>
      <c r="N86" s="267"/>
      <c r="O86" s="97" t="s">
        <v>103</v>
      </c>
      <c r="P86" s="70" t="s">
        <v>128</v>
      </c>
      <c r="Q86" s="70" t="s">
        <v>129</v>
      </c>
      <c r="R86" s="71" t="s">
        <v>128</v>
      </c>
      <c r="U86" s="191" t="s">
        <v>250</v>
      </c>
      <c r="V86" s="266">
        <v>113</v>
      </c>
      <c r="W86" s="267"/>
      <c r="X86" s="97" t="s">
        <v>103</v>
      </c>
      <c r="Y86" s="70" t="s">
        <v>128</v>
      </c>
      <c r="Z86" s="70" t="s">
        <v>129</v>
      </c>
      <c r="AA86" s="71" t="s">
        <v>128</v>
      </c>
      <c r="AD86" s="181"/>
      <c r="AE86" s="251"/>
      <c r="AF86" s="252"/>
      <c r="AG86" s="265">
        <f>AG84+AH84</f>
        <v>0</v>
      </c>
      <c r="AH86" s="196"/>
      <c r="AI86" s="195">
        <f>AI84+AJ84</f>
        <v>0</v>
      </c>
      <c r="AJ86" s="201"/>
    </row>
    <row r="87" spans="4:36" x14ac:dyDescent="0.4">
      <c r="D87" s="192"/>
      <c r="E87" s="268"/>
      <c r="F87" s="269"/>
      <c r="G87" s="142"/>
      <c r="H87" s="154"/>
      <c r="I87" s="154"/>
      <c r="J87" s="144"/>
      <c r="L87" s="192"/>
      <c r="M87" s="268"/>
      <c r="N87" s="269"/>
      <c r="O87" s="142">
        <v>29</v>
      </c>
      <c r="P87" s="154">
        <v>9</v>
      </c>
      <c r="Q87" s="154">
        <v>29</v>
      </c>
      <c r="R87" s="144">
        <v>9</v>
      </c>
      <c r="U87" s="192"/>
      <c r="V87" s="268"/>
      <c r="W87" s="269"/>
      <c r="X87" s="142">
        <v>33</v>
      </c>
      <c r="Y87" s="154">
        <v>8</v>
      </c>
      <c r="Z87" s="154">
        <v>69</v>
      </c>
      <c r="AA87" s="144">
        <v>8</v>
      </c>
      <c r="AD87" s="180" t="s">
        <v>154</v>
      </c>
      <c r="AE87" s="251"/>
      <c r="AF87" s="252"/>
      <c r="AG87" s="97" t="s">
        <v>103</v>
      </c>
      <c r="AH87" s="70" t="s">
        <v>128</v>
      </c>
      <c r="AI87" s="70" t="s">
        <v>129</v>
      </c>
      <c r="AJ87" s="71" t="s">
        <v>128</v>
      </c>
    </row>
    <row r="88" spans="4:36" x14ac:dyDescent="0.4">
      <c r="D88" s="192"/>
      <c r="E88" s="268"/>
      <c r="F88" s="269"/>
      <c r="G88" s="264"/>
      <c r="H88" s="156"/>
      <c r="I88" s="156"/>
      <c r="J88" s="146"/>
      <c r="L88" s="192"/>
      <c r="M88" s="268"/>
      <c r="N88" s="269"/>
      <c r="O88" s="264"/>
      <c r="P88" s="156"/>
      <c r="Q88" s="156"/>
      <c r="R88" s="146"/>
      <c r="U88" s="192"/>
      <c r="V88" s="268"/>
      <c r="W88" s="269"/>
      <c r="X88" s="264"/>
      <c r="Y88" s="156"/>
      <c r="Z88" s="156"/>
      <c r="AA88" s="146"/>
      <c r="AD88" s="180"/>
      <c r="AE88" s="251"/>
      <c r="AF88" s="252"/>
      <c r="AG88" s="142"/>
      <c r="AH88" s="154"/>
      <c r="AI88" s="154"/>
      <c r="AJ88" s="144"/>
    </row>
    <row r="89" spans="4:36" ht="19.5" thickBot="1" x14ac:dyDescent="0.45">
      <c r="D89" s="193"/>
      <c r="E89" s="270"/>
      <c r="F89" s="271"/>
      <c r="G89" s="265">
        <f>G87+H87</f>
        <v>0</v>
      </c>
      <c r="H89" s="196"/>
      <c r="I89" s="195">
        <f>I87+J87</f>
        <v>0</v>
      </c>
      <c r="J89" s="201"/>
      <c r="L89" s="193"/>
      <c r="M89" s="270"/>
      <c r="N89" s="271"/>
      <c r="O89" s="265">
        <f>O87+P87</f>
        <v>38</v>
      </c>
      <c r="P89" s="196"/>
      <c r="Q89" s="195">
        <f>Q87+R87</f>
        <v>38</v>
      </c>
      <c r="R89" s="201"/>
      <c r="U89" s="193"/>
      <c r="V89" s="270"/>
      <c r="W89" s="271"/>
      <c r="X89" s="265">
        <f>X87+Y87</f>
        <v>41</v>
      </c>
      <c r="Y89" s="196"/>
      <c r="Z89" s="195">
        <f>Z87+AA87</f>
        <v>77</v>
      </c>
      <c r="AA89" s="201"/>
      <c r="AD89" s="180"/>
      <c r="AE89" s="251"/>
      <c r="AF89" s="252"/>
      <c r="AG89" s="264"/>
      <c r="AH89" s="156"/>
      <c r="AI89" s="156"/>
      <c r="AJ89" s="146"/>
    </row>
    <row r="90" spans="4:36" ht="19.5" thickBot="1" x14ac:dyDescent="0.45">
      <c r="D90" s="191" t="s">
        <v>339</v>
      </c>
      <c r="E90" s="266"/>
      <c r="F90" s="267"/>
      <c r="G90" s="97" t="s">
        <v>103</v>
      </c>
      <c r="H90" s="70" t="s">
        <v>128</v>
      </c>
      <c r="I90" s="70" t="s">
        <v>129</v>
      </c>
      <c r="J90" s="71" t="s">
        <v>128</v>
      </c>
      <c r="L90" s="191" t="s">
        <v>315</v>
      </c>
      <c r="M90" s="266">
        <v>71</v>
      </c>
      <c r="N90" s="267"/>
      <c r="O90" s="97" t="s">
        <v>103</v>
      </c>
      <c r="P90" s="70" t="s">
        <v>128</v>
      </c>
      <c r="Q90" s="70" t="s">
        <v>129</v>
      </c>
      <c r="R90" s="71" t="s">
        <v>128</v>
      </c>
      <c r="U90" s="191" t="s">
        <v>255</v>
      </c>
      <c r="V90" s="266">
        <v>124</v>
      </c>
      <c r="W90" s="267"/>
      <c r="X90" s="97" t="s">
        <v>103</v>
      </c>
      <c r="Y90" s="70" t="s">
        <v>128</v>
      </c>
      <c r="Z90" s="70" t="s">
        <v>129</v>
      </c>
      <c r="AA90" s="71" t="s">
        <v>128</v>
      </c>
      <c r="AD90" s="181"/>
      <c r="AE90" s="251"/>
      <c r="AF90" s="252"/>
      <c r="AG90" s="265">
        <f>AG88+AH88</f>
        <v>0</v>
      </c>
      <c r="AH90" s="196"/>
      <c r="AI90" s="195">
        <f>AI88+AJ88</f>
        <v>0</v>
      </c>
      <c r="AJ90" s="201"/>
    </row>
    <row r="91" spans="4:36" x14ac:dyDescent="0.4">
      <c r="D91" s="192"/>
      <c r="E91" s="268"/>
      <c r="F91" s="269"/>
      <c r="G91" s="142"/>
      <c r="H91" s="154"/>
      <c r="I91" s="154"/>
      <c r="J91" s="144"/>
      <c r="L91" s="192"/>
      <c r="M91" s="268"/>
      <c r="N91" s="269"/>
      <c r="O91" s="142">
        <v>53</v>
      </c>
      <c r="P91" s="154">
        <v>6</v>
      </c>
      <c r="Q91" s="154">
        <v>49</v>
      </c>
      <c r="R91" s="144">
        <v>6</v>
      </c>
      <c r="U91" s="192"/>
      <c r="V91" s="268"/>
      <c r="W91" s="269"/>
      <c r="X91" s="142">
        <v>34</v>
      </c>
      <c r="Y91" s="154">
        <v>9</v>
      </c>
      <c r="Z91" s="154">
        <v>39</v>
      </c>
      <c r="AA91" s="144">
        <v>9</v>
      </c>
      <c r="AD91" s="180" t="s">
        <v>209</v>
      </c>
      <c r="AE91" s="251"/>
      <c r="AF91" s="252"/>
      <c r="AG91" s="97" t="s">
        <v>103</v>
      </c>
      <c r="AH91" s="70" t="s">
        <v>128</v>
      </c>
      <c r="AI91" s="70" t="s">
        <v>129</v>
      </c>
      <c r="AJ91" s="71" t="s">
        <v>128</v>
      </c>
    </row>
    <row r="92" spans="4:36" x14ac:dyDescent="0.4">
      <c r="D92" s="192"/>
      <c r="E92" s="268"/>
      <c r="F92" s="269"/>
      <c r="G92" s="264"/>
      <c r="H92" s="156"/>
      <c r="I92" s="156"/>
      <c r="J92" s="146"/>
      <c r="L92" s="192"/>
      <c r="M92" s="268"/>
      <c r="N92" s="269"/>
      <c r="O92" s="264"/>
      <c r="P92" s="156"/>
      <c r="Q92" s="156"/>
      <c r="R92" s="146"/>
      <c r="U92" s="192"/>
      <c r="V92" s="268"/>
      <c r="W92" s="269"/>
      <c r="X92" s="264"/>
      <c r="Y92" s="156"/>
      <c r="Z92" s="156"/>
      <c r="AA92" s="146"/>
      <c r="AD92" s="180"/>
      <c r="AE92" s="251"/>
      <c r="AF92" s="252"/>
      <c r="AG92" s="142"/>
      <c r="AH92" s="154"/>
      <c r="AI92" s="154"/>
      <c r="AJ92" s="144"/>
    </row>
    <row r="93" spans="4:36" ht="19.5" thickBot="1" x14ac:dyDescent="0.45">
      <c r="D93" s="193"/>
      <c r="E93" s="270"/>
      <c r="F93" s="271"/>
      <c r="G93" s="265">
        <f>G91+H91</f>
        <v>0</v>
      </c>
      <c r="H93" s="196"/>
      <c r="I93" s="195">
        <f>I91+J91</f>
        <v>0</v>
      </c>
      <c r="J93" s="201"/>
      <c r="L93" s="193"/>
      <c r="M93" s="270"/>
      <c r="N93" s="271"/>
      <c r="O93" s="265">
        <f>O91+P91</f>
        <v>59</v>
      </c>
      <c r="P93" s="196"/>
      <c r="Q93" s="195">
        <f>Q91+R91</f>
        <v>55</v>
      </c>
      <c r="R93" s="201"/>
      <c r="U93" s="193"/>
      <c r="V93" s="270"/>
      <c r="W93" s="271"/>
      <c r="X93" s="265">
        <f>X91+Y91</f>
        <v>43</v>
      </c>
      <c r="Y93" s="196"/>
      <c r="Z93" s="195">
        <f>Z91+AA91</f>
        <v>48</v>
      </c>
      <c r="AA93" s="201"/>
      <c r="AD93" s="180"/>
      <c r="AE93" s="251"/>
      <c r="AF93" s="252"/>
      <c r="AG93" s="264"/>
      <c r="AH93" s="156"/>
      <c r="AI93" s="156"/>
      <c r="AJ93" s="146"/>
    </row>
    <row r="94" spans="4:36" ht="19.5" thickBot="1" x14ac:dyDescent="0.45">
      <c r="D94" s="191"/>
      <c r="E94" s="266"/>
      <c r="F94" s="267"/>
      <c r="G94" s="97" t="s">
        <v>103</v>
      </c>
      <c r="H94" s="70" t="s">
        <v>128</v>
      </c>
      <c r="I94" s="70" t="s">
        <v>129</v>
      </c>
      <c r="J94" s="71" t="s">
        <v>128</v>
      </c>
      <c r="L94" s="191" t="s">
        <v>325</v>
      </c>
      <c r="M94" s="266">
        <v>125</v>
      </c>
      <c r="N94" s="267"/>
      <c r="O94" s="97" t="s">
        <v>103</v>
      </c>
      <c r="P94" s="70" t="s">
        <v>128</v>
      </c>
      <c r="Q94" s="70" t="s">
        <v>129</v>
      </c>
      <c r="R94" s="71" t="s">
        <v>128</v>
      </c>
      <c r="U94" s="191" t="s">
        <v>262</v>
      </c>
      <c r="V94" s="266">
        <v>233</v>
      </c>
      <c r="W94" s="267"/>
      <c r="X94" s="97" t="s">
        <v>134</v>
      </c>
      <c r="Y94" s="70" t="s">
        <v>135</v>
      </c>
      <c r="Z94" s="70" t="s">
        <v>136</v>
      </c>
      <c r="AA94" s="71" t="s">
        <v>135</v>
      </c>
      <c r="AD94" s="181"/>
      <c r="AE94" s="251"/>
      <c r="AF94" s="252"/>
      <c r="AG94" s="265">
        <f>AG92+AH92</f>
        <v>0</v>
      </c>
      <c r="AH94" s="196"/>
      <c r="AI94" s="195">
        <f>AI92+AJ92</f>
        <v>0</v>
      </c>
      <c r="AJ94" s="201"/>
    </row>
    <row r="95" spans="4:36" x14ac:dyDescent="0.4">
      <c r="D95" s="192"/>
      <c r="E95" s="268"/>
      <c r="F95" s="269"/>
      <c r="G95" s="142"/>
      <c r="H95" s="154"/>
      <c r="I95" s="154"/>
      <c r="J95" s="144"/>
      <c r="L95" s="192"/>
      <c r="M95" s="268"/>
      <c r="N95" s="269"/>
      <c r="O95" s="142">
        <v>55</v>
      </c>
      <c r="P95" s="154">
        <v>14</v>
      </c>
      <c r="Q95" s="154">
        <v>44</v>
      </c>
      <c r="R95" s="144">
        <v>14</v>
      </c>
      <c r="U95" s="192"/>
      <c r="V95" s="268"/>
      <c r="W95" s="269"/>
      <c r="X95" s="142">
        <v>45</v>
      </c>
      <c r="Y95" s="154">
        <v>6</v>
      </c>
      <c r="Z95" s="154">
        <v>37</v>
      </c>
      <c r="AA95" s="144">
        <v>6</v>
      </c>
      <c r="AD95" s="180" t="s">
        <v>210</v>
      </c>
      <c r="AE95" s="251"/>
      <c r="AF95" s="252"/>
      <c r="AG95" s="97" t="s">
        <v>103</v>
      </c>
      <c r="AH95" s="70" t="s">
        <v>128</v>
      </c>
      <c r="AI95" s="70" t="s">
        <v>129</v>
      </c>
      <c r="AJ95" s="71" t="s">
        <v>128</v>
      </c>
    </row>
    <row r="96" spans="4:36" x14ac:dyDescent="0.4">
      <c r="D96" s="192"/>
      <c r="E96" s="268"/>
      <c r="F96" s="269"/>
      <c r="G96" s="264"/>
      <c r="H96" s="156"/>
      <c r="I96" s="156"/>
      <c r="J96" s="146"/>
      <c r="L96" s="192"/>
      <c r="M96" s="268"/>
      <c r="N96" s="269"/>
      <c r="O96" s="264"/>
      <c r="P96" s="156"/>
      <c r="Q96" s="156"/>
      <c r="R96" s="146"/>
      <c r="U96" s="192"/>
      <c r="V96" s="268"/>
      <c r="W96" s="269"/>
      <c r="X96" s="264"/>
      <c r="Y96" s="156"/>
      <c r="Z96" s="156"/>
      <c r="AA96" s="146"/>
      <c r="AD96" s="180"/>
      <c r="AE96" s="251"/>
      <c r="AF96" s="252"/>
      <c r="AG96" s="142"/>
      <c r="AH96" s="154"/>
      <c r="AI96" s="154"/>
      <c r="AJ96" s="144"/>
    </row>
    <row r="97" spans="4:36" ht="19.5" thickBot="1" x14ac:dyDescent="0.45">
      <c r="D97" s="193"/>
      <c r="E97" s="270"/>
      <c r="F97" s="271"/>
      <c r="G97" s="265">
        <f>G95+H95</f>
        <v>0</v>
      </c>
      <c r="H97" s="196"/>
      <c r="I97" s="195">
        <f>I95+J95</f>
        <v>0</v>
      </c>
      <c r="J97" s="201"/>
      <c r="L97" s="193"/>
      <c r="M97" s="270"/>
      <c r="N97" s="271"/>
      <c r="O97" s="265">
        <f>O95+P95</f>
        <v>69</v>
      </c>
      <c r="P97" s="196"/>
      <c r="Q97" s="195">
        <f>Q95+R95</f>
        <v>58</v>
      </c>
      <c r="R97" s="201"/>
      <c r="U97" s="193"/>
      <c r="V97" s="270"/>
      <c r="W97" s="271"/>
      <c r="X97" s="265">
        <f>X95+Y95</f>
        <v>51</v>
      </c>
      <c r="Y97" s="196"/>
      <c r="Z97" s="195">
        <f>Z95+AA95</f>
        <v>43</v>
      </c>
      <c r="AA97" s="201"/>
      <c r="AD97" s="180"/>
      <c r="AE97" s="251"/>
      <c r="AF97" s="252"/>
      <c r="AG97" s="264"/>
      <c r="AH97" s="156"/>
      <c r="AI97" s="156"/>
      <c r="AJ97" s="146"/>
    </row>
    <row r="98" spans="4:36" ht="19.5" thickBot="1" x14ac:dyDescent="0.45">
      <c r="D98" s="191"/>
      <c r="E98" s="266"/>
      <c r="F98" s="267"/>
      <c r="G98" s="97" t="s">
        <v>103</v>
      </c>
      <c r="H98" s="70" t="s">
        <v>128</v>
      </c>
      <c r="I98" s="70" t="s">
        <v>129</v>
      </c>
      <c r="J98" s="71" t="s">
        <v>128</v>
      </c>
      <c r="L98" s="191" t="s">
        <v>331</v>
      </c>
      <c r="M98" s="266">
        <v>165</v>
      </c>
      <c r="N98" s="267"/>
      <c r="O98" s="97" t="s">
        <v>103</v>
      </c>
      <c r="P98" s="70" t="s">
        <v>128</v>
      </c>
      <c r="Q98" s="70" t="s">
        <v>129</v>
      </c>
      <c r="R98" s="71" t="s">
        <v>128</v>
      </c>
      <c r="U98" s="191" t="s">
        <v>269</v>
      </c>
      <c r="V98" s="266">
        <v>203</v>
      </c>
      <c r="W98" s="267"/>
      <c r="X98" s="97" t="s">
        <v>271</v>
      </c>
      <c r="Y98" s="70" t="s">
        <v>272</v>
      </c>
      <c r="Z98" s="70" t="s">
        <v>273</v>
      </c>
      <c r="AA98" s="71" t="s">
        <v>272</v>
      </c>
      <c r="AD98" s="181"/>
      <c r="AE98" s="251"/>
      <c r="AF98" s="252"/>
      <c r="AG98" s="265">
        <f>AG96+AH96</f>
        <v>0</v>
      </c>
      <c r="AH98" s="196"/>
      <c r="AI98" s="195">
        <f>AI96+AJ96</f>
        <v>0</v>
      </c>
      <c r="AJ98" s="201"/>
    </row>
    <row r="99" spans="4:36" x14ac:dyDescent="0.4">
      <c r="D99" s="192"/>
      <c r="E99" s="268"/>
      <c r="F99" s="269"/>
      <c r="G99" s="142"/>
      <c r="H99" s="154"/>
      <c r="I99" s="154"/>
      <c r="J99" s="144"/>
      <c r="L99" s="192"/>
      <c r="M99" s="268"/>
      <c r="N99" s="269"/>
      <c r="O99" s="142">
        <v>40</v>
      </c>
      <c r="P99" s="154">
        <v>6</v>
      </c>
      <c r="Q99" s="154">
        <v>29</v>
      </c>
      <c r="R99" s="144">
        <v>6</v>
      </c>
      <c r="U99" s="192"/>
      <c r="V99" s="268"/>
      <c r="W99" s="269"/>
      <c r="X99" s="142">
        <v>42</v>
      </c>
      <c r="Y99" s="154">
        <v>3</v>
      </c>
      <c r="Z99" s="154">
        <v>52</v>
      </c>
      <c r="AA99" s="144">
        <v>3</v>
      </c>
      <c r="AD99" s="180" t="s">
        <v>211</v>
      </c>
      <c r="AE99" s="251"/>
      <c r="AF99" s="252"/>
      <c r="AG99" s="97" t="s">
        <v>103</v>
      </c>
      <c r="AH99" s="70" t="s">
        <v>128</v>
      </c>
      <c r="AI99" s="70" t="s">
        <v>129</v>
      </c>
      <c r="AJ99" s="71" t="s">
        <v>128</v>
      </c>
    </row>
    <row r="100" spans="4:36" x14ac:dyDescent="0.4">
      <c r="D100" s="192"/>
      <c r="E100" s="268"/>
      <c r="F100" s="269"/>
      <c r="G100" s="264"/>
      <c r="H100" s="156"/>
      <c r="I100" s="156"/>
      <c r="J100" s="146"/>
      <c r="L100" s="192"/>
      <c r="M100" s="268"/>
      <c r="N100" s="269"/>
      <c r="O100" s="264"/>
      <c r="P100" s="156"/>
      <c r="Q100" s="156"/>
      <c r="R100" s="146"/>
      <c r="U100" s="192"/>
      <c r="V100" s="268"/>
      <c r="W100" s="269"/>
      <c r="X100" s="264"/>
      <c r="Y100" s="156"/>
      <c r="Z100" s="156"/>
      <c r="AA100" s="146"/>
      <c r="AD100" s="180"/>
      <c r="AE100" s="251"/>
      <c r="AF100" s="252"/>
      <c r="AG100" s="142"/>
      <c r="AH100" s="154"/>
      <c r="AI100" s="154"/>
      <c r="AJ100" s="144"/>
    </row>
    <row r="101" spans="4:36" ht="19.5" thickBot="1" x14ac:dyDescent="0.45">
      <c r="D101" s="193"/>
      <c r="E101" s="270"/>
      <c r="F101" s="271"/>
      <c r="G101" s="265">
        <f>G99+H99</f>
        <v>0</v>
      </c>
      <c r="H101" s="196"/>
      <c r="I101" s="195">
        <f>I99+J99</f>
        <v>0</v>
      </c>
      <c r="J101" s="201"/>
      <c r="L101" s="193"/>
      <c r="M101" s="270"/>
      <c r="N101" s="271"/>
      <c r="O101" s="265">
        <f>O99+P99</f>
        <v>46</v>
      </c>
      <c r="P101" s="196"/>
      <c r="Q101" s="195">
        <f>Q99+R99</f>
        <v>35</v>
      </c>
      <c r="R101" s="201"/>
      <c r="U101" s="193"/>
      <c r="V101" s="270"/>
      <c r="W101" s="271"/>
      <c r="X101" s="265">
        <f>X99+Y99</f>
        <v>45</v>
      </c>
      <c r="Y101" s="196"/>
      <c r="Z101" s="195">
        <f>Z99+AA99</f>
        <v>55</v>
      </c>
      <c r="AA101" s="201"/>
      <c r="AD101" s="180"/>
      <c r="AE101" s="251"/>
      <c r="AF101" s="252"/>
      <c r="AG101" s="264"/>
      <c r="AH101" s="156"/>
      <c r="AI101" s="156"/>
      <c r="AJ101" s="146"/>
    </row>
    <row r="102" spans="4:36" ht="19.5" thickBot="1" x14ac:dyDescent="0.45">
      <c r="AD102" s="181"/>
      <c r="AE102" s="251"/>
      <c r="AF102" s="252"/>
      <c r="AG102" s="265">
        <f>AG100+AH100</f>
        <v>0</v>
      </c>
      <c r="AH102" s="196"/>
      <c r="AI102" s="195">
        <f>AI100+AJ100</f>
        <v>0</v>
      </c>
      <c r="AJ102" s="201"/>
    </row>
    <row r="103" spans="4:36" x14ac:dyDescent="0.4">
      <c r="AD103" s="180" t="s">
        <v>212</v>
      </c>
      <c r="AE103" s="251"/>
      <c r="AF103" s="252"/>
      <c r="AG103" s="97" t="s">
        <v>103</v>
      </c>
      <c r="AH103" s="70" t="s">
        <v>128</v>
      </c>
      <c r="AI103" s="70" t="s">
        <v>129</v>
      </c>
      <c r="AJ103" s="71" t="s">
        <v>128</v>
      </c>
    </row>
    <row r="104" spans="4:36" x14ac:dyDescent="0.4">
      <c r="AD104" s="180"/>
      <c r="AE104" s="251"/>
      <c r="AF104" s="252"/>
      <c r="AG104" s="142"/>
      <c r="AH104" s="154"/>
      <c r="AI104" s="154"/>
      <c r="AJ104" s="144"/>
    </row>
    <row r="105" spans="4:36" x14ac:dyDescent="0.4">
      <c r="AD105" s="180"/>
      <c r="AE105" s="251"/>
      <c r="AF105" s="252"/>
      <c r="AG105" s="264"/>
      <c r="AH105" s="156"/>
      <c r="AI105" s="156"/>
      <c r="AJ105" s="146"/>
    </row>
    <row r="106" spans="4:36" ht="19.5" thickBot="1" x14ac:dyDescent="0.45">
      <c r="AD106" s="181"/>
      <c r="AE106" s="251"/>
      <c r="AF106" s="252"/>
      <c r="AG106" s="265">
        <f>AG104+AH104</f>
        <v>0</v>
      </c>
      <c r="AH106" s="196"/>
      <c r="AI106" s="195">
        <f>AI104+AJ104</f>
        <v>0</v>
      </c>
      <c r="AJ106" s="201"/>
    </row>
  </sheetData>
  <mergeCells count="451">
    <mergeCell ref="AG100:AG101"/>
    <mergeCell ref="AG102:AH102"/>
    <mergeCell ref="AI102:AJ102"/>
    <mergeCell ref="AD103:AD106"/>
    <mergeCell ref="AE103:AF106"/>
    <mergeCell ref="AG104:AG105"/>
    <mergeCell ref="AH104:AH105"/>
    <mergeCell ref="AI104:AI105"/>
    <mergeCell ref="AJ104:AJ105"/>
    <mergeCell ref="AG106:AH106"/>
    <mergeCell ref="AI106:AJ106"/>
    <mergeCell ref="AI98:AJ98"/>
    <mergeCell ref="G99:G100"/>
    <mergeCell ref="H99:H100"/>
    <mergeCell ref="I99:I100"/>
    <mergeCell ref="J99:J100"/>
    <mergeCell ref="O99:O100"/>
    <mergeCell ref="P99:P100"/>
    <mergeCell ref="Q99:Q100"/>
    <mergeCell ref="R99:R100"/>
    <mergeCell ref="X99:X100"/>
    <mergeCell ref="AH100:AH101"/>
    <mergeCell ref="AI100:AI101"/>
    <mergeCell ref="AJ100:AJ101"/>
    <mergeCell ref="G101:H101"/>
    <mergeCell ref="I101:J101"/>
    <mergeCell ref="O101:P101"/>
    <mergeCell ref="Q101:R101"/>
    <mergeCell ref="X101:Y101"/>
    <mergeCell ref="Z101:AA101"/>
    <mergeCell ref="Y99:Y100"/>
    <mergeCell ref="Z99:Z100"/>
    <mergeCell ref="AA99:AA100"/>
    <mergeCell ref="AD99:AD102"/>
    <mergeCell ref="AE99:AF102"/>
    <mergeCell ref="D98:D101"/>
    <mergeCell ref="E98:F101"/>
    <mergeCell ref="L98:L101"/>
    <mergeCell ref="M98:N101"/>
    <mergeCell ref="U98:U101"/>
    <mergeCell ref="V98:W101"/>
    <mergeCell ref="AH96:AH97"/>
    <mergeCell ref="AI96:AI97"/>
    <mergeCell ref="AJ96:AJ97"/>
    <mergeCell ref="G97:H97"/>
    <mergeCell ref="I97:J97"/>
    <mergeCell ref="O97:P97"/>
    <mergeCell ref="Q97:R97"/>
    <mergeCell ref="X97:Y97"/>
    <mergeCell ref="Z97:AA97"/>
    <mergeCell ref="Y95:Y96"/>
    <mergeCell ref="Z95:Z96"/>
    <mergeCell ref="AA95:AA96"/>
    <mergeCell ref="AD95:AD98"/>
    <mergeCell ref="AE95:AF98"/>
    <mergeCell ref="AG96:AG97"/>
    <mergeCell ref="AG98:AH98"/>
    <mergeCell ref="D94:D97"/>
    <mergeCell ref="E94:F97"/>
    <mergeCell ref="AG92:AG93"/>
    <mergeCell ref="AG94:AH94"/>
    <mergeCell ref="AI94:AJ94"/>
    <mergeCell ref="G95:G96"/>
    <mergeCell ref="H95:H96"/>
    <mergeCell ref="I95:I96"/>
    <mergeCell ref="J95:J96"/>
    <mergeCell ref="O95:O96"/>
    <mergeCell ref="P95:P96"/>
    <mergeCell ref="Q95:Q96"/>
    <mergeCell ref="R95:R96"/>
    <mergeCell ref="X95:X96"/>
    <mergeCell ref="L94:L97"/>
    <mergeCell ref="M94:N97"/>
    <mergeCell ref="U94:U97"/>
    <mergeCell ref="V94:W97"/>
    <mergeCell ref="AI90:AJ90"/>
    <mergeCell ref="G91:G92"/>
    <mergeCell ref="H91:H92"/>
    <mergeCell ref="I91:I92"/>
    <mergeCell ref="J91:J92"/>
    <mergeCell ref="O91:O92"/>
    <mergeCell ref="P91:P92"/>
    <mergeCell ref="Q91:Q92"/>
    <mergeCell ref="R91:R92"/>
    <mergeCell ref="X91:X92"/>
    <mergeCell ref="AH92:AH93"/>
    <mergeCell ref="AI92:AI93"/>
    <mergeCell ref="AJ92:AJ93"/>
    <mergeCell ref="G93:H93"/>
    <mergeCell ref="I93:J93"/>
    <mergeCell ref="O93:P93"/>
    <mergeCell ref="Q93:R93"/>
    <mergeCell ref="X93:Y93"/>
    <mergeCell ref="Z93:AA93"/>
    <mergeCell ref="Y91:Y92"/>
    <mergeCell ref="Z91:Z92"/>
    <mergeCell ref="AA91:AA92"/>
    <mergeCell ref="AD91:AD94"/>
    <mergeCell ref="AE91:AF94"/>
    <mergeCell ref="D90:D93"/>
    <mergeCell ref="E90:F93"/>
    <mergeCell ref="L90:L93"/>
    <mergeCell ref="M90:N93"/>
    <mergeCell ref="U90:U93"/>
    <mergeCell ref="V90:W93"/>
    <mergeCell ref="AH88:AH89"/>
    <mergeCell ref="AI88:AI89"/>
    <mergeCell ref="AJ88:AJ89"/>
    <mergeCell ref="G89:H89"/>
    <mergeCell ref="I89:J89"/>
    <mergeCell ref="O89:P89"/>
    <mergeCell ref="Q89:R89"/>
    <mergeCell ref="X89:Y89"/>
    <mergeCell ref="Z89:AA89"/>
    <mergeCell ref="Y87:Y88"/>
    <mergeCell ref="Z87:Z88"/>
    <mergeCell ref="AA87:AA88"/>
    <mergeCell ref="AD87:AD90"/>
    <mergeCell ref="AE87:AF90"/>
    <mergeCell ref="AG88:AG89"/>
    <mergeCell ref="AG90:AH90"/>
    <mergeCell ref="D86:D89"/>
    <mergeCell ref="E86:F89"/>
    <mergeCell ref="AG84:AG85"/>
    <mergeCell ref="AG86:AH86"/>
    <mergeCell ref="AI86:AJ86"/>
    <mergeCell ref="G87:G88"/>
    <mergeCell ref="H87:H88"/>
    <mergeCell ref="I87:I88"/>
    <mergeCell ref="J87:J88"/>
    <mergeCell ref="O87:O88"/>
    <mergeCell ref="P87:P88"/>
    <mergeCell ref="Q87:Q88"/>
    <mergeCell ref="R87:R88"/>
    <mergeCell ref="X87:X88"/>
    <mergeCell ref="L86:L89"/>
    <mergeCell ref="M86:N89"/>
    <mergeCell ref="U86:U89"/>
    <mergeCell ref="V86:W89"/>
    <mergeCell ref="AI82:AJ82"/>
    <mergeCell ref="G83:G84"/>
    <mergeCell ref="H83:H84"/>
    <mergeCell ref="I83:I84"/>
    <mergeCell ref="J83:J84"/>
    <mergeCell ref="O83:O84"/>
    <mergeCell ref="P83:P84"/>
    <mergeCell ref="Q83:Q84"/>
    <mergeCell ref="R83:R84"/>
    <mergeCell ref="X83:X84"/>
    <mergeCell ref="AH84:AH85"/>
    <mergeCell ref="AI84:AI85"/>
    <mergeCell ref="AJ84:AJ85"/>
    <mergeCell ref="G85:H85"/>
    <mergeCell ref="I85:J85"/>
    <mergeCell ref="O85:P85"/>
    <mergeCell ref="Q85:R85"/>
    <mergeCell ref="X85:Y85"/>
    <mergeCell ref="Z85:AA85"/>
    <mergeCell ref="Y83:Y84"/>
    <mergeCell ref="Z83:Z84"/>
    <mergeCell ref="AA83:AA84"/>
    <mergeCell ref="AD83:AD86"/>
    <mergeCell ref="AE83:AF86"/>
    <mergeCell ref="D82:D85"/>
    <mergeCell ref="E82:F85"/>
    <mergeCell ref="L82:L85"/>
    <mergeCell ref="M82:N85"/>
    <mergeCell ref="U82:U85"/>
    <mergeCell ref="V82:W85"/>
    <mergeCell ref="AH80:AH81"/>
    <mergeCell ref="AI80:AI81"/>
    <mergeCell ref="AJ80:AJ81"/>
    <mergeCell ref="G81:H81"/>
    <mergeCell ref="I81:J81"/>
    <mergeCell ref="O81:P81"/>
    <mergeCell ref="Q81:R81"/>
    <mergeCell ref="X81:Y81"/>
    <mergeCell ref="Z81:AA81"/>
    <mergeCell ref="Y79:Y80"/>
    <mergeCell ref="Z79:Z80"/>
    <mergeCell ref="AA79:AA80"/>
    <mergeCell ref="AD79:AD82"/>
    <mergeCell ref="AE79:AF82"/>
    <mergeCell ref="AG80:AG81"/>
    <mergeCell ref="AG82:AH82"/>
    <mergeCell ref="D78:D81"/>
    <mergeCell ref="E78:F81"/>
    <mergeCell ref="AG76:AG77"/>
    <mergeCell ref="AG78:AH78"/>
    <mergeCell ref="AI78:AJ78"/>
    <mergeCell ref="G79:G80"/>
    <mergeCell ref="H79:H80"/>
    <mergeCell ref="I79:I80"/>
    <mergeCell ref="J79:J80"/>
    <mergeCell ref="O79:O80"/>
    <mergeCell ref="P79:P80"/>
    <mergeCell ref="Q79:Q80"/>
    <mergeCell ref="R79:R80"/>
    <mergeCell ref="X79:X80"/>
    <mergeCell ref="L78:L81"/>
    <mergeCell ref="M78:N81"/>
    <mergeCell ref="U78:U81"/>
    <mergeCell ref="V78:W81"/>
    <mergeCell ref="AI74:AJ74"/>
    <mergeCell ref="G75:G76"/>
    <mergeCell ref="H75:H76"/>
    <mergeCell ref="I75:I76"/>
    <mergeCell ref="J75:J76"/>
    <mergeCell ref="O75:O76"/>
    <mergeCell ref="P75:P76"/>
    <mergeCell ref="Q75:Q76"/>
    <mergeCell ref="R75:R76"/>
    <mergeCell ref="X75:X76"/>
    <mergeCell ref="AH76:AH77"/>
    <mergeCell ref="AI76:AI77"/>
    <mergeCell ref="AJ76:AJ77"/>
    <mergeCell ref="G77:H77"/>
    <mergeCell ref="I77:J77"/>
    <mergeCell ref="O77:P77"/>
    <mergeCell ref="Q77:R77"/>
    <mergeCell ref="X77:Y77"/>
    <mergeCell ref="Z77:AA77"/>
    <mergeCell ref="Y75:Y76"/>
    <mergeCell ref="Z75:Z76"/>
    <mergeCell ref="AA75:AA76"/>
    <mergeCell ref="AD75:AD78"/>
    <mergeCell ref="AE75:AF78"/>
    <mergeCell ref="D74:D77"/>
    <mergeCell ref="E74:F77"/>
    <mergeCell ref="L74:L77"/>
    <mergeCell ref="M74:N77"/>
    <mergeCell ref="U74:U77"/>
    <mergeCell ref="V74:W77"/>
    <mergeCell ref="AH72:AH73"/>
    <mergeCell ref="AI72:AI73"/>
    <mergeCell ref="AJ72:AJ73"/>
    <mergeCell ref="G73:H73"/>
    <mergeCell ref="I73:J73"/>
    <mergeCell ref="O73:P73"/>
    <mergeCell ref="Q73:R73"/>
    <mergeCell ref="X73:Y73"/>
    <mergeCell ref="Z73:AA73"/>
    <mergeCell ref="Y71:Y72"/>
    <mergeCell ref="Z71:Z72"/>
    <mergeCell ref="AA71:AA72"/>
    <mergeCell ref="AD71:AD74"/>
    <mergeCell ref="AE71:AF74"/>
    <mergeCell ref="AG72:AG73"/>
    <mergeCell ref="AG74:AH74"/>
    <mergeCell ref="D70:D73"/>
    <mergeCell ref="E70:F73"/>
    <mergeCell ref="AI70:AJ70"/>
    <mergeCell ref="G71:G72"/>
    <mergeCell ref="H71:H72"/>
    <mergeCell ref="I71:I72"/>
    <mergeCell ref="J71:J72"/>
    <mergeCell ref="O71:O72"/>
    <mergeCell ref="P71:P72"/>
    <mergeCell ref="Q71:Q72"/>
    <mergeCell ref="R71:R72"/>
    <mergeCell ref="X71:X72"/>
    <mergeCell ref="L70:L73"/>
    <mergeCell ref="M70:N73"/>
    <mergeCell ref="U70:U73"/>
    <mergeCell ref="V70:W73"/>
    <mergeCell ref="AH68:AH69"/>
    <mergeCell ref="AI68:AI69"/>
    <mergeCell ref="AJ68:AJ69"/>
    <mergeCell ref="G69:H69"/>
    <mergeCell ref="I69:J69"/>
    <mergeCell ref="O69:P69"/>
    <mergeCell ref="Q69:R69"/>
    <mergeCell ref="X69:Y69"/>
    <mergeCell ref="Z69:AA69"/>
    <mergeCell ref="X67:X68"/>
    <mergeCell ref="Y67:Y68"/>
    <mergeCell ref="Z67:Z68"/>
    <mergeCell ref="AA67:AA68"/>
    <mergeCell ref="AE67:AF70"/>
    <mergeCell ref="AG68:AG69"/>
    <mergeCell ref="AG70:AH70"/>
    <mergeCell ref="AD66:AD70"/>
    <mergeCell ref="AE66:AF66"/>
    <mergeCell ref="AG66:AH66"/>
    <mergeCell ref="AI66:AJ66"/>
    <mergeCell ref="G67:G68"/>
    <mergeCell ref="H67:H68"/>
    <mergeCell ref="I67:I68"/>
    <mergeCell ref="J67:J68"/>
    <mergeCell ref="O67:O68"/>
    <mergeCell ref="P67:P68"/>
    <mergeCell ref="D66:D69"/>
    <mergeCell ref="E66:F69"/>
    <mergeCell ref="L66:L69"/>
    <mergeCell ref="M66:N69"/>
    <mergeCell ref="U66:U69"/>
    <mergeCell ref="V66:W69"/>
    <mergeCell ref="Q67:Q68"/>
    <mergeCell ref="R67:R68"/>
    <mergeCell ref="M65:N65"/>
    <mergeCell ref="O65:P65"/>
    <mergeCell ref="Q65:R65"/>
    <mergeCell ref="V65:W65"/>
    <mergeCell ref="X65:Y65"/>
    <mergeCell ref="Z65:AA65"/>
    <mergeCell ref="E61:F61"/>
    <mergeCell ref="G61:H61"/>
    <mergeCell ref="D63:D64"/>
    <mergeCell ref="E65:F65"/>
    <mergeCell ref="G65:H65"/>
    <mergeCell ref="I65:J65"/>
    <mergeCell ref="I56:I58"/>
    <mergeCell ref="E58:F58"/>
    <mergeCell ref="G58:H58"/>
    <mergeCell ref="C59:C61"/>
    <mergeCell ref="D59:D61"/>
    <mergeCell ref="E59:E60"/>
    <mergeCell ref="F59:F60"/>
    <mergeCell ref="G59:G60"/>
    <mergeCell ref="H59:H60"/>
    <mergeCell ref="I59:I61"/>
    <mergeCell ref="I50:I52"/>
    <mergeCell ref="E52:F52"/>
    <mergeCell ref="G52:H52"/>
    <mergeCell ref="C53:C55"/>
    <mergeCell ref="D53:D55"/>
    <mergeCell ref="E53:E54"/>
    <mergeCell ref="F53:F54"/>
    <mergeCell ref="G53:G54"/>
    <mergeCell ref="H53:H54"/>
    <mergeCell ref="I53:I55"/>
    <mergeCell ref="G44:G45"/>
    <mergeCell ref="H44:H45"/>
    <mergeCell ref="E55:F55"/>
    <mergeCell ref="G55:H55"/>
    <mergeCell ref="C56:C58"/>
    <mergeCell ref="D56:D58"/>
    <mergeCell ref="E56:E57"/>
    <mergeCell ref="F56:F57"/>
    <mergeCell ref="G56:G57"/>
    <mergeCell ref="H56:H57"/>
    <mergeCell ref="I41:I43"/>
    <mergeCell ref="E43:F43"/>
    <mergeCell ref="G43:H43"/>
    <mergeCell ref="I35:I37"/>
    <mergeCell ref="E37:F37"/>
    <mergeCell ref="G37:H37"/>
    <mergeCell ref="E49:F49"/>
    <mergeCell ref="G49:H49"/>
    <mergeCell ref="C50:C52"/>
    <mergeCell ref="D50:D52"/>
    <mergeCell ref="E50:E51"/>
    <mergeCell ref="F50:F51"/>
    <mergeCell ref="G50:G51"/>
    <mergeCell ref="H50:H51"/>
    <mergeCell ref="I44:I46"/>
    <mergeCell ref="E46:F46"/>
    <mergeCell ref="G46:H46"/>
    <mergeCell ref="C47:C49"/>
    <mergeCell ref="D47:D49"/>
    <mergeCell ref="E47:E48"/>
    <mergeCell ref="F47:F48"/>
    <mergeCell ref="G47:G48"/>
    <mergeCell ref="H47:H48"/>
    <mergeCell ref="I47:I49"/>
    <mergeCell ref="I38:I40"/>
    <mergeCell ref="H32:H33"/>
    <mergeCell ref="I32:I34"/>
    <mergeCell ref="E34:F34"/>
    <mergeCell ref="G34:H34"/>
    <mergeCell ref="C35:C37"/>
    <mergeCell ref="D35:D37"/>
    <mergeCell ref="E35:E36"/>
    <mergeCell ref="F35:F36"/>
    <mergeCell ref="G35:G36"/>
    <mergeCell ref="H35:H36"/>
    <mergeCell ref="B32:B61"/>
    <mergeCell ref="C32:C34"/>
    <mergeCell ref="D32:D34"/>
    <mergeCell ref="E32:E33"/>
    <mergeCell ref="F32:F33"/>
    <mergeCell ref="G32:G33"/>
    <mergeCell ref="E40:F40"/>
    <mergeCell ref="G40:H40"/>
    <mergeCell ref="C41:C43"/>
    <mergeCell ref="D41:D43"/>
    <mergeCell ref="C38:C40"/>
    <mergeCell ref="D38:D40"/>
    <mergeCell ref="E38:E39"/>
    <mergeCell ref="F38:F39"/>
    <mergeCell ref="G38:G39"/>
    <mergeCell ref="H38:H39"/>
    <mergeCell ref="E41:E42"/>
    <mergeCell ref="F41:F42"/>
    <mergeCell ref="G41:G42"/>
    <mergeCell ref="H41:H42"/>
    <mergeCell ref="C44:C46"/>
    <mergeCell ref="D44:D46"/>
    <mergeCell ref="E44:E45"/>
    <mergeCell ref="F44:F45"/>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4F33A-C90C-4B25-A26C-0971DF39D894}">
  <sheetPr codeName="Sheet40">
    <pageSetUpPr fitToPage="1"/>
  </sheetPr>
  <dimension ref="A1:D38"/>
  <sheetViews>
    <sheetView topLeftCell="A11" zoomScaleNormal="100" workbookViewId="0">
      <selection activeCell="D29" sqref="D29"/>
    </sheetView>
  </sheetViews>
  <sheetFormatPr defaultRowHeight="18.75" x14ac:dyDescent="0.4"/>
  <cols>
    <col min="1" max="1" width="15.875" customWidth="1"/>
    <col min="2" max="4" width="20.75" customWidth="1"/>
  </cols>
  <sheetData>
    <row r="1" spans="1:4" x14ac:dyDescent="0.4">
      <c r="A1" s="60" t="s">
        <v>74</v>
      </c>
      <c r="B1" s="60"/>
      <c r="C1" s="60"/>
      <c r="D1" s="61" t="s">
        <v>274</v>
      </c>
    </row>
    <row r="2" spans="1:4" x14ac:dyDescent="0.4">
      <c r="A2" s="62" t="s">
        <v>76</v>
      </c>
      <c r="B2" s="62" t="s">
        <v>77</v>
      </c>
      <c r="C2" s="62" t="s">
        <v>78</v>
      </c>
      <c r="D2" s="62" t="s">
        <v>79</v>
      </c>
    </row>
    <row r="3" spans="1:4" ht="22.5" customHeight="1" x14ac:dyDescent="0.4">
      <c r="A3" s="85">
        <v>44984</v>
      </c>
      <c r="B3" s="3"/>
      <c r="C3" s="3"/>
      <c r="D3" s="3"/>
    </row>
    <row r="4" spans="1:4" ht="22.5" customHeight="1" x14ac:dyDescent="0.4">
      <c r="A4" s="85">
        <f>A3+1</f>
        <v>44985</v>
      </c>
      <c r="B4" s="3"/>
      <c r="C4" s="3"/>
      <c r="D4" s="3"/>
    </row>
    <row r="5" spans="1:4" ht="22.5" customHeight="1" x14ac:dyDescent="0.4">
      <c r="A5" s="85">
        <f>A4+1</f>
        <v>44986</v>
      </c>
      <c r="B5" s="3">
        <v>1338</v>
      </c>
      <c r="C5" s="3">
        <v>1132</v>
      </c>
      <c r="D5" s="3">
        <v>1523</v>
      </c>
    </row>
    <row r="6" spans="1:4" ht="22.5" customHeight="1" x14ac:dyDescent="0.4">
      <c r="A6" s="85">
        <f t="shared" ref="A6:A36" si="0">A5+1</f>
        <v>44987</v>
      </c>
      <c r="B6" s="3">
        <v>1255</v>
      </c>
      <c r="C6" s="3">
        <v>1111</v>
      </c>
      <c r="D6" s="3">
        <v>1711</v>
      </c>
    </row>
    <row r="7" spans="1:4" ht="22.5" customHeight="1" x14ac:dyDescent="0.4">
      <c r="A7" s="85">
        <f t="shared" si="0"/>
        <v>44988</v>
      </c>
      <c r="B7" s="3">
        <v>1143</v>
      </c>
      <c r="C7" s="3">
        <v>1319</v>
      </c>
      <c r="D7" s="3">
        <v>1668</v>
      </c>
    </row>
    <row r="8" spans="1:4" ht="22.5" customHeight="1" x14ac:dyDescent="0.4">
      <c r="A8" s="85">
        <f t="shared" si="0"/>
        <v>44989</v>
      </c>
      <c r="B8" s="3"/>
      <c r="C8" s="3"/>
      <c r="D8" s="3"/>
    </row>
    <row r="9" spans="1:4" ht="22.5" customHeight="1" x14ac:dyDescent="0.4">
      <c r="A9" s="64">
        <f t="shared" si="0"/>
        <v>44990</v>
      </c>
      <c r="B9" s="65"/>
      <c r="C9" s="65"/>
      <c r="D9" s="65"/>
    </row>
    <row r="10" spans="1:4" ht="22.5" customHeight="1" x14ac:dyDescent="0.4">
      <c r="A10" s="85">
        <f t="shared" si="0"/>
        <v>44991</v>
      </c>
      <c r="B10" s="3"/>
      <c r="C10" s="3"/>
      <c r="D10" s="3"/>
    </row>
    <row r="11" spans="1:4" ht="22.5" customHeight="1" x14ac:dyDescent="0.4">
      <c r="A11" s="85">
        <f t="shared" si="0"/>
        <v>44992</v>
      </c>
      <c r="B11" s="3"/>
      <c r="C11" s="3"/>
      <c r="D11" s="3"/>
    </row>
    <row r="12" spans="1:4" ht="22.5" customHeight="1" x14ac:dyDescent="0.4">
      <c r="A12" s="85">
        <f t="shared" si="0"/>
        <v>44993</v>
      </c>
      <c r="B12" s="3"/>
      <c r="C12" s="3"/>
      <c r="D12" s="3"/>
    </row>
    <row r="13" spans="1:4" ht="22.5" customHeight="1" x14ac:dyDescent="0.4">
      <c r="A13" s="85">
        <f t="shared" si="0"/>
        <v>44994</v>
      </c>
      <c r="B13" s="3">
        <v>1103</v>
      </c>
      <c r="C13" s="3">
        <v>1101</v>
      </c>
      <c r="D13" s="3">
        <v>1348</v>
      </c>
    </row>
    <row r="14" spans="1:4" ht="22.5" customHeight="1" x14ac:dyDescent="0.4">
      <c r="A14" s="85">
        <f t="shared" si="0"/>
        <v>44995</v>
      </c>
      <c r="B14" s="3">
        <v>1072</v>
      </c>
      <c r="C14" s="3">
        <v>1079</v>
      </c>
      <c r="D14" s="3">
        <v>1320</v>
      </c>
    </row>
    <row r="15" spans="1:4" ht="22.5" customHeight="1" x14ac:dyDescent="0.4">
      <c r="A15" s="85">
        <f t="shared" si="0"/>
        <v>44996</v>
      </c>
      <c r="B15" s="3">
        <v>1671</v>
      </c>
      <c r="C15" s="3">
        <v>1057</v>
      </c>
      <c r="D15" s="3">
        <v>1389</v>
      </c>
    </row>
    <row r="16" spans="1:4" ht="22.5" customHeight="1" x14ac:dyDescent="0.4">
      <c r="A16" s="64">
        <f t="shared" si="0"/>
        <v>44997</v>
      </c>
      <c r="B16" s="65"/>
      <c r="C16" s="65"/>
      <c r="D16" s="65"/>
    </row>
    <row r="17" spans="1:4" ht="22.5" customHeight="1" x14ac:dyDescent="0.4">
      <c r="A17" s="85">
        <f t="shared" si="0"/>
        <v>44998</v>
      </c>
      <c r="B17" s="3">
        <v>1476</v>
      </c>
      <c r="C17" s="3">
        <v>989</v>
      </c>
      <c r="D17" s="3">
        <v>1378</v>
      </c>
    </row>
    <row r="18" spans="1:4" ht="22.5" customHeight="1" x14ac:dyDescent="0.4">
      <c r="A18" s="85">
        <f t="shared" si="0"/>
        <v>44999</v>
      </c>
      <c r="B18" s="3"/>
      <c r="C18" s="3"/>
      <c r="D18" s="3"/>
    </row>
    <row r="19" spans="1:4" ht="22.5" customHeight="1" x14ac:dyDescent="0.4">
      <c r="A19" s="85">
        <f t="shared" si="0"/>
        <v>45000</v>
      </c>
      <c r="B19" s="3"/>
      <c r="C19" s="3"/>
      <c r="D19" s="3"/>
    </row>
    <row r="20" spans="1:4" ht="22.5" customHeight="1" x14ac:dyDescent="0.4">
      <c r="A20" s="85">
        <f t="shared" si="0"/>
        <v>45001</v>
      </c>
      <c r="B20" s="3"/>
      <c r="C20" s="3"/>
      <c r="D20" s="3"/>
    </row>
    <row r="21" spans="1:4" ht="22.5" customHeight="1" x14ac:dyDescent="0.4">
      <c r="A21" s="85">
        <f t="shared" si="0"/>
        <v>45002</v>
      </c>
      <c r="B21" s="3"/>
      <c r="C21" s="3"/>
      <c r="D21" s="3"/>
    </row>
    <row r="22" spans="1:4" ht="22.5" customHeight="1" x14ac:dyDescent="0.4">
      <c r="A22" s="64">
        <f t="shared" si="0"/>
        <v>45003</v>
      </c>
      <c r="B22" s="65"/>
      <c r="C22" s="65"/>
      <c r="D22" s="65"/>
    </row>
    <row r="23" spans="1:4" ht="22.5" customHeight="1" x14ac:dyDescent="0.4">
      <c r="A23" s="64">
        <f t="shared" si="0"/>
        <v>45004</v>
      </c>
      <c r="B23" s="65"/>
      <c r="C23" s="65"/>
      <c r="D23" s="65"/>
    </row>
    <row r="24" spans="1:4" ht="22.5" customHeight="1" x14ac:dyDescent="0.4">
      <c r="A24" s="85">
        <f t="shared" si="0"/>
        <v>45005</v>
      </c>
      <c r="B24" s="3">
        <v>995</v>
      </c>
      <c r="C24" s="3">
        <v>713</v>
      </c>
      <c r="D24" s="3">
        <v>905</v>
      </c>
    </row>
    <row r="25" spans="1:4" ht="22.5" customHeight="1" x14ac:dyDescent="0.4">
      <c r="A25" s="85">
        <f t="shared" si="0"/>
        <v>45006</v>
      </c>
      <c r="B25" s="3"/>
      <c r="C25" s="3"/>
      <c r="D25" s="3"/>
    </row>
    <row r="26" spans="1:4" ht="22.5" customHeight="1" x14ac:dyDescent="0.4">
      <c r="A26" s="85">
        <f t="shared" si="0"/>
        <v>45007</v>
      </c>
      <c r="B26" s="3"/>
      <c r="C26" s="3"/>
      <c r="D26" s="3"/>
    </row>
    <row r="27" spans="1:4" ht="22.5" customHeight="1" x14ac:dyDescent="0.4">
      <c r="A27" s="85">
        <f t="shared" si="0"/>
        <v>45008</v>
      </c>
      <c r="B27" s="3">
        <v>630</v>
      </c>
      <c r="C27" s="3">
        <v>433</v>
      </c>
      <c r="D27" s="3">
        <v>496</v>
      </c>
    </row>
    <row r="28" spans="1:4" ht="22.5" customHeight="1" x14ac:dyDescent="0.4">
      <c r="A28" s="85">
        <f t="shared" si="0"/>
        <v>45009</v>
      </c>
      <c r="B28" s="3">
        <v>732</v>
      </c>
      <c r="C28" s="3">
        <v>372</v>
      </c>
      <c r="D28" s="3">
        <v>420</v>
      </c>
    </row>
    <row r="29" spans="1:4" ht="22.5" customHeight="1" x14ac:dyDescent="0.4">
      <c r="A29" s="64">
        <f t="shared" si="0"/>
        <v>45010</v>
      </c>
      <c r="B29" s="65"/>
      <c r="C29" s="65"/>
      <c r="D29" s="65"/>
    </row>
    <row r="30" spans="1:4" ht="22.5" customHeight="1" x14ac:dyDescent="0.4">
      <c r="A30" s="64">
        <f t="shared" si="0"/>
        <v>45011</v>
      </c>
      <c r="B30" s="65"/>
      <c r="C30" s="65"/>
      <c r="D30" s="65"/>
    </row>
    <row r="31" spans="1:4" ht="22.5" customHeight="1" x14ac:dyDescent="0.4">
      <c r="A31" s="85">
        <f t="shared" si="0"/>
        <v>45012</v>
      </c>
      <c r="B31" s="3"/>
      <c r="C31" s="3"/>
      <c r="D31" s="3"/>
    </row>
    <row r="32" spans="1:4" ht="22.5" customHeight="1" x14ac:dyDescent="0.4">
      <c r="A32" s="85">
        <f t="shared" si="0"/>
        <v>45013</v>
      </c>
      <c r="B32" s="3"/>
      <c r="C32" s="3"/>
      <c r="D32" s="3"/>
    </row>
    <row r="33" spans="1:4" ht="22.5" customHeight="1" x14ac:dyDescent="0.4">
      <c r="A33" s="85">
        <f t="shared" si="0"/>
        <v>45014</v>
      </c>
      <c r="B33" s="3"/>
      <c r="C33" s="3"/>
      <c r="D33" s="3"/>
    </row>
    <row r="34" spans="1:4" ht="22.5" customHeight="1" x14ac:dyDescent="0.4">
      <c r="A34" s="85">
        <f t="shared" si="0"/>
        <v>45015</v>
      </c>
      <c r="B34" s="3"/>
      <c r="C34" s="3"/>
      <c r="D34" s="3"/>
    </row>
    <row r="35" spans="1:4" ht="22.5" customHeight="1" x14ac:dyDescent="0.4">
      <c r="A35" s="85">
        <f t="shared" si="0"/>
        <v>45016</v>
      </c>
      <c r="B35" s="3"/>
      <c r="C35" s="3"/>
      <c r="D35" s="3"/>
    </row>
    <row r="36" spans="1:4" ht="22.5" customHeight="1" x14ac:dyDescent="0.4">
      <c r="A36" s="64">
        <f t="shared" si="0"/>
        <v>45017</v>
      </c>
      <c r="B36" s="65"/>
      <c r="C36" s="65"/>
      <c r="D36" s="65"/>
    </row>
    <row r="37" spans="1:4" ht="18.75" customHeight="1" x14ac:dyDescent="0.4">
      <c r="A37" s="131" t="s">
        <v>196</v>
      </c>
      <c r="B37" s="131"/>
      <c r="C37" s="131"/>
      <c r="D37" s="131"/>
    </row>
    <row r="38" spans="1:4" x14ac:dyDescent="0.4">
      <c r="A38" s="250"/>
      <c r="B38" s="250"/>
      <c r="C38" s="250"/>
      <c r="D38" s="250"/>
    </row>
  </sheetData>
  <mergeCells count="1">
    <mergeCell ref="A37:D38"/>
  </mergeCells>
  <phoneticPr fontId="4"/>
  <pageMargins left="0.7" right="0.7" top="0.75" bottom="0.75" header="0.3" footer="0.3"/>
  <pageSetup paperSize="9" scale="88" orientation="portrait" horizontalDpi="0"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34753-5CFF-4BC5-8EB7-8D9EA6BA0FD9}">
  <sheetPr codeName="Sheet41">
    <pageSetUpPr fitToPage="1"/>
  </sheetPr>
  <dimension ref="B1:AE128"/>
  <sheetViews>
    <sheetView zoomScale="70" zoomScaleNormal="70" workbookViewId="0">
      <selection activeCell="Q20" activeCellId="3" sqref="Q62 Q48 Q34 Q20"/>
    </sheetView>
  </sheetViews>
  <sheetFormatPr defaultRowHeight="18.75" x14ac:dyDescent="0.4"/>
  <cols>
    <col min="1" max="1" width="4.5" customWidth="1"/>
    <col min="2" max="2" width="21.75" customWidth="1"/>
    <col min="3" max="4" width="13.125" customWidth="1"/>
    <col min="5" max="5" width="17.875" customWidth="1"/>
    <col min="6" max="16" width="13.625" customWidth="1"/>
    <col min="17" max="18" width="22.25" customWidth="1"/>
    <col min="19" max="19" width="29.125" customWidth="1"/>
    <col min="20" max="20" width="22.625" customWidth="1"/>
    <col min="21" max="21" width="10.625" customWidth="1"/>
    <col min="22" max="22" width="16.375" customWidth="1"/>
    <col min="24" max="25" width="11.25" customWidth="1"/>
    <col min="27" max="27" width="17.375" customWidth="1"/>
  </cols>
  <sheetData>
    <row r="1" spans="2:29" ht="20.25" customHeight="1" thickBot="1" x14ac:dyDescent="0.45">
      <c r="B1" s="114" t="s">
        <v>345</v>
      </c>
      <c r="C1" s="1"/>
      <c r="D1" s="2"/>
      <c r="E1" s="3"/>
      <c r="F1" s="115" t="s">
        <v>318</v>
      </c>
      <c r="G1" s="116"/>
      <c r="H1" s="117"/>
      <c r="I1" s="115" t="s">
        <v>346</v>
      </c>
      <c r="J1" s="116"/>
      <c r="K1" s="117"/>
      <c r="L1" s="126" t="s">
        <v>82</v>
      </c>
      <c r="M1" s="127"/>
      <c r="N1" s="127"/>
      <c r="O1" s="127"/>
    </row>
    <row r="2" spans="2:29" ht="20.25" customHeight="1" x14ac:dyDescent="0.4">
      <c r="B2" s="114"/>
      <c r="C2" s="6" t="s">
        <v>8</v>
      </c>
      <c r="D2" s="2"/>
      <c r="E2" s="4" t="s">
        <v>4</v>
      </c>
      <c r="F2" s="115" t="s">
        <v>347</v>
      </c>
      <c r="G2" s="116"/>
      <c r="H2" s="117"/>
      <c r="I2" s="115" t="s">
        <v>168</v>
      </c>
      <c r="J2" s="116"/>
      <c r="K2" s="117"/>
      <c r="S2" s="5" t="s">
        <v>7</v>
      </c>
    </row>
    <row r="3" spans="2:29" ht="20.25" customHeight="1" thickBot="1" x14ac:dyDescent="0.45">
      <c r="B3" s="114"/>
      <c r="C3" s="248" t="s">
        <v>319</v>
      </c>
      <c r="D3" s="249"/>
      <c r="E3" s="8" t="s">
        <v>9</v>
      </c>
      <c r="F3" s="118" t="s">
        <v>348</v>
      </c>
      <c r="G3" s="119"/>
      <c r="H3" s="120"/>
      <c r="I3" s="118" t="s">
        <v>169</v>
      </c>
      <c r="J3" s="119"/>
      <c r="K3" s="120"/>
      <c r="S3" s="9" t="s">
        <v>12</v>
      </c>
    </row>
    <row r="4" spans="2:29" ht="20.25" customHeight="1" x14ac:dyDescent="0.4">
      <c r="C4" s="248" t="s">
        <v>282</v>
      </c>
      <c r="D4" s="249"/>
      <c r="E4" s="4" t="s">
        <v>13</v>
      </c>
      <c r="F4" s="115" t="s">
        <v>349</v>
      </c>
      <c r="G4" s="116"/>
      <c r="H4" s="117"/>
      <c r="I4" s="115" t="s">
        <v>170</v>
      </c>
      <c r="J4" s="116"/>
      <c r="K4" s="117"/>
    </row>
    <row r="5" spans="2:29" ht="20.25" customHeight="1" x14ac:dyDescent="0.4">
      <c r="C5" s="248" t="s">
        <v>321</v>
      </c>
      <c r="D5" s="249"/>
      <c r="E5" s="8" t="s">
        <v>16</v>
      </c>
      <c r="F5" s="118" t="s">
        <v>350</v>
      </c>
      <c r="G5" s="119"/>
      <c r="H5" s="120"/>
      <c r="I5" s="118" t="s">
        <v>171</v>
      </c>
      <c r="J5" s="119"/>
      <c r="K5" s="120"/>
      <c r="L5" s="11"/>
      <c r="M5" s="112" t="s">
        <v>289</v>
      </c>
      <c r="N5" s="113"/>
      <c r="O5" s="112" t="s">
        <v>351</v>
      </c>
      <c r="P5" s="113"/>
    </row>
    <row r="6" spans="2:29" ht="20.25" customHeight="1" x14ac:dyDescent="0.4">
      <c r="E6" s="4" t="s">
        <v>21</v>
      </c>
      <c r="F6" s="115">
        <v>1900</v>
      </c>
      <c r="G6" s="116"/>
      <c r="H6" s="117"/>
      <c r="I6" s="115"/>
      <c r="J6" s="116"/>
      <c r="K6" s="117"/>
      <c r="L6" s="12" t="s">
        <v>22</v>
      </c>
      <c r="M6" s="112"/>
      <c r="N6" s="113"/>
      <c r="O6" s="112"/>
      <c r="P6" s="113"/>
      <c r="S6" t="s">
        <v>23</v>
      </c>
    </row>
    <row r="7" spans="2:29" ht="20.25" customHeight="1" x14ac:dyDescent="0.4">
      <c r="E7" s="99" t="s">
        <v>7</v>
      </c>
      <c r="F7" s="118">
        <v>2000</v>
      </c>
      <c r="G7" s="119"/>
      <c r="H7" s="120"/>
      <c r="I7" s="118"/>
      <c r="J7" s="119"/>
      <c r="K7" s="120"/>
      <c r="L7" s="12" t="s">
        <v>24</v>
      </c>
      <c r="M7" s="112"/>
      <c r="N7" s="113"/>
      <c r="O7" s="112"/>
      <c r="P7" s="113"/>
      <c r="S7" t="s">
        <v>25</v>
      </c>
    </row>
    <row r="8" spans="2:29" ht="20.25" customHeight="1" x14ac:dyDescent="0.4">
      <c r="E8" s="4" t="s">
        <v>26</v>
      </c>
      <c r="F8" s="115">
        <v>400</v>
      </c>
      <c r="G8" s="116"/>
      <c r="H8" s="117"/>
      <c r="I8" s="115"/>
      <c r="J8" s="116"/>
      <c r="K8" s="117"/>
      <c r="L8" s="12" t="s">
        <v>27</v>
      </c>
      <c r="M8" s="112"/>
      <c r="N8" s="113"/>
      <c r="O8" s="112"/>
      <c r="P8" s="113"/>
      <c r="S8" t="s">
        <v>28</v>
      </c>
    </row>
    <row r="9" spans="2:29" ht="20.25" customHeight="1" x14ac:dyDescent="0.4">
      <c r="E9" s="8" t="s">
        <v>29</v>
      </c>
      <c r="F9" s="118">
        <v>600</v>
      </c>
      <c r="G9" s="119"/>
      <c r="H9" s="120"/>
      <c r="I9" s="118"/>
      <c r="J9" s="119"/>
      <c r="K9" s="120"/>
      <c r="L9" s="12" t="s">
        <v>30</v>
      </c>
      <c r="M9" s="112"/>
      <c r="N9" s="113"/>
      <c r="O9" s="112"/>
      <c r="P9" s="113"/>
    </row>
    <row r="10" spans="2:29" ht="20.25" customHeight="1" x14ac:dyDescent="0.4">
      <c r="E10" s="4" t="s">
        <v>31</v>
      </c>
      <c r="F10" s="115">
        <v>100</v>
      </c>
      <c r="G10" s="116"/>
      <c r="H10" s="117"/>
      <c r="I10" s="115"/>
      <c r="J10" s="116"/>
      <c r="K10" s="117"/>
      <c r="L10" s="12" t="s">
        <v>32</v>
      </c>
      <c r="M10" s="112"/>
      <c r="N10" s="113"/>
      <c r="O10" s="112"/>
      <c r="P10" s="113"/>
      <c r="S10" t="s">
        <v>33</v>
      </c>
    </row>
    <row r="11" spans="2:29" ht="20.25" customHeight="1" x14ac:dyDescent="0.4">
      <c r="E11" s="8"/>
      <c r="F11" s="118"/>
      <c r="G11" s="119"/>
      <c r="H11" s="120"/>
      <c r="I11" s="118"/>
      <c r="J11" s="119"/>
      <c r="K11" s="120"/>
      <c r="L11" s="12" t="s">
        <v>34</v>
      </c>
      <c r="M11" s="112"/>
      <c r="N11" s="113"/>
      <c r="O11" s="112"/>
      <c r="P11" s="113"/>
      <c r="S11" t="s">
        <v>35</v>
      </c>
    </row>
    <row r="12" spans="2:29" ht="20.25" customHeight="1" x14ac:dyDescent="0.4">
      <c r="E12" s="4"/>
      <c r="F12" s="115"/>
      <c r="G12" s="116"/>
      <c r="H12" s="117"/>
      <c r="I12" s="115"/>
      <c r="J12" s="116"/>
      <c r="K12" s="117"/>
      <c r="L12" s="12" t="s">
        <v>36</v>
      </c>
      <c r="M12" s="112"/>
      <c r="N12" s="113"/>
      <c r="O12" s="112"/>
      <c r="P12" s="113"/>
    </row>
    <row r="13" spans="2:29" ht="20.25" customHeight="1" x14ac:dyDescent="0.4">
      <c r="E13" s="8"/>
      <c r="F13" s="118"/>
      <c r="G13" s="119"/>
      <c r="H13" s="120"/>
      <c r="I13" s="118"/>
      <c r="J13" s="119"/>
      <c r="K13" s="120"/>
      <c r="L13" s="12" t="s">
        <v>37</v>
      </c>
      <c r="M13" s="112"/>
      <c r="N13" s="113"/>
      <c r="O13" s="112"/>
      <c r="P13" s="113"/>
      <c r="W13" s="14" t="s">
        <v>91</v>
      </c>
    </row>
    <row r="14" spans="2:29" ht="22.5" customHeight="1" thickBot="1" x14ac:dyDescent="0.45">
      <c r="W14" s="128" t="s">
        <v>92</v>
      </c>
      <c r="X14" s="128"/>
      <c r="Y14" s="128"/>
      <c r="Z14" s="129" t="s">
        <v>93</v>
      </c>
      <c r="AA14" s="128" t="s">
        <v>94</v>
      </c>
      <c r="AB14" s="128"/>
      <c r="AC14" s="128"/>
    </row>
    <row r="15" spans="2:29" ht="27" customHeight="1" x14ac:dyDescent="0.4">
      <c r="C15" s="121"/>
      <c r="D15" s="122"/>
      <c r="E15" s="15">
        <v>44984</v>
      </c>
      <c r="F15" s="16" t="s">
        <v>38</v>
      </c>
      <c r="G15" s="15">
        <v>44985</v>
      </c>
      <c r="H15" s="16" t="s">
        <v>38</v>
      </c>
      <c r="I15" s="15">
        <v>44986</v>
      </c>
      <c r="J15" s="16" t="s">
        <v>38</v>
      </c>
      <c r="K15" s="15">
        <v>44987</v>
      </c>
      <c r="L15" s="16" t="s">
        <v>38</v>
      </c>
      <c r="M15" s="15">
        <v>44988</v>
      </c>
      <c r="N15" s="16" t="s">
        <v>38</v>
      </c>
      <c r="O15" s="15">
        <v>44989</v>
      </c>
      <c r="P15" s="16" t="s">
        <v>38</v>
      </c>
      <c r="Q15" s="17" t="s">
        <v>39</v>
      </c>
      <c r="R15" s="17" t="s">
        <v>40</v>
      </c>
      <c r="T15" s="18" t="s">
        <v>41</v>
      </c>
      <c r="U15" s="19"/>
      <c r="W15" s="130" t="s">
        <v>95</v>
      </c>
      <c r="X15" s="130"/>
      <c r="Y15" s="130"/>
      <c r="Z15" s="129"/>
      <c r="AA15" s="130" t="s">
        <v>96</v>
      </c>
      <c r="AB15" s="130"/>
      <c r="AC15" s="130"/>
    </row>
    <row r="16" spans="2:29" ht="27" customHeight="1" x14ac:dyDescent="0.4">
      <c r="B16" s="20"/>
      <c r="C16" s="21" t="s">
        <v>42</v>
      </c>
      <c r="D16" s="21" t="s">
        <v>43</v>
      </c>
      <c r="E16" s="4" t="s">
        <v>44</v>
      </c>
      <c r="F16" s="4"/>
      <c r="G16" s="4" t="s">
        <v>45</v>
      </c>
      <c r="H16" s="4"/>
      <c r="I16" s="4" t="s">
        <v>46</v>
      </c>
      <c r="J16" s="4"/>
      <c r="K16" s="4" t="s">
        <v>47</v>
      </c>
      <c r="L16" s="4"/>
      <c r="M16" s="4" t="s">
        <v>48</v>
      </c>
      <c r="N16" s="4"/>
      <c r="O16" s="4" t="s">
        <v>49</v>
      </c>
      <c r="P16" s="4"/>
      <c r="Q16" s="22"/>
      <c r="R16" s="23"/>
      <c r="T16" s="24" t="s">
        <v>50</v>
      </c>
      <c r="U16" s="25">
        <v>353</v>
      </c>
      <c r="W16" s="130"/>
      <c r="X16" s="130"/>
      <c r="Y16" s="130"/>
      <c r="Z16" s="129"/>
      <c r="AA16" s="130"/>
      <c r="AB16" s="130"/>
      <c r="AC16" s="130"/>
    </row>
    <row r="17" spans="2:31" ht="27" customHeight="1" x14ac:dyDescent="0.4">
      <c r="B17" s="8" t="s">
        <v>51</v>
      </c>
      <c r="C17" s="26">
        <v>270</v>
      </c>
      <c r="D17" s="8">
        <f>C17/5</f>
        <v>54</v>
      </c>
      <c r="E17" s="8"/>
      <c r="F17" s="8">
        <f t="shared" ref="F17:F24" si="0">E17</f>
        <v>0</v>
      </c>
      <c r="G17" s="8"/>
      <c r="H17" s="8">
        <f t="shared" ref="H17:H24" si="1">F17+G17</f>
        <v>0</v>
      </c>
      <c r="I17" s="8"/>
      <c r="J17" s="8">
        <f t="shared" ref="J17:J24" si="2">H17+I17</f>
        <v>0</v>
      </c>
      <c r="K17" s="8"/>
      <c r="L17" s="8">
        <f t="shared" ref="L17:L24" si="3">J17+K17</f>
        <v>0</v>
      </c>
      <c r="M17" s="8"/>
      <c r="N17" s="8">
        <f t="shared" ref="N17:N24" si="4">L17+M17</f>
        <v>0</v>
      </c>
      <c r="O17" s="8"/>
      <c r="P17" s="8"/>
      <c r="Q17" s="27">
        <f t="shared" ref="Q17:Q27" si="5">E17+G17+I17+K17+M17+O17</f>
        <v>0</v>
      </c>
      <c r="R17" s="28">
        <f t="shared" ref="R17:R27" si="6">Q17-C17</f>
        <v>-270</v>
      </c>
      <c r="T17" s="24" t="s">
        <v>52</v>
      </c>
      <c r="U17" s="25">
        <v>588</v>
      </c>
      <c r="W17" s="29"/>
      <c r="X17" s="29" t="s">
        <v>98</v>
      </c>
      <c r="Y17" s="29" t="s">
        <v>99</v>
      </c>
      <c r="Z17" s="129"/>
      <c r="AA17" s="29" t="s">
        <v>100</v>
      </c>
      <c r="AB17" s="29" t="s">
        <v>101</v>
      </c>
      <c r="AC17" s="29" t="s">
        <v>102</v>
      </c>
    </row>
    <row r="18" spans="2:31" ht="27" customHeight="1" x14ac:dyDescent="0.4">
      <c r="B18" s="12" t="s">
        <v>53</v>
      </c>
      <c r="C18" s="21">
        <v>100</v>
      </c>
      <c r="D18" s="4">
        <f t="shared" ref="D18:D24" si="7">C18/5</f>
        <v>20</v>
      </c>
      <c r="E18" s="4"/>
      <c r="F18" s="4">
        <f t="shared" si="0"/>
        <v>0</v>
      </c>
      <c r="G18" s="4"/>
      <c r="H18" s="4">
        <f t="shared" si="1"/>
        <v>0</v>
      </c>
      <c r="I18" s="4"/>
      <c r="J18" s="4">
        <f t="shared" si="2"/>
        <v>0</v>
      </c>
      <c r="K18" s="4"/>
      <c r="L18" s="4">
        <f t="shared" si="3"/>
        <v>0</v>
      </c>
      <c r="M18" s="4"/>
      <c r="N18" s="4">
        <f t="shared" si="4"/>
        <v>0</v>
      </c>
      <c r="O18" s="4"/>
      <c r="P18" s="4"/>
      <c r="Q18" s="30">
        <f t="shared" si="5"/>
        <v>0</v>
      </c>
      <c r="R18" s="28">
        <f t="shared" si="6"/>
        <v>-100</v>
      </c>
      <c r="T18" s="24"/>
      <c r="U18" s="31" t="s">
        <v>54</v>
      </c>
      <c r="W18" s="29" t="s">
        <v>103</v>
      </c>
      <c r="X18" s="29">
        <v>38.6</v>
      </c>
      <c r="Y18" s="29">
        <v>0.28741623231571106</v>
      </c>
      <c r="Z18" s="129"/>
      <c r="AA18" s="32">
        <v>71.854058078927764</v>
      </c>
      <c r="AB18" s="29">
        <v>718540.58078927768</v>
      </c>
      <c r="AC18" s="33">
        <v>182.37070578408063</v>
      </c>
      <c r="AD18" s="34">
        <v>220</v>
      </c>
    </row>
    <row r="19" spans="2:31" ht="27" customHeight="1" x14ac:dyDescent="0.4">
      <c r="B19" s="8" t="s">
        <v>55</v>
      </c>
      <c r="C19" s="26">
        <v>50</v>
      </c>
      <c r="D19" s="8">
        <f t="shared" si="7"/>
        <v>10</v>
      </c>
      <c r="E19" s="8"/>
      <c r="F19" s="8">
        <f t="shared" si="0"/>
        <v>0</v>
      </c>
      <c r="G19" s="8"/>
      <c r="H19" s="8">
        <f t="shared" si="1"/>
        <v>0</v>
      </c>
      <c r="I19" s="8"/>
      <c r="J19" s="8">
        <f t="shared" si="2"/>
        <v>0</v>
      </c>
      <c r="K19" s="8"/>
      <c r="L19" s="8">
        <f t="shared" si="3"/>
        <v>0</v>
      </c>
      <c r="M19" s="8"/>
      <c r="N19" s="8">
        <f t="shared" si="4"/>
        <v>0</v>
      </c>
      <c r="O19" s="8"/>
      <c r="P19" s="8"/>
      <c r="Q19" s="27">
        <f t="shared" si="5"/>
        <v>0</v>
      </c>
      <c r="R19" s="28">
        <f t="shared" si="6"/>
        <v>-50</v>
      </c>
      <c r="T19" s="24"/>
      <c r="U19" s="25"/>
      <c r="W19" s="29" t="s">
        <v>104</v>
      </c>
      <c r="X19" s="29">
        <v>74.2</v>
      </c>
      <c r="Y19" s="29">
        <v>0.55249441548771405</v>
      </c>
      <c r="Z19" s="129"/>
      <c r="AA19" s="32">
        <v>138.12360387192851</v>
      </c>
      <c r="AB19" s="29">
        <v>1381236.038719285</v>
      </c>
      <c r="AC19" s="33">
        <v>213.153709678902</v>
      </c>
      <c r="AD19" s="34">
        <v>260</v>
      </c>
    </row>
    <row r="20" spans="2:31" ht="27" customHeight="1" x14ac:dyDescent="0.4">
      <c r="B20" s="4" t="s">
        <v>9</v>
      </c>
      <c r="C20" s="4">
        <v>630</v>
      </c>
      <c r="D20" s="4">
        <f t="shared" si="7"/>
        <v>126</v>
      </c>
      <c r="E20" s="4">
        <v>90</v>
      </c>
      <c r="F20" s="4">
        <f t="shared" si="0"/>
        <v>90</v>
      </c>
      <c r="G20" s="4"/>
      <c r="H20" s="4">
        <f t="shared" si="1"/>
        <v>90</v>
      </c>
      <c r="I20" s="4"/>
      <c r="J20" s="4">
        <f t="shared" si="2"/>
        <v>90</v>
      </c>
      <c r="K20" s="4"/>
      <c r="L20" s="4">
        <f t="shared" si="3"/>
        <v>90</v>
      </c>
      <c r="M20" s="4"/>
      <c r="N20" s="4">
        <f t="shared" si="4"/>
        <v>90</v>
      </c>
      <c r="O20" s="4"/>
      <c r="P20" s="4"/>
      <c r="Q20" s="30">
        <f t="shared" si="5"/>
        <v>90</v>
      </c>
      <c r="R20" s="28">
        <f t="shared" si="6"/>
        <v>-540</v>
      </c>
      <c r="T20" s="24" t="s">
        <v>105</v>
      </c>
      <c r="U20" s="31" t="s">
        <v>106</v>
      </c>
      <c r="W20" s="29" t="s">
        <v>107</v>
      </c>
      <c r="X20" s="29">
        <v>20.5</v>
      </c>
      <c r="Y20" s="29">
        <v>0.15264333581533879</v>
      </c>
      <c r="Z20" s="129"/>
      <c r="AA20" s="32">
        <v>38.160833953834697</v>
      </c>
      <c r="AB20" s="29">
        <v>381608.33953834698</v>
      </c>
      <c r="AC20" s="33">
        <v>39.26011723645545</v>
      </c>
    </row>
    <row r="21" spans="2:31" ht="27" customHeight="1" x14ac:dyDescent="0.4">
      <c r="B21" s="8" t="s">
        <v>13</v>
      </c>
      <c r="C21" s="100">
        <v>468</v>
      </c>
      <c r="D21" s="8">
        <f t="shared" si="7"/>
        <v>93.6</v>
      </c>
      <c r="E21" s="8"/>
      <c r="F21" s="8">
        <f t="shared" si="0"/>
        <v>0</v>
      </c>
      <c r="G21" s="8"/>
      <c r="H21" s="8">
        <f t="shared" si="1"/>
        <v>0</v>
      </c>
      <c r="I21" s="8"/>
      <c r="J21" s="8">
        <f t="shared" si="2"/>
        <v>0</v>
      </c>
      <c r="K21" s="8"/>
      <c r="L21" s="8">
        <f t="shared" si="3"/>
        <v>0</v>
      </c>
      <c r="M21" s="8">
        <v>260</v>
      </c>
      <c r="N21" s="8">
        <f t="shared" si="4"/>
        <v>260</v>
      </c>
      <c r="O21" s="8"/>
      <c r="P21" s="8"/>
      <c r="Q21" s="27">
        <f t="shared" si="5"/>
        <v>260</v>
      </c>
      <c r="R21" s="28">
        <f t="shared" si="6"/>
        <v>-208</v>
      </c>
      <c r="T21" s="24" t="s">
        <v>108</v>
      </c>
      <c r="U21" s="31" t="s">
        <v>109</v>
      </c>
      <c r="W21" s="35"/>
      <c r="X21" s="35"/>
      <c r="Y21" s="35"/>
      <c r="Z21" s="35"/>
      <c r="AA21" s="35"/>
      <c r="AB21" s="35"/>
      <c r="AC21" s="35"/>
      <c r="AD21" s="35"/>
      <c r="AE21" s="35"/>
    </row>
    <row r="22" spans="2:31" ht="27" customHeight="1" thickBot="1" x14ac:dyDescent="0.45">
      <c r="B22" s="4" t="s">
        <v>16</v>
      </c>
      <c r="C22" s="101">
        <v>468</v>
      </c>
      <c r="D22" s="4">
        <f t="shared" si="7"/>
        <v>93.6</v>
      </c>
      <c r="E22" s="4"/>
      <c r="F22" s="4">
        <f t="shared" si="0"/>
        <v>0</v>
      </c>
      <c r="G22" s="4"/>
      <c r="H22" s="4">
        <f t="shared" si="1"/>
        <v>0</v>
      </c>
      <c r="I22" s="4">
        <v>260</v>
      </c>
      <c r="J22" s="4">
        <f t="shared" si="2"/>
        <v>260</v>
      </c>
      <c r="K22" s="4">
        <v>208</v>
      </c>
      <c r="L22" s="4">
        <f t="shared" si="3"/>
        <v>468</v>
      </c>
      <c r="M22" s="4"/>
      <c r="N22" s="4">
        <f t="shared" si="4"/>
        <v>468</v>
      </c>
      <c r="O22" s="4"/>
      <c r="P22" s="4"/>
      <c r="Q22" s="30">
        <f t="shared" si="5"/>
        <v>468</v>
      </c>
      <c r="R22" s="28">
        <f t="shared" si="6"/>
        <v>0</v>
      </c>
      <c r="T22" s="36"/>
      <c r="U22" s="37" t="s">
        <v>110</v>
      </c>
    </row>
    <row r="23" spans="2:31" ht="27" customHeight="1" x14ac:dyDescent="0.4">
      <c r="B23" s="8" t="s">
        <v>26</v>
      </c>
      <c r="C23" s="8">
        <v>80</v>
      </c>
      <c r="D23" s="8">
        <f t="shared" si="7"/>
        <v>16</v>
      </c>
      <c r="E23" s="8"/>
      <c r="F23" s="8">
        <f t="shared" si="0"/>
        <v>0</v>
      </c>
      <c r="G23" s="8"/>
      <c r="H23" s="8">
        <f t="shared" si="1"/>
        <v>0</v>
      </c>
      <c r="I23" s="8"/>
      <c r="J23" s="8">
        <f t="shared" si="2"/>
        <v>0</v>
      </c>
      <c r="K23" s="8"/>
      <c r="L23" s="8">
        <f t="shared" si="3"/>
        <v>0</v>
      </c>
      <c r="M23" s="8"/>
      <c r="N23" s="8">
        <f t="shared" si="4"/>
        <v>0</v>
      </c>
      <c r="O23" s="8"/>
      <c r="P23" s="8"/>
      <c r="Q23" s="27">
        <f t="shared" si="5"/>
        <v>0</v>
      </c>
      <c r="R23" s="27">
        <f t="shared" si="6"/>
        <v>-80</v>
      </c>
    </row>
    <row r="24" spans="2:31" ht="27" customHeight="1" thickBot="1" x14ac:dyDescent="0.45">
      <c r="B24" s="4" t="s">
        <v>31</v>
      </c>
      <c r="C24" s="12">
        <v>20</v>
      </c>
      <c r="D24" s="4">
        <f t="shared" si="7"/>
        <v>4</v>
      </c>
      <c r="E24" s="4"/>
      <c r="F24" s="4">
        <f t="shared" si="0"/>
        <v>0</v>
      </c>
      <c r="G24" s="4"/>
      <c r="H24" s="4">
        <f t="shared" si="1"/>
        <v>0</v>
      </c>
      <c r="I24" s="4"/>
      <c r="J24" s="4">
        <f t="shared" si="2"/>
        <v>0</v>
      </c>
      <c r="K24" s="4"/>
      <c r="L24" s="4">
        <f t="shared" si="3"/>
        <v>0</v>
      </c>
      <c r="M24" s="4"/>
      <c r="N24" s="4">
        <f t="shared" si="4"/>
        <v>0</v>
      </c>
      <c r="O24" s="4"/>
      <c r="P24" s="4"/>
      <c r="Q24" s="30">
        <f t="shared" si="5"/>
        <v>0</v>
      </c>
      <c r="R24" s="27">
        <f t="shared" si="6"/>
        <v>-20</v>
      </c>
    </row>
    <row r="25" spans="2:31" ht="27" customHeight="1" x14ac:dyDescent="0.4">
      <c r="B25" s="8"/>
      <c r="C25" s="8"/>
      <c r="D25" s="8"/>
      <c r="E25" s="8"/>
      <c r="F25" s="8"/>
      <c r="G25" s="8"/>
      <c r="H25" s="8"/>
      <c r="I25" s="8"/>
      <c r="J25" s="8"/>
      <c r="K25" s="8"/>
      <c r="L25" s="8"/>
      <c r="M25" s="8"/>
      <c r="N25" s="8"/>
      <c r="O25" s="8"/>
      <c r="P25" s="8"/>
      <c r="Q25" s="27">
        <f t="shared" si="5"/>
        <v>0</v>
      </c>
      <c r="R25" s="27">
        <f t="shared" si="6"/>
        <v>0</v>
      </c>
      <c r="T25" s="38" t="s">
        <v>111</v>
      </c>
      <c r="U25" s="19"/>
    </row>
    <row r="26" spans="2:31" ht="27" customHeight="1" x14ac:dyDescent="0.4">
      <c r="B26" s="4"/>
      <c r="C26" s="12"/>
      <c r="D26" s="4"/>
      <c r="E26" s="4"/>
      <c r="F26" s="4"/>
      <c r="G26" s="4"/>
      <c r="H26" s="4"/>
      <c r="I26" s="4"/>
      <c r="J26" s="4"/>
      <c r="K26" s="4"/>
      <c r="L26" s="4"/>
      <c r="M26" s="4"/>
      <c r="N26" s="4"/>
      <c r="O26" s="4"/>
      <c r="P26" s="4"/>
      <c r="Q26" s="30">
        <f t="shared" si="5"/>
        <v>0</v>
      </c>
      <c r="R26" s="27">
        <f t="shared" si="6"/>
        <v>0</v>
      </c>
      <c r="T26" s="24" t="s">
        <v>105</v>
      </c>
      <c r="U26" s="31" t="s">
        <v>112</v>
      </c>
    </row>
    <row r="27" spans="2:31" ht="27" customHeight="1" thickBot="1" x14ac:dyDescent="0.45">
      <c r="B27" s="8"/>
      <c r="C27" s="8"/>
      <c r="D27" s="26"/>
      <c r="E27" s="8"/>
      <c r="F27" s="8"/>
      <c r="G27" s="8"/>
      <c r="H27" s="8"/>
      <c r="I27" s="8"/>
      <c r="J27" s="8"/>
      <c r="K27" s="8"/>
      <c r="L27" s="8"/>
      <c r="M27" s="8"/>
      <c r="N27" s="8"/>
      <c r="O27" s="8"/>
      <c r="P27" s="8"/>
      <c r="Q27" s="39">
        <f t="shared" si="5"/>
        <v>0</v>
      </c>
      <c r="R27" s="28">
        <f t="shared" si="6"/>
        <v>0</v>
      </c>
      <c r="T27" s="24" t="s">
        <v>108</v>
      </c>
      <c r="U27" s="31" t="s">
        <v>113</v>
      </c>
    </row>
    <row r="28" spans="2:31" ht="22.5" customHeight="1" thickBot="1" x14ac:dyDescent="0.45">
      <c r="B28" s="40"/>
      <c r="C28" s="40"/>
      <c r="D28" s="40"/>
      <c r="E28" s="40"/>
      <c r="F28" s="40"/>
      <c r="G28" s="40"/>
      <c r="H28" s="40"/>
      <c r="I28" s="40"/>
      <c r="J28" s="40"/>
      <c r="K28" s="40"/>
      <c r="L28" s="40"/>
      <c r="M28" s="40"/>
      <c r="N28" s="40"/>
      <c r="O28" s="40"/>
      <c r="P28" s="40"/>
      <c r="T28" s="24"/>
      <c r="U28" s="31" t="s">
        <v>114</v>
      </c>
    </row>
    <row r="29" spans="2:31" ht="27" customHeight="1" thickBot="1" x14ac:dyDescent="0.45">
      <c r="C29" s="121" t="s">
        <v>56</v>
      </c>
      <c r="D29" s="122"/>
      <c r="E29" s="15">
        <f>O15+2</f>
        <v>44991</v>
      </c>
      <c r="F29" s="16" t="s">
        <v>38</v>
      </c>
      <c r="G29" s="15">
        <f>E29+1</f>
        <v>44992</v>
      </c>
      <c r="H29" s="16" t="s">
        <v>38</v>
      </c>
      <c r="I29" s="15">
        <f>G29+1</f>
        <v>44993</v>
      </c>
      <c r="J29" s="16" t="s">
        <v>38</v>
      </c>
      <c r="K29" s="15">
        <f>I29+1</f>
        <v>44994</v>
      </c>
      <c r="L29" s="16" t="s">
        <v>38</v>
      </c>
      <c r="M29" s="15">
        <f>K29+1</f>
        <v>44995</v>
      </c>
      <c r="N29" s="16" t="s">
        <v>38</v>
      </c>
      <c r="O29" s="15">
        <f>M29+1</f>
        <v>44996</v>
      </c>
      <c r="P29" s="16" t="s">
        <v>38</v>
      </c>
      <c r="Q29" s="17" t="s">
        <v>39</v>
      </c>
      <c r="R29" s="17" t="s">
        <v>40</v>
      </c>
      <c r="T29" s="36"/>
      <c r="U29" s="41"/>
    </row>
    <row r="30" spans="2:31" ht="27" customHeight="1" x14ac:dyDescent="0.4">
      <c r="B30" s="20"/>
      <c r="C30" s="21"/>
      <c r="D30" s="21"/>
      <c r="E30" s="4" t="s">
        <v>44</v>
      </c>
      <c r="F30" s="4"/>
      <c r="G30" s="4" t="s">
        <v>45</v>
      </c>
      <c r="H30" s="4"/>
      <c r="I30" s="4" t="s">
        <v>46</v>
      </c>
      <c r="J30" s="4"/>
      <c r="K30" s="4" t="s">
        <v>47</v>
      </c>
      <c r="L30" s="4"/>
      <c r="M30" s="4" t="s">
        <v>48</v>
      </c>
      <c r="N30" s="4"/>
      <c r="O30" s="4" t="s">
        <v>49</v>
      </c>
      <c r="P30" s="4"/>
      <c r="Q30" s="22"/>
      <c r="R30" s="23"/>
    </row>
    <row r="31" spans="2:31" ht="27" customHeight="1" thickBot="1" x14ac:dyDescent="0.45">
      <c r="B31" s="8" t="s">
        <v>51</v>
      </c>
      <c r="C31" s="26">
        <v>270</v>
      </c>
      <c r="D31" s="8">
        <f>C31/5</f>
        <v>54</v>
      </c>
      <c r="E31" s="8"/>
      <c r="F31" s="8">
        <f t="shared" ref="F31:F38" si="8">E31</f>
        <v>0</v>
      </c>
      <c r="G31" s="8"/>
      <c r="H31" s="8">
        <f t="shared" ref="H31:H38" si="9">F31+G31</f>
        <v>0</v>
      </c>
      <c r="I31" s="8"/>
      <c r="J31" s="8">
        <f t="shared" ref="J31:J38" si="10">H31+I31</f>
        <v>0</v>
      </c>
      <c r="K31" s="8"/>
      <c r="L31" s="8">
        <f t="shared" ref="L31:L38" si="11">J31+K31</f>
        <v>0</v>
      </c>
      <c r="M31" s="8"/>
      <c r="N31" s="8">
        <f t="shared" ref="N31:N38" si="12">L31+M31</f>
        <v>0</v>
      </c>
      <c r="O31" s="8"/>
      <c r="P31" s="8">
        <f t="shared" ref="P31:P38" si="13">N31+O31</f>
        <v>0</v>
      </c>
      <c r="Q31" s="27">
        <f t="shared" ref="Q31:Q41" si="14">E31+G31+I31+K31+M31+O31</f>
        <v>0</v>
      </c>
      <c r="R31" s="28">
        <f t="shared" ref="R31:R41" si="15">Q31-C31</f>
        <v>-270</v>
      </c>
    </row>
    <row r="32" spans="2:31" ht="27" customHeight="1" x14ac:dyDescent="0.4">
      <c r="B32" s="12" t="s">
        <v>53</v>
      </c>
      <c r="C32" s="21">
        <v>100</v>
      </c>
      <c r="D32" s="4">
        <f t="shared" ref="D32:D38" si="16">C32/5</f>
        <v>20</v>
      </c>
      <c r="E32" s="4"/>
      <c r="F32" s="4">
        <f t="shared" si="8"/>
        <v>0</v>
      </c>
      <c r="G32" s="4"/>
      <c r="H32" s="4">
        <f t="shared" si="9"/>
        <v>0</v>
      </c>
      <c r="I32" s="4"/>
      <c r="J32" s="4">
        <f t="shared" si="10"/>
        <v>0</v>
      </c>
      <c r="K32" s="4"/>
      <c r="L32" s="4">
        <f t="shared" si="11"/>
        <v>0</v>
      </c>
      <c r="M32" s="4"/>
      <c r="N32" s="4">
        <f t="shared" si="12"/>
        <v>0</v>
      </c>
      <c r="O32" s="4"/>
      <c r="P32" s="4">
        <f t="shared" si="13"/>
        <v>0</v>
      </c>
      <c r="Q32" s="30">
        <f t="shared" si="14"/>
        <v>0</v>
      </c>
      <c r="R32" s="28">
        <f t="shared" si="15"/>
        <v>-100</v>
      </c>
      <c r="T32" s="38" t="s">
        <v>115</v>
      </c>
      <c r="U32" s="19"/>
    </row>
    <row r="33" spans="2:21" ht="27" customHeight="1" x14ac:dyDescent="0.4">
      <c r="B33" s="8" t="s">
        <v>55</v>
      </c>
      <c r="C33" s="26">
        <v>50</v>
      </c>
      <c r="D33" s="8">
        <f t="shared" si="16"/>
        <v>10</v>
      </c>
      <c r="E33" s="8"/>
      <c r="F33" s="8">
        <f t="shared" si="8"/>
        <v>0</v>
      </c>
      <c r="G33" s="8"/>
      <c r="H33" s="8">
        <f t="shared" si="9"/>
        <v>0</v>
      </c>
      <c r="I33" s="8"/>
      <c r="J33" s="8">
        <f t="shared" si="10"/>
        <v>0</v>
      </c>
      <c r="K33" s="8"/>
      <c r="L33" s="8">
        <f t="shared" si="11"/>
        <v>0</v>
      </c>
      <c r="M33" s="8"/>
      <c r="N33" s="8">
        <f t="shared" si="12"/>
        <v>0</v>
      </c>
      <c r="O33" s="8"/>
      <c r="P33" s="8">
        <f t="shared" si="13"/>
        <v>0</v>
      </c>
      <c r="Q33" s="27">
        <f t="shared" si="14"/>
        <v>0</v>
      </c>
      <c r="R33" s="28">
        <f t="shared" si="15"/>
        <v>-50</v>
      </c>
      <c r="T33" s="24" t="s">
        <v>105</v>
      </c>
      <c r="U33" s="31" t="s">
        <v>116</v>
      </c>
    </row>
    <row r="34" spans="2:21" ht="27" customHeight="1" x14ac:dyDescent="0.4">
      <c r="B34" s="4" t="s">
        <v>9</v>
      </c>
      <c r="C34" s="4">
        <v>1080</v>
      </c>
      <c r="D34" s="4">
        <f t="shared" si="16"/>
        <v>216</v>
      </c>
      <c r="E34" s="4"/>
      <c r="F34" s="4">
        <f t="shared" si="8"/>
        <v>0</v>
      </c>
      <c r="G34" s="4">
        <v>270</v>
      </c>
      <c r="H34" s="4">
        <f t="shared" si="9"/>
        <v>270</v>
      </c>
      <c r="I34" s="4"/>
      <c r="J34" s="4">
        <f t="shared" si="10"/>
        <v>270</v>
      </c>
      <c r="K34" s="4">
        <v>335</v>
      </c>
      <c r="L34" s="4">
        <f t="shared" si="11"/>
        <v>605</v>
      </c>
      <c r="M34" s="4">
        <v>175</v>
      </c>
      <c r="N34" s="4">
        <f t="shared" si="12"/>
        <v>780</v>
      </c>
      <c r="O34" s="4">
        <v>636</v>
      </c>
      <c r="P34" s="4">
        <f t="shared" si="13"/>
        <v>1416</v>
      </c>
      <c r="Q34" s="30">
        <f t="shared" si="14"/>
        <v>1416</v>
      </c>
      <c r="R34" s="28">
        <f t="shared" si="15"/>
        <v>336</v>
      </c>
      <c r="T34" s="24" t="s">
        <v>108</v>
      </c>
      <c r="U34" s="31" t="s">
        <v>117</v>
      </c>
    </row>
    <row r="35" spans="2:21" ht="27" customHeight="1" x14ac:dyDescent="0.4">
      <c r="B35" s="8" t="s">
        <v>13</v>
      </c>
      <c r="C35" s="100">
        <v>312</v>
      </c>
      <c r="D35" s="8">
        <f t="shared" si="16"/>
        <v>62.4</v>
      </c>
      <c r="E35" s="8"/>
      <c r="F35" s="8">
        <f t="shared" si="8"/>
        <v>0</v>
      </c>
      <c r="G35" s="8"/>
      <c r="H35" s="8">
        <f t="shared" si="9"/>
        <v>0</v>
      </c>
      <c r="I35" s="8"/>
      <c r="J35" s="8">
        <f t="shared" si="10"/>
        <v>0</v>
      </c>
      <c r="K35" s="8"/>
      <c r="L35" s="8">
        <f t="shared" si="11"/>
        <v>0</v>
      </c>
      <c r="M35" s="8"/>
      <c r="N35" s="8">
        <f t="shared" si="12"/>
        <v>0</v>
      </c>
      <c r="O35" s="8"/>
      <c r="P35" s="8">
        <f t="shared" si="13"/>
        <v>0</v>
      </c>
      <c r="Q35" s="27">
        <f t="shared" si="14"/>
        <v>0</v>
      </c>
      <c r="R35" s="28">
        <f t="shared" si="15"/>
        <v>-312</v>
      </c>
      <c r="T35" s="24"/>
      <c r="U35" s="31" t="s">
        <v>118</v>
      </c>
    </row>
    <row r="36" spans="2:21" ht="27" customHeight="1" thickBot="1" x14ac:dyDescent="0.45">
      <c r="B36" s="4" t="s">
        <v>16</v>
      </c>
      <c r="C36" s="101">
        <v>52</v>
      </c>
      <c r="D36" s="4">
        <f t="shared" si="16"/>
        <v>10.4</v>
      </c>
      <c r="E36" s="4"/>
      <c r="F36" s="4">
        <f t="shared" si="8"/>
        <v>0</v>
      </c>
      <c r="G36" s="4"/>
      <c r="H36" s="4">
        <f t="shared" si="9"/>
        <v>0</v>
      </c>
      <c r="I36" s="4"/>
      <c r="J36" s="4">
        <f t="shared" si="10"/>
        <v>0</v>
      </c>
      <c r="K36" s="4"/>
      <c r="L36" s="4">
        <f t="shared" si="11"/>
        <v>0</v>
      </c>
      <c r="M36" s="4"/>
      <c r="N36" s="4">
        <f t="shared" si="12"/>
        <v>0</v>
      </c>
      <c r="O36" s="4">
        <v>97</v>
      </c>
      <c r="P36" s="4">
        <f t="shared" si="13"/>
        <v>97</v>
      </c>
      <c r="Q36" s="30">
        <f t="shared" si="14"/>
        <v>97</v>
      </c>
      <c r="R36" s="28">
        <f t="shared" si="15"/>
        <v>45</v>
      </c>
      <c r="T36" s="36"/>
      <c r="U36" s="41"/>
    </row>
    <row r="37" spans="2:21" ht="27" customHeight="1" x14ac:dyDescent="0.4">
      <c r="B37" s="8" t="s">
        <v>26</v>
      </c>
      <c r="C37" s="8">
        <v>80</v>
      </c>
      <c r="D37" s="8">
        <f t="shared" si="16"/>
        <v>16</v>
      </c>
      <c r="E37" s="8"/>
      <c r="F37" s="8">
        <f t="shared" si="8"/>
        <v>0</v>
      </c>
      <c r="G37" s="8"/>
      <c r="H37" s="8">
        <f t="shared" si="9"/>
        <v>0</v>
      </c>
      <c r="I37" s="8"/>
      <c r="J37" s="8">
        <f t="shared" si="10"/>
        <v>0</v>
      </c>
      <c r="K37" s="8"/>
      <c r="L37" s="8">
        <f t="shared" si="11"/>
        <v>0</v>
      </c>
      <c r="M37" s="8"/>
      <c r="N37" s="8">
        <f t="shared" si="12"/>
        <v>0</v>
      </c>
      <c r="O37" s="8"/>
      <c r="P37" s="8">
        <f t="shared" si="13"/>
        <v>0</v>
      </c>
      <c r="Q37" s="27">
        <f t="shared" si="14"/>
        <v>0</v>
      </c>
      <c r="R37" s="27">
        <f t="shared" si="15"/>
        <v>-80</v>
      </c>
    </row>
    <row r="38" spans="2:21" ht="27" customHeight="1" x14ac:dyDescent="0.4">
      <c r="B38" s="4" t="s">
        <v>31</v>
      </c>
      <c r="C38" s="12">
        <v>20</v>
      </c>
      <c r="D38" s="4">
        <f t="shared" si="16"/>
        <v>4</v>
      </c>
      <c r="E38" s="4"/>
      <c r="F38" s="4">
        <f t="shared" si="8"/>
        <v>0</v>
      </c>
      <c r="G38" s="4"/>
      <c r="H38" s="4">
        <f t="shared" si="9"/>
        <v>0</v>
      </c>
      <c r="I38" s="4"/>
      <c r="J38" s="4">
        <f t="shared" si="10"/>
        <v>0</v>
      </c>
      <c r="K38" s="4"/>
      <c r="L38" s="4">
        <f t="shared" si="11"/>
        <v>0</v>
      </c>
      <c r="M38" s="4"/>
      <c r="N38" s="4">
        <f t="shared" si="12"/>
        <v>0</v>
      </c>
      <c r="O38" s="4"/>
      <c r="P38" s="4">
        <f t="shared" si="13"/>
        <v>0</v>
      </c>
      <c r="Q38" s="30">
        <f t="shared" si="14"/>
        <v>0</v>
      </c>
      <c r="R38" s="27">
        <f t="shared" si="15"/>
        <v>-20</v>
      </c>
    </row>
    <row r="39" spans="2:21" ht="27" customHeight="1" x14ac:dyDescent="0.4">
      <c r="B39" s="8"/>
      <c r="C39" s="8"/>
      <c r="D39" s="8"/>
      <c r="E39" s="8"/>
      <c r="F39" s="8"/>
      <c r="G39" s="8"/>
      <c r="H39" s="8"/>
      <c r="I39" s="8"/>
      <c r="J39" s="8"/>
      <c r="K39" s="8"/>
      <c r="L39" s="8"/>
      <c r="M39" s="8"/>
      <c r="N39" s="8"/>
      <c r="O39" s="8"/>
      <c r="P39" s="8"/>
      <c r="Q39" s="27">
        <f t="shared" si="14"/>
        <v>0</v>
      </c>
      <c r="R39" s="27">
        <f t="shared" si="15"/>
        <v>0</v>
      </c>
    </row>
    <row r="40" spans="2:21" ht="27" customHeight="1" x14ac:dyDescent="0.4">
      <c r="B40" s="4"/>
      <c r="C40" s="12"/>
      <c r="D40" s="4"/>
      <c r="E40" s="4"/>
      <c r="F40" s="4"/>
      <c r="G40" s="4"/>
      <c r="H40" s="4"/>
      <c r="I40" s="4"/>
      <c r="J40" s="4"/>
      <c r="K40" s="4"/>
      <c r="L40" s="4"/>
      <c r="M40" s="4"/>
      <c r="N40" s="4"/>
      <c r="O40" s="4"/>
      <c r="P40" s="4"/>
      <c r="Q40" s="30">
        <f t="shared" si="14"/>
        <v>0</v>
      </c>
      <c r="R40" s="27">
        <f t="shared" si="15"/>
        <v>0</v>
      </c>
    </row>
    <row r="41" spans="2:21" ht="27" customHeight="1" thickBot="1" x14ac:dyDescent="0.45">
      <c r="B41" s="8"/>
      <c r="C41" s="8"/>
      <c r="D41" s="8"/>
      <c r="E41" s="8"/>
      <c r="F41" s="8"/>
      <c r="G41" s="8"/>
      <c r="H41" s="8"/>
      <c r="I41" s="8"/>
      <c r="J41" s="8"/>
      <c r="K41" s="8"/>
      <c r="L41" s="8"/>
      <c r="M41" s="8"/>
      <c r="N41" s="8"/>
      <c r="O41" s="8"/>
      <c r="P41" s="8"/>
      <c r="Q41" s="39">
        <f t="shared" si="14"/>
        <v>0</v>
      </c>
      <c r="R41" s="28">
        <f t="shared" si="15"/>
        <v>0</v>
      </c>
    </row>
    <row r="42" spans="2:21" ht="136.5" customHeight="1" thickBot="1" x14ac:dyDescent="0.45">
      <c r="B42" s="42"/>
      <c r="C42" s="42"/>
      <c r="D42" s="42"/>
      <c r="E42" s="42"/>
      <c r="F42" s="42"/>
      <c r="G42" s="42"/>
      <c r="H42" s="42"/>
      <c r="I42" s="42"/>
      <c r="J42" s="42"/>
      <c r="K42" s="42"/>
      <c r="L42" s="42"/>
      <c r="M42" s="42"/>
      <c r="N42" s="42"/>
      <c r="O42" s="42"/>
      <c r="P42" s="42"/>
    </row>
    <row r="43" spans="2:21" ht="18" customHeight="1" x14ac:dyDescent="0.4">
      <c r="B43" s="43"/>
      <c r="C43" s="123" t="s">
        <v>56</v>
      </c>
      <c r="D43" s="124"/>
      <c r="E43" s="44">
        <f>O29+2</f>
        <v>44998</v>
      </c>
      <c r="F43" s="45" t="s">
        <v>38</v>
      </c>
      <c r="G43" s="44">
        <f>E43+1</f>
        <v>44999</v>
      </c>
      <c r="H43" s="45" t="s">
        <v>38</v>
      </c>
      <c r="I43" s="44">
        <f>G43+1</f>
        <v>45000</v>
      </c>
      <c r="J43" s="45" t="s">
        <v>38</v>
      </c>
      <c r="K43" s="44">
        <f>I43+1</f>
        <v>45001</v>
      </c>
      <c r="L43" s="45" t="s">
        <v>38</v>
      </c>
      <c r="M43" s="44">
        <f>K43+1</f>
        <v>45002</v>
      </c>
      <c r="N43" s="45" t="s">
        <v>38</v>
      </c>
      <c r="O43" s="44">
        <f>M43+1</f>
        <v>45003</v>
      </c>
      <c r="P43" s="45" t="s">
        <v>38</v>
      </c>
      <c r="Q43" s="17" t="s">
        <v>39</v>
      </c>
      <c r="R43" s="17" t="s">
        <v>40</v>
      </c>
    </row>
    <row r="44" spans="2:21" ht="27" customHeight="1" x14ac:dyDescent="0.4">
      <c r="B44" s="20"/>
      <c r="C44" s="21"/>
      <c r="D44" s="21"/>
      <c r="E44" s="4" t="s">
        <v>44</v>
      </c>
      <c r="F44" s="4"/>
      <c r="G44" s="4" t="s">
        <v>45</v>
      </c>
      <c r="H44" s="4"/>
      <c r="I44" s="4" t="s">
        <v>46</v>
      </c>
      <c r="J44" s="4"/>
      <c r="K44" s="4" t="s">
        <v>47</v>
      </c>
      <c r="L44" s="4"/>
      <c r="M44" s="4" t="s">
        <v>48</v>
      </c>
      <c r="N44" s="4"/>
      <c r="O44" s="4" t="s">
        <v>49</v>
      </c>
      <c r="P44" s="4"/>
      <c r="Q44" s="22"/>
      <c r="R44" s="23"/>
    </row>
    <row r="45" spans="2:21" ht="27" customHeight="1" x14ac:dyDescent="0.4">
      <c r="B45" s="8" t="s">
        <v>51</v>
      </c>
      <c r="C45" s="26">
        <v>270</v>
      </c>
      <c r="D45" s="8">
        <f>C45/5</f>
        <v>54</v>
      </c>
      <c r="E45" s="8"/>
      <c r="F45" s="8">
        <f t="shared" ref="F45:F52" si="17">E45</f>
        <v>0</v>
      </c>
      <c r="G45" s="8"/>
      <c r="H45" s="8">
        <f t="shared" ref="H45:H52" si="18">F45+G45</f>
        <v>0</v>
      </c>
      <c r="I45" s="8"/>
      <c r="J45" s="8">
        <f t="shared" ref="J45:J52" si="19">H45+I45</f>
        <v>0</v>
      </c>
      <c r="K45" s="8"/>
      <c r="L45" s="8">
        <f t="shared" ref="L45:L52" si="20">J45+K45</f>
        <v>0</v>
      </c>
      <c r="M45" s="8"/>
      <c r="N45" s="8">
        <f t="shared" ref="N45:N52" si="21">L45+M45</f>
        <v>0</v>
      </c>
      <c r="O45" s="8"/>
      <c r="P45" s="8">
        <f t="shared" ref="P45:P52" si="22">N45+O45</f>
        <v>0</v>
      </c>
      <c r="Q45" s="27">
        <f t="shared" ref="Q45:Q55" si="23">E45+G45+I45+K45+M45+O45</f>
        <v>0</v>
      </c>
      <c r="R45" s="28">
        <f t="shared" ref="R45:R55" si="24">Q45-C45</f>
        <v>-270</v>
      </c>
    </row>
    <row r="46" spans="2:21" ht="27" customHeight="1" x14ac:dyDescent="0.4">
      <c r="B46" s="12" t="s">
        <v>53</v>
      </c>
      <c r="C46" s="21">
        <v>100</v>
      </c>
      <c r="D46" s="4">
        <f t="shared" ref="D46:D52" si="25">C46/5</f>
        <v>20</v>
      </c>
      <c r="E46" s="4"/>
      <c r="F46" s="4">
        <f t="shared" si="17"/>
        <v>0</v>
      </c>
      <c r="G46" s="4"/>
      <c r="H46" s="4">
        <f t="shared" si="18"/>
        <v>0</v>
      </c>
      <c r="I46" s="4"/>
      <c r="J46" s="4">
        <f t="shared" si="19"/>
        <v>0</v>
      </c>
      <c r="K46" s="4"/>
      <c r="L46" s="4">
        <f t="shared" si="20"/>
        <v>0</v>
      </c>
      <c r="M46" s="4"/>
      <c r="N46" s="4">
        <f t="shared" si="21"/>
        <v>0</v>
      </c>
      <c r="O46" s="4"/>
      <c r="P46" s="4">
        <f t="shared" si="22"/>
        <v>0</v>
      </c>
      <c r="Q46" s="30">
        <f t="shared" si="23"/>
        <v>0</v>
      </c>
      <c r="R46" s="28">
        <f t="shared" si="24"/>
        <v>-100</v>
      </c>
    </row>
    <row r="47" spans="2:21" ht="27" customHeight="1" x14ac:dyDescent="0.4">
      <c r="B47" s="8" t="s">
        <v>55</v>
      </c>
      <c r="C47" s="26">
        <v>50</v>
      </c>
      <c r="D47" s="8">
        <f t="shared" si="25"/>
        <v>10</v>
      </c>
      <c r="E47" s="8"/>
      <c r="F47" s="8">
        <f t="shared" si="17"/>
        <v>0</v>
      </c>
      <c r="G47" s="8"/>
      <c r="H47" s="8">
        <f t="shared" si="18"/>
        <v>0</v>
      </c>
      <c r="I47" s="8"/>
      <c r="J47" s="8">
        <f t="shared" si="19"/>
        <v>0</v>
      </c>
      <c r="K47" s="8"/>
      <c r="L47" s="8">
        <f t="shared" si="20"/>
        <v>0</v>
      </c>
      <c r="M47" s="8"/>
      <c r="N47" s="8">
        <f t="shared" si="21"/>
        <v>0</v>
      </c>
      <c r="O47" s="8"/>
      <c r="P47" s="8">
        <f t="shared" si="22"/>
        <v>0</v>
      </c>
      <c r="Q47" s="27">
        <f t="shared" si="23"/>
        <v>0</v>
      </c>
      <c r="R47" s="28">
        <f t="shared" si="24"/>
        <v>-50</v>
      </c>
    </row>
    <row r="48" spans="2:21" ht="27" customHeight="1" x14ac:dyDescent="0.4">
      <c r="B48" s="4" t="s">
        <v>9</v>
      </c>
      <c r="C48" s="4">
        <v>1080</v>
      </c>
      <c r="D48" s="4">
        <f t="shared" si="25"/>
        <v>216</v>
      </c>
      <c r="E48" s="4"/>
      <c r="F48" s="4">
        <f t="shared" si="17"/>
        <v>0</v>
      </c>
      <c r="G48" s="4"/>
      <c r="H48" s="4">
        <f t="shared" si="18"/>
        <v>0</v>
      </c>
      <c r="I48" s="4"/>
      <c r="J48" s="4">
        <f t="shared" si="19"/>
        <v>0</v>
      </c>
      <c r="K48" s="4"/>
      <c r="L48" s="4">
        <f t="shared" si="20"/>
        <v>0</v>
      </c>
      <c r="M48" s="4">
        <v>189</v>
      </c>
      <c r="N48" s="4">
        <f t="shared" si="21"/>
        <v>189</v>
      </c>
      <c r="O48" s="4"/>
      <c r="P48" s="4">
        <f t="shared" si="22"/>
        <v>189</v>
      </c>
      <c r="Q48" s="30">
        <f t="shared" si="23"/>
        <v>189</v>
      </c>
      <c r="R48" s="28">
        <f t="shared" si="24"/>
        <v>-891</v>
      </c>
    </row>
    <row r="49" spans="2:18" ht="27" customHeight="1" x14ac:dyDescent="0.4">
      <c r="B49" s="8" t="s">
        <v>13</v>
      </c>
      <c r="C49" s="100">
        <v>728</v>
      </c>
      <c r="D49" s="8">
        <f>C49/4</f>
        <v>182</v>
      </c>
      <c r="E49" s="8"/>
      <c r="F49" s="8">
        <f t="shared" si="17"/>
        <v>0</v>
      </c>
      <c r="G49" s="8"/>
      <c r="H49" s="8">
        <f t="shared" si="18"/>
        <v>0</v>
      </c>
      <c r="I49" s="8"/>
      <c r="J49" s="8">
        <f t="shared" si="19"/>
        <v>0</v>
      </c>
      <c r="K49" s="8"/>
      <c r="L49" s="8">
        <f t="shared" si="20"/>
        <v>0</v>
      </c>
      <c r="M49" s="8"/>
      <c r="N49" s="8">
        <f t="shared" si="21"/>
        <v>0</v>
      </c>
      <c r="O49" s="8"/>
      <c r="P49" s="8">
        <f t="shared" si="22"/>
        <v>0</v>
      </c>
      <c r="Q49" s="27">
        <f t="shared" si="23"/>
        <v>0</v>
      </c>
      <c r="R49" s="28">
        <f t="shared" si="24"/>
        <v>-728</v>
      </c>
    </row>
    <row r="50" spans="2:18" ht="27" customHeight="1" x14ac:dyDescent="0.4">
      <c r="B50" s="4" t="s">
        <v>16</v>
      </c>
      <c r="C50" s="101">
        <v>728</v>
      </c>
      <c r="D50" s="4">
        <f>C50/4</f>
        <v>182</v>
      </c>
      <c r="E50" s="4">
        <v>59</v>
      </c>
      <c r="F50" s="4">
        <f t="shared" si="17"/>
        <v>59</v>
      </c>
      <c r="G50" s="4"/>
      <c r="H50" s="4">
        <f t="shared" si="18"/>
        <v>59</v>
      </c>
      <c r="I50" s="4"/>
      <c r="J50" s="4">
        <f t="shared" si="19"/>
        <v>59</v>
      </c>
      <c r="K50" s="4"/>
      <c r="L50" s="4">
        <f t="shared" si="20"/>
        <v>59</v>
      </c>
      <c r="M50" s="4"/>
      <c r="N50" s="4">
        <f t="shared" si="21"/>
        <v>59</v>
      </c>
      <c r="O50" s="4"/>
      <c r="P50" s="4">
        <f t="shared" si="22"/>
        <v>59</v>
      </c>
      <c r="Q50" s="30">
        <f t="shared" si="23"/>
        <v>59</v>
      </c>
      <c r="R50" s="28">
        <f t="shared" si="24"/>
        <v>-669</v>
      </c>
    </row>
    <row r="51" spans="2:18" ht="27" customHeight="1" x14ac:dyDescent="0.4">
      <c r="B51" s="8" t="s">
        <v>26</v>
      </c>
      <c r="C51" s="8">
        <v>80</v>
      </c>
      <c r="D51" s="8">
        <f t="shared" si="25"/>
        <v>16</v>
      </c>
      <c r="E51" s="8"/>
      <c r="F51" s="8">
        <f t="shared" si="17"/>
        <v>0</v>
      </c>
      <c r="G51" s="8"/>
      <c r="H51" s="8">
        <f t="shared" si="18"/>
        <v>0</v>
      </c>
      <c r="I51" s="8"/>
      <c r="J51" s="8">
        <f t="shared" si="19"/>
        <v>0</v>
      </c>
      <c r="K51" s="8"/>
      <c r="L51" s="8">
        <f t="shared" si="20"/>
        <v>0</v>
      </c>
      <c r="M51" s="8"/>
      <c r="N51" s="8">
        <f t="shared" si="21"/>
        <v>0</v>
      </c>
      <c r="O51" s="8"/>
      <c r="P51" s="8">
        <f t="shared" si="22"/>
        <v>0</v>
      </c>
      <c r="Q51" s="27">
        <f t="shared" si="23"/>
        <v>0</v>
      </c>
      <c r="R51" s="27">
        <f t="shared" si="24"/>
        <v>-80</v>
      </c>
    </row>
    <row r="52" spans="2:18" ht="27" customHeight="1" x14ac:dyDescent="0.4">
      <c r="B52" s="4" t="s">
        <v>31</v>
      </c>
      <c r="C52" s="12">
        <v>20</v>
      </c>
      <c r="D52" s="4">
        <f t="shared" si="25"/>
        <v>4</v>
      </c>
      <c r="E52" s="4"/>
      <c r="F52" s="4">
        <f t="shared" si="17"/>
        <v>0</v>
      </c>
      <c r="G52" s="4"/>
      <c r="H52" s="4">
        <f t="shared" si="18"/>
        <v>0</v>
      </c>
      <c r="I52" s="4"/>
      <c r="J52" s="4">
        <f t="shared" si="19"/>
        <v>0</v>
      </c>
      <c r="K52" s="4"/>
      <c r="L52" s="4">
        <f t="shared" si="20"/>
        <v>0</v>
      </c>
      <c r="M52" s="4"/>
      <c r="N52" s="4">
        <f t="shared" si="21"/>
        <v>0</v>
      </c>
      <c r="O52" s="4"/>
      <c r="P52" s="4">
        <f t="shared" si="22"/>
        <v>0</v>
      </c>
      <c r="Q52" s="30">
        <f t="shared" si="23"/>
        <v>0</v>
      </c>
      <c r="R52" s="27">
        <f t="shared" si="24"/>
        <v>-20</v>
      </c>
    </row>
    <row r="53" spans="2:18" ht="27" customHeight="1" x14ac:dyDescent="0.4">
      <c r="B53" s="8"/>
      <c r="C53" s="8"/>
      <c r="D53" s="8"/>
      <c r="E53" s="8"/>
      <c r="F53" s="8"/>
      <c r="G53" s="8"/>
      <c r="H53" s="8"/>
      <c r="I53" s="8"/>
      <c r="J53" s="8"/>
      <c r="K53" s="8"/>
      <c r="L53" s="8"/>
      <c r="M53" s="8"/>
      <c r="N53" s="8"/>
      <c r="O53" s="8"/>
      <c r="P53" s="8"/>
      <c r="Q53" s="27">
        <f t="shared" si="23"/>
        <v>0</v>
      </c>
      <c r="R53" s="27">
        <f t="shared" si="24"/>
        <v>0</v>
      </c>
    </row>
    <row r="54" spans="2:18" ht="27" customHeight="1" x14ac:dyDescent="0.4">
      <c r="B54" s="4"/>
      <c r="C54" s="12"/>
      <c r="D54" s="4"/>
      <c r="E54" s="4"/>
      <c r="F54" s="4"/>
      <c r="G54" s="4"/>
      <c r="H54" s="4"/>
      <c r="I54" s="4"/>
      <c r="J54" s="4"/>
      <c r="K54" s="4"/>
      <c r="L54" s="4"/>
      <c r="M54" s="4"/>
      <c r="N54" s="4"/>
      <c r="O54" s="4"/>
      <c r="P54" s="4"/>
      <c r="Q54" s="30">
        <f t="shared" si="23"/>
        <v>0</v>
      </c>
      <c r="R54" s="27">
        <f t="shared" si="24"/>
        <v>0</v>
      </c>
    </row>
    <row r="55" spans="2:18" ht="27" customHeight="1" thickBot="1" x14ac:dyDescent="0.45">
      <c r="B55" s="8"/>
      <c r="C55" s="8"/>
      <c r="D55" s="8"/>
      <c r="E55" s="8"/>
      <c r="F55" s="8"/>
      <c r="G55" s="8"/>
      <c r="H55" s="8"/>
      <c r="I55" s="8"/>
      <c r="J55" s="8"/>
      <c r="K55" s="8"/>
      <c r="L55" s="8"/>
      <c r="M55" s="8"/>
      <c r="N55" s="8"/>
      <c r="O55" s="8"/>
      <c r="P55" s="8"/>
      <c r="Q55" s="39">
        <f t="shared" si="23"/>
        <v>0</v>
      </c>
      <c r="R55" s="28">
        <f t="shared" si="24"/>
        <v>0</v>
      </c>
    </row>
    <row r="56" spans="2:18" ht="22.5" customHeight="1" thickBot="1" x14ac:dyDescent="0.45">
      <c r="B56" s="43"/>
      <c r="C56" s="43"/>
      <c r="D56" s="43"/>
      <c r="E56" s="43"/>
      <c r="F56" s="43"/>
      <c r="G56" s="43"/>
      <c r="H56" s="43"/>
      <c r="I56" s="43"/>
      <c r="J56" s="43"/>
      <c r="K56" s="43"/>
      <c r="L56" s="43"/>
      <c r="M56" s="43"/>
      <c r="N56" s="43"/>
      <c r="O56" s="43"/>
      <c r="P56" s="43"/>
    </row>
    <row r="57" spans="2:18" ht="27" customHeight="1" x14ac:dyDescent="0.4">
      <c r="B57" s="43"/>
      <c r="C57" s="123" t="s">
        <v>56</v>
      </c>
      <c r="D57" s="124"/>
      <c r="E57" s="44">
        <f>O43+2</f>
        <v>45005</v>
      </c>
      <c r="F57" s="45" t="s">
        <v>38</v>
      </c>
      <c r="G57" s="44">
        <f>E57+1</f>
        <v>45006</v>
      </c>
      <c r="H57" s="45" t="s">
        <v>38</v>
      </c>
      <c r="I57" s="44">
        <f>G57+1</f>
        <v>45007</v>
      </c>
      <c r="J57" s="45" t="s">
        <v>38</v>
      </c>
      <c r="K57" s="44">
        <f>I57+1</f>
        <v>45008</v>
      </c>
      <c r="L57" s="45" t="s">
        <v>38</v>
      </c>
      <c r="M57" s="44">
        <f>K57+1</f>
        <v>45009</v>
      </c>
      <c r="N57" s="45" t="s">
        <v>38</v>
      </c>
      <c r="O57" s="44">
        <f>M57+1</f>
        <v>45010</v>
      </c>
      <c r="P57" s="45" t="s">
        <v>38</v>
      </c>
      <c r="Q57" s="17" t="s">
        <v>39</v>
      </c>
      <c r="R57" s="17" t="s">
        <v>40</v>
      </c>
    </row>
    <row r="58" spans="2:18" ht="27" customHeight="1" x14ac:dyDescent="0.4">
      <c r="B58" s="20"/>
      <c r="C58" s="21"/>
      <c r="D58" s="21"/>
      <c r="E58" s="4" t="s">
        <v>44</v>
      </c>
      <c r="F58" s="4"/>
      <c r="G58" s="4" t="s">
        <v>45</v>
      </c>
      <c r="H58" s="4"/>
      <c r="I58" s="4" t="s">
        <v>46</v>
      </c>
      <c r="J58" s="4"/>
      <c r="K58" s="4" t="s">
        <v>47</v>
      </c>
      <c r="L58" s="4"/>
      <c r="M58" s="4" t="s">
        <v>48</v>
      </c>
      <c r="N58" s="4"/>
      <c r="O58" s="4" t="s">
        <v>49</v>
      </c>
      <c r="P58" s="4"/>
      <c r="Q58" s="22"/>
      <c r="R58" s="23"/>
    </row>
    <row r="59" spans="2:18" ht="27" customHeight="1" x14ac:dyDescent="0.4">
      <c r="B59" s="8" t="s">
        <v>51</v>
      </c>
      <c r="C59" s="26">
        <v>270</v>
      </c>
      <c r="D59" s="104">
        <f>C59/5</f>
        <v>54</v>
      </c>
      <c r="E59" s="8"/>
      <c r="F59" s="8">
        <f t="shared" ref="F59:F66" si="26">E59</f>
        <v>0</v>
      </c>
      <c r="G59" s="8"/>
      <c r="H59" s="8">
        <f t="shared" ref="H59:H66" si="27">F59+G59</f>
        <v>0</v>
      </c>
      <c r="I59" s="8"/>
      <c r="J59" s="8">
        <f t="shared" ref="J59:J66" si="28">H59+I59</f>
        <v>0</v>
      </c>
      <c r="K59" s="8"/>
      <c r="L59" s="8">
        <f t="shared" ref="L59:L66" si="29">J59+K59</f>
        <v>0</v>
      </c>
      <c r="M59" s="8"/>
      <c r="N59" s="8">
        <f t="shared" ref="N59:N66" si="30">L59+M59</f>
        <v>0</v>
      </c>
      <c r="O59" s="8"/>
      <c r="P59" s="8">
        <f t="shared" ref="P59:P66" si="31">N59+O59</f>
        <v>0</v>
      </c>
      <c r="Q59" s="27">
        <f t="shared" ref="Q59:Q69" si="32">E59+G59+I59+K59+M59+O59</f>
        <v>0</v>
      </c>
      <c r="R59" s="28">
        <f t="shared" ref="R59:R69" si="33">Q59-C59</f>
        <v>-270</v>
      </c>
    </row>
    <row r="60" spans="2:18" ht="27" customHeight="1" x14ac:dyDescent="0.4">
      <c r="B60" s="12" t="s">
        <v>53</v>
      </c>
      <c r="C60" s="21">
        <v>100</v>
      </c>
      <c r="D60" s="105">
        <f t="shared" ref="D60:D66" si="34">C60/5</f>
        <v>20</v>
      </c>
      <c r="E60" s="4"/>
      <c r="F60" s="4">
        <f t="shared" si="26"/>
        <v>0</v>
      </c>
      <c r="G60" s="4"/>
      <c r="H60" s="4">
        <f t="shared" si="27"/>
        <v>0</v>
      </c>
      <c r="I60" s="4"/>
      <c r="J60" s="4">
        <f t="shared" si="28"/>
        <v>0</v>
      </c>
      <c r="K60" s="4"/>
      <c r="L60" s="4">
        <f t="shared" si="29"/>
        <v>0</v>
      </c>
      <c r="M60" s="4"/>
      <c r="N60" s="4">
        <f t="shared" si="30"/>
        <v>0</v>
      </c>
      <c r="O60" s="4"/>
      <c r="P60" s="4">
        <f t="shared" si="31"/>
        <v>0</v>
      </c>
      <c r="Q60" s="30">
        <f t="shared" si="32"/>
        <v>0</v>
      </c>
      <c r="R60" s="28">
        <f t="shared" si="33"/>
        <v>-100</v>
      </c>
    </row>
    <row r="61" spans="2:18" ht="27" customHeight="1" x14ac:dyDescent="0.4">
      <c r="B61" s="8" t="s">
        <v>55</v>
      </c>
      <c r="C61" s="26">
        <v>50</v>
      </c>
      <c r="D61" s="104">
        <f t="shared" si="34"/>
        <v>10</v>
      </c>
      <c r="E61" s="8"/>
      <c r="F61" s="8">
        <f t="shared" si="26"/>
        <v>0</v>
      </c>
      <c r="G61" s="8"/>
      <c r="H61" s="8">
        <f t="shared" si="27"/>
        <v>0</v>
      </c>
      <c r="I61" s="8"/>
      <c r="J61" s="8">
        <f t="shared" si="28"/>
        <v>0</v>
      </c>
      <c r="K61" s="8"/>
      <c r="L61" s="8">
        <f t="shared" si="29"/>
        <v>0</v>
      </c>
      <c r="M61" s="8"/>
      <c r="N61" s="8">
        <f t="shared" si="30"/>
        <v>0</v>
      </c>
      <c r="O61" s="8"/>
      <c r="P61" s="8">
        <f t="shared" si="31"/>
        <v>0</v>
      </c>
      <c r="Q61" s="27">
        <f t="shared" si="32"/>
        <v>0</v>
      </c>
      <c r="R61" s="28">
        <f t="shared" si="33"/>
        <v>-50</v>
      </c>
    </row>
    <row r="62" spans="2:18" ht="27" customHeight="1" x14ac:dyDescent="0.4">
      <c r="B62" s="4" t="s">
        <v>9</v>
      </c>
      <c r="C62" s="4">
        <v>1200</v>
      </c>
      <c r="D62" s="105">
        <f t="shared" si="34"/>
        <v>240</v>
      </c>
      <c r="E62" s="4"/>
      <c r="F62" s="4">
        <f t="shared" si="26"/>
        <v>0</v>
      </c>
      <c r="G62" s="4"/>
      <c r="H62" s="4">
        <f t="shared" si="27"/>
        <v>0</v>
      </c>
      <c r="I62" s="4">
        <v>270</v>
      </c>
      <c r="J62" s="4">
        <f t="shared" si="28"/>
        <v>270</v>
      </c>
      <c r="K62" s="4">
        <v>300</v>
      </c>
      <c r="L62" s="4">
        <f t="shared" si="29"/>
        <v>570</v>
      </c>
      <c r="M62" s="4">
        <v>167</v>
      </c>
      <c r="N62" s="4">
        <f t="shared" si="30"/>
        <v>737</v>
      </c>
      <c r="O62" s="4"/>
      <c r="P62" s="4">
        <f t="shared" si="31"/>
        <v>737</v>
      </c>
      <c r="Q62" s="30">
        <f t="shared" si="32"/>
        <v>737</v>
      </c>
      <c r="R62" s="28">
        <f t="shared" si="33"/>
        <v>-463</v>
      </c>
    </row>
    <row r="63" spans="2:18" ht="27" customHeight="1" x14ac:dyDescent="0.4">
      <c r="B63" s="8" t="s">
        <v>13</v>
      </c>
      <c r="C63" s="100">
        <v>988</v>
      </c>
      <c r="D63" s="104">
        <f t="shared" si="34"/>
        <v>197.6</v>
      </c>
      <c r="E63" s="8">
        <v>23</v>
      </c>
      <c r="F63" s="8">
        <f t="shared" si="26"/>
        <v>23</v>
      </c>
      <c r="G63" s="8"/>
      <c r="H63" s="8">
        <f t="shared" si="27"/>
        <v>23</v>
      </c>
      <c r="I63" s="8"/>
      <c r="J63" s="8">
        <f t="shared" si="28"/>
        <v>23</v>
      </c>
      <c r="K63" s="8">
        <v>77</v>
      </c>
      <c r="L63" s="8">
        <f t="shared" si="29"/>
        <v>100</v>
      </c>
      <c r="M63" s="8"/>
      <c r="N63" s="8">
        <f t="shared" si="30"/>
        <v>100</v>
      </c>
      <c r="O63" s="8"/>
      <c r="P63" s="8">
        <f t="shared" si="31"/>
        <v>100</v>
      </c>
      <c r="Q63" s="27">
        <f t="shared" si="32"/>
        <v>100</v>
      </c>
      <c r="R63" s="28">
        <f t="shared" si="33"/>
        <v>-888</v>
      </c>
    </row>
    <row r="64" spans="2:18" ht="27" customHeight="1" x14ac:dyDescent="0.4">
      <c r="B64" s="4" t="s">
        <v>16</v>
      </c>
      <c r="C64" s="101">
        <v>1040</v>
      </c>
      <c r="D64" s="105">
        <f t="shared" si="34"/>
        <v>208</v>
      </c>
      <c r="E64" s="4">
        <v>32</v>
      </c>
      <c r="F64" s="4">
        <f t="shared" si="26"/>
        <v>32</v>
      </c>
      <c r="G64" s="4"/>
      <c r="H64" s="4">
        <f t="shared" si="27"/>
        <v>32</v>
      </c>
      <c r="I64" s="4">
        <v>120</v>
      </c>
      <c r="J64" s="4">
        <f t="shared" si="28"/>
        <v>152</v>
      </c>
      <c r="K64" s="4">
        <v>49</v>
      </c>
      <c r="L64" s="4">
        <f t="shared" si="29"/>
        <v>201</v>
      </c>
      <c r="M64" s="4">
        <v>2</v>
      </c>
      <c r="N64" s="4">
        <f t="shared" si="30"/>
        <v>203</v>
      </c>
      <c r="O64" s="4"/>
      <c r="P64" s="4">
        <f t="shared" si="31"/>
        <v>203</v>
      </c>
      <c r="Q64" s="30">
        <f t="shared" si="32"/>
        <v>203</v>
      </c>
      <c r="R64" s="28">
        <f t="shared" si="33"/>
        <v>-837</v>
      </c>
    </row>
    <row r="65" spans="2:22" ht="27" customHeight="1" x14ac:dyDescent="0.4">
      <c r="B65" s="8" t="s">
        <v>26</v>
      </c>
      <c r="C65" s="8">
        <v>80</v>
      </c>
      <c r="D65" s="104">
        <f t="shared" si="34"/>
        <v>16</v>
      </c>
      <c r="E65" s="8"/>
      <c r="F65" s="8">
        <f t="shared" si="26"/>
        <v>0</v>
      </c>
      <c r="G65" s="8"/>
      <c r="H65" s="8">
        <f t="shared" si="27"/>
        <v>0</v>
      </c>
      <c r="I65" s="8"/>
      <c r="J65" s="8">
        <f t="shared" si="28"/>
        <v>0</v>
      </c>
      <c r="K65" s="8"/>
      <c r="L65" s="8">
        <f t="shared" si="29"/>
        <v>0</v>
      </c>
      <c r="M65" s="8"/>
      <c r="N65" s="8">
        <f t="shared" si="30"/>
        <v>0</v>
      </c>
      <c r="O65" s="8"/>
      <c r="P65" s="8">
        <f t="shared" si="31"/>
        <v>0</v>
      </c>
      <c r="Q65" s="27">
        <f t="shared" si="32"/>
        <v>0</v>
      </c>
      <c r="R65" s="27">
        <f t="shared" si="33"/>
        <v>-80</v>
      </c>
    </row>
    <row r="66" spans="2:22" ht="27" customHeight="1" x14ac:dyDescent="0.4">
      <c r="B66" s="4" t="s">
        <v>31</v>
      </c>
      <c r="C66" s="12">
        <v>20</v>
      </c>
      <c r="D66" s="105">
        <f t="shared" si="34"/>
        <v>4</v>
      </c>
      <c r="E66" s="4"/>
      <c r="F66" s="4">
        <f t="shared" si="26"/>
        <v>0</v>
      </c>
      <c r="G66" s="4"/>
      <c r="H66" s="4">
        <f t="shared" si="27"/>
        <v>0</v>
      </c>
      <c r="I66" s="4"/>
      <c r="J66" s="4">
        <f t="shared" si="28"/>
        <v>0</v>
      </c>
      <c r="K66" s="4"/>
      <c r="L66" s="4">
        <f t="shared" si="29"/>
        <v>0</v>
      </c>
      <c r="M66" s="4"/>
      <c r="N66" s="4">
        <f t="shared" si="30"/>
        <v>0</v>
      </c>
      <c r="O66" s="4"/>
      <c r="P66" s="4">
        <f t="shared" si="31"/>
        <v>0</v>
      </c>
      <c r="Q66" s="30">
        <f t="shared" si="32"/>
        <v>0</v>
      </c>
      <c r="R66" s="27">
        <f t="shared" si="33"/>
        <v>-20</v>
      </c>
    </row>
    <row r="67" spans="2:22" ht="27" customHeight="1" x14ac:dyDescent="0.4">
      <c r="B67" s="8"/>
      <c r="C67" s="8"/>
      <c r="D67" s="8"/>
      <c r="E67" s="8"/>
      <c r="F67" s="8"/>
      <c r="G67" s="8"/>
      <c r="H67" s="8"/>
      <c r="I67" s="8"/>
      <c r="J67" s="8"/>
      <c r="K67" s="8"/>
      <c r="L67" s="8"/>
      <c r="M67" s="8"/>
      <c r="N67" s="8"/>
      <c r="O67" s="8"/>
      <c r="P67" s="8"/>
      <c r="Q67" s="27">
        <f t="shared" si="32"/>
        <v>0</v>
      </c>
      <c r="R67" s="27">
        <f t="shared" si="33"/>
        <v>0</v>
      </c>
    </row>
    <row r="68" spans="2:22" ht="27" customHeight="1" x14ac:dyDescent="0.4">
      <c r="B68" s="4"/>
      <c r="C68" s="12"/>
      <c r="D68" s="4"/>
      <c r="E68" s="4"/>
      <c r="F68" s="4"/>
      <c r="G68" s="4"/>
      <c r="H68" s="4"/>
      <c r="I68" s="4"/>
      <c r="J68" s="4"/>
      <c r="K68" s="4"/>
      <c r="L68" s="4"/>
      <c r="M68" s="4"/>
      <c r="N68" s="4"/>
      <c r="O68" s="4"/>
      <c r="P68" s="4"/>
      <c r="Q68" s="30">
        <f t="shared" si="32"/>
        <v>0</v>
      </c>
      <c r="R68" s="27">
        <f t="shared" si="33"/>
        <v>0</v>
      </c>
    </row>
    <row r="69" spans="2:22" ht="27" customHeight="1" thickBot="1" x14ac:dyDescent="0.45">
      <c r="B69" s="8"/>
      <c r="C69" s="8"/>
      <c r="D69" s="8"/>
      <c r="E69" s="8"/>
      <c r="F69" s="8"/>
      <c r="G69" s="8"/>
      <c r="H69" s="8"/>
      <c r="I69" s="8"/>
      <c r="J69" s="8"/>
      <c r="K69" s="8"/>
      <c r="L69" s="8"/>
      <c r="M69" s="8"/>
      <c r="N69" s="8"/>
      <c r="O69" s="8"/>
      <c r="P69" s="8"/>
      <c r="Q69" s="39">
        <f t="shared" si="32"/>
        <v>0</v>
      </c>
      <c r="R69" s="28">
        <f t="shared" si="33"/>
        <v>0</v>
      </c>
    </row>
    <row r="70" spans="2:22" ht="22.5" customHeight="1" thickBot="1" x14ac:dyDescent="0.45">
      <c r="B70" s="42"/>
      <c r="C70" s="42"/>
      <c r="D70" s="42"/>
      <c r="E70" s="42"/>
      <c r="F70" s="42"/>
      <c r="G70" s="42"/>
      <c r="H70" s="42"/>
      <c r="I70" s="42"/>
      <c r="J70" s="42"/>
      <c r="K70" s="42"/>
      <c r="L70" s="42"/>
      <c r="M70" s="42"/>
      <c r="N70" s="42"/>
      <c r="O70" s="42"/>
      <c r="P70" s="42"/>
    </row>
    <row r="71" spans="2:22" ht="27" customHeight="1" x14ac:dyDescent="0.4">
      <c r="B71" s="43"/>
      <c r="C71" s="123" t="s">
        <v>56</v>
      </c>
      <c r="D71" s="124"/>
      <c r="E71" s="44">
        <f>O57+2</f>
        <v>45012</v>
      </c>
      <c r="F71" s="45" t="s">
        <v>38</v>
      </c>
      <c r="G71" s="44">
        <f>E71+1</f>
        <v>45013</v>
      </c>
      <c r="H71" s="45" t="s">
        <v>38</v>
      </c>
      <c r="I71" s="44">
        <f>G71+1</f>
        <v>45014</v>
      </c>
      <c r="J71" s="45" t="s">
        <v>38</v>
      </c>
      <c r="K71" s="44">
        <f>I71+1</f>
        <v>45015</v>
      </c>
      <c r="L71" s="45" t="s">
        <v>38</v>
      </c>
      <c r="M71" s="44">
        <f>K71+1</f>
        <v>45016</v>
      </c>
      <c r="N71" s="45" t="s">
        <v>38</v>
      </c>
      <c r="O71" s="44">
        <f>M71+1</f>
        <v>45017</v>
      </c>
      <c r="P71" s="45" t="s">
        <v>38</v>
      </c>
      <c r="S71" s="46"/>
      <c r="T71" s="12" t="s">
        <v>57</v>
      </c>
      <c r="U71" s="47" t="s">
        <v>58</v>
      </c>
      <c r="V71" s="47" t="s">
        <v>40</v>
      </c>
    </row>
    <row r="72" spans="2:22" ht="27" customHeight="1" x14ac:dyDescent="0.4">
      <c r="B72" s="20"/>
      <c r="C72" s="21"/>
      <c r="D72" s="21"/>
      <c r="E72" s="4" t="s">
        <v>44</v>
      </c>
      <c r="F72" s="4"/>
      <c r="G72" s="4" t="s">
        <v>45</v>
      </c>
      <c r="H72" s="4"/>
      <c r="I72" s="4" t="s">
        <v>46</v>
      </c>
      <c r="J72" s="4"/>
      <c r="K72" s="4" t="s">
        <v>47</v>
      </c>
      <c r="L72" s="4"/>
      <c r="M72" s="4" t="s">
        <v>48</v>
      </c>
      <c r="N72" s="4"/>
      <c r="O72" s="4" t="s">
        <v>49</v>
      </c>
      <c r="P72" s="4"/>
      <c r="S72" s="48"/>
      <c r="T72" s="12"/>
      <c r="U72" s="49"/>
      <c r="V72" s="49"/>
    </row>
    <row r="73" spans="2:22" ht="27" customHeight="1" x14ac:dyDescent="0.4">
      <c r="B73" s="8" t="s">
        <v>51</v>
      </c>
      <c r="C73" s="26">
        <v>270</v>
      </c>
      <c r="D73" s="8">
        <f t="shared" ref="D73:D80" si="35">C73/5</f>
        <v>54</v>
      </c>
      <c r="E73" s="8"/>
      <c r="F73" s="8"/>
      <c r="G73" s="8"/>
      <c r="H73" s="8"/>
      <c r="I73" s="8"/>
      <c r="J73" s="8"/>
      <c r="K73" s="8"/>
      <c r="L73" s="8"/>
      <c r="M73" s="8"/>
      <c r="N73" s="8"/>
      <c r="O73" s="8"/>
      <c r="P73" s="8"/>
      <c r="S73" s="48"/>
      <c r="T73" s="12"/>
      <c r="U73" s="49"/>
      <c r="V73" s="49"/>
    </row>
    <row r="74" spans="2:22" ht="27" customHeight="1" x14ac:dyDescent="0.4">
      <c r="B74" s="12" t="s">
        <v>53</v>
      </c>
      <c r="C74" s="21">
        <v>100</v>
      </c>
      <c r="D74" s="4">
        <f t="shared" si="35"/>
        <v>20</v>
      </c>
      <c r="E74" s="4"/>
      <c r="F74" s="4"/>
      <c r="G74" s="4"/>
      <c r="H74" s="4"/>
      <c r="I74" s="4"/>
      <c r="J74" s="4"/>
      <c r="K74" s="4"/>
      <c r="L74" s="4"/>
      <c r="M74" s="4"/>
      <c r="N74" s="4"/>
      <c r="O74" s="4"/>
      <c r="P74" s="4"/>
      <c r="S74" s="48"/>
      <c r="T74" s="12"/>
      <c r="U74" s="49"/>
      <c r="V74" s="49"/>
    </row>
    <row r="75" spans="2:22" ht="27" customHeight="1" x14ac:dyDescent="0.4">
      <c r="B75" s="8" t="s">
        <v>55</v>
      </c>
      <c r="C75" s="26">
        <v>50</v>
      </c>
      <c r="D75" s="8">
        <f t="shared" si="35"/>
        <v>10</v>
      </c>
      <c r="E75" s="8"/>
      <c r="F75" s="8"/>
      <c r="G75" s="8"/>
      <c r="H75" s="8"/>
      <c r="I75" s="8"/>
      <c r="J75" s="8"/>
      <c r="K75" s="8"/>
      <c r="L75" s="8"/>
      <c r="M75" s="8"/>
      <c r="N75" s="8"/>
      <c r="O75" s="8"/>
      <c r="P75" s="8"/>
      <c r="S75" s="48"/>
      <c r="T75" s="12"/>
      <c r="U75" s="49"/>
      <c r="V75" s="49"/>
    </row>
    <row r="76" spans="2:22" ht="27" customHeight="1" x14ac:dyDescent="0.4">
      <c r="B76" s="4" t="s">
        <v>9</v>
      </c>
      <c r="C76" s="4" t="s">
        <v>352</v>
      </c>
      <c r="D76" s="4" t="e">
        <f t="shared" si="35"/>
        <v>#VALUE!</v>
      </c>
      <c r="E76" s="4"/>
      <c r="F76" s="4"/>
      <c r="G76" s="4"/>
      <c r="H76" s="4"/>
      <c r="I76" s="4"/>
      <c r="J76" s="4"/>
      <c r="K76" s="4"/>
      <c r="L76" s="4"/>
      <c r="M76" s="4"/>
      <c r="N76" s="4"/>
      <c r="O76" s="4"/>
      <c r="P76" s="4"/>
      <c r="S76" s="50" t="s">
        <v>59</v>
      </c>
      <c r="T76" s="12"/>
      <c r="U76" s="51">
        <f t="shared" ref="U76:U83" si="36">Q76+Q34+Q48+Q62+P76</f>
        <v>2342</v>
      </c>
      <c r="V76" s="52" t="e">
        <f t="shared" ref="V76:V83" si="37">U76-C20-C34-C48-C62-C76</f>
        <v>#VALUE!</v>
      </c>
    </row>
    <row r="77" spans="2:22" ht="27" customHeight="1" x14ac:dyDescent="0.4">
      <c r="B77" s="8" t="s">
        <v>13</v>
      </c>
      <c r="C77" s="100" t="s">
        <v>353</v>
      </c>
      <c r="D77" s="8" t="e">
        <f t="shared" si="35"/>
        <v>#VALUE!</v>
      </c>
      <c r="E77" s="8"/>
      <c r="F77" s="8"/>
      <c r="G77" s="8"/>
      <c r="H77" s="8"/>
      <c r="I77" s="8"/>
      <c r="J77" s="8"/>
      <c r="K77" s="8"/>
      <c r="L77" s="8"/>
      <c r="M77" s="8"/>
      <c r="N77" s="8"/>
      <c r="O77" s="8"/>
      <c r="P77" s="8"/>
      <c r="S77" s="53" t="s">
        <v>13</v>
      </c>
      <c r="T77" s="8"/>
      <c r="U77" s="51">
        <f t="shared" si="36"/>
        <v>100</v>
      </c>
      <c r="V77" s="52" t="e">
        <f t="shared" si="37"/>
        <v>#VALUE!</v>
      </c>
    </row>
    <row r="78" spans="2:22" ht="27" customHeight="1" x14ac:dyDescent="0.4">
      <c r="B78" s="4" t="s">
        <v>16</v>
      </c>
      <c r="C78" s="101" t="s">
        <v>354</v>
      </c>
      <c r="D78" s="4" t="e">
        <f t="shared" si="35"/>
        <v>#VALUE!</v>
      </c>
      <c r="E78" s="4"/>
      <c r="F78" s="4"/>
      <c r="G78" s="4"/>
      <c r="H78" s="4"/>
      <c r="I78" s="4"/>
      <c r="J78" s="4"/>
      <c r="K78" s="4"/>
      <c r="L78" s="4"/>
      <c r="M78" s="4"/>
      <c r="N78" s="4"/>
      <c r="O78" s="4"/>
      <c r="P78" s="4"/>
      <c r="S78" s="50" t="s">
        <v>16</v>
      </c>
      <c r="T78" s="12"/>
      <c r="U78" s="51">
        <f t="shared" si="36"/>
        <v>359</v>
      </c>
      <c r="V78" s="52" t="e">
        <f t="shared" si="37"/>
        <v>#VALUE!</v>
      </c>
    </row>
    <row r="79" spans="2:22" ht="27" customHeight="1" x14ac:dyDescent="0.4">
      <c r="B79" s="8" t="s">
        <v>26</v>
      </c>
      <c r="C79" s="8">
        <v>80</v>
      </c>
      <c r="D79" s="8">
        <f t="shared" si="35"/>
        <v>16</v>
      </c>
      <c r="E79" s="8"/>
      <c r="F79" s="8"/>
      <c r="G79" s="8"/>
      <c r="H79" s="8"/>
      <c r="I79" s="8"/>
      <c r="J79" s="8"/>
      <c r="K79" s="8"/>
      <c r="L79" s="8"/>
      <c r="M79" s="8"/>
      <c r="N79" s="8"/>
      <c r="O79" s="8"/>
      <c r="P79" s="8"/>
      <c r="S79" s="53" t="s">
        <v>21</v>
      </c>
      <c r="T79" s="8"/>
      <c r="U79" s="51">
        <f t="shared" si="36"/>
        <v>0</v>
      </c>
      <c r="V79" s="51">
        <f t="shared" si="37"/>
        <v>-400</v>
      </c>
    </row>
    <row r="80" spans="2:22" ht="27" customHeight="1" x14ac:dyDescent="0.4">
      <c r="B80" s="4" t="s">
        <v>31</v>
      </c>
      <c r="C80" s="12">
        <v>20</v>
      </c>
      <c r="D80" s="4">
        <f t="shared" si="35"/>
        <v>4</v>
      </c>
      <c r="E80" s="4"/>
      <c r="F80" s="4"/>
      <c r="G80" s="4"/>
      <c r="H80" s="4"/>
      <c r="I80" s="4"/>
      <c r="J80" s="4"/>
      <c r="K80" s="4"/>
      <c r="L80" s="4"/>
      <c r="M80" s="4"/>
      <c r="N80" s="4"/>
      <c r="O80" s="4"/>
      <c r="P80" s="4"/>
      <c r="S80" s="53" t="s">
        <v>60</v>
      </c>
      <c r="T80" s="8"/>
      <c r="U80" s="51">
        <f t="shared" si="36"/>
        <v>0</v>
      </c>
      <c r="V80" s="51">
        <f t="shared" si="37"/>
        <v>-100</v>
      </c>
    </row>
    <row r="81" spans="2:22" ht="27" customHeight="1" x14ac:dyDescent="0.4">
      <c r="B81" s="8"/>
      <c r="C81" s="8"/>
      <c r="D81" s="8"/>
      <c r="E81" s="8"/>
      <c r="F81" s="8"/>
      <c r="G81" s="8"/>
      <c r="H81" s="8"/>
      <c r="I81" s="8"/>
      <c r="J81" s="8"/>
      <c r="K81" s="8"/>
      <c r="L81" s="8"/>
      <c r="M81" s="8"/>
      <c r="N81" s="8"/>
      <c r="O81" s="8"/>
      <c r="P81" s="8"/>
      <c r="S81" s="54" t="s">
        <v>29</v>
      </c>
      <c r="T81" s="12"/>
      <c r="U81" s="51">
        <f t="shared" si="36"/>
        <v>0</v>
      </c>
      <c r="V81" s="51">
        <f t="shared" si="37"/>
        <v>0</v>
      </c>
    </row>
    <row r="82" spans="2:22" ht="27" customHeight="1" x14ac:dyDescent="0.4">
      <c r="B82" s="4"/>
      <c r="C82" s="12"/>
      <c r="D82" s="4"/>
      <c r="E82" s="4"/>
      <c r="F82" s="4"/>
      <c r="G82" s="4"/>
      <c r="H82" s="4"/>
      <c r="I82" s="4"/>
      <c r="J82" s="4"/>
      <c r="K82" s="4"/>
      <c r="L82" s="4"/>
      <c r="M82" s="4"/>
      <c r="N82" s="4"/>
      <c r="O82" s="4"/>
      <c r="P82" s="4"/>
      <c r="S82" s="53" t="s">
        <v>31</v>
      </c>
      <c r="T82" s="8"/>
      <c r="U82" s="51">
        <f t="shared" si="36"/>
        <v>0</v>
      </c>
      <c r="V82" s="51">
        <f t="shared" si="37"/>
        <v>0</v>
      </c>
    </row>
    <row r="83" spans="2:22" ht="27" customHeight="1" x14ac:dyDescent="0.4">
      <c r="B83" s="8"/>
      <c r="C83" s="8"/>
      <c r="D83" s="26"/>
      <c r="E83" s="8"/>
      <c r="F83" s="8"/>
      <c r="G83" s="8"/>
      <c r="H83" s="8"/>
      <c r="I83" s="8"/>
      <c r="J83" s="8"/>
      <c r="K83" s="8"/>
      <c r="L83" s="8"/>
      <c r="M83" s="8"/>
      <c r="N83" s="8"/>
      <c r="O83" s="8"/>
      <c r="P83" s="8"/>
      <c r="S83" s="50" t="s">
        <v>61</v>
      </c>
      <c r="T83" s="12"/>
      <c r="U83" s="51">
        <f t="shared" si="36"/>
        <v>0</v>
      </c>
      <c r="V83" s="52">
        <f t="shared" si="37"/>
        <v>0</v>
      </c>
    </row>
    <row r="84" spans="2:22" x14ac:dyDescent="0.4">
      <c r="E84" s="40"/>
      <c r="F84" s="40"/>
      <c r="G84" s="40"/>
      <c r="H84" s="40"/>
      <c r="I84" s="40"/>
      <c r="J84" s="40"/>
      <c r="K84" s="40"/>
      <c r="L84" s="40"/>
      <c r="M84" s="40"/>
      <c r="N84" s="40"/>
      <c r="O84" s="40"/>
      <c r="P84" s="40"/>
    </row>
    <row r="85" spans="2:22" ht="13.5" customHeight="1" x14ac:dyDescent="0.4">
      <c r="B85" s="12" t="s">
        <v>62</v>
      </c>
      <c r="C85" s="12"/>
      <c r="D85" s="55" t="s">
        <v>63</v>
      </c>
    </row>
    <row r="86" spans="2:22" ht="13.5" customHeight="1" x14ac:dyDescent="0.4">
      <c r="B86" s="8" t="s">
        <v>51</v>
      </c>
      <c r="C86" s="8"/>
      <c r="D86" s="8">
        <f t="shared" ref="D86:D91" si="38">C99-C86</f>
        <v>3000</v>
      </c>
      <c r="E86" s="56">
        <f>D86/4</f>
        <v>750</v>
      </c>
    </row>
    <row r="87" spans="2:22" ht="13.5" customHeight="1" x14ac:dyDescent="0.4">
      <c r="B87" s="12" t="s">
        <v>53</v>
      </c>
      <c r="C87" s="12"/>
      <c r="D87" s="8">
        <f t="shared" si="38"/>
        <v>600</v>
      </c>
      <c r="E87" s="56">
        <f t="shared" ref="E87:E96" si="39">D87/4</f>
        <v>150</v>
      </c>
    </row>
    <row r="88" spans="2:22" ht="13.5" customHeight="1" x14ac:dyDescent="0.4">
      <c r="B88" s="8" t="s">
        <v>55</v>
      </c>
      <c r="C88" s="8"/>
      <c r="D88" s="8">
        <f t="shared" si="38"/>
        <v>160</v>
      </c>
      <c r="E88" s="56">
        <f t="shared" si="39"/>
        <v>40</v>
      </c>
    </row>
    <row r="89" spans="2:22" ht="13.5" customHeight="1" x14ac:dyDescent="0.4">
      <c r="B89" s="12" t="s">
        <v>9</v>
      </c>
      <c r="C89" s="12"/>
      <c r="D89" s="8">
        <f t="shared" si="38"/>
        <v>850</v>
      </c>
      <c r="E89" s="56">
        <f t="shared" si="39"/>
        <v>212.5</v>
      </c>
    </row>
    <row r="90" spans="2:22" ht="13.5" customHeight="1" x14ac:dyDescent="0.4">
      <c r="B90" s="8" t="s">
        <v>13</v>
      </c>
      <c r="C90" s="8"/>
      <c r="D90" s="8">
        <f t="shared" si="38"/>
        <v>300</v>
      </c>
      <c r="E90" s="56">
        <f t="shared" si="39"/>
        <v>75</v>
      </c>
    </row>
    <row r="91" spans="2:22" ht="13.5" customHeight="1" x14ac:dyDescent="0.4">
      <c r="B91" s="12" t="s">
        <v>16</v>
      </c>
      <c r="C91" s="12"/>
      <c r="D91" s="8">
        <f t="shared" si="38"/>
        <v>450</v>
      </c>
      <c r="E91" s="56">
        <f t="shared" si="39"/>
        <v>112.5</v>
      </c>
    </row>
    <row r="92" spans="2:22" ht="13.5" customHeight="1" x14ac:dyDescent="0.4">
      <c r="B92" s="8" t="s">
        <v>21</v>
      </c>
      <c r="C92" s="12"/>
      <c r="D92" s="8">
        <f>C106-C92</f>
        <v>750</v>
      </c>
      <c r="E92" s="56">
        <f t="shared" si="39"/>
        <v>187.5</v>
      </c>
    </row>
    <row r="93" spans="2:22" ht="13.5" customHeight="1" x14ac:dyDescent="0.4">
      <c r="B93" s="12" t="s">
        <v>26</v>
      </c>
      <c r="C93" s="8"/>
      <c r="D93" s="8">
        <f>C107-C93</f>
        <v>100</v>
      </c>
      <c r="E93" s="56">
        <f t="shared" si="39"/>
        <v>25</v>
      </c>
    </row>
    <row r="94" spans="2:22" ht="13.5" customHeight="1" x14ac:dyDescent="0.4">
      <c r="B94" s="8" t="s">
        <v>60</v>
      </c>
      <c r="C94" s="12"/>
      <c r="D94" s="8">
        <f>C108-C94</f>
        <v>200</v>
      </c>
      <c r="E94" s="56">
        <f t="shared" si="39"/>
        <v>50</v>
      </c>
    </row>
    <row r="95" spans="2:22" ht="13.5" customHeight="1" x14ac:dyDescent="0.4">
      <c r="B95" s="4" t="s">
        <v>29</v>
      </c>
      <c r="C95" s="8"/>
      <c r="D95" s="8">
        <f>C109-C95</f>
        <v>280</v>
      </c>
      <c r="E95" s="56">
        <f t="shared" si="39"/>
        <v>70</v>
      </c>
    </row>
    <row r="96" spans="2:22" x14ac:dyDescent="0.4">
      <c r="B96" s="8" t="s">
        <v>31</v>
      </c>
      <c r="C96" s="12"/>
      <c r="D96" s="8">
        <f>C110-C96</f>
        <v>0</v>
      </c>
      <c r="E96" s="56">
        <f t="shared" si="39"/>
        <v>0</v>
      </c>
    </row>
    <row r="97" spans="2:14" x14ac:dyDescent="0.4">
      <c r="B97" s="12"/>
    </row>
    <row r="98" spans="2:14" x14ac:dyDescent="0.4">
      <c r="B98" s="112" t="s">
        <v>64</v>
      </c>
      <c r="C98" s="113"/>
      <c r="D98" s="40"/>
    </row>
    <row r="99" spans="2:14" x14ac:dyDescent="0.4">
      <c r="B99" s="8" t="s">
        <v>51</v>
      </c>
      <c r="C99" s="8">
        <v>3000</v>
      </c>
      <c r="D99" s="40"/>
      <c r="I99" s="57" t="s">
        <v>65</v>
      </c>
      <c r="J99" s="58" t="s">
        <v>66</v>
      </c>
      <c r="K99" s="55" t="s">
        <v>63</v>
      </c>
      <c r="L99" s="11"/>
      <c r="M99" s="125" t="s">
        <v>67</v>
      </c>
      <c r="N99" s="125"/>
    </row>
    <row r="100" spans="2:14" x14ac:dyDescent="0.4">
      <c r="B100" s="12" t="s">
        <v>53</v>
      </c>
      <c r="C100" s="12">
        <v>600</v>
      </c>
      <c r="D100" s="40"/>
      <c r="I100" s="4" t="s">
        <v>68</v>
      </c>
      <c r="J100" s="59">
        <v>337</v>
      </c>
      <c r="K100" s="12">
        <f>M100-J100</f>
        <v>1163</v>
      </c>
      <c r="L100" s="4" t="s">
        <v>68</v>
      </c>
      <c r="M100" s="125">
        <v>1500</v>
      </c>
      <c r="N100" s="125"/>
    </row>
    <row r="101" spans="2:14" x14ac:dyDescent="0.4">
      <c r="B101" s="8" t="s">
        <v>55</v>
      </c>
      <c r="C101" s="8">
        <v>160</v>
      </c>
      <c r="D101" s="40"/>
      <c r="I101" s="12" t="s">
        <v>53</v>
      </c>
      <c r="J101" s="59">
        <v>63</v>
      </c>
      <c r="K101" s="12">
        <f>M101-J101</f>
        <v>-23</v>
      </c>
      <c r="L101" s="12" t="s">
        <v>53</v>
      </c>
      <c r="M101" s="125">
        <v>40</v>
      </c>
      <c r="N101" s="125"/>
    </row>
    <row r="102" spans="2:14" x14ac:dyDescent="0.4">
      <c r="B102" s="12" t="s">
        <v>59</v>
      </c>
      <c r="C102" s="12">
        <v>850</v>
      </c>
      <c r="D102" s="40"/>
      <c r="I102" s="4" t="s">
        <v>55</v>
      </c>
      <c r="J102" s="59">
        <v>46</v>
      </c>
      <c r="K102" s="12">
        <f t="shared" ref="K102" si="40">M102-J102</f>
        <v>54</v>
      </c>
      <c r="L102" s="4" t="s">
        <v>55</v>
      </c>
      <c r="M102" s="125">
        <v>100</v>
      </c>
      <c r="N102" s="125"/>
    </row>
    <row r="103" spans="2:14" x14ac:dyDescent="0.4">
      <c r="B103" s="8" t="s">
        <v>13</v>
      </c>
      <c r="C103" s="8">
        <v>300</v>
      </c>
      <c r="D103" s="40"/>
      <c r="I103" s="12" t="s">
        <v>59</v>
      </c>
      <c r="J103" s="12">
        <v>177</v>
      </c>
      <c r="K103" s="12">
        <f>M103-J103</f>
        <v>373</v>
      </c>
      <c r="L103" s="12" t="s">
        <v>59</v>
      </c>
      <c r="M103" s="125">
        <v>550</v>
      </c>
      <c r="N103" s="125"/>
    </row>
    <row r="104" spans="2:14" x14ac:dyDescent="0.4">
      <c r="B104" s="12" t="s">
        <v>16</v>
      </c>
      <c r="C104" s="12">
        <v>450</v>
      </c>
      <c r="D104" s="40"/>
      <c r="I104" s="12" t="s">
        <v>13</v>
      </c>
      <c r="J104" s="12">
        <v>140</v>
      </c>
      <c r="K104" s="12">
        <f t="shared" ref="K104:K110" si="41">M104-J104</f>
        <v>280</v>
      </c>
      <c r="L104" s="12" t="s">
        <v>13</v>
      </c>
      <c r="M104" s="125">
        <v>420</v>
      </c>
      <c r="N104" s="125"/>
    </row>
    <row r="105" spans="2:14" x14ac:dyDescent="0.4">
      <c r="B105" s="8" t="s">
        <v>21</v>
      </c>
      <c r="C105" s="8">
        <v>3760</v>
      </c>
      <c r="D105" s="40"/>
      <c r="I105" s="12" t="s">
        <v>16</v>
      </c>
      <c r="J105" s="12">
        <v>306</v>
      </c>
      <c r="K105" s="12">
        <f t="shared" si="41"/>
        <v>244</v>
      </c>
      <c r="L105" s="12" t="s">
        <v>16</v>
      </c>
      <c r="M105" s="125">
        <v>550</v>
      </c>
      <c r="N105" s="125"/>
    </row>
    <row r="106" spans="2:14" x14ac:dyDescent="0.4">
      <c r="B106" s="12" t="s">
        <v>26</v>
      </c>
      <c r="C106" s="12">
        <v>750</v>
      </c>
      <c r="D106" s="40"/>
      <c r="I106" s="12" t="s">
        <v>69</v>
      </c>
      <c r="J106" s="12">
        <v>99</v>
      </c>
      <c r="K106" s="12">
        <f t="shared" si="41"/>
        <v>51</v>
      </c>
      <c r="L106" s="12" t="s">
        <v>70</v>
      </c>
      <c r="M106" s="125">
        <v>150</v>
      </c>
      <c r="N106" s="125"/>
    </row>
    <row r="107" spans="2:14" x14ac:dyDescent="0.4">
      <c r="B107" s="8" t="s">
        <v>60</v>
      </c>
      <c r="C107" s="8">
        <v>100</v>
      </c>
      <c r="D107" s="40"/>
      <c r="I107" s="12" t="s">
        <v>21</v>
      </c>
      <c r="J107" s="12">
        <v>36</v>
      </c>
      <c r="K107" s="12">
        <f t="shared" si="41"/>
        <v>1964</v>
      </c>
      <c r="L107" s="12" t="s">
        <v>21</v>
      </c>
      <c r="M107" s="125">
        <v>2000</v>
      </c>
      <c r="N107" s="125"/>
    </row>
    <row r="108" spans="2:14" x14ac:dyDescent="0.4">
      <c r="B108" s="4" t="s">
        <v>29</v>
      </c>
      <c r="C108" s="12">
        <v>200</v>
      </c>
      <c r="D108" s="40"/>
      <c r="I108" s="12" t="s">
        <v>71</v>
      </c>
      <c r="J108" s="12">
        <v>20</v>
      </c>
      <c r="K108" s="12">
        <f t="shared" si="41"/>
        <v>530</v>
      </c>
      <c r="L108" s="12" t="s">
        <v>71</v>
      </c>
      <c r="M108" s="125">
        <v>550</v>
      </c>
      <c r="N108" s="125"/>
    </row>
    <row r="109" spans="2:14" x14ac:dyDescent="0.4">
      <c r="B109" s="8" t="s">
        <v>31</v>
      </c>
      <c r="C109" s="8">
        <v>280</v>
      </c>
      <c r="D109" s="40"/>
      <c r="I109" s="12" t="s">
        <v>72</v>
      </c>
      <c r="J109" s="12">
        <v>10</v>
      </c>
      <c r="K109" s="12">
        <f t="shared" si="41"/>
        <v>360</v>
      </c>
      <c r="L109" s="12" t="s">
        <v>72</v>
      </c>
      <c r="M109" s="125">
        <v>370</v>
      </c>
      <c r="N109" s="125"/>
    </row>
    <row r="110" spans="2:14" x14ac:dyDescent="0.4">
      <c r="B110" s="4" t="s">
        <v>61</v>
      </c>
      <c r="C110" s="12">
        <v>0</v>
      </c>
      <c r="D110" s="40"/>
      <c r="I110" s="12" t="s">
        <v>73</v>
      </c>
      <c r="J110" s="12">
        <v>10</v>
      </c>
      <c r="K110" s="12">
        <f t="shared" si="41"/>
        <v>290</v>
      </c>
      <c r="L110" s="12" t="s">
        <v>73</v>
      </c>
      <c r="M110" s="125">
        <v>300</v>
      </c>
      <c r="N110" s="125"/>
    </row>
    <row r="111" spans="2:14" x14ac:dyDescent="0.4">
      <c r="D111" s="40"/>
    </row>
    <row r="115" spans="2:22" ht="19.5" thickBot="1" x14ac:dyDescent="0.45"/>
    <row r="116" spans="2:22" x14ac:dyDescent="0.4">
      <c r="B116" s="43"/>
      <c r="C116" s="123" t="s">
        <v>56</v>
      </c>
      <c r="D116" s="124"/>
      <c r="E116" s="44">
        <f>O102+2</f>
        <v>2</v>
      </c>
      <c r="F116" s="45" t="s">
        <v>38</v>
      </c>
      <c r="G116" s="44">
        <f>E116+1</f>
        <v>3</v>
      </c>
      <c r="H116" s="45" t="s">
        <v>38</v>
      </c>
      <c r="I116" s="44">
        <f>G116+1</f>
        <v>4</v>
      </c>
      <c r="J116" s="45" t="s">
        <v>38</v>
      </c>
      <c r="K116" s="44">
        <f>I116+1</f>
        <v>5</v>
      </c>
      <c r="L116" s="45" t="s">
        <v>38</v>
      </c>
      <c r="M116" s="44">
        <f>K116+1</f>
        <v>6</v>
      </c>
      <c r="N116" s="45" t="s">
        <v>38</v>
      </c>
      <c r="O116" s="44">
        <f>M116+1</f>
        <v>7</v>
      </c>
      <c r="P116" s="45" t="s">
        <v>38</v>
      </c>
      <c r="Q116" s="17" t="s">
        <v>39</v>
      </c>
      <c r="R116" s="17" t="s">
        <v>40</v>
      </c>
      <c r="S116" s="46"/>
      <c r="T116" s="12" t="s">
        <v>57</v>
      </c>
      <c r="U116" s="47" t="s">
        <v>58</v>
      </c>
      <c r="V116" s="47" t="s">
        <v>40</v>
      </c>
    </row>
    <row r="117" spans="2:22" x14ac:dyDescent="0.4">
      <c r="B117" s="20"/>
      <c r="C117" s="21"/>
      <c r="D117" s="21"/>
      <c r="E117" s="4" t="s">
        <v>44</v>
      </c>
      <c r="F117" s="4"/>
      <c r="G117" s="4" t="s">
        <v>45</v>
      </c>
      <c r="H117" s="4"/>
      <c r="I117" s="4" t="s">
        <v>46</v>
      </c>
      <c r="J117" s="4"/>
      <c r="K117" s="4" t="s">
        <v>47</v>
      </c>
      <c r="L117" s="4"/>
      <c r="M117" s="4" t="s">
        <v>48</v>
      </c>
      <c r="N117" s="4"/>
      <c r="O117" s="4" t="s">
        <v>49</v>
      </c>
      <c r="P117" s="4"/>
      <c r="Q117" s="22"/>
      <c r="R117" s="23"/>
      <c r="S117" s="48"/>
      <c r="T117" s="12"/>
      <c r="U117" s="49"/>
      <c r="V117" s="49"/>
    </row>
    <row r="118" spans="2:22" x14ac:dyDescent="0.4">
      <c r="B118" s="8" t="s">
        <v>51</v>
      </c>
      <c r="C118" s="26"/>
      <c r="D118" s="8">
        <f t="shared" ref="D118:D127" si="42">C118/5</f>
        <v>0</v>
      </c>
      <c r="E118" s="8"/>
      <c r="F118" s="8">
        <f t="shared" ref="F118:F128" si="43">E118</f>
        <v>0</v>
      </c>
      <c r="G118" s="8"/>
      <c r="H118" s="8">
        <f t="shared" ref="H118:H128" si="44">F118+G118</f>
        <v>0</v>
      </c>
      <c r="I118" s="8"/>
      <c r="J118" s="8">
        <f t="shared" ref="J118:J128" si="45">H118+I118</f>
        <v>0</v>
      </c>
      <c r="K118" s="8"/>
      <c r="L118" s="8">
        <f t="shared" ref="L118:L128" si="46">J118+K118</f>
        <v>0</v>
      </c>
      <c r="M118" s="8"/>
      <c r="N118" s="8">
        <f t="shared" ref="N118:N128" si="47">L118+M118</f>
        <v>0</v>
      </c>
      <c r="O118" s="8"/>
      <c r="P118" s="8"/>
      <c r="Q118" s="27">
        <f t="shared" ref="Q118:Q128" si="48">E118+G118+I118+K118+M118+O118</f>
        <v>0</v>
      </c>
      <c r="R118" s="28">
        <f t="shared" ref="R118:R128" si="49">Q118-C118</f>
        <v>0</v>
      </c>
      <c r="S118" s="48"/>
      <c r="T118" s="12"/>
      <c r="U118" s="49"/>
      <c r="V118" s="49"/>
    </row>
    <row r="119" spans="2:22" x14ac:dyDescent="0.4">
      <c r="B119" s="12" t="s">
        <v>53</v>
      </c>
      <c r="C119" s="21"/>
      <c r="D119" s="4">
        <f t="shared" si="42"/>
        <v>0</v>
      </c>
      <c r="E119" s="4"/>
      <c r="F119" s="4">
        <f t="shared" si="43"/>
        <v>0</v>
      </c>
      <c r="G119" s="4"/>
      <c r="H119" s="4">
        <f t="shared" si="44"/>
        <v>0</v>
      </c>
      <c r="I119" s="4"/>
      <c r="J119" s="4">
        <f t="shared" si="45"/>
        <v>0</v>
      </c>
      <c r="K119" s="4"/>
      <c r="L119" s="4">
        <f t="shared" si="46"/>
        <v>0</v>
      </c>
      <c r="M119" s="4"/>
      <c r="N119" s="4">
        <f t="shared" si="47"/>
        <v>0</v>
      </c>
      <c r="O119" s="4"/>
      <c r="P119" s="4"/>
      <c r="Q119" s="30">
        <f t="shared" si="48"/>
        <v>0</v>
      </c>
      <c r="R119" s="28">
        <f t="shared" si="49"/>
        <v>0</v>
      </c>
      <c r="S119" s="48"/>
      <c r="T119" s="12"/>
      <c r="U119" s="49"/>
      <c r="V119" s="49"/>
    </row>
    <row r="120" spans="2:22" x14ac:dyDescent="0.4">
      <c r="B120" s="8" t="s">
        <v>55</v>
      </c>
      <c r="C120" s="26"/>
      <c r="D120" s="8">
        <f t="shared" si="42"/>
        <v>0</v>
      </c>
      <c r="E120" s="8"/>
      <c r="F120" s="8">
        <f t="shared" si="43"/>
        <v>0</v>
      </c>
      <c r="G120" s="8"/>
      <c r="H120" s="8">
        <f t="shared" si="44"/>
        <v>0</v>
      </c>
      <c r="I120" s="8"/>
      <c r="J120" s="8">
        <f t="shared" si="45"/>
        <v>0</v>
      </c>
      <c r="K120" s="8"/>
      <c r="L120" s="8">
        <f t="shared" si="46"/>
        <v>0</v>
      </c>
      <c r="M120" s="8"/>
      <c r="N120" s="8">
        <f t="shared" si="47"/>
        <v>0</v>
      </c>
      <c r="O120" s="8"/>
      <c r="P120" s="8"/>
      <c r="Q120" s="27">
        <f t="shared" si="48"/>
        <v>0</v>
      </c>
      <c r="R120" s="28">
        <f t="shared" si="49"/>
        <v>0</v>
      </c>
      <c r="S120" s="48"/>
      <c r="T120" s="12"/>
      <c r="U120" s="49"/>
      <c r="V120" s="49"/>
    </row>
    <row r="121" spans="2:22" x14ac:dyDescent="0.4">
      <c r="B121" s="4" t="s">
        <v>9</v>
      </c>
      <c r="C121" s="4"/>
      <c r="D121" s="4">
        <f t="shared" si="42"/>
        <v>0</v>
      </c>
      <c r="E121" s="4"/>
      <c r="F121" s="4">
        <f t="shared" si="43"/>
        <v>0</v>
      </c>
      <c r="G121" s="4"/>
      <c r="H121" s="4">
        <f t="shared" si="44"/>
        <v>0</v>
      </c>
      <c r="I121" s="4"/>
      <c r="J121" s="4">
        <f t="shared" si="45"/>
        <v>0</v>
      </c>
      <c r="K121" s="4"/>
      <c r="L121" s="4">
        <f t="shared" si="46"/>
        <v>0</v>
      </c>
      <c r="M121" s="4"/>
      <c r="N121" s="4">
        <f t="shared" si="47"/>
        <v>0</v>
      </c>
      <c r="O121" s="4"/>
      <c r="P121" s="4"/>
      <c r="Q121" s="30">
        <f t="shared" si="48"/>
        <v>0</v>
      </c>
      <c r="R121" s="28">
        <f t="shared" si="49"/>
        <v>0</v>
      </c>
      <c r="S121" s="50" t="s">
        <v>59</v>
      </c>
      <c r="T121" s="12"/>
      <c r="U121" s="51">
        <f t="shared" ref="U121:U128" si="50">Q121+Q79+Q93+Q107+P121</f>
        <v>0</v>
      </c>
      <c r="V121" s="52">
        <f t="shared" ref="V121:V128" si="51">U121-C65-C79-C93-C107-C121</f>
        <v>-260</v>
      </c>
    </row>
    <row r="122" spans="2:22" x14ac:dyDescent="0.4">
      <c r="B122" s="8" t="s">
        <v>13</v>
      </c>
      <c r="C122" s="8"/>
      <c r="D122" s="8">
        <f t="shared" si="42"/>
        <v>0</v>
      </c>
      <c r="E122" s="8"/>
      <c r="F122" s="8">
        <f t="shared" si="43"/>
        <v>0</v>
      </c>
      <c r="G122" s="8"/>
      <c r="H122" s="8">
        <f t="shared" si="44"/>
        <v>0</v>
      </c>
      <c r="I122" s="8"/>
      <c r="J122" s="8">
        <f t="shared" si="45"/>
        <v>0</v>
      </c>
      <c r="K122" s="8"/>
      <c r="L122" s="8">
        <f t="shared" si="46"/>
        <v>0</v>
      </c>
      <c r="M122" s="8"/>
      <c r="N122" s="8">
        <f t="shared" si="47"/>
        <v>0</v>
      </c>
      <c r="O122" s="8"/>
      <c r="P122" s="8"/>
      <c r="Q122" s="27">
        <f t="shared" si="48"/>
        <v>0</v>
      </c>
      <c r="R122" s="28">
        <f t="shared" si="49"/>
        <v>0</v>
      </c>
      <c r="S122" s="53" t="s">
        <v>13</v>
      </c>
      <c r="T122" s="8"/>
      <c r="U122" s="51">
        <f t="shared" si="50"/>
        <v>0</v>
      </c>
      <c r="V122" s="52">
        <f t="shared" si="51"/>
        <v>-240</v>
      </c>
    </row>
    <row r="123" spans="2:22" x14ac:dyDescent="0.4">
      <c r="B123" s="4" t="s">
        <v>16</v>
      </c>
      <c r="C123" s="12"/>
      <c r="D123" s="4">
        <f t="shared" si="42"/>
        <v>0</v>
      </c>
      <c r="E123" s="4"/>
      <c r="F123" s="4">
        <f t="shared" si="43"/>
        <v>0</v>
      </c>
      <c r="G123" s="4"/>
      <c r="H123" s="4">
        <f t="shared" si="44"/>
        <v>0</v>
      </c>
      <c r="I123" s="4"/>
      <c r="J123" s="4">
        <f t="shared" si="45"/>
        <v>0</v>
      </c>
      <c r="K123" s="4"/>
      <c r="L123" s="4">
        <f t="shared" si="46"/>
        <v>0</v>
      </c>
      <c r="M123" s="4"/>
      <c r="N123" s="4">
        <f t="shared" si="47"/>
        <v>0</v>
      </c>
      <c r="O123" s="4"/>
      <c r="P123" s="4"/>
      <c r="Q123" s="30">
        <f t="shared" si="48"/>
        <v>0</v>
      </c>
      <c r="R123" s="28">
        <f t="shared" si="49"/>
        <v>0</v>
      </c>
      <c r="S123" s="50" t="s">
        <v>16</v>
      </c>
      <c r="T123" s="12"/>
      <c r="U123" s="51">
        <f t="shared" si="50"/>
        <v>0</v>
      </c>
      <c r="V123" s="52">
        <f t="shared" si="51"/>
        <v>-280</v>
      </c>
    </row>
    <row r="124" spans="2:22" x14ac:dyDescent="0.4">
      <c r="B124" s="8" t="s">
        <v>26</v>
      </c>
      <c r="C124" s="8"/>
      <c r="D124" s="8">
        <f t="shared" si="42"/>
        <v>0</v>
      </c>
      <c r="E124" s="8"/>
      <c r="F124" s="8">
        <f t="shared" si="43"/>
        <v>0</v>
      </c>
      <c r="G124" s="8"/>
      <c r="H124" s="8">
        <f t="shared" si="44"/>
        <v>0</v>
      </c>
      <c r="I124" s="8"/>
      <c r="J124" s="8">
        <f t="shared" si="45"/>
        <v>0</v>
      </c>
      <c r="K124" s="8"/>
      <c r="L124" s="8">
        <f t="shared" si="46"/>
        <v>0</v>
      </c>
      <c r="M124" s="8"/>
      <c r="N124" s="8">
        <f t="shared" si="47"/>
        <v>0</v>
      </c>
      <c r="O124" s="8"/>
      <c r="P124" s="8"/>
      <c r="Q124" s="27">
        <f t="shared" si="48"/>
        <v>0</v>
      </c>
      <c r="R124" s="27">
        <f t="shared" si="49"/>
        <v>0</v>
      </c>
      <c r="S124" s="53" t="s">
        <v>21</v>
      </c>
      <c r="T124" s="8"/>
      <c r="U124" s="51">
        <f t="shared" si="50"/>
        <v>0</v>
      </c>
      <c r="V124" s="51">
        <f t="shared" si="51"/>
        <v>0</v>
      </c>
    </row>
    <row r="125" spans="2:22" x14ac:dyDescent="0.4">
      <c r="B125" s="4" t="s">
        <v>31</v>
      </c>
      <c r="C125" s="12"/>
      <c r="D125" s="4">
        <f t="shared" si="42"/>
        <v>0</v>
      </c>
      <c r="E125" s="4"/>
      <c r="F125" s="4">
        <f t="shared" si="43"/>
        <v>0</v>
      </c>
      <c r="G125" s="4"/>
      <c r="H125" s="4">
        <f t="shared" si="44"/>
        <v>0</v>
      </c>
      <c r="I125" s="4"/>
      <c r="J125" s="4">
        <f t="shared" si="45"/>
        <v>0</v>
      </c>
      <c r="K125" s="4"/>
      <c r="L125" s="4">
        <f t="shared" si="46"/>
        <v>0</v>
      </c>
      <c r="M125" s="4"/>
      <c r="N125" s="4">
        <f t="shared" si="47"/>
        <v>0</v>
      </c>
      <c r="O125" s="4"/>
      <c r="P125" s="4"/>
      <c r="Q125" s="30">
        <f t="shared" si="48"/>
        <v>0</v>
      </c>
      <c r="R125" s="27">
        <f t="shared" si="49"/>
        <v>0</v>
      </c>
      <c r="S125" s="53" t="s">
        <v>60</v>
      </c>
      <c r="T125" s="8"/>
      <c r="U125" s="51">
        <f t="shared" si="50"/>
        <v>0</v>
      </c>
      <c r="V125" s="51">
        <f t="shared" si="51"/>
        <v>0</v>
      </c>
    </row>
    <row r="126" spans="2:22" x14ac:dyDescent="0.4">
      <c r="B126" s="8"/>
      <c r="C126" s="8"/>
      <c r="D126" s="8">
        <f t="shared" si="42"/>
        <v>0</v>
      </c>
      <c r="E126" s="8"/>
      <c r="F126" s="8">
        <f t="shared" si="43"/>
        <v>0</v>
      </c>
      <c r="G126" s="8"/>
      <c r="H126" s="8">
        <f t="shared" si="44"/>
        <v>0</v>
      </c>
      <c r="I126" s="8"/>
      <c r="J126" s="8">
        <f t="shared" si="45"/>
        <v>0</v>
      </c>
      <c r="K126" s="8"/>
      <c r="L126" s="8">
        <f t="shared" si="46"/>
        <v>0</v>
      </c>
      <c r="M126" s="8"/>
      <c r="N126" s="8">
        <f t="shared" si="47"/>
        <v>0</v>
      </c>
      <c r="O126" s="8"/>
      <c r="P126" s="8"/>
      <c r="Q126" s="27">
        <f t="shared" si="48"/>
        <v>0</v>
      </c>
      <c r="R126" s="27">
        <f t="shared" si="49"/>
        <v>0</v>
      </c>
      <c r="S126" s="54" t="s">
        <v>29</v>
      </c>
      <c r="T126" s="12"/>
      <c r="U126" s="51">
        <f t="shared" si="50"/>
        <v>0</v>
      </c>
      <c r="V126" s="51">
        <f t="shared" si="51"/>
        <v>0</v>
      </c>
    </row>
    <row r="127" spans="2:22" x14ac:dyDescent="0.4">
      <c r="B127" s="4"/>
      <c r="C127" s="12"/>
      <c r="D127" s="4">
        <f t="shared" si="42"/>
        <v>0</v>
      </c>
      <c r="E127" s="4"/>
      <c r="F127" s="4">
        <f t="shared" si="43"/>
        <v>0</v>
      </c>
      <c r="G127" s="4"/>
      <c r="H127" s="4">
        <f t="shared" si="44"/>
        <v>0</v>
      </c>
      <c r="I127" s="4"/>
      <c r="J127" s="4">
        <f t="shared" si="45"/>
        <v>0</v>
      </c>
      <c r="K127" s="4"/>
      <c r="L127" s="4">
        <f t="shared" si="46"/>
        <v>0</v>
      </c>
      <c r="M127" s="4"/>
      <c r="N127" s="4">
        <f t="shared" si="47"/>
        <v>0</v>
      </c>
      <c r="O127" s="4"/>
      <c r="P127" s="4"/>
      <c r="Q127" s="30">
        <f t="shared" si="48"/>
        <v>0</v>
      </c>
      <c r="R127" s="27">
        <f t="shared" si="49"/>
        <v>0</v>
      </c>
      <c r="S127" s="53" t="s">
        <v>31</v>
      </c>
      <c r="T127" s="8"/>
      <c r="U127" s="51">
        <f t="shared" si="50"/>
        <v>0</v>
      </c>
      <c r="V127" s="51" t="e">
        <f t="shared" si="51"/>
        <v>#VALUE!</v>
      </c>
    </row>
    <row r="128" spans="2:22" ht="19.5" thickBot="1" x14ac:dyDescent="0.45">
      <c r="B128" s="8"/>
      <c r="C128" s="8"/>
      <c r="D128" s="26"/>
      <c r="E128" s="8"/>
      <c r="F128" s="8">
        <f t="shared" si="43"/>
        <v>0</v>
      </c>
      <c r="G128" s="8"/>
      <c r="H128" s="8">
        <f t="shared" si="44"/>
        <v>0</v>
      </c>
      <c r="I128" s="8"/>
      <c r="J128" s="8">
        <f t="shared" si="45"/>
        <v>0</v>
      </c>
      <c r="K128" s="8"/>
      <c r="L128" s="8">
        <f t="shared" si="46"/>
        <v>0</v>
      </c>
      <c r="M128" s="8"/>
      <c r="N128" s="8">
        <f t="shared" si="47"/>
        <v>0</v>
      </c>
      <c r="O128" s="8"/>
      <c r="P128" s="8"/>
      <c r="Q128" s="39">
        <f t="shared" si="48"/>
        <v>0</v>
      </c>
      <c r="R128" s="28">
        <f t="shared" si="49"/>
        <v>0</v>
      </c>
      <c r="S128" s="50" t="s">
        <v>61</v>
      </c>
      <c r="T128" s="12"/>
      <c r="U128" s="51">
        <f t="shared" si="50"/>
        <v>0</v>
      </c>
      <c r="V128" s="52">
        <f t="shared" si="51"/>
        <v>-600</v>
      </c>
    </row>
  </sheetData>
  <mergeCells count="73">
    <mergeCell ref="B1:B3"/>
    <mergeCell ref="F1:H1"/>
    <mergeCell ref="I1:K1"/>
    <mergeCell ref="L1:O1"/>
    <mergeCell ref="F2:H2"/>
    <mergeCell ref="I2:K2"/>
    <mergeCell ref="C3:D3"/>
    <mergeCell ref="F3:H3"/>
    <mergeCell ref="I3:K3"/>
    <mergeCell ref="C4:D4"/>
    <mergeCell ref="F4:H4"/>
    <mergeCell ref="I4:K4"/>
    <mergeCell ref="C5:D5"/>
    <mergeCell ref="F5:H5"/>
    <mergeCell ref="I5:K5"/>
    <mergeCell ref="M5:N5"/>
    <mergeCell ref="O5:P5"/>
    <mergeCell ref="F6:H6"/>
    <mergeCell ref="I6:K6"/>
    <mergeCell ref="M6:N6"/>
    <mergeCell ref="O6:P6"/>
    <mergeCell ref="F7:H7"/>
    <mergeCell ref="I7:K7"/>
    <mergeCell ref="M7:N7"/>
    <mergeCell ref="O7:P7"/>
    <mergeCell ref="F8:H8"/>
    <mergeCell ref="I8:K8"/>
    <mergeCell ref="M8:N8"/>
    <mergeCell ref="O8:P8"/>
    <mergeCell ref="F9:H9"/>
    <mergeCell ref="I9:K9"/>
    <mergeCell ref="M9:N9"/>
    <mergeCell ref="O9:P9"/>
    <mergeCell ref="F10:H10"/>
    <mergeCell ref="I10:K10"/>
    <mergeCell ref="M10:N10"/>
    <mergeCell ref="O10:P10"/>
    <mergeCell ref="F11:H11"/>
    <mergeCell ref="I11:K11"/>
    <mergeCell ref="M11:N11"/>
    <mergeCell ref="O11:P11"/>
    <mergeCell ref="F12:H12"/>
    <mergeCell ref="I12:K12"/>
    <mergeCell ref="M12:N12"/>
    <mergeCell ref="O12:P12"/>
    <mergeCell ref="F13:H13"/>
    <mergeCell ref="I13:K13"/>
    <mergeCell ref="M13:N13"/>
    <mergeCell ref="O13:P13"/>
    <mergeCell ref="W14:Y14"/>
    <mergeCell ref="M101:N101"/>
    <mergeCell ref="AA14:AC14"/>
    <mergeCell ref="C15:D15"/>
    <mergeCell ref="W15:Y16"/>
    <mergeCell ref="AA15:AC16"/>
    <mergeCell ref="C29:D29"/>
    <mergeCell ref="C43:D43"/>
    <mergeCell ref="Z14:Z20"/>
    <mergeCell ref="C57:D57"/>
    <mergeCell ref="C71:D71"/>
    <mergeCell ref="B98:C98"/>
    <mergeCell ref="M99:N99"/>
    <mergeCell ref="M100:N100"/>
    <mergeCell ref="M108:N108"/>
    <mergeCell ref="M109:N109"/>
    <mergeCell ref="M110:N110"/>
    <mergeCell ref="C116:D116"/>
    <mergeCell ref="M102:N102"/>
    <mergeCell ref="M103:N103"/>
    <mergeCell ref="M104:N104"/>
    <mergeCell ref="M105:N105"/>
    <mergeCell ref="M106:N106"/>
    <mergeCell ref="M107:N107"/>
  </mergeCells>
  <phoneticPr fontId="4"/>
  <conditionalFormatting sqref="D86:D96">
    <cfRule type="cellIs" dxfId="40" priority="5" operator="greaterThan">
      <formula>0</formula>
    </cfRule>
  </conditionalFormatting>
  <conditionalFormatting sqref="R17:R22 R27 R31:R36 R41 R45:R50 R55 R59:R64 R69">
    <cfRule type="cellIs" dxfId="39" priority="1" operator="lessThan">
      <formula>0</formula>
    </cfRule>
  </conditionalFormatting>
  <conditionalFormatting sqref="R118:R123 R128">
    <cfRule type="cellIs" dxfId="38" priority="3" operator="lessThan">
      <formula>0</formula>
    </cfRule>
  </conditionalFormatting>
  <pageMargins left="0" right="0" top="0" bottom="0" header="0.31496062992125984" footer="0.31496062992125984"/>
  <pageSetup paperSize="9" scale="31" fitToHeight="0" orientation="landscape"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6FDFD-9DA6-4C34-8662-0585F73305DE}">
  <sheetPr codeName="Sheet42"/>
  <dimension ref="B1:AJ106"/>
  <sheetViews>
    <sheetView topLeftCell="A30" zoomScale="85" zoomScaleNormal="85" workbookViewId="0">
      <selection activeCell="B30" sqref="B30:I61"/>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143" t="s">
        <v>355</v>
      </c>
      <c r="D5" s="143">
        <v>32</v>
      </c>
      <c r="E5" s="143">
        <v>201</v>
      </c>
      <c r="F5" s="143">
        <v>58</v>
      </c>
      <c r="G5" s="143">
        <v>180</v>
      </c>
      <c r="H5" s="143">
        <v>58</v>
      </c>
      <c r="I5" s="144">
        <v>2379</v>
      </c>
      <c r="J5" s="106" t="s">
        <v>265</v>
      </c>
    </row>
    <row r="6" spans="2:10" x14ac:dyDescent="0.4">
      <c r="B6" s="141"/>
      <c r="C6" s="143"/>
      <c r="D6" s="143"/>
      <c r="E6" s="143"/>
      <c r="F6" s="143"/>
      <c r="G6" s="143"/>
      <c r="H6" s="143"/>
      <c r="I6" s="145"/>
    </row>
    <row r="7" spans="2:10" x14ac:dyDescent="0.4">
      <c r="B7" s="141"/>
      <c r="C7" s="143"/>
      <c r="D7" s="143"/>
      <c r="E7" s="143">
        <f>E5+F5</f>
        <v>259</v>
      </c>
      <c r="F7" s="143"/>
      <c r="G7" s="143">
        <f>G5+H5</f>
        <v>238</v>
      </c>
      <c r="H7" s="143"/>
      <c r="I7" s="146"/>
    </row>
    <row r="8" spans="2:10" x14ac:dyDescent="0.4">
      <c r="B8" s="141"/>
      <c r="C8" s="143" t="s">
        <v>356</v>
      </c>
      <c r="D8" s="143">
        <v>428</v>
      </c>
      <c r="E8" s="143">
        <v>189</v>
      </c>
      <c r="F8" s="143">
        <v>29</v>
      </c>
      <c r="G8" s="143">
        <v>166</v>
      </c>
      <c r="H8" s="143">
        <v>29</v>
      </c>
      <c r="I8" s="144">
        <v>1841</v>
      </c>
      <c r="J8" s="106" t="s">
        <v>265</v>
      </c>
    </row>
    <row r="9" spans="2:10" x14ac:dyDescent="0.4">
      <c r="B9" s="141"/>
      <c r="C9" s="143"/>
      <c r="D9" s="143"/>
      <c r="E9" s="143"/>
      <c r="F9" s="143"/>
      <c r="G9" s="143"/>
      <c r="H9" s="143"/>
      <c r="I9" s="145"/>
    </row>
    <row r="10" spans="2:10" x14ac:dyDescent="0.4">
      <c r="B10" s="141"/>
      <c r="C10" s="143"/>
      <c r="D10" s="143"/>
      <c r="E10" s="143">
        <f>E8+F8</f>
        <v>218</v>
      </c>
      <c r="F10" s="143"/>
      <c r="G10" s="143">
        <f>G8+H8</f>
        <v>195</v>
      </c>
      <c r="H10" s="143"/>
      <c r="I10" s="146"/>
    </row>
    <row r="11" spans="2:10" ht="19.5" thickBot="1" x14ac:dyDescent="0.45">
      <c r="B11" s="142"/>
      <c r="C11" s="72" t="s">
        <v>132</v>
      </c>
      <c r="D11" s="73">
        <f t="shared" ref="D11:I11" si="0">D8/D5</f>
        <v>13.375</v>
      </c>
      <c r="E11" s="73">
        <f t="shared" si="0"/>
        <v>0.94029850746268662</v>
      </c>
      <c r="F11" s="73">
        <f t="shared" si="0"/>
        <v>0.5</v>
      </c>
      <c r="G11" s="73">
        <f t="shared" si="0"/>
        <v>0.92222222222222228</v>
      </c>
      <c r="H11" s="73">
        <f t="shared" si="0"/>
        <v>0.5</v>
      </c>
      <c r="I11" s="74">
        <f t="shared" si="0"/>
        <v>0.77385456073980663</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357</v>
      </c>
      <c r="D15" s="143">
        <v>133</v>
      </c>
      <c r="E15" s="143">
        <v>198</v>
      </c>
      <c r="F15" s="143">
        <v>54</v>
      </c>
      <c r="G15" s="143">
        <v>138</v>
      </c>
      <c r="H15" s="143">
        <v>54</v>
      </c>
      <c r="I15" s="144">
        <v>1828</v>
      </c>
    </row>
    <row r="16" spans="2:10" x14ac:dyDescent="0.4">
      <c r="B16" s="141"/>
      <c r="C16" s="143"/>
      <c r="D16" s="143"/>
      <c r="E16" s="143"/>
      <c r="F16" s="143"/>
      <c r="G16" s="143"/>
      <c r="H16" s="143"/>
      <c r="I16" s="145"/>
    </row>
    <row r="17" spans="2:18" x14ac:dyDescent="0.4">
      <c r="B17" s="141"/>
      <c r="C17" s="143"/>
      <c r="D17" s="143"/>
      <c r="E17" s="143">
        <f>E15+F15</f>
        <v>252</v>
      </c>
      <c r="F17" s="143"/>
      <c r="G17" s="143">
        <f>G15+H15</f>
        <v>192</v>
      </c>
      <c r="H17" s="143"/>
      <c r="I17" s="146"/>
    </row>
    <row r="18" spans="2:18" x14ac:dyDescent="0.4">
      <c r="B18" s="141"/>
      <c r="C18" s="276" t="s">
        <v>358</v>
      </c>
      <c r="D18" s="150">
        <f t="shared" ref="D18:I18" si="1">D15*D11</f>
        <v>1778.875</v>
      </c>
      <c r="E18" s="150">
        <f t="shared" si="1"/>
        <v>186.17910447761196</v>
      </c>
      <c r="F18" s="150">
        <f t="shared" si="1"/>
        <v>27</v>
      </c>
      <c r="G18" s="150">
        <f t="shared" si="1"/>
        <v>127.26666666666668</v>
      </c>
      <c r="H18" s="150">
        <f t="shared" si="1"/>
        <v>27</v>
      </c>
      <c r="I18" s="147">
        <f t="shared" si="1"/>
        <v>1414.6061370323664</v>
      </c>
    </row>
    <row r="19" spans="2:18" x14ac:dyDescent="0.4">
      <c r="B19" s="141"/>
      <c r="C19" s="143"/>
      <c r="D19" s="150"/>
      <c r="E19" s="150"/>
      <c r="F19" s="150"/>
      <c r="G19" s="150"/>
      <c r="H19" s="150"/>
      <c r="I19" s="148"/>
    </row>
    <row r="20" spans="2:18" x14ac:dyDescent="0.4">
      <c r="B20" s="141"/>
      <c r="C20" s="143"/>
      <c r="D20" s="150"/>
      <c r="E20" s="150">
        <f>E18+F18</f>
        <v>213.17910447761196</v>
      </c>
      <c r="F20" s="150"/>
      <c r="G20" s="150">
        <f>G18+H18</f>
        <v>154.26666666666668</v>
      </c>
      <c r="H20" s="150"/>
      <c r="I20" s="149"/>
    </row>
    <row r="21" spans="2:18" ht="19.5" thickBot="1" x14ac:dyDescent="0.45">
      <c r="B21" s="153"/>
      <c r="C21" s="75" t="s">
        <v>132</v>
      </c>
      <c r="D21" s="76">
        <f t="shared" ref="D21:I21" si="2">D18/D15</f>
        <v>13.375</v>
      </c>
      <c r="E21" s="76">
        <f t="shared" si="2"/>
        <v>0.94029850746268662</v>
      </c>
      <c r="F21" s="76">
        <f t="shared" si="2"/>
        <v>0.5</v>
      </c>
      <c r="G21" s="76">
        <f t="shared" si="2"/>
        <v>0.92222222222222228</v>
      </c>
      <c r="H21" s="76">
        <f t="shared" si="2"/>
        <v>0.5</v>
      </c>
      <c r="I21" s="76">
        <f t="shared" si="2"/>
        <v>0.77385456073980652</v>
      </c>
    </row>
    <row r="22" spans="2:18" x14ac:dyDescent="0.4">
      <c r="B22" s="77"/>
      <c r="C22" s="77"/>
      <c r="D22" s="151" t="s">
        <v>261</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274"/>
      <c r="D31" s="102" t="s">
        <v>183</v>
      </c>
      <c r="E31" s="275" t="s">
        <v>123</v>
      </c>
      <c r="F31" s="275"/>
      <c r="G31" s="275" t="s">
        <v>124</v>
      </c>
      <c r="H31" s="275"/>
      <c r="I31" s="103" t="s">
        <v>125</v>
      </c>
    </row>
    <row r="32" spans="2:18" x14ac:dyDescent="0.4">
      <c r="B32" s="191" t="s">
        <v>193</v>
      </c>
      <c r="C32" s="272" t="s">
        <v>294</v>
      </c>
      <c r="D32" s="197" t="s">
        <v>295</v>
      </c>
      <c r="E32" s="202">
        <v>136</v>
      </c>
      <c r="F32" s="202">
        <v>34</v>
      </c>
      <c r="G32" s="202">
        <v>140</v>
      </c>
      <c r="H32" s="202">
        <v>34</v>
      </c>
      <c r="I32" s="194">
        <v>366</v>
      </c>
      <c r="K32"/>
      <c r="L32"/>
      <c r="M32"/>
      <c r="N32"/>
      <c r="O32"/>
      <c r="P32"/>
      <c r="Q32"/>
      <c r="R32"/>
    </row>
    <row r="33" spans="2:18" ht="18.75" customHeight="1" x14ac:dyDescent="0.4">
      <c r="B33" s="192"/>
      <c r="C33" s="141"/>
      <c r="D33" s="204"/>
      <c r="E33" s="203"/>
      <c r="F33" s="203"/>
      <c r="G33" s="203"/>
      <c r="H33" s="203"/>
      <c r="I33" s="145"/>
      <c r="K33"/>
      <c r="L33"/>
      <c r="M33"/>
      <c r="N33"/>
      <c r="O33"/>
      <c r="P33"/>
      <c r="Q33"/>
      <c r="R33"/>
    </row>
    <row r="34" spans="2:18" ht="19.5" thickBot="1" x14ac:dyDescent="0.45">
      <c r="B34" s="192"/>
      <c r="C34" s="153"/>
      <c r="D34" s="205"/>
      <c r="E34" s="207">
        <f>E32+F32</f>
        <v>170</v>
      </c>
      <c r="F34" s="208"/>
      <c r="G34" s="207">
        <f>G32+H32</f>
        <v>174</v>
      </c>
      <c r="H34" s="208"/>
      <c r="I34" s="176"/>
      <c r="K34"/>
      <c r="L34"/>
      <c r="M34"/>
      <c r="N34"/>
      <c r="O34"/>
      <c r="P34"/>
      <c r="Q34"/>
      <c r="R34"/>
    </row>
    <row r="35" spans="2:18" x14ac:dyDescent="0.4">
      <c r="B35" s="192"/>
      <c r="C35" s="272" t="s">
        <v>300</v>
      </c>
      <c r="D35" s="197" t="s">
        <v>301</v>
      </c>
      <c r="E35" s="143">
        <v>184</v>
      </c>
      <c r="F35" s="143">
        <v>79</v>
      </c>
      <c r="G35" s="143">
        <v>303</v>
      </c>
      <c r="H35" s="143">
        <v>79</v>
      </c>
      <c r="I35" s="144">
        <v>431</v>
      </c>
      <c r="K35"/>
      <c r="L35"/>
      <c r="M35"/>
      <c r="N35"/>
      <c r="O35"/>
      <c r="P35"/>
      <c r="Q35"/>
      <c r="R35"/>
    </row>
    <row r="36" spans="2:18" x14ac:dyDescent="0.4">
      <c r="B36" s="192"/>
      <c r="C36" s="141"/>
      <c r="D36" s="204"/>
      <c r="E36" s="143"/>
      <c r="F36" s="143"/>
      <c r="G36" s="143"/>
      <c r="H36" s="143"/>
      <c r="I36" s="145"/>
      <c r="K36"/>
      <c r="L36"/>
      <c r="M36"/>
      <c r="N36"/>
      <c r="O36"/>
      <c r="P36"/>
      <c r="Q36"/>
      <c r="R36"/>
    </row>
    <row r="37" spans="2:18" ht="19.5" thickBot="1" x14ac:dyDescent="0.45">
      <c r="B37" s="192"/>
      <c r="C37" s="153"/>
      <c r="D37" s="205"/>
      <c r="E37" s="207">
        <f>E35+F35</f>
        <v>263</v>
      </c>
      <c r="F37" s="208"/>
      <c r="G37" s="207">
        <f>G35+H35</f>
        <v>382</v>
      </c>
      <c r="H37" s="208"/>
      <c r="I37" s="146"/>
      <c r="K37"/>
      <c r="L37"/>
      <c r="M37"/>
      <c r="N37"/>
      <c r="O37"/>
      <c r="P37"/>
      <c r="Q37"/>
      <c r="R37"/>
    </row>
    <row r="38" spans="2:18" x14ac:dyDescent="0.4">
      <c r="B38" s="192"/>
      <c r="C38" s="272" t="s">
        <v>308</v>
      </c>
      <c r="D38" s="197" t="s">
        <v>309</v>
      </c>
      <c r="E38" s="143">
        <v>193</v>
      </c>
      <c r="F38" s="143">
        <v>105</v>
      </c>
      <c r="G38" s="143">
        <v>211</v>
      </c>
      <c r="H38" s="143">
        <v>105</v>
      </c>
      <c r="I38" s="144">
        <v>426</v>
      </c>
      <c r="K38"/>
      <c r="L38"/>
      <c r="M38"/>
      <c r="N38"/>
      <c r="O38"/>
      <c r="P38"/>
      <c r="Q38"/>
      <c r="R38"/>
    </row>
    <row r="39" spans="2:18" ht="18.75" customHeight="1" x14ac:dyDescent="0.4">
      <c r="B39" s="192"/>
      <c r="C39" s="141"/>
      <c r="D39" s="204"/>
      <c r="E39" s="143"/>
      <c r="F39" s="143"/>
      <c r="G39" s="143"/>
      <c r="H39" s="143"/>
      <c r="I39" s="145"/>
      <c r="K39"/>
      <c r="L39"/>
      <c r="M39"/>
      <c r="N39"/>
      <c r="O39"/>
      <c r="P39"/>
      <c r="Q39"/>
      <c r="R39"/>
    </row>
    <row r="40" spans="2:18" ht="19.5" thickBot="1" x14ac:dyDescent="0.45">
      <c r="B40" s="192"/>
      <c r="C40" s="153"/>
      <c r="D40" s="205"/>
      <c r="E40" s="207">
        <f>E38+F38</f>
        <v>298</v>
      </c>
      <c r="F40" s="208"/>
      <c r="G40" s="207">
        <f>G38+H38</f>
        <v>316</v>
      </c>
      <c r="H40" s="208"/>
      <c r="I40" s="146"/>
      <c r="K40"/>
      <c r="L40"/>
      <c r="M40"/>
      <c r="N40"/>
      <c r="O40"/>
      <c r="P40"/>
      <c r="Q40"/>
      <c r="R40"/>
    </row>
    <row r="41" spans="2:18" x14ac:dyDescent="0.4">
      <c r="B41" s="192"/>
      <c r="C41" s="272" t="s">
        <v>315</v>
      </c>
      <c r="D41" s="197" t="s">
        <v>316</v>
      </c>
      <c r="E41" s="200">
        <v>270</v>
      </c>
      <c r="F41" s="273">
        <v>78</v>
      </c>
      <c r="G41" s="273">
        <v>318</v>
      </c>
      <c r="H41" s="273">
        <v>78</v>
      </c>
      <c r="I41" s="194">
        <v>623</v>
      </c>
      <c r="K41"/>
      <c r="L41"/>
      <c r="M41"/>
      <c r="N41"/>
      <c r="O41"/>
      <c r="P41"/>
      <c r="Q41"/>
      <c r="R41"/>
    </row>
    <row r="42" spans="2:18" x14ac:dyDescent="0.4">
      <c r="B42" s="192"/>
      <c r="C42" s="141"/>
      <c r="D42" s="204"/>
      <c r="E42" s="156"/>
      <c r="F42" s="143"/>
      <c r="G42" s="143"/>
      <c r="H42" s="143"/>
      <c r="I42" s="145"/>
      <c r="K42"/>
      <c r="L42"/>
      <c r="M42"/>
      <c r="N42"/>
      <c r="O42"/>
      <c r="P42"/>
      <c r="Q42"/>
      <c r="R42"/>
    </row>
    <row r="43" spans="2:18" ht="19.5" thickBot="1" x14ac:dyDescent="0.45">
      <c r="B43" s="192"/>
      <c r="C43" s="153"/>
      <c r="D43" s="205"/>
      <c r="E43" s="207">
        <f>E41+F41</f>
        <v>348</v>
      </c>
      <c r="F43" s="208"/>
      <c r="G43" s="207">
        <f>G41+H41</f>
        <v>396</v>
      </c>
      <c r="H43" s="208"/>
      <c r="I43" s="176"/>
      <c r="K43"/>
      <c r="L43"/>
      <c r="M43"/>
      <c r="N43"/>
      <c r="O43"/>
      <c r="P43"/>
      <c r="Q43"/>
      <c r="R43"/>
    </row>
    <row r="44" spans="2:18" x14ac:dyDescent="0.4">
      <c r="B44" s="192"/>
      <c r="C44" s="272" t="s">
        <v>325</v>
      </c>
      <c r="D44" s="197" t="s">
        <v>326</v>
      </c>
      <c r="E44" s="143">
        <v>326</v>
      </c>
      <c r="F44" s="143">
        <v>49</v>
      </c>
      <c r="G44" s="143">
        <v>260</v>
      </c>
      <c r="H44" s="143">
        <v>49</v>
      </c>
      <c r="I44" s="144">
        <v>447</v>
      </c>
      <c r="K44"/>
      <c r="L44"/>
      <c r="M44"/>
      <c r="N44"/>
      <c r="O44"/>
      <c r="P44"/>
      <c r="Q44"/>
      <c r="R44"/>
    </row>
    <row r="45" spans="2:18" x14ac:dyDescent="0.4">
      <c r="B45" s="192"/>
      <c r="C45" s="141"/>
      <c r="D45" s="204"/>
      <c r="E45" s="143"/>
      <c r="F45" s="143"/>
      <c r="G45" s="143"/>
      <c r="H45" s="143"/>
      <c r="I45" s="145"/>
      <c r="K45"/>
      <c r="L45"/>
      <c r="M45"/>
      <c r="N45"/>
      <c r="O45"/>
      <c r="P45"/>
      <c r="Q45"/>
      <c r="R45"/>
    </row>
    <row r="46" spans="2:18" ht="19.5" thickBot="1" x14ac:dyDescent="0.45">
      <c r="B46" s="192"/>
      <c r="C46" s="153"/>
      <c r="D46" s="205"/>
      <c r="E46" s="207">
        <f>E44+F44</f>
        <v>375</v>
      </c>
      <c r="F46" s="208"/>
      <c r="G46" s="207">
        <f>G44+H44</f>
        <v>309</v>
      </c>
      <c r="H46" s="208"/>
      <c r="I46" s="146"/>
      <c r="K46"/>
      <c r="L46"/>
      <c r="M46"/>
      <c r="N46"/>
      <c r="O46"/>
      <c r="P46"/>
      <c r="Q46"/>
      <c r="R46"/>
    </row>
    <row r="47" spans="2:18" x14ac:dyDescent="0.4">
      <c r="B47" s="192"/>
      <c r="C47" s="272" t="s">
        <v>331</v>
      </c>
      <c r="D47" s="197" t="s">
        <v>332</v>
      </c>
      <c r="E47" s="143">
        <v>286</v>
      </c>
      <c r="F47" s="143">
        <v>27</v>
      </c>
      <c r="G47" s="143">
        <v>274</v>
      </c>
      <c r="H47" s="143">
        <v>27</v>
      </c>
      <c r="I47" s="144">
        <v>685</v>
      </c>
      <c r="K47" s="88"/>
      <c r="L47" s="88"/>
      <c r="M47" s="88"/>
      <c r="N47" s="88"/>
      <c r="O47" s="88"/>
      <c r="P47" s="88"/>
      <c r="Q47" s="88"/>
      <c r="R47" s="88"/>
    </row>
    <row r="48" spans="2:18" x14ac:dyDescent="0.4">
      <c r="B48" s="192"/>
      <c r="C48" s="141"/>
      <c r="D48" s="204"/>
      <c r="E48" s="143"/>
      <c r="F48" s="143"/>
      <c r="G48" s="143"/>
      <c r="H48" s="143"/>
      <c r="I48" s="145"/>
      <c r="K48" s="88"/>
      <c r="L48" s="88"/>
      <c r="M48" s="88"/>
      <c r="N48" s="88"/>
      <c r="O48" s="88"/>
      <c r="P48" s="88"/>
      <c r="Q48" s="88"/>
      <c r="R48" s="88"/>
    </row>
    <row r="49" spans="2:18" ht="19.5" thickBot="1" x14ac:dyDescent="0.45">
      <c r="B49" s="192"/>
      <c r="C49" s="153"/>
      <c r="D49" s="205"/>
      <c r="E49" s="207">
        <f>E47+F47</f>
        <v>313</v>
      </c>
      <c r="F49" s="208"/>
      <c r="G49" s="207">
        <f>G47+H47</f>
        <v>301</v>
      </c>
      <c r="H49" s="208"/>
      <c r="I49" s="146"/>
      <c r="K49" s="88"/>
      <c r="L49" s="88"/>
      <c r="M49" s="88"/>
      <c r="N49" s="88"/>
      <c r="O49" s="88"/>
      <c r="P49" s="88"/>
      <c r="Q49" s="88"/>
      <c r="R49" s="88"/>
    </row>
    <row r="50" spans="2:18" x14ac:dyDescent="0.4">
      <c r="B50" s="192"/>
      <c r="C50" s="272" t="s">
        <v>333</v>
      </c>
      <c r="D50" s="143" t="s">
        <v>344</v>
      </c>
      <c r="E50" s="143">
        <v>232</v>
      </c>
      <c r="F50" s="143">
        <v>59</v>
      </c>
      <c r="G50" s="143">
        <v>173</v>
      </c>
      <c r="H50" s="143">
        <v>59</v>
      </c>
      <c r="I50" s="144">
        <v>704</v>
      </c>
      <c r="K50" s="88"/>
      <c r="L50" s="88"/>
      <c r="M50" s="88"/>
      <c r="N50" s="88"/>
      <c r="O50" s="88"/>
      <c r="P50" s="88"/>
      <c r="Q50" s="88"/>
      <c r="R50" s="88"/>
    </row>
    <row r="51" spans="2:18" x14ac:dyDescent="0.4">
      <c r="B51" s="192"/>
      <c r="C51" s="141"/>
      <c r="D51" s="143"/>
      <c r="E51" s="143"/>
      <c r="F51" s="143"/>
      <c r="G51" s="143"/>
      <c r="H51" s="143"/>
      <c r="I51" s="145"/>
      <c r="K51" s="88"/>
      <c r="L51" s="88"/>
      <c r="M51" s="88"/>
      <c r="N51" s="88"/>
      <c r="O51" s="88"/>
      <c r="P51" s="88"/>
      <c r="Q51" s="88"/>
      <c r="R51" s="88"/>
    </row>
    <row r="52" spans="2:18" ht="19.5" thickBot="1" x14ac:dyDescent="0.45">
      <c r="B52" s="192"/>
      <c r="C52" s="153"/>
      <c r="D52" s="143"/>
      <c r="E52" s="207">
        <f>E50+F50</f>
        <v>291</v>
      </c>
      <c r="F52" s="208"/>
      <c r="G52" s="207">
        <f>G50+H50</f>
        <v>232</v>
      </c>
      <c r="H52" s="208"/>
      <c r="I52" s="146"/>
      <c r="K52" s="88"/>
      <c r="L52" s="88"/>
      <c r="M52" s="88"/>
      <c r="N52" s="88"/>
      <c r="O52" s="88"/>
      <c r="P52" s="88"/>
      <c r="Q52" s="88"/>
      <c r="R52" s="88"/>
    </row>
    <row r="53" spans="2:18" x14ac:dyDescent="0.4">
      <c r="B53" s="192"/>
      <c r="C53" s="272" t="s">
        <v>334</v>
      </c>
      <c r="D53" s="197" t="s">
        <v>359</v>
      </c>
      <c r="E53" s="143">
        <v>274</v>
      </c>
      <c r="F53" s="143">
        <v>47</v>
      </c>
      <c r="G53" s="143">
        <v>257</v>
      </c>
      <c r="H53" s="143">
        <v>47</v>
      </c>
      <c r="I53" s="144">
        <v>1841</v>
      </c>
      <c r="K53" s="88"/>
      <c r="L53" s="88"/>
      <c r="M53" s="88"/>
      <c r="N53" s="88"/>
      <c r="O53" s="88"/>
      <c r="P53" s="88"/>
      <c r="Q53" s="88"/>
      <c r="R53" s="88"/>
    </row>
    <row r="54" spans="2:18" x14ac:dyDescent="0.4">
      <c r="B54" s="192"/>
      <c r="C54" s="141"/>
      <c r="D54" s="204"/>
      <c r="E54" s="143"/>
      <c r="F54" s="143"/>
      <c r="G54" s="143"/>
      <c r="H54" s="143"/>
      <c r="I54" s="145"/>
      <c r="K54" s="88"/>
      <c r="L54" s="88"/>
      <c r="M54" s="88"/>
      <c r="N54" s="88"/>
      <c r="O54" s="88"/>
      <c r="P54" s="88"/>
      <c r="Q54" s="88"/>
      <c r="R54" s="88"/>
    </row>
    <row r="55" spans="2:18" ht="19.5" thickBot="1" x14ac:dyDescent="0.45">
      <c r="B55" s="192"/>
      <c r="C55" s="153"/>
      <c r="D55" s="205"/>
      <c r="E55" s="207">
        <f>E53+F53</f>
        <v>321</v>
      </c>
      <c r="F55" s="208"/>
      <c r="G55" s="207">
        <f>G53+H53</f>
        <v>304</v>
      </c>
      <c r="H55" s="208"/>
      <c r="I55" s="146"/>
      <c r="K55" s="88"/>
      <c r="L55" s="88"/>
      <c r="M55" s="88"/>
      <c r="N55" s="88"/>
      <c r="O55" s="88"/>
      <c r="P55" s="88"/>
      <c r="Q55" s="88"/>
      <c r="R55" s="88"/>
    </row>
    <row r="56" spans="2:18" x14ac:dyDescent="0.4">
      <c r="B56" s="192"/>
      <c r="C56" s="272"/>
      <c r="D56" s="197"/>
      <c r="E56" s="143"/>
      <c r="F56" s="143"/>
      <c r="G56" s="143"/>
      <c r="H56" s="143"/>
      <c r="I56" s="144"/>
      <c r="K56" s="88"/>
      <c r="L56" s="88"/>
      <c r="M56" s="88"/>
      <c r="N56" s="88"/>
      <c r="O56" s="88"/>
      <c r="P56" s="88"/>
      <c r="Q56" s="88"/>
      <c r="R56" s="88"/>
    </row>
    <row r="57" spans="2:18" x14ac:dyDescent="0.4">
      <c r="B57" s="192"/>
      <c r="C57" s="141"/>
      <c r="D57" s="204"/>
      <c r="E57" s="143"/>
      <c r="F57" s="143"/>
      <c r="G57" s="143"/>
      <c r="H57" s="143"/>
      <c r="I57" s="145"/>
      <c r="K57" s="88"/>
      <c r="L57" s="88"/>
      <c r="M57" s="88"/>
      <c r="N57" s="88"/>
      <c r="O57" s="88"/>
      <c r="P57" s="88"/>
      <c r="Q57" s="88"/>
      <c r="R57" s="88"/>
    </row>
    <row r="58" spans="2:18" ht="19.5" thickBot="1" x14ac:dyDescent="0.45">
      <c r="B58" s="192"/>
      <c r="C58" s="153"/>
      <c r="D58" s="205"/>
      <c r="E58" s="207">
        <f>E56+F56</f>
        <v>0</v>
      </c>
      <c r="F58" s="208"/>
      <c r="G58" s="207">
        <f>G56+H56</f>
        <v>0</v>
      </c>
      <c r="H58" s="208"/>
      <c r="I58" s="146"/>
      <c r="K58" s="88"/>
      <c r="L58" s="88"/>
      <c r="M58" s="88"/>
      <c r="N58" s="88"/>
      <c r="O58" s="88"/>
      <c r="P58" s="88"/>
      <c r="Q58" s="88"/>
      <c r="R58" s="88"/>
    </row>
    <row r="59" spans="2:18" x14ac:dyDescent="0.4">
      <c r="B59" s="192"/>
      <c r="C59" s="272"/>
      <c r="D59" s="197"/>
      <c r="E59" s="143"/>
      <c r="F59" s="143"/>
      <c r="G59" s="143"/>
      <c r="H59" s="143"/>
      <c r="I59" s="144"/>
      <c r="K59" s="88"/>
      <c r="L59" s="88"/>
      <c r="M59" s="88"/>
      <c r="N59" s="88"/>
      <c r="O59" s="88"/>
      <c r="P59" s="88"/>
      <c r="Q59" s="88"/>
      <c r="R59" s="88"/>
    </row>
    <row r="60" spans="2:18" x14ac:dyDescent="0.4">
      <c r="B60" s="192"/>
      <c r="C60" s="141"/>
      <c r="D60" s="204"/>
      <c r="E60" s="143"/>
      <c r="F60" s="143"/>
      <c r="G60" s="143"/>
      <c r="H60" s="143"/>
      <c r="I60" s="145"/>
      <c r="K60" s="88"/>
      <c r="L60" s="88"/>
      <c r="M60" s="88"/>
      <c r="N60" s="88"/>
      <c r="O60" s="88"/>
      <c r="P60" s="88"/>
      <c r="Q60" s="88"/>
      <c r="R60" s="88"/>
    </row>
    <row r="61" spans="2:18" ht="19.5" thickBot="1" x14ac:dyDescent="0.45">
      <c r="B61" s="193"/>
      <c r="C61" s="153"/>
      <c r="D61" s="205"/>
      <c r="E61" s="207">
        <f>E59+F59</f>
        <v>0</v>
      </c>
      <c r="F61" s="208"/>
      <c r="G61" s="207">
        <f>G59+H59</f>
        <v>0</v>
      </c>
      <c r="H61" s="208"/>
      <c r="I61" s="146"/>
      <c r="K61" s="88"/>
      <c r="L61" s="88"/>
      <c r="M61" s="88"/>
      <c r="N61" s="88"/>
      <c r="O61" s="88"/>
      <c r="P61" s="88"/>
      <c r="Q61" s="88"/>
      <c r="R61" s="88"/>
    </row>
    <row r="62" spans="2:18" x14ac:dyDescent="0.4">
      <c r="B62" s="77"/>
      <c r="C62" s="77"/>
      <c r="D62" s="91"/>
      <c r="E62" s="92"/>
      <c r="F62" s="92"/>
      <c r="G62" s="92"/>
      <c r="H62" s="92"/>
      <c r="I62" s="77"/>
      <c r="K62" s="88"/>
      <c r="L62" s="88"/>
      <c r="M62" s="88"/>
      <c r="N62" s="88"/>
      <c r="O62" s="88"/>
      <c r="P62" s="88"/>
      <c r="Q62" s="88"/>
      <c r="R62" s="88"/>
    </row>
    <row r="63" spans="2:18" x14ac:dyDescent="0.4">
      <c r="D63" s="178" t="s">
        <v>145</v>
      </c>
    </row>
    <row r="64" spans="2:18" ht="19.5" thickBot="1" x14ac:dyDescent="0.45">
      <c r="D64" s="178"/>
    </row>
    <row r="65" spans="3:36" ht="19.5" thickBot="1" x14ac:dyDescent="0.45">
      <c r="D65" s="83"/>
      <c r="E65" s="255" t="s">
        <v>183</v>
      </c>
      <c r="F65" s="256"/>
      <c r="G65" s="263" t="s">
        <v>147</v>
      </c>
      <c r="H65" s="182"/>
      <c r="I65" s="182" t="s">
        <v>148</v>
      </c>
      <c r="J65" s="183"/>
      <c r="L65" s="83"/>
      <c r="M65" s="255" t="s">
        <v>183</v>
      </c>
      <c r="N65" s="256"/>
      <c r="O65" s="263" t="s">
        <v>147</v>
      </c>
      <c r="P65" s="182"/>
      <c r="Q65" s="182" t="s">
        <v>148</v>
      </c>
      <c r="R65" s="183"/>
      <c r="U65" s="83"/>
      <c r="V65" s="255" t="s">
        <v>183</v>
      </c>
      <c r="W65" s="256"/>
      <c r="X65" s="263" t="s">
        <v>147</v>
      </c>
      <c r="Y65" s="182"/>
      <c r="Z65" s="182" t="s">
        <v>148</v>
      </c>
      <c r="AA65" s="183"/>
    </row>
    <row r="66" spans="3:36" ht="19.5" thickBot="1" x14ac:dyDescent="0.45">
      <c r="C66" s="84" t="s">
        <v>146</v>
      </c>
      <c r="D66" s="191" t="s">
        <v>333</v>
      </c>
      <c r="E66" s="266">
        <v>88</v>
      </c>
      <c r="F66" s="267"/>
      <c r="G66" s="97" t="s">
        <v>103</v>
      </c>
      <c r="H66" s="70" t="s">
        <v>128</v>
      </c>
      <c r="I66" s="70" t="s">
        <v>129</v>
      </c>
      <c r="J66" s="71" t="s">
        <v>128</v>
      </c>
      <c r="L66" s="191" t="s">
        <v>255</v>
      </c>
      <c r="M66" s="266">
        <v>124</v>
      </c>
      <c r="N66" s="267"/>
      <c r="O66" s="97" t="s">
        <v>103</v>
      </c>
      <c r="P66" s="70" t="s">
        <v>128</v>
      </c>
      <c r="Q66" s="70" t="s">
        <v>129</v>
      </c>
      <c r="R66" s="71" t="s">
        <v>128</v>
      </c>
      <c r="U66" s="191" t="s">
        <v>213</v>
      </c>
      <c r="V66" s="251">
        <v>70</v>
      </c>
      <c r="W66" s="252"/>
      <c r="X66" s="97" t="s">
        <v>103</v>
      </c>
      <c r="Y66" s="70" t="s">
        <v>128</v>
      </c>
      <c r="Z66" s="70" t="s">
        <v>129</v>
      </c>
      <c r="AA66" s="71" t="s">
        <v>128</v>
      </c>
      <c r="AD66" s="179" t="s">
        <v>142</v>
      </c>
      <c r="AE66" s="255" t="s">
        <v>183</v>
      </c>
      <c r="AF66" s="256"/>
      <c r="AG66" s="263" t="s">
        <v>147</v>
      </c>
      <c r="AH66" s="182"/>
      <c r="AI66" s="182" t="s">
        <v>148</v>
      </c>
      <c r="AJ66" s="183"/>
    </row>
    <row r="67" spans="3:36" ht="19.5" x14ac:dyDescent="0.4">
      <c r="C67" s="107" t="s">
        <v>302</v>
      </c>
      <c r="D67" s="192"/>
      <c r="E67" s="268"/>
      <c r="F67" s="269"/>
      <c r="G67" s="142">
        <v>43</v>
      </c>
      <c r="H67" s="154">
        <v>9</v>
      </c>
      <c r="I67" s="154">
        <v>42</v>
      </c>
      <c r="J67" s="144">
        <v>9</v>
      </c>
      <c r="L67" s="192"/>
      <c r="M67" s="268"/>
      <c r="N67" s="269"/>
      <c r="O67" s="142">
        <v>34</v>
      </c>
      <c r="P67" s="154">
        <v>9</v>
      </c>
      <c r="Q67" s="154">
        <v>39</v>
      </c>
      <c r="R67" s="144">
        <v>9</v>
      </c>
      <c r="U67" s="192"/>
      <c r="V67" s="251"/>
      <c r="W67" s="252"/>
      <c r="X67" s="142">
        <v>21</v>
      </c>
      <c r="Y67" s="154">
        <v>12</v>
      </c>
      <c r="Z67" s="154">
        <v>34</v>
      </c>
      <c r="AA67" s="144">
        <v>12</v>
      </c>
      <c r="AD67" s="180"/>
      <c r="AE67" s="257"/>
      <c r="AF67" s="258"/>
      <c r="AG67" s="97" t="s">
        <v>103</v>
      </c>
      <c r="AH67" s="70" t="s">
        <v>128</v>
      </c>
      <c r="AI67" s="70" t="s">
        <v>129</v>
      </c>
      <c r="AJ67" s="71" t="s">
        <v>128</v>
      </c>
    </row>
    <row r="68" spans="3:36" x14ac:dyDescent="0.4">
      <c r="D68" s="192"/>
      <c r="E68" s="268"/>
      <c r="F68" s="269"/>
      <c r="G68" s="264"/>
      <c r="H68" s="156"/>
      <c r="I68" s="156"/>
      <c r="J68" s="146"/>
      <c r="L68" s="192"/>
      <c r="M68" s="268"/>
      <c r="N68" s="269"/>
      <c r="O68" s="264"/>
      <c r="P68" s="156"/>
      <c r="Q68" s="156"/>
      <c r="R68" s="146"/>
      <c r="U68" s="192"/>
      <c r="V68" s="251"/>
      <c r="W68" s="252"/>
      <c r="X68" s="264"/>
      <c r="Y68" s="156"/>
      <c r="Z68" s="156"/>
      <c r="AA68" s="146"/>
      <c r="AD68" s="180"/>
      <c r="AE68" s="251"/>
      <c r="AF68" s="252"/>
      <c r="AG68" s="141">
        <v>24</v>
      </c>
      <c r="AH68" s="143">
        <v>5</v>
      </c>
      <c r="AI68" s="143">
        <v>35</v>
      </c>
      <c r="AJ68" s="184">
        <v>5</v>
      </c>
    </row>
    <row r="69" spans="3:36" ht="19.5" thickBot="1" x14ac:dyDescent="0.45">
      <c r="D69" s="193"/>
      <c r="E69" s="270"/>
      <c r="F69" s="271"/>
      <c r="G69" s="265">
        <f>G67+H67</f>
        <v>52</v>
      </c>
      <c r="H69" s="196"/>
      <c r="I69" s="195">
        <f>I67+J67</f>
        <v>51</v>
      </c>
      <c r="J69" s="201"/>
      <c r="L69" s="193"/>
      <c r="M69" s="270"/>
      <c r="N69" s="271"/>
      <c r="O69" s="265">
        <f>O67+P67</f>
        <v>43</v>
      </c>
      <c r="P69" s="196"/>
      <c r="Q69" s="195">
        <f>Q67+R67</f>
        <v>48</v>
      </c>
      <c r="R69" s="201"/>
      <c r="U69" s="193"/>
      <c r="V69" s="253"/>
      <c r="W69" s="254"/>
      <c r="X69" s="265">
        <f>X67+Y67</f>
        <v>33</v>
      </c>
      <c r="Y69" s="196"/>
      <c r="Z69" s="195">
        <f>Z67+AA67</f>
        <v>46</v>
      </c>
      <c r="AA69" s="201"/>
      <c r="AD69" s="180"/>
      <c r="AE69" s="251"/>
      <c r="AF69" s="252"/>
      <c r="AG69" s="141"/>
      <c r="AH69" s="143"/>
      <c r="AI69" s="143"/>
      <c r="AJ69" s="184"/>
    </row>
    <row r="70" spans="3:36" ht="19.5" thickBot="1" x14ac:dyDescent="0.45">
      <c r="D70" s="191" t="s">
        <v>334</v>
      </c>
      <c r="E70" s="266">
        <v>62</v>
      </c>
      <c r="F70" s="267"/>
      <c r="G70" s="97" t="s">
        <v>103</v>
      </c>
      <c r="H70" s="70" t="s">
        <v>128</v>
      </c>
      <c r="I70" s="70" t="s">
        <v>129</v>
      </c>
      <c r="J70" s="71" t="s">
        <v>128</v>
      </c>
      <c r="L70" s="191" t="s">
        <v>262</v>
      </c>
      <c r="M70" s="266">
        <v>233</v>
      </c>
      <c r="N70" s="267"/>
      <c r="O70" s="97" t="s">
        <v>103</v>
      </c>
      <c r="P70" s="70" t="s">
        <v>128</v>
      </c>
      <c r="Q70" s="70" t="s">
        <v>129</v>
      </c>
      <c r="R70" s="71" t="s">
        <v>128</v>
      </c>
      <c r="U70" s="180" t="s">
        <v>218</v>
      </c>
      <c r="V70" s="251">
        <v>93</v>
      </c>
      <c r="W70" s="252"/>
      <c r="X70" s="97" t="s">
        <v>103</v>
      </c>
      <c r="Y70" s="70" t="s">
        <v>128</v>
      </c>
      <c r="Z70" s="70" t="s">
        <v>129</v>
      </c>
      <c r="AA70" s="71" t="s">
        <v>128</v>
      </c>
      <c r="AD70" s="181"/>
      <c r="AE70" s="251"/>
      <c r="AF70" s="252"/>
      <c r="AG70" s="153">
        <f>AG68+AH68</f>
        <v>29</v>
      </c>
      <c r="AH70" s="177"/>
      <c r="AI70" s="177">
        <f>AI68+AJ68</f>
        <v>40</v>
      </c>
      <c r="AJ70" s="185"/>
    </row>
    <row r="71" spans="3:36" x14ac:dyDescent="0.4">
      <c r="D71" s="192"/>
      <c r="E71" s="268"/>
      <c r="F71" s="269"/>
      <c r="G71" s="142">
        <v>85</v>
      </c>
      <c r="H71" s="154">
        <v>18</v>
      </c>
      <c r="I71" s="154">
        <v>91</v>
      </c>
      <c r="J71" s="144">
        <v>18</v>
      </c>
      <c r="L71" s="192"/>
      <c r="M71" s="268"/>
      <c r="N71" s="269"/>
      <c r="O71" s="142">
        <v>45</v>
      </c>
      <c r="P71" s="154">
        <v>6</v>
      </c>
      <c r="Q71" s="154">
        <v>37</v>
      </c>
      <c r="R71" s="144">
        <v>6</v>
      </c>
      <c r="U71" s="180"/>
      <c r="V71" s="251"/>
      <c r="W71" s="252"/>
      <c r="X71" s="142">
        <v>28</v>
      </c>
      <c r="Y71" s="154">
        <v>3</v>
      </c>
      <c r="Z71" s="154">
        <v>29</v>
      </c>
      <c r="AA71" s="144">
        <v>3</v>
      </c>
      <c r="AD71" s="179" t="s">
        <v>149</v>
      </c>
      <c r="AE71" s="251"/>
      <c r="AF71" s="252"/>
      <c r="AG71" s="97" t="s">
        <v>103</v>
      </c>
      <c r="AH71" s="70" t="s">
        <v>128</v>
      </c>
      <c r="AI71" s="70" t="s">
        <v>129</v>
      </c>
      <c r="AJ71" s="71" t="s">
        <v>128</v>
      </c>
    </row>
    <row r="72" spans="3:36" x14ac:dyDescent="0.4">
      <c r="D72" s="192"/>
      <c r="E72" s="268"/>
      <c r="F72" s="269"/>
      <c r="G72" s="264"/>
      <c r="H72" s="156"/>
      <c r="I72" s="156"/>
      <c r="J72" s="146"/>
      <c r="L72" s="192"/>
      <c r="M72" s="268"/>
      <c r="N72" s="269"/>
      <c r="O72" s="264"/>
      <c r="P72" s="156"/>
      <c r="Q72" s="156"/>
      <c r="R72" s="146"/>
      <c r="U72" s="180"/>
      <c r="V72" s="251"/>
      <c r="W72" s="252"/>
      <c r="X72" s="264"/>
      <c r="Y72" s="156"/>
      <c r="Z72" s="156"/>
      <c r="AA72" s="146"/>
      <c r="AD72" s="180"/>
      <c r="AE72" s="251"/>
      <c r="AF72" s="252"/>
      <c r="AG72" s="141">
        <v>37</v>
      </c>
      <c r="AH72" s="143">
        <v>7</v>
      </c>
      <c r="AI72" s="143">
        <v>43</v>
      </c>
      <c r="AJ72" s="184">
        <v>7</v>
      </c>
    </row>
    <row r="73" spans="3:36" ht="19.5" thickBot="1" x14ac:dyDescent="0.45">
      <c r="D73" s="193"/>
      <c r="E73" s="270"/>
      <c r="F73" s="271"/>
      <c r="G73" s="265">
        <f>G71+H71</f>
        <v>103</v>
      </c>
      <c r="H73" s="196"/>
      <c r="I73" s="195">
        <f>I71+J71</f>
        <v>109</v>
      </c>
      <c r="J73" s="201"/>
      <c r="L73" s="193"/>
      <c r="M73" s="270"/>
      <c r="N73" s="271"/>
      <c r="O73" s="265">
        <f>O71+P71</f>
        <v>51</v>
      </c>
      <c r="P73" s="196"/>
      <c r="Q73" s="195">
        <f>Q71+R71</f>
        <v>43</v>
      </c>
      <c r="R73" s="201"/>
      <c r="U73" s="181"/>
      <c r="V73" s="253"/>
      <c r="W73" s="254"/>
      <c r="X73" s="265">
        <f>X71+Y71</f>
        <v>31</v>
      </c>
      <c r="Y73" s="196"/>
      <c r="Z73" s="195">
        <f>Z71+AA71</f>
        <v>32</v>
      </c>
      <c r="AA73" s="201"/>
      <c r="AD73" s="180"/>
      <c r="AE73" s="251"/>
      <c r="AF73" s="252"/>
      <c r="AG73" s="141"/>
      <c r="AH73" s="143"/>
      <c r="AI73" s="143"/>
      <c r="AJ73" s="184"/>
    </row>
    <row r="74" spans="3:36" ht="19.5" thickBot="1" x14ac:dyDescent="0.45">
      <c r="D74" s="191" t="s">
        <v>335</v>
      </c>
      <c r="E74" s="266"/>
      <c r="F74" s="267"/>
      <c r="G74" s="97" t="s">
        <v>103</v>
      </c>
      <c r="H74" s="70" t="s">
        <v>128</v>
      </c>
      <c r="I74" s="70" t="s">
        <v>129</v>
      </c>
      <c r="J74" s="71" t="s">
        <v>128</v>
      </c>
      <c r="L74" s="191" t="s">
        <v>269</v>
      </c>
      <c r="M74" s="266">
        <v>203</v>
      </c>
      <c r="N74" s="267"/>
      <c r="O74" s="97" t="s">
        <v>103</v>
      </c>
      <c r="P74" s="70" t="s">
        <v>128</v>
      </c>
      <c r="Q74" s="70" t="s">
        <v>129</v>
      </c>
      <c r="R74" s="71" t="s">
        <v>128</v>
      </c>
      <c r="U74" s="180" t="s">
        <v>224</v>
      </c>
      <c r="V74" s="251">
        <v>64</v>
      </c>
      <c r="W74" s="252"/>
      <c r="X74" s="97" t="s">
        <v>103</v>
      </c>
      <c r="Y74" s="70" t="s">
        <v>128</v>
      </c>
      <c r="Z74" s="70" t="s">
        <v>129</v>
      </c>
      <c r="AA74" s="71" t="s">
        <v>128</v>
      </c>
      <c r="AD74" s="181"/>
      <c r="AE74" s="251"/>
      <c r="AF74" s="252"/>
      <c r="AG74" s="153">
        <f>AG72+AH72</f>
        <v>44</v>
      </c>
      <c r="AH74" s="177"/>
      <c r="AI74" s="177">
        <f>AI72+AJ72</f>
        <v>50</v>
      </c>
      <c r="AJ74" s="185"/>
    </row>
    <row r="75" spans="3:36" x14ac:dyDescent="0.4">
      <c r="D75" s="192"/>
      <c r="E75" s="268"/>
      <c r="F75" s="269"/>
      <c r="G75" s="142"/>
      <c r="H75" s="154"/>
      <c r="I75" s="154"/>
      <c r="J75" s="144"/>
      <c r="L75" s="192"/>
      <c r="M75" s="268"/>
      <c r="N75" s="269"/>
      <c r="O75" s="142">
        <v>42</v>
      </c>
      <c r="P75" s="154">
        <v>3</v>
      </c>
      <c r="Q75" s="154">
        <v>52</v>
      </c>
      <c r="R75" s="144">
        <v>3</v>
      </c>
      <c r="U75" s="180"/>
      <c r="V75" s="251"/>
      <c r="W75" s="252"/>
      <c r="X75" s="142">
        <v>25</v>
      </c>
      <c r="Y75" s="154">
        <v>3</v>
      </c>
      <c r="Z75" s="154">
        <v>23</v>
      </c>
      <c r="AA75" s="144">
        <v>3</v>
      </c>
      <c r="AD75" s="180" t="s">
        <v>150</v>
      </c>
      <c r="AE75" s="251"/>
      <c r="AF75" s="252"/>
      <c r="AG75" s="97" t="s">
        <v>103</v>
      </c>
      <c r="AH75" s="70" t="s">
        <v>128</v>
      </c>
      <c r="AI75" s="70" t="s">
        <v>129</v>
      </c>
      <c r="AJ75" s="71" t="s">
        <v>128</v>
      </c>
    </row>
    <row r="76" spans="3:36" x14ac:dyDescent="0.4">
      <c r="D76" s="192"/>
      <c r="E76" s="268"/>
      <c r="F76" s="269"/>
      <c r="G76" s="264"/>
      <c r="H76" s="156"/>
      <c r="I76" s="156"/>
      <c r="J76" s="146"/>
      <c r="L76" s="192"/>
      <c r="M76" s="268"/>
      <c r="N76" s="269"/>
      <c r="O76" s="264"/>
      <c r="P76" s="156"/>
      <c r="Q76" s="156"/>
      <c r="R76" s="146"/>
      <c r="U76" s="180"/>
      <c r="V76" s="251"/>
      <c r="W76" s="252"/>
      <c r="X76" s="264"/>
      <c r="Y76" s="156"/>
      <c r="Z76" s="156"/>
      <c r="AA76" s="146"/>
      <c r="AD76" s="180"/>
      <c r="AE76" s="251"/>
      <c r="AF76" s="252"/>
      <c r="AG76" s="141">
        <v>13</v>
      </c>
      <c r="AH76" s="143">
        <v>2</v>
      </c>
      <c r="AI76" s="143">
        <v>46</v>
      </c>
      <c r="AJ76" s="184">
        <v>2</v>
      </c>
    </row>
    <row r="77" spans="3:36" ht="19.5" thickBot="1" x14ac:dyDescent="0.45">
      <c r="D77" s="193"/>
      <c r="E77" s="270"/>
      <c r="F77" s="271"/>
      <c r="G77" s="265">
        <f>G75+H75</f>
        <v>0</v>
      </c>
      <c r="H77" s="196"/>
      <c r="I77" s="195">
        <f>I75+J75</f>
        <v>0</v>
      </c>
      <c r="J77" s="201"/>
      <c r="L77" s="193"/>
      <c r="M77" s="270"/>
      <c r="N77" s="271"/>
      <c r="O77" s="265">
        <f>O75+P75</f>
        <v>45</v>
      </c>
      <c r="P77" s="196"/>
      <c r="Q77" s="195">
        <f>Q75+R75</f>
        <v>55</v>
      </c>
      <c r="R77" s="201"/>
      <c r="U77" s="181"/>
      <c r="V77" s="253"/>
      <c r="W77" s="254"/>
      <c r="X77" s="265">
        <f>X75+Y75</f>
        <v>28</v>
      </c>
      <c r="Y77" s="196"/>
      <c r="Z77" s="195">
        <f>Z75+AA75</f>
        <v>26</v>
      </c>
      <c r="AA77" s="201"/>
      <c r="AD77" s="180"/>
      <c r="AE77" s="251"/>
      <c r="AF77" s="252"/>
      <c r="AG77" s="141"/>
      <c r="AH77" s="143"/>
      <c r="AI77" s="143"/>
      <c r="AJ77" s="184"/>
    </row>
    <row r="78" spans="3:36" ht="19.5" thickBot="1" x14ac:dyDescent="0.45">
      <c r="D78" s="191" t="s">
        <v>336</v>
      </c>
      <c r="E78" s="266"/>
      <c r="F78" s="267"/>
      <c r="G78" s="97" t="s">
        <v>103</v>
      </c>
      <c r="H78" s="70" t="s">
        <v>128</v>
      </c>
      <c r="I78" s="70" t="s">
        <v>129</v>
      </c>
      <c r="J78" s="71" t="s">
        <v>128</v>
      </c>
      <c r="L78" s="191" t="s">
        <v>294</v>
      </c>
      <c r="M78" s="266">
        <v>162</v>
      </c>
      <c r="N78" s="267"/>
      <c r="O78" s="97" t="s">
        <v>103</v>
      </c>
      <c r="P78" s="70" t="s">
        <v>128</v>
      </c>
      <c r="Q78" s="70" t="s">
        <v>129</v>
      </c>
      <c r="R78" s="71" t="s">
        <v>128</v>
      </c>
      <c r="U78" s="191" t="s">
        <v>230</v>
      </c>
      <c r="V78" s="266">
        <v>70</v>
      </c>
      <c r="W78" s="267"/>
      <c r="X78" s="97" t="s">
        <v>103</v>
      </c>
      <c r="Y78" s="70" t="s">
        <v>128</v>
      </c>
      <c r="Z78" s="70" t="s">
        <v>129</v>
      </c>
      <c r="AA78" s="71" t="s">
        <v>128</v>
      </c>
      <c r="AD78" s="181"/>
      <c r="AE78" s="251"/>
      <c r="AF78" s="252"/>
      <c r="AG78" s="153">
        <f>AG76+AH76</f>
        <v>15</v>
      </c>
      <c r="AH78" s="177"/>
      <c r="AI78" s="177">
        <f>AI76+AJ76</f>
        <v>48</v>
      </c>
      <c r="AJ78" s="185"/>
    </row>
    <row r="79" spans="3:36" x14ac:dyDescent="0.4">
      <c r="D79" s="192"/>
      <c r="E79" s="268"/>
      <c r="F79" s="269"/>
      <c r="G79" s="142"/>
      <c r="H79" s="154"/>
      <c r="I79" s="154"/>
      <c r="J79" s="144"/>
      <c r="L79" s="192"/>
      <c r="M79" s="268"/>
      <c r="N79" s="269"/>
      <c r="O79" s="142">
        <v>41</v>
      </c>
      <c r="P79" s="154">
        <v>8</v>
      </c>
      <c r="Q79" s="154">
        <v>36</v>
      </c>
      <c r="R79" s="144">
        <v>8</v>
      </c>
      <c r="U79" s="192"/>
      <c r="V79" s="268"/>
      <c r="W79" s="269"/>
      <c r="X79" s="142">
        <v>25</v>
      </c>
      <c r="Y79" s="154">
        <v>6</v>
      </c>
      <c r="Z79" s="154">
        <v>19</v>
      </c>
      <c r="AA79" s="144">
        <v>6</v>
      </c>
      <c r="AD79" s="180" t="s">
        <v>138</v>
      </c>
      <c r="AE79" s="251"/>
      <c r="AF79" s="252"/>
      <c r="AG79" s="97" t="s">
        <v>103</v>
      </c>
      <c r="AH79" s="70" t="s">
        <v>128</v>
      </c>
      <c r="AI79" s="70" t="s">
        <v>129</v>
      </c>
      <c r="AJ79" s="71" t="s">
        <v>128</v>
      </c>
    </row>
    <row r="80" spans="3:36" x14ac:dyDescent="0.4">
      <c r="D80" s="192"/>
      <c r="E80" s="268"/>
      <c r="F80" s="269"/>
      <c r="G80" s="264"/>
      <c r="H80" s="156"/>
      <c r="I80" s="156"/>
      <c r="J80" s="146"/>
      <c r="L80" s="192"/>
      <c r="M80" s="268"/>
      <c r="N80" s="269"/>
      <c r="O80" s="264"/>
      <c r="P80" s="156"/>
      <c r="Q80" s="156"/>
      <c r="R80" s="146"/>
      <c r="U80" s="192"/>
      <c r="V80" s="268"/>
      <c r="W80" s="269"/>
      <c r="X80" s="264"/>
      <c r="Y80" s="156"/>
      <c r="Z80" s="156"/>
      <c r="AA80" s="146"/>
      <c r="AD80" s="180"/>
      <c r="AE80" s="251"/>
      <c r="AF80" s="252"/>
      <c r="AG80" s="142"/>
      <c r="AH80" s="154"/>
      <c r="AI80" s="154"/>
      <c r="AJ80" s="144"/>
    </row>
    <row r="81" spans="4:36" ht="19.5" thickBot="1" x14ac:dyDescent="0.45">
      <c r="D81" s="193"/>
      <c r="E81" s="270"/>
      <c r="F81" s="271"/>
      <c r="G81" s="265">
        <f>G79+H79</f>
        <v>0</v>
      </c>
      <c r="H81" s="196"/>
      <c r="I81" s="195">
        <f>I79+J79</f>
        <v>0</v>
      </c>
      <c r="J81" s="201"/>
      <c r="L81" s="193"/>
      <c r="M81" s="270"/>
      <c r="N81" s="271"/>
      <c r="O81" s="265">
        <f>O79+P79</f>
        <v>49</v>
      </c>
      <c r="P81" s="196"/>
      <c r="Q81" s="195">
        <f>Q79+R79</f>
        <v>44</v>
      </c>
      <c r="R81" s="201"/>
      <c r="U81" s="193"/>
      <c r="V81" s="270"/>
      <c r="W81" s="271"/>
      <c r="X81" s="265">
        <f>X79+Y79</f>
        <v>31</v>
      </c>
      <c r="Y81" s="196"/>
      <c r="Z81" s="195">
        <f>Z79+AA79</f>
        <v>25</v>
      </c>
      <c r="AA81" s="201"/>
      <c r="AD81" s="180"/>
      <c r="AE81" s="251"/>
      <c r="AF81" s="252"/>
      <c r="AG81" s="264"/>
      <c r="AH81" s="156"/>
      <c r="AI81" s="156"/>
      <c r="AJ81" s="146"/>
    </row>
    <row r="82" spans="4:36" ht="19.5" thickBot="1" x14ac:dyDescent="0.45">
      <c r="D82" s="191" t="s">
        <v>337</v>
      </c>
      <c r="E82" s="266"/>
      <c r="F82" s="267"/>
      <c r="G82" s="97" t="s">
        <v>103</v>
      </c>
      <c r="H82" s="70" t="s">
        <v>128</v>
      </c>
      <c r="I82" s="70" t="s">
        <v>129</v>
      </c>
      <c r="J82" s="71" t="s">
        <v>128</v>
      </c>
      <c r="L82" s="191" t="s">
        <v>303</v>
      </c>
      <c r="M82" s="266">
        <v>136</v>
      </c>
      <c r="N82" s="267"/>
      <c r="O82" s="97" t="s">
        <v>103</v>
      </c>
      <c r="P82" s="70" t="s">
        <v>128</v>
      </c>
      <c r="Q82" s="70" t="s">
        <v>129</v>
      </c>
      <c r="R82" s="71" t="s">
        <v>128</v>
      </c>
      <c r="U82" s="191" t="s">
        <v>243</v>
      </c>
      <c r="V82" s="266">
        <v>92</v>
      </c>
      <c r="W82" s="267"/>
      <c r="X82" s="97" t="s">
        <v>103</v>
      </c>
      <c r="Y82" s="70" t="s">
        <v>128</v>
      </c>
      <c r="Z82" s="70" t="s">
        <v>129</v>
      </c>
      <c r="AA82" s="71" t="s">
        <v>128</v>
      </c>
      <c r="AD82" s="181"/>
      <c r="AE82" s="251"/>
      <c r="AF82" s="252"/>
      <c r="AG82" s="265">
        <f>AG80+AH80</f>
        <v>0</v>
      </c>
      <c r="AH82" s="196"/>
      <c r="AI82" s="195">
        <f>AI80+AJ80</f>
        <v>0</v>
      </c>
      <c r="AJ82" s="201"/>
    </row>
    <row r="83" spans="4:36" x14ac:dyDescent="0.4">
      <c r="D83" s="192"/>
      <c r="E83" s="268"/>
      <c r="F83" s="269"/>
      <c r="G83" s="142"/>
      <c r="H83" s="154"/>
      <c r="I83" s="154"/>
      <c r="J83" s="144"/>
      <c r="L83" s="192"/>
      <c r="M83" s="268"/>
      <c r="N83" s="269"/>
      <c r="O83" s="142">
        <v>26</v>
      </c>
      <c r="P83" s="154">
        <v>9</v>
      </c>
      <c r="Q83" s="154">
        <v>43</v>
      </c>
      <c r="R83" s="144">
        <v>9</v>
      </c>
      <c r="U83" s="192"/>
      <c r="V83" s="268"/>
      <c r="W83" s="269"/>
      <c r="X83" s="142">
        <v>36</v>
      </c>
      <c r="Y83" s="154">
        <v>6</v>
      </c>
      <c r="Z83" s="154">
        <v>41</v>
      </c>
      <c r="AA83" s="144">
        <v>6</v>
      </c>
      <c r="AD83" s="180" t="s">
        <v>153</v>
      </c>
      <c r="AE83" s="251"/>
      <c r="AF83" s="252"/>
      <c r="AG83" s="97" t="s">
        <v>103</v>
      </c>
      <c r="AH83" s="70" t="s">
        <v>128</v>
      </c>
      <c r="AI83" s="70" t="s">
        <v>129</v>
      </c>
      <c r="AJ83" s="71" t="s">
        <v>128</v>
      </c>
    </row>
    <row r="84" spans="4:36" x14ac:dyDescent="0.4">
      <c r="D84" s="192"/>
      <c r="E84" s="268"/>
      <c r="F84" s="269"/>
      <c r="G84" s="264"/>
      <c r="H84" s="156"/>
      <c r="I84" s="156"/>
      <c r="J84" s="146"/>
      <c r="L84" s="192"/>
      <c r="M84" s="268"/>
      <c r="N84" s="269"/>
      <c r="O84" s="264"/>
      <c r="P84" s="156"/>
      <c r="Q84" s="156"/>
      <c r="R84" s="146"/>
      <c r="U84" s="192"/>
      <c r="V84" s="268"/>
      <c r="W84" s="269"/>
      <c r="X84" s="264"/>
      <c r="Y84" s="156"/>
      <c r="Z84" s="156"/>
      <c r="AA84" s="146"/>
      <c r="AD84" s="180"/>
      <c r="AE84" s="251"/>
      <c r="AF84" s="252"/>
      <c r="AG84" s="142"/>
      <c r="AH84" s="154"/>
      <c r="AI84" s="154"/>
      <c r="AJ84" s="144"/>
    </row>
    <row r="85" spans="4:36" ht="19.5" thickBot="1" x14ac:dyDescent="0.45">
      <c r="D85" s="193"/>
      <c r="E85" s="270"/>
      <c r="F85" s="271"/>
      <c r="G85" s="265">
        <f>G83+H83</f>
        <v>0</v>
      </c>
      <c r="H85" s="196"/>
      <c r="I85" s="195">
        <f>I83+J83</f>
        <v>0</v>
      </c>
      <c r="J85" s="201"/>
      <c r="L85" s="193"/>
      <c r="M85" s="270"/>
      <c r="N85" s="271"/>
      <c r="O85" s="265">
        <f>O83+P83</f>
        <v>35</v>
      </c>
      <c r="P85" s="196"/>
      <c r="Q85" s="195">
        <f>Q83+R83</f>
        <v>52</v>
      </c>
      <c r="R85" s="201"/>
      <c r="U85" s="193"/>
      <c r="V85" s="270"/>
      <c r="W85" s="271"/>
      <c r="X85" s="265">
        <f>X83+Y83</f>
        <v>42</v>
      </c>
      <c r="Y85" s="196"/>
      <c r="Z85" s="195">
        <f>Z83+AA83</f>
        <v>47</v>
      </c>
      <c r="AA85" s="201"/>
      <c r="AD85" s="180"/>
      <c r="AE85" s="251"/>
      <c r="AF85" s="252"/>
      <c r="AG85" s="264"/>
      <c r="AH85" s="156"/>
      <c r="AI85" s="156"/>
      <c r="AJ85" s="146"/>
    </row>
    <row r="86" spans="4:36" ht="19.5" thickBot="1" x14ac:dyDescent="0.45">
      <c r="D86" s="191" t="s">
        <v>338</v>
      </c>
      <c r="E86" s="266"/>
      <c r="F86" s="267"/>
      <c r="G86" s="97" t="s">
        <v>103</v>
      </c>
      <c r="H86" s="70" t="s">
        <v>128</v>
      </c>
      <c r="I86" s="70" t="s">
        <v>129</v>
      </c>
      <c r="J86" s="71" t="s">
        <v>128</v>
      </c>
      <c r="L86" s="191" t="s">
        <v>310</v>
      </c>
      <c r="M86" s="266">
        <v>112</v>
      </c>
      <c r="N86" s="267"/>
      <c r="O86" s="97" t="s">
        <v>103</v>
      </c>
      <c r="P86" s="70" t="s">
        <v>128</v>
      </c>
      <c r="Q86" s="70" t="s">
        <v>129</v>
      </c>
      <c r="R86" s="71" t="s">
        <v>128</v>
      </c>
      <c r="U86" s="191" t="s">
        <v>250</v>
      </c>
      <c r="V86" s="266">
        <v>113</v>
      </c>
      <c r="W86" s="267"/>
      <c r="X86" s="97" t="s">
        <v>103</v>
      </c>
      <c r="Y86" s="70" t="s">
        <v>128</v>
      </c>
      <c r="Z86" s="70" t="s">
        <v>129</v>
      </c>
      <c r="AA86" s="71" t="s">
        <v>128</v>
      </c>
      <c r="AD86" s="181"/>
      <c r="AE86" s="251"/>
      <c r="AF86" s="252"/>
      <c r="AG86" s="265">
        <f>AG84+AH84</f>
        <v>0</v>
      </c>
      <c r="AH86" s="196"/>
      <c r="AI86" s="195">
        <f>AI84+AJ84</f>
        <v>0</v>
      </c>
      <c r="AJ86" s="201"/>
    </row>
    <row r="87" spans="4:36" x14ac:dyDescent="0.4">
      <c r="D87" s="192"/>
      <c r="E87" s="268"/>
      <c r="F87" s="269"/>
      <c r="G87" s="142"/>
      <c r="H87" s="154"/>
      <c r="I87" s="154"/>
      <c r="J87" s="144"/>
      <c r="L87" s="192"/>
      <c r="M87" s="268"/>
      <c r="N87" s="269"/>
      <c r="O87" s="142">
        <v>29</v>
      </c>
      <c r="P87" s="154">
        <v>9</v>
      </c>
      <c r="Q87" s="154">
        <v>29</v>
      </c>
      <c r="R87" s="144">
        <v>9</v>
      </c>
      <c r="U87" s="192"/>
      <c r="V87" s="268"/>
      <c r="W87" s="269"/>
      <c r="X87" s="142">
        <v>33</v>
      </c>
      <c r="Y87" s="154">
        <v>8</v>
      </c>
      <c r="Z87" s="154">
        <v>69</v>
      </c>
      <c r="AA87" s="144">
        <v>8</v>
      </c>
      <c r="AD87" s="180" t="s">
        <v>154</v>
      </c>
      <c r="AE87" s="251"/>
      <c r="AF87" s="252"/>
      <c r="AG87" s="97" t="s">
        <v>103</v>
      </c>
      <c r="AH87" s="70" t="s">
        <v>128</v>
      </c>
      <c r="AI87" s="70" t="s">
        <v>129</v>
      </c>
      <c r="AJ87" s="71" t="s">
        <v>128</v>
      </c>
    </row>
    <row r="88" spans="4:36" x14ac:dyDescent="0.4">
      <c r="D88" s="192"/>
      <c r="E88" s="268"/>
      <c r="F88" s="269"/>
      <c r="G88" s="264"/>
      <c r="H88" s="156"/>
      <c r="I88" s="156"/>
      <c r="J88" s="146"/>
      <c r="L88" s="192"/>
      <c r="M88" s="268"/>
      <c r="N88" s="269"/>
      <c r="O88" s="264"/>
      <c r="P88" s="156"/>
      <c r="Q88" s="156"/>
      <c r="R88" s="146"/>
      <c r="U88" s="192"/>
      <c r="V88" s="268"/>
      <c r="W88" s="269"/>
      <c r="X88" s="264"/>
      <c r="Y88" s="156"/>
      <c r="Z88" s="156"/>
      <c r="AA88" s="146"/>
      <c r="AD88" s="180"/>
      <c r="AE88" s="251"/>
      <c r="AF88" s="252"/>
      <c r="AG88" s="142"/>
      <c r="AH88" s="154"/>
      <c r="AI88" s="154"/>
      <c r="AJ88" s="144"/>
    </row>
    <row r="89" spans="4:36" ht="19.5" thickBot="1" x14ac:dyDescent="0.45">
      <c r="D89" s="193"/>
      <c r="E89" s="270"/>
      <c r="F89" s="271"/>
      <c r="G89" s="265">
        <f>G87+H87</f>
        <v>0</v>
      </c>
      <c r="H89" s="196"/>
      <c r="I89" s="195">
        <f>I87+J87</f>
        <v>0</v>
      </c>
      <c r="J89" s="201"/>
      <c r="L89" s="193"/>
      <c r="M89" s="270"/>
      <c r="N89" s="271"/>
      <c r="O89" s="265">
        <f>O87+P87</f>
        <v>38</v>
      </c>
      <c r="P89" s="196"/>
      <c r="Q89" s="195">
        <f>Q87+R87</f>
        <v>38</v>
      </c>
      <c r="R89" s="201"/>
      <c r="U89" s="193"/>
      <c r="V89" s="270"/>
      <c r="W89" s="271"/>
      <c r="X89" s="265">
        <f>X87+Y87</f>
        <v>41</v>
      </c>
      <c r="Y89" s="196"/>
      <c r="Z89" s="195">
        <f>Z87+AA87</f>
        <v>77</v>
      </c>
      <c r="AA89" s="201"/>
      <c r="AD89" s="180"/>
      <c r="AE89" s="251"/>
      <c r="AF89" s="252"/>
      <c r="AG89" s="264"/>
      <c r="AH89" s="156"/>
      <c r="AI89" s="156"/>
      <c r="AJ89" s="146"/>
    </row>
    <row r="90" spans="4:36" ht="19.5" thickBot="1" x14ac:dyDescent="0.45">
      <c r="D90" s="191" t="s">
        <v>339</v>
      </c>
      <c r="E90" s="266"/>
      <c r="F90" s="267"/>
      <c r="G90" s="97" t="s">
        <v>103</v>
      </c>
      <c r="H90" s="70" t="s">
        <v>128</v>
      </c>
      <c r="I90" s="70" t="s">
        <v>129</v>
      </c>
      <c r="J90" s="71" t="s">
        <v>128</v>
      </c>
      <c r="L90" s="191" t="s">
        <v>315</v>
      </c>
      <c r="M90" s="266">
        <v>71</v>
      </c>
      <c r="N90" s="267"/>
      <c r="O90" s="97" t="s">
        <v>103</v>
      </c>
      <c r="P90" s="70" t="s">
        <v>128</v>
      </c>
      <c r="Q90" s="70" t="s">
        <v>129</v>
      </c>
      <c r="R90" s="71" t="s">
        <v>128</v>
      </c>
      <c r="U90" s="191" t="s">
        <v>255</v>
      </c>
      <c r="V90" s="266">
        <v>124</v>
      </c>
      <c r="W90" s="267"/>
      <c r="X90" s="97" t="s">
        <v>103</v>
      </c>
      <c r="Y90" s="70" t="s">
        <v>128</v>
      </c>
      <c r="Z90" s="70" t="s">
        <v>129</v>
      </c>
      <c r="AA90" s="71" t="s">
        <v>128</v>
      </c>
      <c r="AD90" s="181"/>
      <c r="AE90" s="251"/>
      <c r="AF90" s="252"/>
      <c r="AG90" s="265">
        <f>AG88+AH88</f>
        <v>0</v>
      </c>
      <c r="AH90" s="196"/>
      <c r="AI90" s="195">
        <f>AI88+AJ88</f>
        <v>0</v>
      </c>
      <c r="AJ90" s="201"/>
    </row>
    <row r="91" spans="4:36" x14ac:dyDescent="0.4">
      <c r="D91" s="192"/>
      <c r="E91" s="268"/>
      <c r="F91" s="269"/>
      <c r="G91" s="142"/>
      <c r="H91" s="154"/>
      <c r="I91" s="154"/>
      <c r="J91" s="144"/>
      <c r="L91" s="192"/>
      <c r="M91" s="268"/>
      <c r="N91" s="269"/>
      <c r="O91" s="142">
        <v>53</v>
      </c>
      <c r="P91" s="154">
        <v>6</v>
      </c>
      <c r="Q91" s="154">
        <v>49</v>
      </c>
      <c r="R91" s="144">
        <v>6</v>
      </c>
      <c r="U91" s="192"/>
      <c r="V91" s="268"/>
      <c r="W91" s="269"/>
      <c r="X91" s="142">
        <v>34</v>
      </c>
      <c r="Y91" s="154">
        <v>9</v>
      </c>
      <c r="Z91" s="154">
        <v>39</v>
      </c>
      <c r="AA91" s="144">
        <v>9</v>
      </c>
      <c r="AD91" s="180" t="s">
        <v>209</v>
      </c>
      <c r="AE91" s="251"/>
      <c r="AF91" s="252"/>
      <c r="AG91" s="97" t="s">
        <v>103</v>
      </c>
      <c r="AH91" s="70" t="s">
        <v>128</v>
      </c>
      <c r="AI91" s="70" t="s">
        <v>129</v>
      </c>
      <c r="AJ91" s="71" t="s">
        <v>128</v>
      </c>
    </row>
    <row r="92" spans="4:36" x14ac:dyDescent="0.4">
      <c r="D92" s="192"/>
      <c r="E92" s="268"/>
      <c r="F92" s="269"/>
      <c r="G92" s="264"/>
      <c r="H92" s="156"/>
      <c r="I92" s="156"/>
      <c r="J92" s="146"/>
      <c r="L92" s="192"/>
      <c r="M92" s="268"/>
      <c r="N92" s="269"/>
      <c r="O92" s="264"/>
      <c r="P92" s="156"/>
      <c r="Q92" s="156"/>
      <c r="R92" s="146"/>
      <c r="U92" s="192"/>
      <c r="V92" s="268"/>
      <c r="W92" s="269"/>
      <c r="X92" s="264"/>
      <c r="Y92" s="156"/>
      <c r="Z92" s="156"/>
      <c r="AA92" s="146"/>
      <c r="AD92" s="180"/>
      <c r="AE92" s="251"/>
      <c r="AF92" s="252"/>
      <c r="AG92" s="142"/>
      <c r="AH92" s="154"/>
      <c r="AI92" s="154"/>
      <c r="AJ92" s="144"/>
    </row>
    <row r="93" spans="4:36" ht="19.5" thickBot="1" x14ac:dyDescent="0.45">
      <c r="D93" s="193"/>
      <c r="E93" s="270"/>
      <c r="F93" s="271"/>
      <c r="G93" s="265">
        <f>G91+H91</f>
        <v>0</v>
      </c>
      <c r="H93" s="196"/>
      <c r="I93" s="195">
        <f>I91+J91</f>
        <v>0</v>
      </c>
      <c r="J93" s="201"/>
      <c r="L93" s="193"/>
      <c r="M93" s="270"/>
      <c r="N93" s="271"/>
      <c r="O93" s="265">
        <f>O91+P91</f>
        <v>59</v>
      </c>
      <c r="P93" s="196"/>
      <c r="Q93" s="195">
        <f>Q91+R91</f>
        <v>55</v>
      </c>
      <c r="R93" s="201"/>
      <c r="U93" s="193"/>
      <c r="V93" s="270"/>
      <c r="W93" s="271"/>
      <c r="X93" s="265">
        <f>X91+Y91</f>
        <v>43</v>
      </c>
      <c r="Y93" s="196"/>
      <c r="Z93" s="195">
        <f>Z91+AA91</f>
        <v>48</v>
      </c>
      <c r="AA93" s="201"/>
      <c r="AD93" s="180"/>
      <c r="AE93" s="251"/>
      <c r="AF93" s="252"/>
      <c r="AG93" s="264"/>
      <c r="AH93" s="156"/>
      <c r="AI93" s="156"/>
      <c r="AJ93" s="146"/>
    </row>
    <row r="94" spans="4:36" ht="19.5" thickBot="1" x14ac:dyDescent="0.45">
      <c r="D94" s="191"/>
      <c r="E94" s="266"/>
      <c r="F94" s="267"/>
      <c r="G94" s="97" t="s">
        <v>103</v>
      </c>
      <c r="H94" s="70" t="s">
        <v>128</v>
      </c>
      <c r="I94" s="70" t="s">
        <v>129</v>
      </c>
      <c r="J94" s="71" t="s">
        <v>128</v>
      </c>
      <c r="L94" s="191" t="s">
        <v>325</v>
      </c>
      <c r="M94" s="266">
        <v>125</v>
      </c>
      <c r="N94" s="267"/>
      <c r="O94" s="97" t="s">
        <v>103</v>
      </c>
      <c r="P94" s="70" t="s">
        <v>128</v>
      </c>
      <c r="Q94" s="70" t="s">
        <v>129</v>
      </c>
      <c r="R94" s="71" t="s">
        <v>128</v>
      </c>
      <c r="U94" s="191" t="s">
        <v>262</v>
      </c>
      <c r="V94" s="266">
        <v>233</v>
      </c>
      <c r="W94" s="267"/>
      <c r="X94" s="97" t="s">
        <v>134</v>
      </c>
      <c r="Y94" s="70" t="s">
        <v>135</v>
      </c>
      <c r="Z94" s="70" t="s">
        <v>136</v>
      </c>
      <c r="AA94" s="71" t="s">
        <v>135</v>
      </c>
      <c r="AD94" s="181"/>
      <c r="AE94" s="251"/>
      <c r="AF94" s="252"/>
      <c r="AG94" s="265">
        <f>AG92+AH92</f>
        <v>0</v>
      </c>
      <c r="AH94" s="196"/>
      <c r="AI94" s="195">
        <f>AI92+AJ92</f>
        <v>0</v>
      </c>
      <c r="AJ94" s="201"/>
    </row>
    <row r="95" spans="4:36" x14ac:dyDescent="0.4">
      <c r="D95" s="192"/>
      <c r="E95" s="268"/>
      <c r="F95" s="269"/>
      <c r="G95" s="142"/>
      <c r="H95" s="154"/>
      <c r="I95" s="154"/>
      <c r="J95" s="144"/>
      <c r="L95" s="192"/>
      <c r="M95" s="268"/>
      <c r="N95" s="269"/>
      <c r="O95" s="142">
        <v>55</v>
      </c>
      <c r="P95" s="154">
        <v>14</v>
      </c>
      <c r="Q95" s="154">
        <v>44</v>
      </c>
      <c r="R95" s="144">
        <v>14</v>
      </c>
      <c r="U95" s="192"/>
      <c r="V95" s="268"/>
      <c r="W95" s="269"/>
      <c r="X95" s="142">
        <v>45</v>
      </c>
      <c r="Y95" s="154">
        <v>6</v>
      </c>
      <c r="Z95" s="154">
        <v>37</v>
      </c>
      <c r="AA95" s="144">
        <v>6</v>
      </c>
      <c r="AD95" s="180" t="s">
        <v>210</v>
      </c>
      <c r="AE95" s="251"/>
      <c r="AF95" s="252"/>
      <c r="AG95" s="97" t="s">
        <v>103</v>
      </c>
      <c r="AH95" s="70" t="s">
        <v>128</v>
      </c>
      <c r="AI95" s="70" t="s">
        <v>129</v>
      </c>
      <c r="AJ95" s="71" t="s">
        <v>128</v>
      </c>
    </row>
    <row r="96" spans="4:36" x14ac:dyDescent="0.4">
      <c r="D96" s="192"/>
      <c r="E96" s="268"/>
      <c r="F96" s="269"/>
      <c r="G96" s="264"/>
      <c r="H96" s="156"/>
      <c r="I96" s="156"/>
      <c r="J96" s="146"/>
      <c r="L96" s="192"/>
      <c r="M96" s="268"/>
      <c r="N96" s="269"/>
      <c r="O96" s="264"/>
      <c r="P96" s="156"/>
      <c r="Q96" s="156"/>
      <c r="R96" s="146"/>
      <c r="U96" s="192"/>
      <c r="V96" s="268"/>
      <c r="W96" s="269"/>
      <c r="X96" s="264"/>
      <c r="Y96" s="156"/>
      <c r="Z96" s="156"/>
      <c r="AA96" s="146"/>
      <c r="AD96" s="180"/>
      <c r="AE96" s="251"/>
      <c r="AF96" s="252"/>
      <c r="AG96" s="142"/>
      <c r="AH96" s="154"/>
      <c r="AI96" s="154"/>
      <c r="AJ96" s="144"/>
    </row>
    <row r="97" spans="4:36" ht="19.5" thickBot="1" x14ac:dyDescent="0.45">
      <c r="D97" s="193"/>
      <c r="E97" s="270"/>
      <c r="F97" s="271"/>
      <c r="G97" s="265">
        <f>G95+H95</f>
        <v>0</v>
      </c>
      <c r="H97" s="196"/>
      <c r="I97" s="195">
        <f>I95+J95</f>
        <v>0</v>
      </c>
      <c r="J97" s="201"/>
      <c r="L97" s="193"/>
      <c r="M97" s="270"/>
      <c r="N97" s="271"/>
      <c r="O97" s="265">
        <f>O95+P95</f>
        <v>69</v>
      </c>
      <c r="P97" s="196"/>
      <c r="Q97" s="195">
        <f>Q95+R95</f>
        <v>58</v>
      </c>
      <c r="R97" s="201"/>
      <c r="U97" s="193"/>
      <c r="V97" s="270"/>
      <c r="W97" s="271"/>
      <c r="X97" s="265">
        <f>X95+Y95</f>
        <v>51</v>
      </c>
      <c r="Y97" s="196"/>
      <c r="Z97" s="195">
        <f>Z95+AA95</f>
        <v>43</v>
      </c>
      <c r="AA97" s="201"/>
      <c r="AD97" s="180"/>
      <c r="AE97" s="251"/>
      <c r="AF97" s="252"/>
      <c r="AG97" s="264"/>
      <c r="AH97" s="156"/>
      <c r="AI97" s="156"/>
      <c r="AJ97" s="146"/>
    </row>
    <row r="98" spans="4:36" ht="19.5" thickBot="1" x14ac:dyDescent="0.45">
      <c r="D98" s="191"/>
      <c r="E98" s="266"/>
      <c r="F98" s="267"/>
      <c r="G98" s="97" t="s">
        <v>103</v>
      </c>
      <c r="H98" s="70" t="s">
        <v>128</v>
      </c>
      <c r="I98" s="70" t="s">
        <v>129</v>
      </c>
      <c r="J98" s="71" t="s">
        <v>128</v>
      </c>
      <c r="L98" s="191" t="s">
        <v>331</v>
      </c>
      <c r="M98" s="266">
        <v>165</v>
      </c>
      <c r="N98" s="267"/>
      <c r="O98" s="97" t="s">
        <v>103</v>
      </c>
      <c r="P98" s="70" t="s">
        <v>128</v>
      </c>
      <c r="Q98" s="70" t="s">
        <v>129</v>
      </c>
      <c r="R98" s="71" t="s">
        <v>128</v>
      </c>
      <c r="U98" s="191" t="s">
        <v>269</v>
      </c>
      <c r="V98" s="266">
        <v>203</v>
      </c>
      <c r="W98" s="267"/>
      <c r="X98" s="97" t="s">
        <v>271</v>
      </c>
      <c r="Y98" s="70" t="s">
        <v>272</v>
      </c>
      <c r="Z98" s="70" t="s">
        <v>273</v>
      </c>
      <c r="AA98" s="71" t="s">
        <v>272</v>
      </c>
      <c r="AD98" s="181"/>
      <c r="AE98" s="251"/>
      <c r="AF98" s="252"/>
      <c r="AG98" s="265">
        <f>AG96+AH96</f>
        <v>0</v>
      </c>
      <c r="AH98" s="196"/>
      <c r="AI98" s="195">
        <f>AI96+AJ96</f>
        <v>0</v>
      </c>
      <c r="AJ98" s="201"/>
    </row>
    <row r="99" spans="4:36" x14ac:dyDescent="0.4">
      <c r="D99" s="192"/>
      <c r="E99" s="268"/>
      <c r="F99" s="269"/>
      <c r="G99" s="142"/>
      <c r="H99" s="154"/>
      <c r="I99" s="154"/>
      <c r="J99" s="144"/>
      <c r="L99" s="192"/>
      <c r="M99" s="268"/>
      <c r="N99" s="269"/>
      <c r="O99" s="142">
        <v>40</v>
      </c>
      <c r="P99" s="154">
        <v>6</v>
      </c>
      <c r="Q99" s="154">
        <v>29</v>
      </c>
      <c r="R99" s="144">
        <v>6</v>
      </c>
      <c r="U99" s="192"/>
      <c r="V99" s="268"/>
      <c r="W99" s="269"/>
      <c r="X99" s="142">
        <v>42</v>
      </c>
      <c r="Y99" s="154">
        <v>3</v>
      </c>
      <c r="Z99" s="154">
        <v>52</v>
      </c>
      <c r="AA99" s="144">
        <v>3</v>
      </c>
      <c r="AD99" s="180" t="s">
        <v>211</v>
      </c>
      <c r="AE99" s="251"/>
      <c r="AF99" s="252"/>
      <c r="AG99" s="97" t="s">
        <v>103</v>
      </c>
      <c r="AH99" s="70" t="s">
        <v>128</v>
      </c>
      <c r="AI99" s="70" t="s">
        <v>129</v>
      </c>
      <c r="AJ99" s="71" t="s">
        <v>128</v>
      </c>
    </row>
    <row r="100" spans="4:36" x14ac:dyDescent="0.4">
      <c r="D100" s="192"/>
      <c r="E100" s="268"/>
      <c r="F100" s="269"/>
      <c r="G100" s="264"/>
      <c r="H100" s="156"/>
      <c r="I100" s="156"/>
      <c r="J100" s="146"/>
      <c r="L100" s="192"/>
      <c r="M100" s="268"/>
      <c r="N100" s="269"/>
      <c r="O100" s="264"/>
      <c r="P100" s="156"/>
      <c r="Q100" s="156"/>
      <c r="R100" s="146"/>
      <c r="U100" s="192"/>
      <c r="V100" s="268"/>
      <c r="W100" s="269"/>
      <c r="X100" s="264"/>
      <c r="Y100" s="156"/>
      <c r="Z100" s="156"/>
      <c r="AA100" s="146"/>
      <c r="AD100" s="180"/>
      <c r="AE100" s="251"/>
      <c r="AF100" s="252"/>
      <c r="AG100" s="142"/>
      <c r="AH100" s="154"/>
      <c r="AI100" s="154"/>
      <c r="AJ100" s="144"/>
    </row>
    <row r="101" spans="4:36" ht="19.5" thickBot="1" x14ac:dyDescent="0.45">
      <c r="D101" s="193"/>
      <c r="E101" s="270"/>
      <c r="F101" s="271"/>
      <c r="G101" s="265">
        <f>G99+H99</f>
        <v>0</v>
      </c>
      <c r="H101" s="196"/>
      <c r="I101" s="195">
        <f>I99+J99</f>
        <v>0</v>
      </c>
      <c r="J101" s="201"/>
      <c r="L101" s="193"/>
      <c r="M101" s="270"/>
      <c r="N101" s="271"/>
      <c r="O101" s="265">
        <f>O99+P99</f>
        <v>46</v>
      </c>
      <c r="P101" s="196"/>
      <c r="Q101" s="195">
        <f>Q99+R99</f>
        <v>35</v>
      </c>
      <c r="R101" s="201"/>
      <c r="U101" s="193"/>
      <c r="V101" s="270"/>
      <c r="W101" s="271"/>
      <c r="X101" s="265">
        <f>X99+Y99</f>
        <v>45</v>
      </c>
      <c r="Y101" s="196"/>
      <c r="Z101" s="195">
        <f>Z99+AA99</f>
        <v>55</v>
      </c>
      <c r="AA101" s="201"/>
      <c r="AD101" s="180"/>
      <c r="AE101" s="251"/>
      <c r="AF101" s="252"/>
      <c r="AG101" s="264"/>
      <c r="AH101" s="156"/>
      <c r="AI101" s="156"/>
      <c r="AJ101" s="146"/>
    </row>
    <row r="102" spans="4:36" ht="19.5" thickBot="1" x14ac:dyDescent="0.45">
      <c r="AD102" s="181"/>
      <c r="AE102" s="251"/>
      <c r="AF102" s="252"/>
      <c r="AG102" s="265">
        <f>AG100+AH100</f>
        <v>0</v>
      </c>
      <c r="AH102" s="196"/>
      <c r="AI102" s="195">
        <f>AI100+AJ100</f>
        <v>0</v>
      </c>
      <c r="AJ102" s="201"/>
    </row>
    <row r="103" spans="4:36" x14ac:dyDescent="0.4">
      <c r="AD103" s="180" t="s">
        <v>212</v>
      </c>
      <c r="AE103" s="251"/>
      <c r="AF103" s="252"/>
      <c r="AG103" s="97" t="s">
        <v>103</v>
      </c>
      <c r="AH103" s="70" t="s">
        <v>128</v>
      </c>
      <c r="AI103" s="70" t="s">
        <v>129</v>
      </c>
      <c r="AJ103" s="71" t="s">
        <v>128</v>
      </c>
    </row>
    <row r="104" spans="4:36" x14ac:dyDescent="0.4">
      <c r="AD104" s="180"/>
      <c r="AE104" s="251"/>
      <c r="AF104" s="252"/>
      <c r="AG104" s="142"/>
      <c r="AH104" s="154"/>
      <c r="AI104" s="154"/>
      <c r="AJ104" s="144"/>
    </row>
    <row r="105" spans="4:36" x14ac:dyDescent="0.4">
      <c r="AD105" s="180"/>
      <c r="AE105" s="251"/>
      <c r="AF105" s="252"/>
      <c r="AG105" s="264"/>
      <c r="AH105" s="156"/>
      <c r="AI105" s="156"/>
      <c r="AJ105" s="146"/>
    </row>
    <row r="106" spans="4:36" ht="19.5" thickBot="1" x14ac:dyDescent="0.45">
      <c r="AD106" s="181"/>
      <c r="AE106" s="251"/>
      <c r="AF106" s="252"/>
      <c r="AG106" s="265">
        <f>AG104+AH104</f>
        <v>0</v>
      </c>
      <c r="AH106" s="196"/>
      <c r="AI106" s="195">
        <f>AI104+AJ104</f>
        <v>0</v>
      </c>
      <c r="AJ106" s="201"/>
    </row>
  </sheetData>
  <mergeCells count="451">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32:B61"/>
    <mergeCell ref="C32:C34"/>
    <mergeCell ref="D32:D34"/>
    <mergeCell ref="E32:E33"/>
    <mergeCell ref="F32:F33"/>
    <mergeCell ref="G32:G33"/>
    <mergeCell ref="E40:F40"/>
    <mergeCell ref="G40:H40"/>
    <mergeCell ref="C41:C43"/>
    <mergeCell ref="D41:D43"/>
    <mergeCell ref="C38:C40"/>
    <mergeCell ref="D38:D40"/>
    <mergeCell ref="E38:E39"/>
    <mergeCell ref="F38:F39"/>
    <mergeCell ref="G38:G39"/>
    <mergeCell ref="H38:H39"/>
    <mergeCell ref="E41:E42"/>
    <mergeCell ref="F41:F42"/>
    <mergeCell ref="G41:G42"/>
    <mergeCell ref="H41:H42"/>
    <mergeCell ref="C44:C46"/>
    <mergeCell ref="D44:D46"/>
    <mergeCell ref="E44:E45"/>
    <mergeCell ref="F44:F45"/>
    <mergeCell ref="I38:I40"/>
    <mergeCell ref="H32:H33"/>
    <mergeCell ref="I32:I34"/>
    <mergeCell ref="E34:F34"/>
    <mergeCell ref="G34:H34"/>
    <mergeCell ref="C35:C37"/>
    <mergeCell ref="D35:D37"/>
    <mergeCell ref="E35:E36"/>
    <mergeCell ref="F35:F36"/>
    <mergeCell ref="G35:G36"/>
    <mergeCell ref="H35:H36"/>
    <mergeCell ref="I41:I43"/>
    <mergeCell ref="E43:F43"/>
    <mergeCell ref="G43:H43"/>
    <mergeCell ref="I35:I37"/>
    <mergeCell ref="E37:F37"/>
    <mergeCell ref="G37:H37"/>
    <mergeCell ref="E49:F49"/>
    <mergeCell ref="G49:H49"/>
    <mergeCell ref="C50:C52"/>
    <mergeCell ref="D50:D52"/>
    <mergeCell ref="E50:E51"/>
    <mergeCell ref="F50:F51"/>
    <mergeCell ref="G50:G51"/>
    <mergeCell ref="H50:H51"/>
    <mergeCell ref="I44:I46"/>
    <mergeCell ref="E46:F46"/>
    <mergeCell ref="G46:H46"/>
    <mergeCell ref="C47:C49"/>
    <mergeCell ref="D47:D49"/>
    <mergeCell ref="E47:E48"/>
    <mergeCell ref="F47:F48"/>
    <mergeCell ref="G47:G48"/>
    <mergeCell ref="H47:H48"/>
    <mergeCell ref="I47:I49"/>
    <mergeCell ref="G44:G45"/>
    <mergeCell ref="H44:H45"/>
    <mergeCell ref="E55:F55"/>
    <mergeCell ref="G55:H55"/>
    <mergeCell ref="C56:C58"/>
    <mergeCell ref="D56:D58"/>
    <mergeCell ref="E56:E57"/>
    <mergeCell ref="F56:F57"/>
    <mergeCell ref="G56:G57"/>
    <mergeCell ref="H56:H57"/>
    <mergeCell ref="I50:I52"/>
    <mergeCell ref="E52:F52"/>
    <mergeCell ref="G52:H52"/>
    <mergeCell ref="C53:C55"/>
    <mergeCell ref="D53:D55"/>
    <mergeCell ref="E53:E54"/>
    <mergeCell ref="F53:F54"/>
    <mergeCell ref="G53:G54"/>
    <mergeCell ref="H53:H54"/>
    <mergeCell ref="I53:I55"/>
    <mergeCell ref="I56:I58"/>
    <mergeCell ref="E58:F58"/>
    <mergeCell ref="G58:H58"/>
    <mergeCell ref="C59:C61"/>
    <mergeCell ref="D59:D61"/>
    <mergeCell ref="E59:E60"/>
    <mergeCell ref="F59:F60"/>
    <mergeCell ref="G59:G60"/>
    <mergeCell ref="H59:H60"/>
    <mergeCell ref="I59:I61"/>
    <mergeCell ref="M65:N65"/>
    <mergeCell ref="O65:P65"/>
    <mergeCell ref="Q65:R65"/>
    <mergeCell ref="V65:W65"/>
    <mergeCell ref="X65:Y65"/>
    <mergeCell ref="Z65:AA65"/>
    <mergeCell ref="E61:F61"/>
    <mergeCell ref="G61:H61"/>
    <mergeCell ref="D63:D64"/>
    <mergeCell ref="E65:F65"/>
    <mergeCell ref="G65:H65"/>
    <mergeCell ref="I65:J65"/>
    <mergeCell ref="O67:O68"/>
    <mergeCell ref="P67:P68"/>
    <mergeCell ref="D66:D69"/>
    <mergeCell ref="E66:F69"/>
    <mergeCell ref="L66:L69"/>
    <mergeCell ref="M66:N69"/>
    <mergeCell ref="U66:U69"/>
    <mergeCell ref="V66:W69"/>
    <mergeCell ref="Q67:Q68"/>
    <mergeCell ref="R67:R68"/>
    <mergeCell ref="AH68:AH69"/>
    <mergeCell ref="AI68:AI69"/>
    <mergeCell ref="AJ68:AJ69"/>
    <mergeCell ref="G69:H69"/>
    <mergeCell ref="I69:J69"/>
    <mergeCell ref="O69:P69"/>
    <mergeCell ref="Q69:R69"/>
    <mergeCell ref="X69:Y69"/>
    <mergeCell ref="Z69:AA69"/>
    <mergeCell ref="X67:X68"/>
    <mergeCell ref="Y67:Y68"/>
    <mergeCell ref="Z67:Z68"/>
    <mergeCell ref="AA67:AA68"/>
    <mergeCell ref="AE67:AF70"/>
    <mergeCell ref="AG68:AG69"/>
    <mergeCell ref="AG70:AH70"/>
    <mergeCell ref="AD66:AD70"/>
    <mergeCell ref="AE66:AF66"/>
    <mergeCell ref="AG66:AH66"/>
    <mergeCell ref="AI66:AJ66"/>
    <mergeCell ref="G67:G68"/>
    <mergeCell ref="H67:H68"/>
    <mergeCell ref="I67:I68"/>
    <mergeCell ref="J67:J68"/>
    <mergeCell ref="AI70:AJ70"/>
    <mergeCell ref="G71:G72"/>
    <mergeCell ref="H71:H72"/>
    <mergeCell ref="I71:I72"/>
    <mergeCell ref="J71:J72"/>
    <mergeCell ref="O71:O72"/>
    <mergeCell ref="P71:P72"/>
    <mergeCell ref="Q71:Q72"/>
    <mergeCell ref="R71:R72"/>
    <mergeCell ref="X71:X72"/>
    <mergeCell ref="L70:L73"/>
    <mergeCell ref="M70:N73"/>
    <mergeCell ref="U70:U73"/>
    <mergeCell ref="V70:W73"/>
    <mergeCell ref="D74:D77"/>
    <mergeCell ref="E74:F77"/>
    <mergeCell ref="L74:L77"/>
    <mergeCell ref="M74:N77"/>
    <mergeCell ref="U74:U77"/>
    <mergeCell ref="V74:W77"/>
    <mergeCell ref="AH72:AH73"/>
    <mergeCell ref="AI72:AI73"/>
    <mergeCell ref="AJ72:AJ73"/>
    <mergeCell ref="G73:H73"/>
    <mergeCell ref="I73:J73"/>
    <mergeCell ref="O73:P73"/>
    <mergeCell ref="Q73:R73"/>
    <mergeCell ref="X73:Y73"/>
    <mergeCell ref="Z73:AA73"/>
    <mergeCell ref="Y71:Y72"/>
    <mergeCell ref="Z71:Z72"/>
    <mergeCell ref="AA71:AA72"/>
    <mergeCell ref="AD71:AD74"/>
    <mergeCell ref="AE71:AF74"/>
    <mergeCell ref="AG72:AG73"/>
    <mergeCell ref="AG74:AH74"/>
    <mergeCell ref="D70:D73"/>
    <mergeCell ref="E70:F73"/>
    <mergeCell ref="AI74:AJ74"/>
    <mergeCell ref="G75:G76"/>
    <mergeCell ref="H75:H76"/>
    <mergeCell ref="I75:I76"/>
    <mergeCell ref="J75:J76"/>
    <mergeCell ref="O75:O76"/>
    <mergeCell ref="P75:P76"/>
    <mergeCell ref="Q75:Q76"/>
    <mergeCell ref="R75:R76"/>
    <mergeCell ref="X75:X76"/>
    <mergeCell ref="AH76:AH77"/>
    <mergeCell ref="AI76:AI77"/>
    <mergeCell ref="AJ76:AJ77"/>
    <mergeCell ref="G77:H77"/>
    <mergeCell ref="I77:J77"/>
    <mergeCell ref="O77:P77"/>
    <mergeCell ref="Q77:R77"/>
    <mergeCell ref="X77:Y77"/>
    <mergeCell ref="Z77:AA77"/>
    <mergeCell ref="Y75:Y76"/>
    <mergeCell ref="Z75:Z76"/>
    <mergeCell ref="AA75:AA76"/>
    <mergeCell ref="AD75:AD78"/>
    <mergeCell ref="AE75:AF78"/>
    <mergeCell ref="AG76:AG77"/>
    <mergeCell ref="AG78:AH78"/>
    <mergeCell ref="AI78:AJ78"/>
    <mergeCell ref="G79:G80"/>
    <mergeCell ref="H79:H80"/>
    <mergeCell ref="I79:I80"/>
    <mergeCell ref="J79:J80"/>
    <mergeCell ref="O79:O80"/>
    <mergeCell ref="P79:P80"/>
    <mergeCell ref="Q79:Q80"/>
    <mergeCell ref="R79:R80"/>
    <mergeCell ref="X79:X80"/>
    <mergeCell ref="L78:L81"/>
    <mergeCell ref="M78:N81"/>
    <mergeCell ref="U78:U81"/>
    <mergeCell ref="V78:W81"/>
    <mergeCell ref="D82:D85"/>
    <mergeCell ref="E82:F85"/>
    <mergeCell ref="L82:L85"/>
    <mergeCell ref="M82:N85"/>
    <mergeCell ref="U82:U85"/>
    <mergeCell ref="V82:W85"/>
    <mergeCell ref="AH80:AH81"/>
    <mergeCell ref="AI80:AI81"/>
    <mergeCell ref="AJ80:AJ81"/>
    <mergeCell ref="G81:H81"/>
    <mergeCell ref="I81:J81"/>
    <mergeCell ref="O81:P81"/>
    <mergeCell ref="Q81:R81"/>
    <mergeCell ref="X81:Y81"/>
    <mergeCell ref="Z81:AA81"/>
    <mergeCell ref="Y79:Y80"/>
    <mergeCell ref="Z79:Z80"/>
    <mergeCell ref="AA79:AA80"/>
    <mergeCell ref="AD79:AD82"/>
    <mergeCell ref="AE79:AF82"/>
    <mergeCell ref="AG80:AG81"/>
    <mergeCell ref="AG82:AH82"/>
    <mergeCell ref="D78:D81"/>
    <mergeCell ref="E78:F81"/>
    <mergeCell ref="AI82:AJ82"/>
    <mergeCell ref="G83:G84"/>
    <mergeCell ref="H83:H84"/>
    <mergeCell ref="I83:I84"/>
    <mergeCell ref="J83:J84"/>
    <mergeCell ref="O83:O84"/>
    <mergeCell ref="P83:P84"/>
    <mergeCell ref="Q83:Q84"/>
    <mergeCell ref="R83:R84"/>
    <mergeCell ref="X83:X84"/>
    <mergeCell ref="AH84:AH85"/>
    <mergeCell ref="AI84:AI85"/>
    <mergeCell ref="AJ84:AJ85"/>
    <mergeCell ref="G85:H85"/>
    <mergeCell ref="I85:J85"/>
    <mergeCell ref="O85:P85"/>
    <mergeCell ref="Q85:R85"/>
    <mergeCell ref="X85:Y85"/>
    <mergeCell ref="Z85:AA85"/>
    <mergeCell ref="Y83:Y84"/>
    <mergeCell ref="Z83:Z84"/>
    <mergeCell ref="AA83:AA84"/>
    <mergeCell ref="AD83:AD86"/>
    <mergeCell ref="AE83:AF86"/>
    <mergeCell ref="AG84:AG85"/>
    <mergeCell ref="AG86:AH86"/>
    <mergeCell ref="AI86:AJ86"/>
    <mergeCell ref="G87:G88"/>
    <mergeCell ref="H87:H88"/>
    <mergeCell ref="I87:I88"/>
    <mergeCell ref="J87:J88"/>
    <mergeCell ref="O87:O88"/>
    <mergeCell ref="P87:P88"/>
    <mergeCell ref="Q87:Q88"/>
    <mergeCell ref="R87:R88"/>
    <mergeCell ref="X87:X88"/>
    <mergeCell ref="L86:L89"/>
    <mergeCell ref="M86:N89"/>
    <mergeCell ref="U86:U89"/>
    <mergeCell ref="V86:W89"/>
    <mergeCell ref="D90:D93"/>
    <mergeCell ref="E90:F93"/>
    <mergeCell ref="L90:L93"/>
    <mergeCell ref="M90:N93"/>
    <mergeCell ref="U90:U93"/>
    <mergeCell ref="V90:W93"/>
    <mergeCell ref="AH88:AH89"/>
    <mergeCell ref="AI88:AI89"/>
    <mergeCell ref="AJ88:AJ89"/>
    <mergeCell ref="G89:H89"/>
    <mergeCell ref="I89:J89"/>
    <mergeCell ref="O89:P89"/>
    <mergeCell ref="Q89:R89"/>
    <mergeCell ref="X89:Y89"/>
    <mergeCell ref="Z89:AA89"/>
    <mergeCell ref="Y87:Y88"/>
    <mergeCell ref="Z87:Z88"/>
    <mergeCell ref="AA87:AA88"/>
    <mergeCell ref="AD87:AD90"/>
    <mergeCell ref="AE87:AF90"/>
    <mergeCell ref="AG88:AG89"/>
    <mergeCell ref="AG90:AH90"/>
    <mergeCell ref="D86:D89"/>
    <mergeCell ref="E86:F89"/>
    <mergeCell ref="AI90:AJ90"/>
    <mergeCell ref="G91:G92"/>
    <mergeCell ref="H91:H92"/>
    <mergeCell ref="I91:I92"/>
    <mergeCell ref="J91:J92"/>
    <mergeCell ref="O91:O92"/>
    <mergeCell ref="P91:P92"/>
    <mergeCell ref="Q91:Q92"/>
    <mergeCell ref="R91:R92"/>
    <mergeCell ref="X91:X92"/>
    <mergeCell ref="AH92:AH93"/>
    <mergeCell ref="AI92:AI93"/>
    <mergeCell ref="AJ92:AJ93"/>
    <mergeCell ref="G93:H93"/>
    <mergeCell ref="I93:J93"/>
    <mergeCell ref="O93:P93"/>
    <mergeCell ref="Q93:R93"/>
    <mergeCell ref="X93:Y93"/>
    <mergeCell ref="Z93:AA93"/>
    <mergeCell ref="Y91:Y92"/>
    <mergeCell ref="Z91:Z92"/>
    <mergeCell ref="AA91:AA92"/>
    <mergeCell ref="AD91:AD94"/>
    <mergeCell ref="AE91:AF94"/>
    <mergeCell ref="AG92:AG93"/>
    <mergeCell ref="AG94:AH94"/>
    <mergeCell ref="AI94:AJ94"/>
    <mergeCell ref="G95:G96"/>
    <mergeCell ref="H95:H96"/>
    <mergeCell ref="I95:I96"/>
    <mergeCell ref="J95:J96"/>
    <mergeCell ref="O95:O96"/>
    <mergeCell ref="P95:P96"/>
    <mergeCell ref="Q95:Q96"/>
    <mergeCell ref="R95:R96"/>
    <mergeCell ref="X95:X96"/>
    <mergeCell ref="L94:L97"/>
    <mergeCell ref="M94:N97"/>
    <mergeCell ref="U94:U97"/>
    <mergeCell ref="V94:W97"/>
    <mergeCell ref="D98:D101"/>
    <mergeCell ref="E98:F101"/>
    <mergeCell ref="L98:L101"/>
    <mergeCell ref="M98:N101"/>
    <mergeCell ref="U98:U101"/>
    <mergeCell ref="V98:W101"/>
    <mergeCell ref="AH96:AH97"/>
    <mergeCell ref="AI96:AI97"/>
    <mergeCell ref="AJ96:AJ97"/>
    <mergeCell ref="G97:H97"/>
    <mergeCell ref="I97:J97"/>
    <mergeCell ref="O97:P97"/>
    <mergeCell ref="Q97:R97"/>
    <mergeCell ref="X97:Y97"/>
    <mergeCell ref="Z97:AA97"/>
    <mergeCell ref="Y95:Y96"/>
    <mergeCell ref="Z95:Z96"/>
    <mergeCell ref="AA95:AA96"/>
    <mergeCell ref="AD95:AD98"/>
    <mergeCell ref="AE95:AF98"/>
    <mergeCell ref="AG96:AG97"/>
    <mergeCell ref="AG98:AH98"/>
    <mergeCell ref="D94:D97"/>
    <mergeCell ref="E94:F97"/>
    <mergeCell ref="AI98:AJ98"/>
    <mergeCell ref="G99:G100"/>
    <mergeCell ref="H99:H100"/>
    <mergeCell ref="I99:I100"/>
    <mergeCell ref="J99:J100"/>
    <mergeCell ref="O99:O100"/>
    <mergeCell ref="P99:P100"/>
    <mergeCell ref="Q99:Q100"/>
    <mergeCell ref="R99:R100"/>
    <mergeCell ref="X99:X100"/>
    <mergeCell ref="AH100:AH101"/>
    <mergeCell ref="AI100:AI101"/>
    <mergeCell ref="AJ100:AJ101"/>
    <mergeCell ref="G101:H101"/>
    <mergeCell ref="I101:J101"/>
    <mergeCell ref="O101:P101"/>
    <mergeCell ref="Q101:R101"/>
    <mergeCell ref="X101:Y101"/>
    <mergeCell ref="Z101:AA101"/>
    <mergeCell ref="Y99:Y100"/>
    <mergeCell ref="Z99:Z100"/>
    <mergeCell ref="AA99:AA100"/>
    <mergeCell ref="AD99:AD102"/>
    <mergeCell ref="AE99:AF102"/>
    <mergeCell ref="AG100:AG101"/>
    <mergeCell ref="AG102:AH102"/>
    <mergeCell ref="AI102:AJ102"/>
    <mergeCell ref="AD103:AD106"/>
    <mergeCell ref="AE103:AF106"/>
    <mergeCell ref="AG104:AG105"/>
    <mergeCell ref="AH104:AH105"/>
    <mergeCell ref="AI104:AI105"/>
    <mergeCell ref="AJ104:AJ105"/>
    <mergeCell ref="AG106:AH106"/>
    <mergeCell ref="AI106:AJ106"/>
  </mergeCells>
  <phoneticPr fontId="4"/>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CA53A-0EBA-4F77-8590-37D09A5AB9B2}">
  <sheetPr codeName="Sheet43"/>
  <dimension ref="B1:AJ106"/>
  <sheetViews>
    <sheetView topLeftCell="C27" zoomScale="85" zoomScaleNormal="85" workbookViewId="0">
      <selection activeCell="D44" sqref="D44:D46"/>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360</v>
      </c>
      <c r="D5" s="143">
        <v>484</v>
      </c>
      <c r="E5" s="143">
        <v>250</v>
      </c>
      <c r="F5" s="143">
        <v>106</v>
      </c>
      <c r="G5" s="143">
        <v>226</v>
      </c>
      <c r="H5" s="143">
        <v>106</v>
      </c>
      <c r="I5" s="144">
        <v>3250</v>
      </c>
      <c r="J5" s="106" t="s">
        <v>265</v>
      </c>
    </row>
    <row r="6" spans="2:10" x14ac:dyDescent="0.4">
      <c r="B6" s="141"/>
      <c r="C6" s="143"/>
      <c r="D6" s="143"/>
      <c r="E6" s="143"/>
      <c r="F6" s="143"/>
      <c r="G6" s="143"/>
      <c r="H6" s="143"/>
      <c r="I6" s="145"/>
    </row>
    <row r="7" spans="2:10" x14ac:dyDescent="0.4">
      <c r="B7" s="141"/>
      <c r="C7" s="143"/>
      <c r="D7" s="143"/>
      <c r="E7" s="143">
        <f>E5+F5</f>
        <v>356</v>
      </c>
      <c r="F7" s="143"/>
      <c r="G7" s="143">
        <f>G5+H5</f>
        <v>332</v>
      </c>
      <c r="H7" s="143"/>
      <c r="I7" s="146"/>
    </row>
    <row r="8" spans="2:10" x14ac:dyDescent="0.4">
      <c r="B8" s="141"/>
      <c r="C8" s="143" t="s">
        <v>361</v>
      </c>
      <c r="D8" s="143">
        <v>1586</v>
      </c>
      <c r="E8" s="143">
        <v>195</v>
      </c>
      <c r="F8" s="143">
        <v>75</v>
      </c>
      <c r="G8" s="143">
        <v>296</v>
      </c>
      <c r="H8" s="143">
        <v>75</v>
      </c>
      <c r="I8" s="144">
        <v>3341</v>
      </c>
      <c r="J8" s="106" t="s">
        <v>265</v>
      </c>
    </row>
    <row r="9" spans="2:10" x14ac:dyDescent="0.4">
      <c r="B9" s="141"/>
      <c r="C9" s="143"/>
      <c r="D9" s="143"/>
      <c r="E9" s="143"/>
      <c r="F9" s="143"/>
      <c r="G9" s="143"/>
      <c r="H9" s="143"/>
      <c r="I9" s="145"/>
    </row>
    <row r="10" spans="2:10" x14ac:dyDescent="0.4">
      <c r="B10" s="141"/>
      <c r="C10" s="143"/>
      <c r="D10" s="143"/>
      <c r="E10" s="143">
        <f>E8+F8</f>
        <v>270</v>
      </c>
      <c r="F10" s="143"/>
      <c r="G10" s="143">
        <f>G8+H8</f>
        <v>371</v>
      </c>
      <c r="H10" s="143"/>
      <c r="I10" s="146"/>
    </row>
    <row r="11" spans="2:10" ht="19.5" thickBot="1" x14ac:dyDescent="0.45">
      <c r="B11" s="142"/>
      <c r="C11" s="72" t="s">
        <v>132</v>
      </c>
      <c r="D11" s="73">
        <f t="shared" ref="D11:I11" si="0">D8/D5</f>
        <v>3.2768595041322315</v>
      </c>
      <c r="E11" s="73">
        <f t="shared" si="0"/>
        <v>0.78</v>
      </c>
      <c r="F11" s="73">
        <f t="shared" si="0"/>
        <v>0.70754716981132071</v>
      </c>
      <c r="G11" s="73">
        <f t="shared" si="0"/>
        <v>1.3097345132743363</v>
      </c>
      <c r="H11" s="73">
        <f t="shared" si="0"/>
        <v>0.70754716981132071</v>
      </c>
      <c r="I11" s="74">
        <f t="shared" si="0"/>
        <v>1.028</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362</v>
      </c>
      <c r="D15" s="143">
        <v>268</v>
      </c>
      <c r="E15" s="143">
        <v>299</v>
      </c>
      <c r="F15" s="143">
        <v>88</v>
      </c>
      <c r="G15" s="143">
        <v>391</v>
      </c>
      <c r="H15" s="143">
        <v>88</v>
      </c>
      <c r="I15" s="144">
        <v>4458</v>
      </c>
    </row>
    <row r="16" spans="2:10" x14ac:dyDescent="0.4">
      <c r="B16" s="141"/>
      <c r="C16" s="143"/>
      <c r="D16" s="143"/>
      <c r="E16" s="143"/>
      <c r="F16" s="143"/>
      <c r="G16" s="143"/>
      <c r="H16" s="143"/>
      <c r="I16" s="145"/>
    </row>
    <row r="17" spans="2:18" x14ac:dyDescent="0.4">
      <c r="B17" s="141"/>
      <c r="C17" s="143"/>
      <c r="D17" s="143"/>
      <c r="E17" s="143">
        <f>E15+F15</f>
        <v>387</v>
      </c>
      <c r="F17" s="143"/>
      <c r="G17" s="143">
        <f>G15+H15</f>
        <v>479</v>
      </c>
      <c r="H17" s="143"/>
      <c r="I17" s="146"/>
    </row>
    <row r="18" spans="2:18" x14ac:dyDescent="0.4">
      <c r="B18" s="141"/>
      <c r="C18" s="276" t="s">
        <v>363</v>
      </c>
      <c r="D18" s="150">
        <f t="shared" ref="D18:I18" si="1">D15*D11</f>
        <v>878.19834710743805</v>
      </c>
      <c r="E18" s="150">
        <f t="shared" si="1"/>
        <v>233.22</v>
      </c>
      <c r="F18" s="150">
        <f t="shared" si="1"/>
        <v>62.264150943396224</v>
      </c>
      <c r="G18" s="150">
        <f t="shared" si="1"/>
        <v>512.10619469026551</v>
      </c>
      <c r="H18" s="150">
        <f t="shared" si="1"/>
        <v>62.264150943396224</v>
      </c>
      <c r="I18" s="147">
        <f t="shared" si="1"/>
        <v>4582.8240000000005</v>
      </c>
    </row>
    <row r="19" spans="2:18" x14ac:dyDescent="0.4">
      <c r="B19" s="141"/>
      <c r="C19" s="143"/>
      <c r="D19" s="150"/>
      <c r="E19" s="150"/>
      <c r="F19" s="150"/>
      <c r="G19" s="150"/>
      <c r="H19" s="150"/>
      <c r="I19" s="148"/>
    </row>
    <row r="20" spans="2:18" x14ac:dyDescent="0.4">
      <c r="B20" s="141"/>
      <c r="C20" s="143"/>
      <c r="D20" s="150"/>
      <c r="E20" s="150">
        <f>E18+F18</f>
        <v>295.48415094339623</v>
      </c>
      <c r="F20" s="150"/>
      <c r="G20" s="150">
        <f>G18+H18</f>
        <v>574.37034563366171</v>
      </c>
      <c r="H20" s="150"/>
      <c r="I20" s="149"/>
    </row>
    <row r="21" spans="2:18" ht="19.5" thickBot="1" x14ac:dyDescent="0.45">
      <c r="B21" s="153"/>
      <c r="C21" s="75" t="s">
        <v>132</v>
      </c>
      <c r="D21" s="76">
        <f t="shared" ref="D21:I21" si="2">D18/D15</f>
        <v>3.2768595041322315</v>
      </c>
      <c r="E21" s="76">
        <f t="shared" si="2"/>
        <v>0.78</v>
      </c>
      <c r="F21" s="76">
        <f t="shared" si="2"/>
        <v>0.70754716981132071</v>
      </c>
      <c r="G21" s="76">
        <f t="shared" si="2"/>
        <v>1.3097345132743363</v>
      </c>
      <c r="H21" s="76">
        <f t="shared" si="2"/>
        <v>0.70754716981132071</v>
      </c>
      <c r="I21" s="76">
        <f t="shared" si="2"/>
        <v>1.028</v>
      </c>
    </row>
    <row r="22" spans="2:18" x14ac:dyDescent="0.4">
      <c r="B22" s="77"/>
      <c r="C22" s="77"/>
      <c r="D22" s="151" t="s">
        <v>261</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274"/>
      <c r="D31" s="102" t="s">
        <v>183</v>
      </c>
      <c r="E31" s="275" t="s">
        <v>123</v>
      </c>
      <c r="F31" s="275"/>
      <c r="G31" s="275" t="s">
        <v>124</v>
      </c>
      <c r="H31" s="275"/>
      <c r="I31" s="103" t="s">
        <v>125</v>
      </c>
    </row>
    <row r="32" spans="2:18" x14ac:dyDescent="0.4">
      <c r="B32" s="191" t="s">
        <v>193</v>
      </c>
      <c r="C32" s="272" t="s">
        <v>333</v>
      </c>
      <c r="D32" s="273" t="s">
        <v>344</v>
      </c>
      <c r="E32" s="273">
        <v>232</v>
      </c>
      <c r="F32" s="273">
        <v>59</v>
      </c>
      <c r="G32" s="273">
        <v>173</v>
      </c>
      <c r="H32" s="273">
        <v>59</v>
      </c>
      <c r="I32" s="194">
        <v>704</v>
      </c>
      <c r="K32"/>
      <c r="L32"/>
      <c r="M32"/>
      <c r="N32"/>
      <c r="O32"/>
      <c r="P32"/>
      <c r="Q32"/>
      <c r="R32"/>
    </row>
    <row r="33" spans="2:18" ht="18.75" customHeight="1" x14ac:dyDescent="0.4">
      <c r="B33" s="192"/>
      <c r="C33" s="141"/>
      <c r="D33" s="143"/>
      <c r="E33" s="143"/>
      <c r="F33" s="143"/>
      <c r="G33" s="143"/>
      <c r="H33" s="143"/>
      <c r="I33" s="145"/>
      <c r="K33"/>
      <c r="L33"/>
      <c r="M33"/>
      <c r="N33"/>
      <c r="O33"/>
      <c r="P33"/>
      <c r="Q33"/>
      <c r="R33"/>
    </row>
    <row r="34" spans="2:18" ht="19.5" thickBot="1" x14ac:dyDescent="0.45">
      <c r="B34" s="192"/>
      <c r="C34" s="153"/>
      <c r="D34" s="177"/>
      <c r="E34" s="207">
        <f>E32+F32</f>
        <v>291</v>
      </c>
      <c r="F34" s="208"/>
      <c r="G34" s="207">
        <f>G32+H32</f>
        <v>232</v>
      </c>
      <c r="H34" s="208"/>
      <c r="I34" s="176"/>
      <c r="K34"/>
      <c r="L34"/>
      <c r="M34"/>
      <c r="N34"/>
      <c r="O34"/>
      <c r="P34"/>
      <c r="Q34"/>
      <c r="R34"/>
    </row>
    <row r="35" spans="2:18" x14ac:dyDescent="0.4">
      <c r="B35" s="192"/>
      <c r="C35" s="272" t="s">
        <v>334</v>
      </c>
      <c r="D35" s="197" t="s">
        <v>359</v>
      </c>
      <c r="E35" s="273">
        <v>274</v>
      </c>
      <c r="F35" s="273">
        <v>47</v>
      </c>
      <c r="G35" s="273">
        <v>257</v>
      </c>
      <c r="H35" s="273">
        <v>47</v>
      </c>
      <c r="I35" s="194">
        <v>1841</v>
      </c>
      <c r="K35"/>
      <c r="L35"/>
      <c r="M35"/>
      <c r="N35"/>
      <c r="O35"/>
      <c r="P35"/>
      <c r="Q35"/>
      <c r="R35"/>
    </row>
    <row r="36" spans="2:18" x14ac:dyDescent="0.4">
      <c r="B36" s="192"/>
      <c r="C36" s="141"/>
      <c r="D36" s="204"/>
      <c r="E36" s="143"/>
      <c r="F36" s="143"/>
      <c r="G36" s="143"/>
      <c r="H36" s="143"/>
      <c r="I36" s="145"/>
      <c r="K36"/>
      <c r="L36"/>
      <c r="M36"/>
      <c r="N36"/>
      <c r="O36"/>
      <c r="P36"/>
      <c r="Q36"/>
      <c r="R36"/>
    </row>
    <row r="37" spans="2:18" ht="19.5" thickBot="1" x14ac:dyDescent="0.45">
      <c r="B37" s="192"/>
      <c r="C37" s="153"/>
      <c r="D37" s="205"/>
      <c r="E37" s="207">
        <f>E35+F35</f>
        <v>321</v>
      </c>
      <c r="F37" s="208"/>
      <c r="G37" s="207">
        <f>G35+H35</f>
        <v>304</v>
      </c>
      <c r="H37" s="208"/>
      <c r="I37" s="176"/>
      <c r="K37"/>
      <c r="L37"/>
      <c r="M37"/>
      <c r="N37"/>
      <c r="O37"/>
      <c r="P37"/>
      <c r="Q37"/>
      <c r="R37"/>
    </row>
    <row r="38" spans="2:18" x14ac:dyDescent="0.4">
      <c r="B38" s="192"/>
      <c r="C38" s="272" t="s">
        <v>335</v>
      </c>
      <c r="D38" s="273" t="s">
        <v>364</v>
      </c>
      <c r="E38" s="273">
        <v>275</v>
      </c>
      <c r="F38" s="273">
        <v>74</v>
      </c>
      <c r="G38" s="273">
        <v>253</v>
      </c>
      <c r="H38" s="273">
        <v>74</v>
      </c>
      <c r="I38" s="194">
        <v>1867</v>
      </c>
      <c r="K38"/>
      <c r="L38"/>
      <c r="M38"/>
      <c r="N38"/>
      <c r="O38"/>
      <c r="P38"/>
      <c r="Q38"/>
      <c r="R38"/>
    </row>
    <row r="39" spans="2:18" ht="18.75" customHeight="1" x14ac:dyDescent="0.4">
      <c r="B39" s="192"/>
      <c r="C39" s="141"/>
      <c r="D39" s="143"/>
      <c r="E39" s="143"/>
      <c r="F39" s="143"/>
      <c r="G39" s="143"/>
      <c r="H39" s="143"/>
      <c r="I39" s="145"/>
      <c r="K39"/>
      <c r="L39"/>
      <c r="M39"/>
      <c r="N39"/>
      <c r="O39"/>
      <c r="P39"/>
      <c r="Q39"/>
      <c r="R39"/>
    </row>
    <row r="40" spans="2:18" ht="19.5" thickBot="1" x14ac:dyDescent="0.45">
      <c r="B40" s="192"/>
      <c r="C40" s="153"/>
      <c r="D40" s="177"/>
      <c r="E40" s="207">
        <f>E38+F38</f>
        <v>349</v>
      </c>
      <c r="F40" s="208"/>
      <c r="G40" s="207">
        <f>G38+H38</f>
        <v>327</v>
      </c>
      <c r="H40" s="208"/>
      <c r="I40" s="176"/>
      <c r="J40" s="66">
        <v>82.9</v>
      </c>
      <c r="K40"/>
      <c r="L40"/>
      <c r="M40"/>
      <c r="N40"/>
      <c r="O40"/>
      <c r="P40"/>
      <c r="Q40"/>
      <c r="R40"/>
    </row>
    <row r="41" spans="2:18" x14ac:dyDescent="0.4">
      <c r="B41" s="192"/>
      <c r="C41" s="272" t="s">
        <v>336</v>
      </c>
      <c r="D41" s="273" t="s">
        <v>365</v>
      </c>
      <c r="E41" s="273">
        <v>362</v>
      </c>
      <c r="F41" s="273">
        <v>110</v>
      </c>
      <c r="G41" s="273">
        <v>475</v>
      </c>
      <c r="H41" s="273">
        <v>110</v>
      </c>
      <c r="I41" s="194">
        <v>3341</v>
      </c>
      <c r="K41"/>
      <c r="L41"/>
      <c r="M41"/>
      <c r="N41"/>
      <c r="O41"/>
      <c r="P41"/>
      <c r="Q41"/>
      <c r="R41"/>
    </row>
    <row r="42" spans="2:18" x14ac:dyDescent="0.4">
      <c r="B42" s="192"/>
      <c r="C42" s="141"/>
      <c r="D42" s="143"/>
      <c r="E42" s="143"/>
      <c r="F42" s="143"/>
      <c r="G42" s="143"/>
      <c r="H42" s="143"/>
      <c r="I42" s="145"/>
      <c r="K42"/>
      <c r="L42"/>
      <c r="M42"/>
      <c r="N42"/>
      <c r="O42"/>
      <c r="P42"/>
      <c r="Q42"/>
      <c r="R42"/>
    </row>
    <row r="43" spans="2:18" ht="19.5" thickBot="1" x14ac:dyDescent="0.45">
      <c r="B43" s="192"/>
      <c r="C43" s="153"/>
      <c r="D43" s="177"/>
      <c r="E43" s="207">
        <f>E41+F41</f>
        <v>472</v>
      </c>
      <c r="F43" s="208"/>
      <c r="G43" s="207">
        <f>G41+H41</f>
        <v>585</v>
      </c>
      <c r="H43" s="208"/>
      <c r="I43" s="176"/>
      <c r="J43" s="66">
        <v>148.47999999999999</v>
      </c>
      <c r="K43"/>
      <c r="L43"/>
      <c r="M43"/>
      <c r="N43"/>
      <c r="O43"/>
      <c r="P43"/>
      <c r="Q43"/>
      <c r="R43"/>
    </row>
    <row r="44" spans="2:18" x14ac:dyDescent="0.4">
      <c r="B44" s="192"/>
      <c r="C44" s="272" t="s">
        <v>337</v>
      </c>
      <c r="D44" s="197"/>
      <c r="E44" s="273"/>
      <c r="F44" s="273"/>
      <c r="G44" s="273"/>
      <c r="H44" s="273"/>
      <c r="I44" s="194"/>
      <c r="K44"/>
      <c r="L44"/>
      <c r="M44"/>
      <c r="N44"/>
      <c r="O44"/>
      <c r="P44"/>
      <c r="Q44"/>
      <c r="R44"/>
    </row>
    <row r="45" spans="2:18" x14ac:dyDescent="0.4">
      <c r="B45" s="192"/>
      <c r="C45" s="141"/>
      <c r="D45" s="204"/>
      <c r="E45" s="143"/>
      <c r="F45" s="143"/>
      <c r="G45" s="143"/>
      <c r="H45" s="143"/>
      <c r="I45" s="145"/>
      <c r="K45"/>
      <c r="L45"/>
      <c r="M45"/>
      <c r="N45"/>
      <c r="O45"/>
      <c r="P45"/>
      <c r="Q45"/>
      <c r="R45"/>
    </row>
    <row r="46" spans="2:18" ht="19.5" thickBot="1" x14ac:dyDescent="0.45">
      <c r="B46" s="192"/>
      <c r="C46" s="153"/>
      <c r="D46" s="205"/>
      <c r="E46" s="207"/>
      <c r="F46" s="208"/>
      <c r="G46" s="207"/>
      <c r="H46" s="208"/>
      <c r="I46" s="176"/>
      <c r="K46"/>
      <c r="L46"/>
      <c r="M46"/>
      <c r="N46"/>
      <c r="O46"/>
      <c r="P46"/>
      <c r="Q46"/>
      <c r="R46"/>
    </row>
    <row r="47" spans="2:18" x14ac:dyDescent="0.4">
      <c r="B47" s="192"/>
      <c r="C47" s="272" t="s">
        <v>338</v>
      </c>
      <c r="D47" s="197"/>
      <c r="E47" s="273"/>
      <c r="F47" s="273"/>
      <c r="G47" s="273"/>
      <c r="H47" s="273"/>
      <c r="I47" s="194"/>
      <c r="K47" s="88"/>
      <c r="L47" s="88"/>
      <c r="M47" s="88"/>
      <c r="N47" s="88"/>
      <c r="O47" s="88"/>
      <c r="P47" s="88"/>
      <c r="Q47" s="88"/>
      <c r="R47" s="88"/>
    </row>
    <row r="48" spans="2:18" x14ac:dyDescent="0.4">
      <c r="B48" s="192"/>
      <c r="C48" s="141"/>
      <c r="D48" s="204"/>
      <c r="E48" s="143"/>
      <c r="F48" s="143"/>
      <c r="G48" s="143"/>
      <c r="H48" s="143"/>
      <c r="I48" s="145"/>
      <c r="K48" s="88"/>
      <c r="L48" s="88"/>
      <c r="M48" s="88"/>
      <c r="N48" s="88"/>
      <c r="O48" s="88"/>
      <c r="P48" s="88"/>
      <c r="Q48" s="88"/>
      <c r="R48" s="88"/>
    </row>
    <row r="49" spans="2:18" ht="19.5" thickBot="1" x14ac:dyDescent="0.45">
      <c r="B49" s="192"/>
      <c r="C49" s="153"/>
      <c r="D49" s="205"/>
      <c r="E49" s="207"/>
      <c r="F49" s="208"/>
      <c r="G49" s="207"/>
      <c r="H49" s="208"/>
      <c r="I49" s="176"/>
      <c r="K49" s="88"/>
      <c r="L49" s="88"/>
      <c r="M49" s="88"/>
      <c r="N49" s="88"/>
      <c r="O49" s="88"/>
      <c r="P49" s="88"/>
      <c r="Q49" s="88"/>
      <c r="R49" s="88"/>
    </row>
    <row r="50" spans="2:18" x14ac:dyDescent="0.4">
      <c r="B50" s="192"/>
      <c r="C50" s="272" t="s">
        <v>339</v>
      </c>
      <c r="D50" s="273"/>
      <c r="E50" s="273"/>
      <c r="F50" s="273"/>
      <c r="G50" s="273"/>
      <c r="H50" s="273"/>
      <c r="I50" s="194"/>
      <c r="K50" s="88"/>
      <c r="L50" s="88"/>
      <c r="M50" s="88"/>
      <c r="N50" s="88"/>
      <c r="O50" s="88"/>
      <c r="P50" s="88"/>
      <c r="Q50" s="88"/>
      <c r="R50" s="88"/>
    </row>
    <row r="51" spans="2:18" x14ac:dyDescent="0.4">
      <c r="B51" s="192"/>
      <c r="C51" s="141"/>
      <c r="D51" s="143"/>
      <c r="E51" s="143"/>
      <c r="F51" s="143"/>
      <c r="G51" s="143"/>
      <c r="H51" s="143"/>
      <c r="I51" s="145"/>
      <c r="K51" s="88"/>
      <c r="L51" s="88"/>
      <c r="M51" s="88"/>
      <c r="N51" s="88"/>
      <c r="O51" s="88"/>
      <c r="P51" s="88"/>
      <c r="Q51" s="88"/>
      <c r="R51" s="88"/>
    </row>
    <row r="52" spans="2:18" ht="19.5" thickBot="1" x14ac:dyDescent="0.45">
      <c r="B52" s="192"/>
      <c r="C52" s="153"/>
      <c r="D52" s="177"/>
      <c r="E52" s="207"/>
      <c r="F52" s="208"/>
      <c r="G52" s="207"/>
      <c r="H52" s="208"/>
      <c r="I52" s="176"/>
      <c r="K52" s="88"/>
      <c r="L52" s="88"/>
      <c r="M52" s="88"/>
      <c r="N52" s="88"/>
      <c r="O52" s="88"/>
      <c r="P52" s="88"/>
      <c r="Q52" s="88"/>
      <c r="R52" s="88"/>
    </row>
    <row r="53" spans="2:18" x14ac:dyDescent="0.4">
      <c r="B53" s="192"/>
      <c r="C53" s="179"/>
      <c r="D53" s="197"/>
      <c r="E53" s="273"/>
      <c r="F53" s="273"/>
      <c r="G53" s="273"/>
      <c r="H53" s="273"/>
      <c r="I53" s="194"/>
      <c r="K53" s="88"/>
      <c r="L53" s="88"/>
      <c r="M53" s="88"/>
      <c r="N53" s="88"/>
      <c r="O53" s="88"/>
      <c r="P53" s="88"/>
      <c r="Q53" s="88"/>
      <c r="R53" s="88"/>
    </row>
    <row r="54" spans="2:18" x14ac:dyDescent="0.4">
      <c r="B54" s="192"/>
      <c r="C54" s="180"/>
      <c r="D54" s="204"/>
      <c r="E54" s="143"/>
      <c r="F54" s="143"/>
      <c r="G54" s="143"/>
      <c r="H54" s="143"/>
      <c r="I54" s="145"/>
      <c r="K54" s="88"/>
      <c r="L54" s="88"/>
      <c r="M54" s="88"/>
      <c r="N54" s="88"/>
      <c r="O54" s="88"/>
      <c r="P54" s="88"/>
      <c r="Q54" s="88"/>
      <c r="R54" s="88"/>
    </row>
    <row r="55" spans="2:18" ht="19.5" thickBot="1" x14ac:dyDescent="0.45">
      <c r="B55" s="192"/>
      <c r="C55" s="181"/>
      <c r="D55" s="205"/>
      <c r="E55" s="207"/>
      <c r="F55" s="208"/>
      <c r="G55" s="207"/>
      <c r="H55" s="208"/>
      <c r="I55" s="176"/>
      <c r="K55" s="88"/>
      <c r="L55" s="88"/>
      <c r="M55" s="88"/>
      <c r="N55" s="88"/>
      <c r="O55" s="88"/>
      <c r="P55" s="88"/>
      <c r="Q55" s="88"/>
      <c r="R55" s="88"/>
    </row>
    <row r="56" spans="2:18" x14ac:dyDescent="0.4">
      <c r="B56" s="192"/>
      <c r="C56" s="272"/>
      <c r="D56" s="273"/>
      <c r="E56" s="273"/>
      <c r="F56" s="273"/>
      <c r="G56" s="273"/>
      <c r="H56" s="273"/>
      <c r="I56" s="194"/>
      <c r="K56" s="88"/>
      <c r="L56" s="88"/>
      <c r="M56" s="88"/>
      <c r="N56" s="88"/>
      <c r="O56" s="88"/>
      <c r="P56" s="88"/>
      <c r="Q56" s="88"/>
      <c r="R56" s="88"/>
    </row>
    <row r="57" spans="2:18" x14ac:dyDescent="0.4">
      <c r="B57" s="192"/>
      <c r="C57" s="141"/>
      <c r="D57" s="143"/>
      <c r="E57" s="143"/>
      <c r="F57" s="143"/>
      <c r="G57" s="143"/>
      <c r="H57" s="143"/>
      <c r="I57" s="145"/>
      <c r="K57" s="88"/>
      <c r="L57" s="88"/>
      <c r="M57" s="88"/>
      <c r="N57" s="88"/>
      <c r="O57" s="88"/>
      <c r="P57" s="88"/>
      <c r="Q57" s="88"/>
      <c r="R57" s="88"/>
    </row>
    <row r="58" spans="2:18" ht="19.5" thickBot="1" x14ac:dyDescent="0.45">
      <c r="B58" s="192"/>
      <c r="C58" s="153"/>
      <c r="D58" s="177"/>
      <c r="E58" s="207"/>
      <c r="F58" s="208"/>
      <c r="G58" s="207"/>
      <c r="H58" s="208"/>
      <c r="I58" s="176"/>
      <c r="K58" s="88"/>
      <c r="L58" s="88"/>
      <c r="M58" s="88"/>
      <c r="N58" s="88"/>
      <c r="O58" s="88"/>
      <c r="P58" s="88"/>
      <c r="Q58" s="88"/>
      <c r="R58" s="88"/>
    </row>
    <row r="59" spans="2:18" x14ac:dyDescent="0.4">
      <c r="B59" s="192"/>
      <c r="C59" s="272"/>
      <c r="D59" s="197"/>
      <c r="E59" s="273"/>
      <c r="F59" s="273"/>
      <c r="G59" s="273"/>
      <c r="H59" s="273"/>
      <c r="I59" s="194"/>
      <c r="K59" s="88"/>
      <c r="L59" s="88"/>
      <c r="M59" s="88"/>
      <c r="N59" s="88"/>
      <c r="O59" s="88"/>
      <c r="P59" s="88"/>
      <c r="Q59" s="88"/>
      <c r="R59" s="88"/>
    </row>
    <row r="60" spans="2:18" x14ac:dyDescent="0.4">
      <c r="B60" s="192"/>
      <c r="C60" s="141"/>
      <c r="D60" s="204"/>
      <c r="E60" s="143"/>
      <c r="F60" s="143"/>
      <c r="G60" s="143"/>
      <c r="H60" s="143"/>
      <c r="I60" s="145"/>
      <c r="K60" s="88"/>
      <c r="L60" s="88"/>
      <c r="M60" s="88"/>
      <c r="N60" s="88"/>
      <c r="O60" s="88"/>
      <c r="P60" s="88"/>
      <c r="Q60" s="88"/>
      <c r="R60" s="88"/>
    </row>
    <row r="61" spans="2:18" ht="19.5" thickBot="1" x14ac:dyDescent="0.45">
      <c r="B61" s="193"/>
      <c r="C61" s="153"/>
      <c r="D61" s="205"/>
      <c r="E61" s="207">
        <f>E59+F59</f>
        <v>0</v>
      </c>
      <c r="F61" s="208"/>
      <c r="G61" s="207">
        <f>G59+H59</f>
        <v>0</v>
      </c>
      <c r="H61" s="208"/>
      <c r="I61" s="176"/>
      <c r="K61" s="88"/>
      <c r="L61" s="88"/>
      <c r="M61" s="88"/>
      <c r="N61" s="88"/>
      <c r="O61" s="88"/>
      <c r="P61" s="88"/>
      <c r="Q61" s="88"/>
      <c r="R61" s="88"/>
    </row>
    <row r="62" spans="2:18" x14ac:dyDescent="0.4">
      <c r="B62" s="77"/>
      <c r="C62" s="77"/>
      <c r="D62" s="91"/>
      <c r="E62" s="92"/>
      <c r="F62" s="92"/>
      <c r="G62" s="92"/>
      <c r="H62" s="92"/>
      <c r="I62" s="77"/>
      <c r="K62" s="88"/>
      <c r="L62" s="88"/>
      <c r="M62" s="88"/>
      <c r="N62" s="88"/>
      <c r="O62" s="88"/>
      <c r="P62" s="88"/>
      <c r="Q62" s="88"/>
      <c r="R62" s="88"/>
    </row>
    <row r="63" spans="2:18" x14ac:dyDescent="0.4">
      <c r="D63" s="178" t="s">
        <v>145</v>
      </c>
    </row>
    <row r="64" spans="2:18" ht="19.5" thickBot="1" x14ac:dyDescent="0.45">
      <c r="D64" s="178"/>
    </row>
    <row r="65" spans="3:36" ht="19.5" thickBot="1" x14ac:dyDescent="0.45">
      <c r="D65" s="83"/>
      <c r="E65" s="255" t="s">
        <v>183</v>
      </c>
      <c r="F65" s="256"/>
      <c r="G65" s="263" t="s">
        <v>147</v>
      </c>
      <c r="H65" s="182"/>
      <c r="I65" s="182" t="s">
        <v>148</v>
      </c>
      <c r="J65" s="183"/>
      <c r="L65" s="83"/>
      <c r="M65" s="255" t="s">
        <v>183</v>
      </c>
      <c r="N65" s="256"/>
      <c r="O65" s="263" t="s">
        <v>147</v>
      </c>
      <c r="P65" s="182"/>
      <c r="Q65" s="182" t="s">
        <v>148</v>
      </c>
      <c r="R65" s="183"/>
      <c r="U65" s="83"/>
      <c r="V65" s="255" t="s">
        <v>183</v>
      </c>
      <c r="W65" s="256"/>
      <c r="X65" s="263" t="s">
        <v>147</v>
      </c>
      <c r="Y65" s="182"/>
      <c r="Z65" s="182" t="s">
        <v>148</v>
      </c>
      <c r="AA65" s="183"/>
    </row>
    <row r="66" spans="3:36" ht="19.5" thickBot="1" x14ac:dyDescent="0.45">
      <c r="C66" s="84" t="s">
        <v>146</v>
      </c>
      <c r="D66" s="191" t="s">
        <v>333</v>
      </c>
      <c r="E66" s="266">
        <v>88</v>
      </c>
      <c r="F66" s="267"/>
      <c r="G66" s="97" t="s">
        <v>103</v>
      </c>
      <c r="H66" s="70" t="s">
        <v>128</v>
      </c>
      <c r="I66" s="70" t="s">
        <v>129</v>
      </c>
      <c r="J66" s="71" t="s">
        <v>128</v>
      </c>
      <c r="L66" s="191" t="s">
        <v>255</v>
      </c>
      <c r="M66" s="266">
        <v>124</v>
      </c>
      <c r="N66" s="267"/>
      <c r="O66" s="97" t="s">
        <v>103</v>
      </c>
      <c r="P66" s="70" t="s">
        <v>128</v>
      </c>
      <c r="Q66" s="70" t="s">
        <v>129</v>
      </c>
      <c r="R66" s="71" t="s">
        <v>128</v>
      </c>
      <c r="U66" s="191" t="s">
        <v>213</v>
      </c>
      <c r="V66" s="251">
        <v>70</v>
      </c>
      <c r="W66" s="252"/>
      <c r="X66" s="97" t="s">
        <v>103</v>
      </c>
      <c r="Y66" s="70" t="s">
        <v>128</v>
      </c>
      <c r="Z66" s="70" t="s">
        <v>129</v>
      </c>
      <c r="AA66" s="71" t="s">
        <v>128</v>
      </c>
      <c r="AD66" s="179" t="s">
        <v>142</v>
      </c>
      <c r="AE66" s="255" t="s">
        <v>183</v>
      </c>
      <c r="AF66" s="256"/>
      <c r="AG66" s="263" t="s">
        <v>147</v>
      </c>
      <c r="AH66" s="182"/>
      <c r="AI66" s="182" t="s">
        <v>148</v>
      </c>
      <c r="AJ66" s="183"/>
    </row>
    <row r="67" spans="3:36" ht="19.5" x14ac:dyDescent="0.4">
      <c r="C67" s="107" t="s">
        <v>302</v>
      </c>
      <c r="D67" s="192"/>
      <c r="E67" s="268"/>
      <c r="F67" s="269"/>
      <c r="G67" s="142">
        <v>43</v>
      </c>
      <c r="H67" s="154">
        <v>9</v>
      </c>
      <c r="I67" s="154">
        <v>42</v>
      </c>
      <c r="J67" s="144">
        <v>9</v>
      </c>
      <c r="L67" s="192"/>
      <c r="M67" s="268"/>
      <c r="N67" s="269"/>
      <c r="O67" s="142">
        <v>34</v>
      </c>
      <c r="P67" s="154">
        <v>9</v>
      </c>
      <c r="Q67" s="154">
        <v>39</v>
      </c>
      <c r="R67" s="144">
        <v>9</v>
      </c>
      <c r="U67" s="192"/>
      <c r="V67" s="251"/>
      <c r="W67" s="252"/>
      <c r="X67" s="142">
        <v>21</v>
      </c>
      <c r="Y67" s="154">
        <v>12</v>
      </c>
      <c r="Z67" s="154">
        <v>34</v>
      </c>
      <c r="AA67" s="144">
        <v>12</v>
      </c>
      <c r="AD67" s="180"/>
      <c r="AE67" s="257"/>
      <c r="AF67" s="258"/>
      <c r="AG67" s="97" t="s">
        <v>103</v>
      </c>
      <c r="AH67" s="70" t="s">
        <v>128</v>
      </c>
      <c r="AI67" s="70" t="s">
        <v>129</v>
      </c>
      <c r="AJ67" s="71" t="s">
        <v>128</v>
      </c>
    </row>
    <row r="68" spans="3:36" x14ac:dyDescent="0.4">
      <c r="D68" s="192"/>
      <c r="E68" s="268"/>
      <c r="F68" s="269"/>
      <c r="G68" s="264"/>
      <c r="H68" s="156"/>
      <c r="I68" s="156"/>
      <c r="J68" s="146"/>
      <c r="L68" s="192"/>
      <c r="M68" s="268"/>
      <c r="N68" s="269"/>
      <c r="O68" s="264"/>
      <c r="P68" s="156"/>
      <c r="Q68" s="156"/>
      <c r="R68" s="146"/>
      <c r="U68" s="192"/>
      <c r="V68" s="251"/>
      <c r="W68" s="252"/>
      <c r="X68" s="264"/>
      <c r="Y68" s="156"/>
      <c r="Z68" s="156"/>
      <c r="AA68" s="146"/>
      <c r="AD68" s="180"/>
      <c r="AE68" s="251"/>
      <c r="AF68" s="252"/>
      <c r="AG68" s="141">
        <v>24</v>
      </c>
      <c r="AH68" s="143">
        <v>5</v>
      </c>
      <c r="AI68" s="143">
        <v>35</v>
      </c>
      <c r="AJ68" s="184">
        <v>5</v>
      </c>
    </row>
    <row r="69" spans="3:36" ht="19.5" thickBot="1" x14ac:dyDescent="0.45">
      <c r="D69" s="193"/>
      <c r="E69" s="270"/>
      <c r="F69" s="271"/>
      <c r="G69" s="265">
        <f>G67+H67</f>
        <v>52</v>
      </c>
      <c r="H69" s="196"/>
      <c r="I69" s="195">
        <f>I67+J67</f>
        <v>51</v>
      </c>
      <c r="J69" s="201"/>
      <c r="L69" s="193"/>
      <c r="M69" s="270"/>
      <c r="N69" s="271"/>
      <c r="O69" s="265">
        <f>O67+P67</f>
        <v>43</v>
      </c>
      <c r="P69" s="196"/>
      <c r="Q69" s="195">
        <f>Q67+R67</f>
        <v>48</v>
      </c>
      <c r="R69" s="201"/>
      <c r="U69" s="193"/>
      <c r="V69" s="253"/>
      <c r="W69" s="254"/>
      <c r="X69" s="265">
        <f>X67+Y67</f>
        <v>33</v>
      </c>
      <c r="Y69" s="196"/>
      <c r="Z69" s="195">
        <f>Z67+AA67</f>
        <v>46</v>
      </c>
      <c r="AA69" s="201"/>
      <c r="AD69" s="180"/>
      <c r="AE69" s="251"/>
      <c r="AF69" s="252"/>
      <c r="AG69" s="141"/>
      <c r="AH69" s="143"/>
      <c r="AI69" s="143"/>
      <c r="AJ69" s="184"/>
    </row>
    <row r="70" spans="3:36" ht="19.5" thickBot="1" x14ac:dyDescent="0.45">
      <c r="D70" s="191" t="s">
        <v>334</v>
      </c>
      <c r="E70" s="266">
        <v>62</v>
      </c>
      <c r="F70" s="267"/>
      <c r="G70" s="97" t="s">
        <v>103</v>
      </c>
      <c r="H70" s="70" t="s">
        <v>128</v>
      </c>
      <c r="I70" s="70" t="s">
        <v>129</v>
      </c>
      <c r="J70" s="71" t="s">
        <v>128</v>
      </c>
      <c r="L70" s="191" t="s">
        <v>262</v>
      </c>
      <c r="M70" s="266">
        <v>233</v>
      </c>
      <c r="N70" s="267"/>
      <c r="O70" s="97" t="s">
        <v>103</v>
      </c>
      <c r="P70" s="70" t="s">
        <v>128</v>
      </c>
      <c r="Q70" s="70" t="s">
        <v>129</v>
      </c>
      <c r="R70" s="71" t="s">
        <v>128</v>
      </c>
      <c r="U70" s="180" t="s">
        <v>218</v>
      </c>
      <c r="V70" s="251">
        <v>93</v>
      </c>
      <c r="W70" s="252"/>
      <c r="X70" s="97" t="s">
        <v>103</v>
      </c>
      <c r="Y70" s="70" t="s">
        <v>128</v>
      </c>
      <c r="Z70" s="70" t="s">
        <v>129</v>
      </c>
      <c r="AA70" s="71" t="s">
        <v>128</v>
      </c>
      <c r="AD70" s="181"/>
      <c r="AE70" s="251"/>
      <c r="AF70" s="252"/>
      <c r="AG70" s="153">
        <f>AG68+AH68</f>
        <v>29</v>
      </c>
      <c r="AH70" s="177"/>
      <c r="AI70" s="177">
        <f>AI68+AJ68</f>
        <v>40</v>
      </c>
      <c r="AJ70" s="185"/>
    </row>
    <row r="71" spans="3:36" x14ac:dyDescent="0.4">
      <c r="D71" s="192"/>
      <c r="E71" s="268"/>
      <c r="F71" s="269"/>
      <c r="G71" s="142">
        <v>85</v>
      </c>
      <c r="H71" s="154">
        <v>18</v>
      </c>
      <c r="I71" s="154">
        <v>91</v>
      </c>
      <c r="J71" s="144">
        <v>18</v>
      </c>
      <c r="L71" s="192"/>
      <c r="M71" s="268"/>
      <c r="N71" s="269"/>
      <c r="O71" s="142">
        <v>45</v>
      </c>
      <c r="P71" s="154">
        <v>6</v>
      </c>
      <c r="Q71" s="154">
        <v>37</v>
      </c>
      <c r="R71" s="144">
        <v>6</v>
      </c>
      <c r="U71" s="180"/>
      <c r="V71" s="251"/>
      <c r="W71" s="252"/>
      <c r="X71" s="142">
        <v>28</v>
      </c>
      <c r="Y71" s="154">
        <v>3</v>
      </c>
      <c r="Z71" s="154">
        <v>29</v>
      </c>
      <c r="AA71" s="144">
        <v>3</v>
      </c>
      <c r="AD71" s="179" t="s">
        <v>149</v>
      </c>
      <c r="AE71" s="251"/>
      <c r="AF71" s="252"/>
      <c r="AG71" s="97" t="s">
        <v>103</v>
      </c>
      <c r="AH71" s="70" t="s">
        <v>128</v>
      </c>
      <c r="AI71" s="70" t="s">
        <v>129</v>
      </c>
      <c r="AJ71" s="71" t="s">
        <v>128</v>
      </c>
    </row>
    <row r="72" spans="3:36" x14ac:dyDescent="0.4">
      <c r="D72" s="192"/>
      <c r="E72" s="268"/>
      <c r="F72" s="269"/>
      <c r="G72" s="264"/>
      <c r="H72" s="156"/>
      <c r="I72" s="156"/>
      <c r="J72" s="146"/>
      <c r="L72" s="192"/>
      <c r="M72" s="268"/>
      <c r="N72" s="269"/>
      <c r="O72" s="264"/>
      <c r="P72" s="156"/>
      <c r="Q72" s="156"/>
      <c r="R72" s="146"/>
      <c r="U72" s="180"/>
      <c r="V72" s="251"/>
      <c r="W72" s="252"/>
      <c r="X72" s="264"/>
      <c r="Y72" s="156"/>
      <c r="Z72" s="156"/>
      <c r="AA72" s="146"/>
      <c r="AD72" s="180"/>
      <c r="AE72" s="251"/>
      <c r="AF72" s="252"/>
      <c r="AG72" s="141">
        <v>37</v>
      </c>
      <c r="AH72" s="143">
        <v>7</v>
      </c>
      <c r="AI72" s="143">
        <v>43</v>
      </c>
      <c r="AJ72" s="184">
        <v>7</v>
      </c>
    </row>
    <row r="73" spans="3:36" ht="19.5" thickBot="1" x14ac:dyDescent="0.45">
      <c r="D73" s="193"/>
      <c r="E73" s="270"/>
      <c r="F73" s="271"/>
      <c r="G73" s="265">
        <f>G71+H71</f>
        <v>103</v>
      </c>
      <c r="H73" s="196"/>
      <c r="I73" s="195">
        <f>I71+J71</f>
        <v>109</v>
      </c>
      <c r="J73" s="201"/>
      <c r="L73" s="193"/>
      <c r="M73" s="270"/>
      <c r="N73" s="271"/>
      <c r="O73" s="265">
        <f>O71+P71</f>
        <v>51</v>
      </c>
      <c r="P73" s="196"/>
      <c r="Q73" s="195">
        <f>Q71+R71</f>
        <v>43</v>
      </c>
      <c r="R73" s="201"/>
      <c r="U73" s="181"/>
      <c r="V73" s="253"/>
      <c r="W73" s="254"/>
      <c r="X73" s="265">
        <f>X71+Y71</f>
        <v>31</v>
      </c>
      <c r="Y73" s="196"/>
      <c r="Z73" s="195">
        <f>Z71+AA71</f>
        <v>32</v>
      </c>
      <c r="AA73" s="201"/>
      <c r="AD73" s="180"/>
      <c r="AE73" s="251"/>
      <c r="AF73" s="252"/>
      <c r="AG73" s="141"/>
      <c r="AH73" s="143"/>
      <c r="AI73" s="143"/>
      <c r="AJ73" s="184"/>
    </row>
    <row r="74" spans="3:36" ht="19.5" thickBot="1" x14ac:dyDescent="0.45">
      <c r="D74" s="191" t="s">
        <v>335</v>
      </c>
      <c r="E74" s="266">
        <v>148</v>
      </c>
      <c r="F74" s="267"/>
      <c r="G74" s="97" t="s">
        <v>103</v>
      </c>
      <c r="H74" s="70" t="s">
        <v>128</v>
      </c>
      <c r="I74" s="70" t="s">
        <v>129</v>
      </c>
      <c r="J74" s="71" t="s">
        <v>128</v>
      </c>
      <c r="L74" s="191" t="s">
        <v>269</v>
      </c>
      <c r="M74" s="266">
        <v>203</v>
      </c>
      <c r="N74" s="267"/>
      <c r="O74" s="97" t="s">
        <v>103</v>
      </c>
      <c r="P74" s="70" t="s">
        <v>128</v>
      </c>
      <c r="Q74" s="70" t="s">
        <v>129</v>
      </c>
      <c r="R74" s="71" t="s">
        <v>128</v>
      </c>
      <c r="U74" s="180" t="s">
        <v>224</v>
      </c>
      <c r="V74" s="251">
        <v>64</v>
      </c>
      <c r="W74" s="252"/>
      <c r="X74" s="97" t="s">
        <v>103</v>
      </c>
      <c r="Y74" s="70" t="s">
        <v>128</v>
      </c>
      <c r="Z74" s="70" t="s">
        <v>129</v>
      </c>
      <c r="AA74" s="71" t="s">
        <v>128</v>
      </c>
      <c r="AD74" s="181"/>
      <c r="AE74" s="251"/>
      <c r="AF74" s="252"/>
      <c r="AG74" s="153">
        <f>AG72+AH72</f>
        <v>44</v>
      </c>
      <c r="AH74" s="177"/>
      <c r="AI74" s="177">
        <f>AI72+AJ72</f>
        <v>50</v>
      </c>
      <c r="AJ74" s="185"/>
    </row>
    <row r="75" spans="3:36" x14ac:dyDescent="0.4">
      <c r="D75" s="192"/>
      <c r="E75" s="268"/>
      <c r="F75" s="269"/>
      <c r="G75" s="142">
        <v>157</v>
      </c>
      <c r="H75" s="154">
        <v>33</v>
      </c>
      <c r="I75" s="154">
        <v>134</v>
      </c>
      <c r="J75" s="144">
        <v>33</v>
      </c>
      <c r="L75" s="192"/>
      <c r="M75" s="268"/>
      <c r="N75" s="269"/>
      <c r="O75" s="142">
        <v>42</v>
      </c>
      <c r="P75" s="154">
        <v>3</v>
      </c>
      <c r="Q75" s="154">
        <v>52</v>
      </c>
      <c r="R75" s="144">
        <v>3</v>
      </c>
      <c r="U75" s="180"/>
      <c r="V75" s="251"/>
      <c r="W75" s="252"/>
      <c r="X75" s="142">
        <v>25</v>
      </c>
      <c r="Y75" s="154">
        <v>3</v>
      </c>
      <c r="Z75" s="154">
        <v>23</v>
      </c>
      <c r="AA75" s="144">
        <v>3</v>
      </c>
      <c r="AD75" s="180" t="s">
        <v>150</v>
      </c>
      <c r="AE75" s="251"/>
      <c r="AF75" s="252"/>
      <c r="AG75" s="97" t="s">
        <v>103</v>
      </c>
      <c r="AH75" s="70" t="s">
        <v>128</v>
      </c>
      <c r="AI75" s="70" t="s">
        <v>129</v>
      </c>
      <c r="AJ75" s="71" t="s">
        <v>128</v>
      </c>
    </row>
    <row r="76" spans="3:36" x14ac:dyDescent="0.4">
      <c r="D76" s="192"/>
      <c r="E76" s="268"/>
      <c r="F76" s="269"/>
      <c r="G76" s="264"/>
      <c r="H76" s="156"/>
      <c r="I76" s="156"/>
      <c r="J76" s="146"/>
      <c r="L76" s="192"/>
      <c r="M76" s="268"/>
      <c r="N76" s="269"/>
      <c r="O76" s="264"/>
      <c r="P76" s="156"/>
      <c r="Q76" s="156"/>
      <c r="R76" s="146"/>
      <c r="U76" s="180"/>
      <c r="V76" s="251"/>
      <c r="W76" s="252"/>
      <c r="X76" s="264"/>
      <c r="Y76" s="156"/>
      <c r="Z76" s="156"/>
      <c r="AA76" s="146"/>
      <c r="AD76" s="180"/>
      <c r="AE76" s="251"/>
      <c r="AF76" s="252"/>
      <c r="AG76" s="141">
        <v>13</v>
      </c>
      <c r="AH76" s="143">
        <v>2</v>
      </c>
      <c r="AI76" s="143">
        <v>46</v>
      </c>
      <c r="AJ76" s="184">
        <v>2</v>
      </c>
    </row>
    <row r="77" spans="3:36" ht="19.5" thickBot="1" x14ac:dyDescent="0.45">
      <c r="D77" s="193"/>
      <c r="E77" s="270"/>
      <c r="F77" s="271"/>
      <c r="G77" s="265">
        <f>G75+H75</f>
        <v>190</v>
      </c>
      <c r="H77" s="196"/>
      <c r="I77" s="195">
        <f>I75+J75</f>
        <v>167</v>
      </c>
      <c r="J77" s="201"/>
      <c r="L77" s="193"/>
      <c r="M77" s="270"/>
      <c r="N77" s="271"/>
      <c r="O77" s="265">
        <f>O75+P75</f>
        <v>45</v>
      </c>
      <c r="P77" s="196"/>
      <c r="Q77" s="195">
        <f>Q75+R75</f>
        <v>55</v>
      </c>
      <c r="R77" s="201"/>
      <c r="U77" s="181"/>
      <c r="V77" s="253"/>
      <c r="W77" s="254"/>
      <c r="X77" s="265">
        <f>X75+Y75</f>
        <v>28</v>
      </c>
      <c r="Y77" s="196"/>
      <c r="Z77" s="195">
        <f>Z75+AA75</f>
        <v>26</v>
      </c>
      <c r="AA77" s="201"/>
      <c r="AD77" s="180"/>
      <c r="AE77" s="251"/>
      <c r="AF77" s="252"/>
      <c r="AG77" s="141"/>
      <c r="AH77" s="143"/>
      <c r="AI77" s="143"/>
      <c r="AJ77" s="184"/>
    </row>
    <row r="78" spans="3:36" ht="19.5" thickBot="1" x14ac:dyDescent="0.45">
      <c r="D78" s="191" t="s">
        <v>336</v>
      </c>
      <c r="E78" s="266"/>
      <c r="F78" s="267"/>
      <c r="G78" s="97" t="s">
        <v>103</v>
      </c>
      <c r="H78" s="70" t="s">
        <v>128</v>
      </c>
      <c r="I78" s="70" t="s">
        <v>129</v>
      </c>
      <c r="J78" s="71" t="s">
        <v>128</v>
      </c>
      <c r="L78" s="191" t="s">
        <v>294</v>
      </c>
      <c r="M78" s="266">
        <v>162</v>
      </c>
      <c r="N78" s="267"/>
      <c r="O78" s="97" t="s">
        <v>103</v>
      </c>
      <c r="P78" s="70" t="s">
        <v>128</v>
      </c>
      <c r="Q78" s="70" t="s">
        <v>129</v>
      </c>
      <c r="R78" s="71" t="s">
        <v>128</v>
      </c>
      <c r="U78" s="191" t="s">
        <v>230</v>
      </c>
      <c r="V78" s="266">
        <v>70</v>
      </c>
      <c r="W78" s="267"/>
      <c r="X78" s="97" t="s">
        <v>103</v>
      </c>
      <c r="Y78" s="70" t="s">
        <v>128</v>
      </c>
      <c r="Z78" s="70" t="s">
        <v>129</v>
      </c>
      <c r="AA78" s="71" t="s">
        <v>128</v>
      </c>
      <c r="AD78" s="181"/>
      <c r="AE78" s="251"/>
      <c r="AF78" s="252"/>
      <c r="AG78" s="153">
        <f>AG76+AH76</f>
        <v>15</v>
      </c>
      <c r="AH78" s="177"/>
      <c r="AI78" s="177">
        <f>AI76+AJ76</f>
        <v>48</v>
      </c>
      <c r="AJ78" s="185"/>
    </row>
    <row r="79" spans="3:36" x14ac:dyDescent="0.4">
      <c r="D79" s="192"/>
      <c r="E79" s="268"/>
      <c r="F79" s="269"/>
      <c r="G79" s="142"/>
      <c r="H79" s="154"/>
      <c r="I79" s="154"/>
      <c r="J79" s="144"/>
      <c r="L79" s="192"/>
      <c r="M79" s="268"/>
      <c r="N79" s="269"/>
      <c r="O79" s="142">
        <v>41</v>
      </c>
      <c r="P79" s="154">
        <v>8</v>
      </c>
      <c r="Q79" s="154">
        <v>36</v>
      </c>
      <c r="R79" s="144">
        <v>8</v>
      </c>
      <c r="U79" s="192"/>
      <c r="V79" s="268"/>
      <c r="W79" s="269"/>
      <c r="X79" s="142">
        <v>25</v>
      </c>
      <c r="Y79" s="154">
        <v>6</v>
      </c>
      <c r="Z79" s="154">
        <v>19</v>
      </c>
      <c r="AA79" s="144">
        <v>6</v>
      </c>
      <c r="AD79" s="180" t="s">
        <v>138</v>
      </c>
      <c r="AE79" s="251"/>
      <c r="AF79" s="252"/>
      <c r="AG79" s="97" t="s">
        <v>103</v>
      </c>
      <c r="AH79" s="70" t="s">
        <v>128</v>
      </c>
      <c r="AI79" s="70" t="s">
        <v>129</v>
      </c>
      <c r="AJ79" s="71" t="s">
        <v>128</v>
      </c>
    </row>
    <row r="80" spans="3:36" x14ac:dyDescent="0.4">
      <c r="D80" s="192"/>
      <c r="E80" s="268"/>
      <c r="F80" s="269"/>
      <c r="G80" s="264"/>
      <c r="H80" s="156"/>
      <c r="I80" s="156"/>
      <c r="J80" s="146"/>
      <c r="L80" s="192"/>
      <c r="M80" s="268"/>
      <c r="N80" s="269"/>
      <c r="O80" s="264"/>
      <c r="P80" s="156"/>
      <c r="Q80" s="156"/>
      <c r="R80" s="146"/>
      <c r="U80" s="192"/>
      <c r="V80" s="268"/>
      <c r="W80" s="269"/>
      <c r="X80" s="264"/>
      <c r="Y80" s="156"/>
      <c r="Z80" s="156"/>
      <c r="AA80" s="146"/>
      <c r="AD80" s="180"/>
      <c r="AE80" s="251"/>
      <c r="AF80" s="252"/>
      <c r="AG80" s="142"/>
      <c r="AH80" s="154"/>
      <c r="AI80" s="154"/>
      <c r="AJ80" s="144"/>
    </row>
    <row r="81" spans="4:36" ht="19.5" thickBot="1" x14ac:dyDescent="0.45">
      <c r="D81" s="193"/>
      <c r="E81" s="270"/>
      <c r="F81" s="271"/>
      <c r="G81" s="265">
        <f>G79+H79</f>
        <v>0</v>
      </c>
      <c r="H81" s="196"/>
      <c r="I81" s="195">
        <f>I79+J79</f>
        <v>0</v>
      </c>
      <c r="J81" s="201"/>
      <c r="L81" s="193"/>
      <c r="M81" s="270"/>
      <c r="N81" s="271"/>
      <c r="O81" s="265">
        <f>O79+P79</f>
        <v>49</v>
      </c>
      <c r="P81" s="196"/>
      <c r="Q81" s="195">
        <f>Q79+R79</f>
        <v>44</v>
      </c>
      <c r="R81" s="201"/>
      <c r="U81" s="193"/>
      <c r="V81" s="270"/>
      <c r="W81" s="271"/>
      <c r="X81" s="265">
        <f>X79+Y79</f>
        <v>31</v>
      </c>
      <c r="Y81" s="196"/>
      <c r="Z81" s="195">
        <f>Z79+AA79</f>
        <v>25</v>
      </c>
      <c r="AA81" s="201"/>
      <c r="AD81" s="180"/>
      <c r="AE81" s="251"/>
      <c r="AF81" s="252"/>
      <c r="AG81" s="264"/>
      <c r="AH81" s="156"/>
      <c r="AI81" s="156"/>
      <c r="AJ81" s="146"/>
    </row>
    <row r="82" spans="4:36" ht="19.5" thickBot="1" x14ac:dyDescent="0.45">
      <c r="D82" s="191" t="s">
        <v>337</v>
      </c>
      <c r="E82" s="266"/>
      <c r="F82" s="267"/>
      <c r="G82" s="97" t="s">
        <v>103</v>
      </c>
      <c r="H82" s="70" t="s">
        <v>128</v>
      </c>
      <c r="I82" s="70" t="s">
        <v>129</v>
      </c>
      <c r="J82" s="71" t="s">
        <v>128</v>
      </c>
      <c r="L82" s="191" t="s">
        <v>303</v>
      </c>
      <c r="M82" s="266">
        <v>136</v>
      </c>
      <c r="N82" s="267"/>
      <c r="O82" s="97" t="s">
        <v>103</v>
      </c>
      <c r="P82" s="70" t="s">
        <v>128</v>
      </c>
      <c r="Q82" s="70" t="s">
        <v>129</v>
      </c>
      <c r="R82" s="71" t="s">
        <v>128</v>
      </c>
      <c r="U82" s="191" t="s">
        <v>243</v>
      </c>
      <c r="V82" s="266">
        <v>92</v>
      </c>
      <c r="W82" s="267"/>
      <c r="X82" s="97" t="s">
        <v>103</v>
      </c>
      <c r="Y82" s="70" t="s">
        <v>128</v>
      </c>
      <c r="Z82" s="70" t="s">
        <v>129</v>
      </c>
      <c r="AA82" s="71" t="s">
        <v>128</v>
      </c>
      <c r="AD82" s="181"/>
      <c r="AE82" s="251"/>
      <c r="AF82" s="252"/>
      <c r="AG82" s="265">
        <f>AG80+AH80</f>
        <v>0</v>
      </c>
      <c r="AH82" s="196"/>
      <c r="AI82" s="195">
        <f>AI80+AJ80</f>
        <v>0</v>
      </c>
      <c r="AJ82" s="201"/>
    </row>
    <row r="83" spans="4:36" x14ac:dyDescent="0.4">
      <c r="D83" s="192"/>
      <c r="E83" s="268"/>
      <c r="F83" s="269"/>
      <c r="G83" s="142"/>
      <c r="H83" s="154"/>
      <c r="I83" s="154"/>
      <c r="J83" s="144"/>
      <c r="L83" s="192"/>
      <c r="M83" s="268"/>
      <c r="N83" s="269"/>
      <c r="O83" s="142">
        <v>26</v>
      </c>
      <c r="P83" s="154">
        <v>9</v>
      </c>
      <c r="Q83" s="154">
        <v>43</v>
      </c>
      <c r="R83" s="144">
        <v>9</v>
      </c>
      <c r="U83" s="192"/>
      <c r="V83" s="268"/>
      <c r="W83" s="269"/>
      <c r="X83" s="142">
        <v>36</v>
      </c>
      <c r="Y83" s="154">
        <v>6</v>
      </c>
      <c r="Z83" s="154">
        <v>41</v>
      </c>
      <c r="AA83" s="144">
        <v>6</v>
      </c>
      <c r="AD83" s="180" t="s">
        <v>153</v>
      </c>
      <c r="AE83" s="251"/>
      <c r="AF83" s="252"/>
      <c r="AG83" s="97" t="s">
        <v>103</v>
      </c>
      <c r="AH83" s="70" t="s">
        <v>128</v>
      </c>
      <c r="AI83" s="70" t="s">
        <v>129</v>
      </c>
      <c r="AJ83" s="71" t="s">
        <v>128</v>
      </c>
    </row>
    <row r="84" spans="4:36" x14ac:dyDescent="0.4">
      <c r="D84" s="192"/>
      <c r="E84" s="268"/>
      <c r="F84" s="269"/>
      <c r="G84" s="264"/>
      <c r="H84" s="156"/>
      <c r="I84" s="156"/>
      <c r="J84" s="146"/>
      <c r="L84" s="192"/>
      <c r="M84" s="268"/>
      <c r="N84" s="269"/>
      <c r="O84" s="264"/>
      <c r="P84" s="156"/>
      <c r="Q84" s="156"/>
      <c r="R84" s="146"/>
      <c r="U84" s="192"/>
      <c r="V84" s="268"/>
      <c r="W84" s="269"/>
      <c r="X84" s="264"/>
      <c r="Y84" s="156"/>
      <c r="Z84" s="156"/>
      <c r="AA84" s="146"/>
      <c r="AD84" s="180"/>
      <c r="AE84" s="251"/>
      <c r="AF84" s="252"/>
      <c r="AG84" s="142"/>
      <c r="AH84" s="154"/>
      <c r="AI84" s="154"/>
      <c r="AJ84" s="144"/>
    </row>
    <row r="85" spans="4:36" ht="19.5" thickBot="1" x14ac:dyDescent="0.45">
      <c r="D85" s="193"/>
      <c r="E85" s="270"/>
      <c r="F85" s="271"/>
      <c r="G85" s="265">
        <f>G83+H83</f>
        <v>0</v>
      </c>
      <c r="H85" s="196"/>
      <c r="I85" s="195">
        <f>I83+J83</f>
        <v>0</v>
      </c>
      <c r="J85" s="201"/>
      <c r="L85" s="193"/>
      <c r="M85" s="270"/>
      <c r="N85" s="271"/>
      <c r="O85" s="265">
        <f>O83+P83</f>
        <v>35</v>
      </c>
      <c r="P85" s="196"/>
      <c r="Q85" s="195">
        <f>Q83+R83</f>
        <v>52</v>
      </c>
      <c r="R85" s="201"/>
      <c r="U85" s="193"/>
      <c r="V85" s="270"/>
      <c r="W85" s="271"/>
      <c r="X85" s="265">
        <f>X83+Y83</f>
        <v>42</v>
      </c>
      <c r="Y85" s="196"/>
      <c r="Z85" s="195">
        <f>Z83+AA83</f>
        <v>47</v>
      </c>
      <c r="AA85" s="201"/>
      <c r="AD85" s="180"/>
      <c r="AE85" s="251"/>
      <c r="AF85" s="252"/>
      <c r="AG85" s="264"/>
      <c r="AH85" s="156"/>
      <c r="AI85" s="156"/>
      <c r="AJ85" s="146"/>
    </row>
    <row r="86" spans="4:36" ht="19.5" thickBot="1" x14ac:dyDescent="0.45">
      <c r="D86" s="191" t="s">
        <v>338</v>
      </c>
      <c r="E86" s="266"/>
      <c r="F86" s="267"/>
      <c r="G86" s="97" t="s">
        <v>103</v>
      </c>
      <c r="H86" s="70" t="s">
        <v>128</v>
      </c>
      <c r="I86" s="70" t="s">
        <v>129</v>
      </c>
      <c r="J86" s="71" t="s">
        <v>128</v>
      </c>
      <c r="L86" s="191" t="s">
        <v>310</v>
      </c>
      <c r="M86" s="266">
        <v>112</v>
      </c>
      <c r="N86" s="267"/>
      <c r="O86" s="97" t="s">
        <v>103</v>
      </c>
      <c r="P86" s="70" t="s">
        <v>128</v>
      </c>
      <c r="Q86" s="70" t="s">
        <v>129</v>
      </c>
      <c r="R86" s="71" t="s">
        <v>128</v>
      </c>
      <c r="U86" s="191" t="s">
        <v>250</v>
      </c>
      <c r="V86" s="266">
        <v>113</v>
      </c>
      <c r="W86" s="267"/>
      <c r="X86" s="97" t="s">
        <v>103</v>
      </c>
      <c r="Y86" s="70" t="s">
        <v>128</v>
      </c>
      <c r="Z86" s="70" t="s">
        <v>129</v>
      </c>
      <c r="AA86" s="71" t="s">
        <v>128</v>
      </c>
      <c r="AD86" s="181"/>
      <c r="AE86" s="251"/>
      <c r="AF86" s="252"/>
      <c r="AG86" s="265">
        <f>AG84+AH84</f>
        <v>0</v>
      </c>
      <c r="AH86" s="196"/>
      <c r="AI86" s="195">
        <f>AI84+AJ84</f>
        <v>0</v>
      </c>
      <c r="AJ86" s="201"/>
    </row>
    <row r="87" spans="4:36" x14ac:dyDescent="0.4">
      <c r="D87" s="192"/>
      <c r="E87" s="268"/>
      <c r="F87" s="269"/>
      <c r="G87" s="142"/>
      <c r="H87" s="154"/>
      <c r="I87" s="154"/>
      <c r="J87" s="144"/>
      <c r="L87" s="192"/>
      <c r="M87" s="268"/>
      <c r="N87" s="269"/>
      <c r="O87" s="142">
        <v>29</v>
      </c>
      <c r="P87" s="154">
        <v>9</v>
      </c>
      <c r="Q87" s="154">
        <v>29</v>
      </c>
      <c r="R87" s="144">
        <v>9</v>
      </c>
      <c r="U87" s="192"/>
      <c r="V87" s="268"/>
      <c r="W87" s="269"/>
      <c r="X87" s="142">
        <v>33</v>
      </c>
      <c r="Y87" s="154">
        <v>8</v>
      </c>
      <c r="Z87" s="154">
        <v>69</v>
      </c>
      <c r="AA87" s="144">
        <v>8</v>
      </c>
      <c r="AD87" s="180" t="s">
        <v>154</v>
      </c>
      <c r="AE87" s="251"/>
      <c r="AF87" s="252"/>
      <c r="AG87" s="97" t="s">
        <v>103</v>
      </c>
      <c r="AH87" s="70" t="s">
        <v>128</v>
      </c>
      <c r="AI87" s="70" t="s">
        <v>129</v>
      </c>
      <c r="AJ87" s="71" t="s">
        <v>128</v>
      </c>
    </row>
    <row r="88" spans="4:36" x14ac:dyDescent="0.4">
      <c r="D88" s="192"/>
      <c r="E88" s="268"/>
      <c r="F88" s="269"/>
      <c r="G88" s="264"/>
      <c r="H88" s="156"/>
      <c r="I88" s="156"/>
      <c r="J88" s="146"/>
      <c r="L88" s="192"/>
      <c r="M88" s="268"/>
      <c r="N88" s="269"/>
      <c r="O88" s="264"/>
      <c r="P88" s="156"/>
      <c r="Q88" s="156"/>
      <c r="R88" s="146"/>
      <c r="U88" s="192"/>
      <c r="V88" s="268"/>
      <c r="W88" s="269"/>
      <c r="X88" s="264"/>
      <c r="Y88" s="156"/>
      <c r="Z88" s="156"/>
      <c r="AA88" s="146"/>
      <c r="AD88" s="180"/>
      <c r="AE88" s="251"/>
      <c r="AF88" s="252"/>
      <c r="AG88" s="142"/>
      <c r="AH88" s="154"/>
      <c r="AI88" s="154"/>
      <c r="AJ88" s="144"/>
    </row>
    <row r="89" spans="4:36" ht="19.5" thickBot="1" x14ac:dyDescent="0.45">
      <c r="D89" s="193"/>
      <c r="E89" s="270"/>
      <c r="F89" s="271"/>
      <c r="G89" s="265">
        <f>G87+H87</f>
        <v>0</v>
      </c>
      <c r="H89" s="196"/>
      <c r="I89" s="195">
        <f>I87+J87</f>
        <v>0</v>
      </c>
      <c r="J89" s="201"/>
      <c r="L89" s="193"/>
      <c r="M89" s="270"/>
      <c r="N89" s="271"/>
      <c r="O89" s="265">
        <f>O87+P87</f>
        <v>38</v>
      </c>
      <c r="P89" s="196"/>
      <c r="Q89" s="195">
        <f>Q87+R87</f>
        <v>38</v>
      </c>
      <c r="R89" s="201"/>
      <c r="U89" s="193"/>
      <c r="V89" s="270"/>
      <c r="W89" s="271"/>
      <c r="X89" s="265">
        <f>X87+Y87</f>
        <v>41</v>
      </c>
      <c r="Y89" s="196"/>
      <c r="Z89" s="195">
        <f>Z87+AA87</f>
        <v>77</v>
      </c>
      <c r="AA89" s="201"/>
      <c r="AD89" s="180"/>
      <c r="AE89" s="251"/>
      <c r="AF89" s="252"/>
      <c r="AG89" s="264"/>
      <c r="AH89" s="156"/>
      <c r="AI89" s="156"/>
      <c r="AJ89" s="146"/>
    </row>
    <row r="90" spans="4:36" ht="19.5" thickBot="1" x14ac:dyDescent="0.45">
      <c r="D90" s="191" t="s">
        <v>339</v>
      </c>
      <c r="E90" s="266"/>
      <c r="F90" s="267"/>
      <c r="G90" s="97" t="s">
        <v>103</v>
      </c>
      <c r="H90" s="70" t="s">
        <v>128</v>
      </c>
      <c r="I90" s="70" t="s">
        <v>129</v>
      </c>
      <c r="J90" s="71" t="s">
        <v>128</v>
      </c>
      <c r="L90" s="191" t="s">
        <v>315</v>
      </c>
      <c r="M90" s="266">
        <v>71</v>
      </c>
      <c r="N90" s="267"/>
      <c r="O90" s="97" t="s">
        <v>103</v>
      </c>
      <c r="P90" s="70" t="s">
        <v>128</v>
      </c>
      <c r="Q90" s="70" t="s">
        <v>129</v>
      </c>
      <c r="R90" s="71" t="s">
        <v>128</v>
      </c>
      <c r="U90" s="191" t="s">
        <v>255</v>
      </c>
      <c r="V90" s="266">
        <v>124</v>
      </c>
      <c r="W90" s="267"/>
      <c r="X90" s="97" t="s">
        <v>103</v>
      </c>
      <c r="Y90" s="70" t="s">
        <v>128</v>
      </c>
      <c r="Z90" s="70" t="s">
        <v>129</v>
      </c>
      <c r="AA90" s="71" t="s">
        <v>128</v>
      </c>
      <c r="AD90" s="181"/>
      <c r="AE90" s="251"/>
      <c r="AF90" s="252"/>
      <c r="AG90" s="265">
        <f>AG88+AH88</f>
        <v>0</v>
      </c>
      <c r="AH90" s="196"/>
      <c r="AI90" s="195">
        <f>AI88+AJ88</f>
        <v>0</v>
      </c>
      <c r="AJ90" s="201"/>
    </row>
    <row r="91" spans="4:36" x14ac:dyDescent="0.4">
      <c r="D91" s="192"/>
      <c r="E91" s="268"/>
      <c r="F91" s="269"/>
      <c r="G91" s="142"/>
      <c r="H91" s="154"/>
      <c r="I91" s="154"/>
      <c r="J91" s="144"/>
      <c r="L91" s="192"/>
      <c r="M91" s="268"/>
      <c r="N91" s="269"/>
      <c r="O91" s="142">
        <v>53</v>
      </c>
      <c r="P91" s="154">
        <v>6</v>
      </c>
      <c r="Q91" s="154">
        <v>49</v>
      </c>
      <c r="R91" s="144">
        <v>6</v>
      </c>
      <c r="U91" s="192"/>
      <c r="V91" s="268"/>
      <c r="W91" s="269"/>
      <c r="X91" s="142">
        <v>34</v>
      </c>
      <c r="Y91" s="154">
        <v>9</v>
      </c>
      <c r="Z91" s="154">
        <v>39</v>
      </c>
      <c r="AA91" s="144">
        <v>9</v>
      </c>
      <c r="AD91" s="180" t="s">
        <v>209</v>
      </c>
      <c r="AE91" s="251"/>
      <c r="AF91" s="252"/>
      <c r="AG91" s="97" t="s">
        <v>103</v>
      </c>
      <c r="AH91" s="70" t="s">
        <v>128</v>
      </c>
      <c r="AI91" s="70" t="s">
        <v>129</v>
      </c>
      <c r="AJ91" s="71" t="s">
        <v>128</v>
      </c>
    </row>
    <row r="92" spans="4:36" x14ac:dyDescent="0.4">
      <c r="D92" s="192"/>
      <c r="E92" s="268"/>
      <c r="F92" s="269"/>
      <c r="G92" s="264"/>
      <c r="H92" s="156"/>
      <c r="I92" s="156"/>
      <c r="J92" s="146"/>
      <c r="L92" s="192"/>
      <c r="M92" s="268"/>
      <c r="N92" s="269"/>
      <c r="O92" s="264"/>
      <c r="P92" s="156"/>
      <c r="Q92" s="156"/>
      <c r="R92" s="146"/>
      <c r="U92" s="192"/>
      <c r="V92" s="268"/>
      <c r="W92" s="269"/>
      <c r="X92" s="264"/>
      <c r="Y92" s="156"/>
      <c r="Z92" s="156"/>
      <c r="AA92" s="146"/>
      <c r="AD92" s="180"/>
      <c r="AE92" s="251"/>
      <c r="AF92" s="252"/>
      <c r="AG92" s="142"/>
      <c r="AH92" s="154"/>
      <c r="AI92" s="154"/>
      <c r="AJ92" s="144"/>
    </row>
    <row r="93" spans="4:36" ht="19.5" thickBot="1" x14ac:dyDescent="0.45">
      <c r="D93" s="193"/>
      <c r="E93" s="270"/>
      <c r="F93" s="271"/>
      <c r="G93" s="265">
        <f>G91+H91</f>
        <v>0</v>
      </c>
      <c r="H93" s="196"/>
      <c r="I93" s="195">
        <f>I91+J91</f>
        <v>0</v>
      </c>
      <c r="J93" s="201"/>
      <c r="L93" s="193"/>
      <c r="M93" s="270"/>
      <c r="N93" s="271"/>
      <c r="O93" s="265">
        <f>O91+P91</f>
        <v>59</v>
      </c>
      <c r="P93" s="196"/>
      <c r="Q93" s="195">
        <f>Q91+R91</f>
        <v>55</v>
      </c>
      <c r="R93" s="201"/>
      <c r="U93" s="193"/>
      <c r="V93" s="270"/>
      <c r="W93" s="271"/>
      <c r="X93" s="265">
        <f>X91+Y91</f>
        <v>43</v>
      </c>
      <c r="Y93" s="196"/>
      <c r="Z93" s="195">
        <f>Z91+AA91</f>
        <v>48</v>
      </c>
      <c r="AA93" s="201"/>
      <c r="AD93" s="180"/>
      <c r="AE93" s="251"/>
      <c r="AF93" s="252"/>
      <c r="AG93" s="264"/>
      <c r="AH93" s="156"/>
      <c r="AI93" s="156"/>
      <c r="AJ93" s="146"/>
    </row>
    <row r="94" spans="4:36" ht="19.5" thickBot="1" x14ac:dyDescent="0.45">
      <c r="D94" s="191"/>
      <c r="E94" s="266"/>
      <c r="F94" s="267"/>
      <c r="G94" s="97" t="s">
        <v>103</v>
      </c>
      <c r="H94" s="70" t="s">
        <v>128</v>
      </c>
      <c r="I94" s="70" t="s">
        <v>129</v>
      </c>
      <c r="J94" s="71" t="s">
        <v>128</v>
      </c>
      <c r="L94" s="191" t="s">
        <v>325</v>
      </c>
      <c r="M94" s="266">
        <v>125</v>
      </c>
      <c r="N94" s="267"/>
      <c r="O94" s="97" t="s">
        <v>103</v>
      </c>
      <c r="P94" s="70" t="s">
        <v>128</v>
      </c>
      <c r="Q94" s="70" t="s">
        <v>129</v>
      </c>
      <c r="R94" s="71" t="s">
        <v>128</v>
      </c>
      <c r="U94" s="191" t="s">
        <v>262</v>
      </c>
      <c r="V94" s="266">
        <v>233</v>
      </c>
      <c r="W94" s="267"/>
      <c r="X94" s="97" t="s">
        <v>134</v>
      </c>
      <c r="Y94" s="70" t="s">
        <v>135</v>
      </c>
      <c r="Z94" s="70" t="s">
        <v>136</v>
      </c>
      <c r="AA94" s="71" t="s">
        <v>135</v>
      </c>
      <c r="AD94" s="181"/>
      <c r="AE94" s="251"/>
      <c r="AF94" s="252"/>
      <c r="AG94" s="265">
        <f>AG92+AH92</f>
        <v>0</v>
      </c>
      <c r="AH94" s="196"/>
      <c r="AI94" s="195">
        <f>AI92+AJ92</f>
        <v>0</v>
      </c>
      <c r="AJ94" s="201"/>
    </row>
    <row r="95" spans="4:36" x14ac:dyDescent="0.4">
      <c r="D95" s="192"/>
      <c r="E95" s="268"/>
      <c r="F95" s="269"/>
      <c r="G95" s="142"/>
      <c r="H95" s="154"/>
      <c r="I95" s="154"/>
      <c r="J95" s="144"/>
      <c r="L95" s="192"/>
      <c r="M95" s="268"/>
      <c r="N95" s="269"/>
      <c r="O95" s="142">
        <v>55</v>
      </c>
      <c r="P95" s="154">
        <v>14</v>
      </c>
      <c r="Q95" s="154">
        <v>44</v>
      </c>
      <c r="R95" s="144">
        <v>14</v>
      </c>
      <c r="U95" s="192"/>
      <c r="V95" s="268"/>
      <c r="W95" s="269"/>
      <c r="X95" s="142">
        <v>45</v>
      </c>
      <c r="Y95" s="154">
        <v>6</v>
      </c>
      <c r="Z95" s="154">
        <v>37</v>
      </c>
      <c r="AA95" s="144">
        <v>6</v>
      </c>
      <c r="AD95" s="180" t="s">
        <v>210</v>
      </c>
      <c r="AE95" s="251"/>
      <c r="AF95" s="252"/>
      <c r="AG95" s="97" t="s">
        <v>103</v>
      </c>
      <c r="AH95" s="70" t="s">
        <v>128</v>
      </c>
      <c r="AI95" s="70" t="s">
        <v>129</v>
      </c>
      <c r="AJ95" s="71" t="s">
        <v>128</v>
      </c>
    </row>
    <row r="96" spans="4:36" x14ac:dyDescent="0.4">
      <c r="D96" s="192"/>
      <c r="E96" s="268"/>
      <c r="F96" s="269"/>
      <c r="G96" s="264"/>
      <c r="H96" s="156"/>
      <c r="I96" s="156"/>
      <c r="J96" s="146"/>
      <c r="L96" s="192"/>
      <c r="M96" s="268"/>
      <c r="N96" s="269"/>
      <c r="O96" s="264"/>
      <c r="P96" s="156"/>
      <c r="Q96" s="156"/>
      <c r="R96" s="146"/>
      <c r="U96" s="192"/>
      <c r="V96" s="268"/>
      <c r="W96" s="269"/>
      <c r="X96" s="264"/>
      <c r="Y96" s="156"/>
      <c r="Z96" s="156"/>
      <c r="AA96" s="146"/>
      <c r="AD96" s="180"/>
      <c r="AE96" s="251"/>
      <c r="AF96" s="252"/>
      <c r="AG96" s="142"/>
      <c r="AH96" s="154"/>
      <c r="AI96" s="154"/>
      <c r="AJ96" s="144"/>
    </row>
    <row r="97" spans="4:36" ht="19.5" thickBot="1" x14ac:dyDescent="0.45">
      <c r="D97" s="193"/>
      <c r="E97" s="270"/>
      <c r="F97" s="271"/>
      <c r="G97" s="265">
        <f>G95+H95</f>
        <v>0</v>
      </c>
      <c r="H97" s="196"/>
      <c r="I97" s="195">
        <f>I95+J95</f>
        <v>0</v>
      </c>
      <c r="J97" s="201"/>
      <c r="L97" s="193"/>
      <c r="M97" s="270"/>
      <c r="N97" s="271"/>
      <c r="O97" s="265">
        <f>O95+P95</f>
        <v>69</v>
      </c>
      <c r="P97" s="196"/>
      <c r="Q97" s="195">
        <f>Q95+R95</f>
        <v>58</v>
      </c>
      <c r="R97" s="201"/>
      <c r="U97" s="193"/>
      <c r="V97" s="270"/>
      <c r="W97" s="271"/>
      <c r="X97" s="265">
        <f>X95+Y95</f>
        <v>51</v>
      </c>
      <c r="Y97" s="196"/>
      <c r="Z97" s="195">
        <f>Z95+AA95</f>
        <v>43</v>
      </c>
      <c r="AA97" s="201"/>
      <c r="AD97" s="180"/>
      <c r="AE97" s="251"/>
      <c r="AF97" s="252"/>
      <c r="AG97" s="264"/>
      <c r="AH97" s="156"/>
      <c r="AI97" s="156"/>
      <c r="AJ97" s="146"/>
    </row>
    <row r="98" spans="4:36" ht="19.5" thickBot="1" x14ac:dyDescent="0.45">
      <c r="D98" s="191"/>
      <c r="E98" s="266"/>
      <c r="F98" s="267"/>
      <c r="G98" s="97" t="s">
        <v>103</v>
      </c>
      <c r="H98" s="70" t="s">
        <v>128</v>
      </c>
      <c r="I98" s="70" t="s">
        <v>129</v>
      </c>
      <c r="J98" s="71" t="s">
        <v>128</v>
      </c>
      <c r="L98" s="191" t="s">
        <v>331</v>
      </c>
      <c r="M98" s="266">
        <v>165</v>
      </c>
      <c r="N98" s="267"/>
      <c r="O98" s="97" t="s">
        <v>103</v>
      </c>
      <c r="P98" s="70" t="s">
        <v>128</v>
      </c>
      <c r="Q98" s="70" t="s">
        <v>129</v>
      </c>
      <c r="R98" s="71" t="s">
        <v>128</v>
      </c>
      <c r="U98" s="191" t="s">
        <v>269</v>
      </c>
      <c r="V98" s="266">
        <v>203</v>
      </c>
      <c r="W98" s="267"/>
      <c r="X98" s="97" t="s">
        <v>271</v>
      </c>
      <c r="Y98" s="70" t="s">
        <v>272</v>
      </c>
      <c r="Z98" s="70" t="s">
        <v>273</v>
      </c>
      <c r="AA98" s="71" t="s">
        <v>272</v>
      </c>
      <c r="AD98" s="181"/>
      <c r="AE98" s="251"/>
      <c r="AF98" s="252"/>
      <c r="AG98" s="265">
        <f>AG96+AH96</f>
        <v>0</v>
      </c>
      <c r="AH98" s="196"/>
      <c r="AI98" s="195">
        <f>AI96+AJ96</f>
        <v>0</v>
      </c>
      <c r="AJ98" s="201"/>
    </row>
    <row r="99" spans="4:36" x14ac:dyDescent="0.4">
      <c r="D99" s="192"/>
      <c r="E99" s="268"/>
      <c r="F99" s="269"/>
      <c r="G99" s="142"/>
      <c r="H99" s="154"/>
      <c r="I99" s="154"/>
      <c r="J99" s="144"/>
      <c r="L99" s="192"/>
      <c r="M99" s="268"/>
      <c r="N99" s="269"/>
      <c r="O99" s="142">
        <v>40</v>
      </c>
      <c r="P99" s="154">
        <v>6</v>
      </c>
      <c r="Q99" s="154">
        <v>29</v>
      </c>
      <c r="R99" s="144">
        <v>6</v>
      </c>
      <c r="U99" s="192"/>
      <c r="V99" s="268"/>
      <c r="W99" s="269"/>
      <c r="X99" s="142">
        <v>42</v>
      </c>
      <c r="Y99" s="154">
        <v>3</v>
      </c>
      <c r="Z99" s="154">
        <v>52</v>
      </c>
      <c r="AA99" s="144">
        <v>3</v>
      </c>
      <c r="AD99" s="180" t="s">
        <v>211</v>
      </c>
      <c r="AE99" s="251"/>
      <c r="AF99" s="252"/>
      <c r="AG99" s="97" t="s">
        <v>103</v>
      </c>
      <c r="AH99" s="70" t="s">
        <v>128</v>
      </c>
      <c r="AI99" s="70" t="s">
        <v>129</v>
      </c>
      <c r="AJ99" s="71" t="s">
        <v>128</v>
      </c>
    </row>
    <row r="100" spans="4:36" x14ac:dyDescent="0.4">
      <c r="D100" s="192"/>
      <c r="E100" s="268"/>
      <c r="F100" s="269"/>
      <c r="G100" s="264"/>
      <c r="H100" s="156"/>
      <c r="I100" s="156"/>
      <c r="J100" s="146"/>
      <c r="L100" s="192"/>
      <c r="M100" s="268"/>
      <c r="N100" s="269"/>
      <c r="O100" s="264"/>
      <c r="P100" s="156"/>
      <c r="Q100" s="156"/>
      <c r="R100" s="146"/>
      <c r="U100" s="192"/>
      <c r="V100" s="268"/>
      <c r="W100" s="269"/>
      <c r="X100" s="264"/>
      <c r="Y100" s="156"/>
      <c r="Z100" s="156"/>
      <c r="AA100" s="146"/>
      <c r="AD100" s="180"/>
      <c r="AE100" s="251"/>
      <c r="AF100" s="252"/>
      <c r="AG100" s="142"/>
      <c r="AH100" s="154"/>
      <c r="AI100" s="154"/>
      <c r="AJ100" s="144"/>
    </row>
    <row r="101" spans="4:36" ht="19.5" thickBot="1" x14ac:dyDescent="0.45">
      <c r="D101" s="193"/>
      <c r="E101" s="270"/>
      <c r="F101" s="271"/>
      <c r="G101" s="265">
        <f>G99+H99</f>
        <v>0</v>
      </c>
      <c r="H101" s="196"/>
      <c r="I101" s="195">
        <f>I99+J99</f>
        <v>0</v>
      </c>
      <c r="J101" s="201"/>
      <c r="L101" s="193"/>
      <c r="M101" s="270"/>
      <c r="N101" s="271"/>
      <c r="O101" s="265">
        <f>O99+P99</f>
        <v>46</v>
      </c>
      <c r="P101" s="196"/>
      <c r="Q101" s="195">
        <f>Q99+R99</f>
        <v>35</v>
      </c>
      <c r="R101" s="201"/>
      <c r="U101" s="193"/>
      <c r="V101" s="270"/>
      <c r="W101" s="271"/>
      <c r="X101" s="265">
        <f>X99+Y99</f>
        <v>45</v>
      </c>
      <c r="Y101" s="196"/>
      <c r="Z101" s="195">
        <f>Z99+AA99</f>
        <v>55</v>
      </c>
      <c r="AA101" s="201"/>
      <c r="AD101" s="180"/>
      <c r="AE101" s="251"/>
      <c r="AF101" s="252"/>
      <c r="AG101" s="264"/>
      <c r="AH101" s="156"/>
      <c r="AI101" s="156"/>
      <c r="AJ101" s="146"/>
    </row>
    <row r="102" spans="4:36" ht="19.5" thickBot="1" x14ac:dyDescent="0.45">
      <c r="AD102" s="181"/>
      <c r="AE102" s="251"/>
      <c r="AF102" s="252"/>
      <c r="AG102" s="265">
        <f>AG100+AH100</f>
        <v>0</v>
      </c>
      <c r="AH102" s="196"/>
      <c r="AI102" s="195">
        <f>AI100+AJ100</f>
        <v>0</v>
      </c>
      <c r="AJ102" s="201"/>
    </row>
    <row r="103" spans="4:36" x14ac:dyDescent="0.4">
      <c r="AD103" s="180" t="s">
        <v>212</v>
      </c>
      <c r="AE103" s="251"/>
      <c r="AF103" s="252"/>
      <c r="AG103" s="97" t="s">
        <v>103</v>
      </c>
      <c r="AH103" s="70" t="s">
        <v>128</v>
      </c>
      <c r="AI103" s="70" t="s">
        <v>129</v>
      </c>
      <c r="AJ103" s="71" t="s">
        <v>128</v>
      </c>
    </row>
    <row r="104" spans="4:36" x14ac:dyDescent="0.4">
      <c r="AD104" s="180"/>
      <c r="AE104" s="251"/>
      <c r="AF104" s="252"/>
      <c r="AG104" s="142"/>
      <c r="AH104" s="154"/>
      <c r="AI104" s="154"/>
      <c r="AJ104" s="144"/>
    </row>
    <row r="105" spans="4:36" x14ac:dyDescent="0.4">
      <c r="AD105" s="180"/>
      <c r="AE105" s="251"/>
      <c r="AF105" s="252"/>
      <c r="AG105" s="264"/>
      <c r="AH105" s="156"/>
      <c r="AI105" s="156"/>
      <c r="AJ105" s="146"/>
    </row>
    <row r="106" spans="4:36" ht="19.5" thickBot="1" x14ac:dyDescent="0.45">
      <c r="AD106" s="181"/>
      <c r="AE106" s="251"/>
      <c r="AF106" s="252"/>
      <c r="AG106" s="265">
        <f>AG104+AH104</f>
        <v>0</v>
      </c>
      <c r="AH106" s="196"/>
      <c r="AI106" s="195">
        <f>AI104+AJ104</f>
        <v>0</v>
      </c>
      <c r="AJ106" s="201"/>
    </row>
  </sheetData>
  <mergeCells count="451">
    <mergeCell ref="AG100:AG101"/>
    <mergeCell ref="AG102:AH102"/>
    <mergeCell ref="AI102:AJ102"/>
    <mergeCell ref="AD103:AD106"/>
    <mergeCell ref="AE103:AF106"/>
    <mergeCell ref="AG104:AG105"/>
    <mergeCell ref="AH104:AH105"/>
    <mergeCell ref="AI104:AI105"/>
    <mergeCell ref="AJ104:AJ105"/>
    <mergeCell ref="AG106:AH106"/>
    <mergeCell ref="AI106:AJ106"/>
    <mergeCell ref="AI98:AJ98"/>
    <mergeCell ref="G99:G100"/>
    <mergeCell ref="H99:H100"/>
    <mergeCell ref="I99:I100"/>
    <mergeCell ref="J99:J100"/>
    <mergeCell ref="O99:O100"/>
    <mergeCell ref="P99:P100"/>
    <mergeCell ref="Q99:Q100"/>
    <mergeCell ref="R99:R100"/>
    <mergeCell ref="X99:X100"/>
    <mergeCell ref="AH100:AH101"/>
    <mergeCell ref="AI100:AI101"/>
    <mergeCell ref="AJ100:AJ101"/>
    <mergeCell ref="G101:H101"/>
    <mergeCell ref="I101:J101"/>
    <mergeCell ref="O101:P101"/>
    <mergeCell ref="Q101:R101"/>
    <mergeCell ref="X101:Y101"/>
    <mergeCell ref="Z101:AA101"/>
    <mergeCell ref="Y99:Y100"/>
    <mergeCell ref="Z99:Z100"/>
    <mergeCell ref="AA99:AA100"/>
    <mergeCell ref="AD99:AD102"/>
    <mergeCell ref="AE99:AF102"/>
    <mergeCell ref="D98:D101"/>
    <mergeCell ref="E98:F101"/>
    <mergeCell ref="L98:L101"/>
    <mergeCell ref="M98:N101"/>
    <mergeCell ref="U98:U101"/>
    <mergeCell ref="V98:W101"/>
    <mergeCell ref="AH96:AH97"/>
    <mergeCell ref="AI96:AI97"/>
    <mergeCell ref="AJ96:AJ97"/>
    <mergeCell ref="G97:H97"/>
    <mergeCell ref="I97:J97"/>
    <mergeCell ref="O97:P97"/>
    <mergeCell ref="Q97:R97"/>
    <mergeCell ref="X97:Y97"/>
    <mergeCell ref="Z97:AA97"/>
    <mergeCell ref="Y95:Y96"/>
    <mergeCell ref="Z95:Z96"/>
    <mergeCell ref="AA95:AA96"/>
    <mergeCell ref="AD95:AD98"/>
    <mergeCell ref="AE95:AF98"/>
    <mergeCell ref="AG96:AG97"/>
    <mergeCell ref="AG98:AH98"/>
    <mergeCell ref="D94:D97"/>
    <mergeCell ref="E94:F97"/>
    <mergeCell ref="AG92:AG93"/>
    <mergeCell ref="AG94:AH94"/>
    <mergeCell ref="AI94:AJ94"/>
    <mergeCell ref="G95:G96"/>
    <mergeCell ref="H95:H96"/>
    <mergeCell ref="I95:I96"/>
    <mergeCell ref="J95:J96"/>
    <mergeCell ref="O95:O96"/>
    <mergeCell ref="P95:P96"/>
    <mergeCell ref="Q95:Q96"/>
    <mergeCell ref="R95:R96"/>
    <mergeCell ref="X95:X96"/>
    <mergeCell ref="L94:L97"/>
    <mergeCell ref="M94:N97"/>
    <mergeCell ref="U94:U97"/>
    <mergeCell ref="V94:W97"/>
    <mergeCell ref="AI90:AJ90"/>
    <mergeCell ref="G91:G92"/>
    <mergeCell ref="H91:H92"/>
    <mergeCell ref="I91:I92"/>
    <mergeCell ref="J91:J92"/>
    <mergeCell ref="O91:O92"/>
    <mergeCell ref="P91:P92"/>
    <mergeCell ref="Q91:Q92"/>
    <mergeCell ref="R91:R92"/>
    <mergeCell ref="X91:X92"/>
    <mergeCell ref="AH92:AH93"/>
    <mergeCell ref="AI92:AI93"/>
    <mergeCell ref="AJ92:AJ93"/>
    <mergeCell ref="G93:H93"/>
    <mergeCell ref="I93:J93"/>
    <mergeCell ref="O93:P93"/>
    <mergeCell ref="Q93:R93"/>
    <mergeCell ref="X93:Y93"/>
    <mergeCell ref="Z93:AA93"/>
    <mergeCell ref="Y91:Y92"/>
    <mergeCell ref="Z91:Z92"/>
    <mergeCell ref="AA91:AA92"/>
    <mergeCell ref="AD91:AD94"/>
    <mergeCell ref="AE91:AF94"/>
    <mergeCell ref="D90:D93"/>
    <mergeCell ref="E90:F93"/>
    <mergeCell ref="L90:L93"/>
    <mergeCell ref="M90:N93"/>
    <mergeCell ref="U90:U93"/>
    <mergeCell ref="V90:W93"/>
    <mergeCell ref="AH88:AH89"/>
    <mergeCell ref="AI88:AI89"/>
    <mergeCell ref="AJ88:AJ89"/>
    <mergeCell ref="G89:H89"/>
    <mergeCell ref="I89:J89"/>
    <mergeCell ref="O89:P89"/>
    <mergeCell ref="Q89:R89"/>
    <mergeCell ref="X89:Y89"/>
    <mergeCell ref="Z89:AA89"/>
    <mergeCell ref="Y87:Y88"/>
    <mergeCell ref="Z87:Z88"/>
    <mergeCell ref="AA87:AA88"/>
    <mergeCell ref="AD87:AD90"/>
    <mergeCell ref="AE87:AF90"/>
    <mergeCell ref="AG88:AG89"/>
    <mergeCell ref="AG90:AH90"/>
    <mergeCell ref="D86:D89"/>
    <mergeCell ref="E86:F89"/>
    <mergeCell ref="AG84:AG85"/>
    <mergeCell ref="AG86:AH86"/>
    <mergeCell ref="AI86:AJ86"/>
    <mergeCell ref="G87:G88"/>
    <mergeCell ref="H87:H88"/>
    <mergeCell ref="I87:I88"/>
    <mergeCell ref="J87:J88"/>
    <mergeCell ref="O87:O88"/>
    <mergeCell ref="P87:P88"/>
    <mergeCell ref="Q87:Q88"/>
    <mergeCell ref="R87:R88"/>
    <mergeCell ref="X87:X88"/>
    <mergeCell ref="L86:L89"/>
    <mergeCell ref="M86:N89"/>
    <mergeCell ref="U86:U89"/>
    <mergeCell ref="V86:W89"/>
    <mergeCell ref="AI82:AJ82"/>
    <mergeCell ref="G83:G84"/>
    <mergeCell ref="H83:H84"/>
    <mergeCell ref="I83:I84"/>
    <mergeCell ref="J83:J84"/>
    <mergeCell ref="O83:O84"/>
    <mergeCell ref="P83:P84"/>
    <mergeCell ref="Q83:Q84"/>
    <mergeCell ref="R83:R84"/>
    <mergeCell ref="X83:X84"/>
    <mergeCell ref="AH84:AH85"/>
    <mergeCell ref="AI84:AI85"/>
    <mergeCell ref="AJ84:AJ85"/>
    <mergeCell ref="G85:H85"/>
    <mergeCell ref="I85:J85"/>
    <mergeCell ref="O85:P85"/>
    <mergeCell ref="Q85:R85"/>
    <mergeCell ref="X85:Y85"/>
    <mergeCell ref="Z85:AA85"/>
    <mergeCell ref="Y83:Y84"/>
    <mergeCell ref="Z83:Z84"/>
    <mergeCell ref="AA83:AA84"/>
    <mergeCell ref="AD83:AD86"/>
    <mergeCell ref="AE83:AF86"/>
    <mergeCell ref="D82:D85"/>
    <mergeCell ref="E82:F85"/>
    <mergeCell ref="L82:L85"/>
    <mergeCell ref="M82:N85"/>
    <mergeCell ref="U82:U85"/>
    <mergeCell ref="V82:W85"/>
    <mergeCell ref="AH80:AH81"/>
    <mergeCell ref="AI80:AI81"/>
    <mergeCell ref="AJ80:AJ81"/>
    <mergeCell ref="G81:H81"/>
    <mergeCell ref="I81:J81"/>
    <mergeCell ref="O81:P81"/>
    <mergeCell ref="Q81:R81"/>
    <mergeCell ref="X81:Y81"/>
    <mergeCell ref="Z81:AA81"/>
    <mergeCell ref="Y79:Y80"/>
    <mergeCell ref="Z79:Z80"/>
    <mergeCell ref="AA79:AA80"/>
    <mergeCell ref="AD79:AD82"/>
    <mergeCell ref="AE79:AF82"/>
    <mergeCell ref="AG80:AG81"/>
    <mergeCell ref="AG82:AH82"/>
    <mergeCell ref="D78:D81"/>
    <mergeCell ref="E78:F81"/>
    <mergeCell ref="AG76:AG77"/>
    <mergeCell ref="AG78:AH78"/>
    <mergeCell ref="AI78:AJ78"/>
    <mergeCell ref="G79:G80"/>
    <mergeCell ref="H79:H80"/>
    <mergeCell ref="I79:I80"/>
    <mergeCell ref="J79:J80"/>
    <mergeCell ref="O79:O80"/>
    <mergeCell ref="P79:P80"/>
    <mergeCell ref="Q79:Q80"/>
    <mergeCell ref="R79:R80"/>
    <mergeCell ref="X79:X80"/>
    <mergeCell ref="L78:L81"/>
    <mergeCell ref="M78:N81"/>
    <mergeCell ref="U78:U81"/>
    <mergeCell ref="V78:W81"/>
    <mergeCell ref="AI74:AJ74"/>
    <mergeCell ref="G75:G76"/>
    <mergeCell ref="H75:H76"/>
    <mergeCell ref="I75:I76"/>
    <mergeCell ref="J75:J76"/>
    <mergeCell ref="O75:O76"/>
    <mergeCell ref="P75:P76"/>
    <mergeCell ref="Q75:Q76"/>
    <mergeCell ref="R75:R76"/>
    <mergeCell ref="X75:X76"/>
    <mergeCell ref="AH76:AH77"/>
    <mergeCell ref="AI76:AI77"/>
    <mergeCell ref="AJ76:AJ77"/>
    <mergeCell ref="G77:H77"/>
    <mergeCell ref="I77:J77"/>
    <mergeCell ref="O77:P77"/>
    <mergeCell ref="Q77:R77"/>
    <mergeCell ref="X77:Y77"/>
    <mergeCell ref="Z77:AA77"/>
    <mergeCell ref="Y75:Y76"/>
    <mergeCell ref="Z75:Z76"/>
    <mergeCell ref="AA75:AA76"/>
    <mergeCell ref="AD75:AD78"/>
    <mergeCell ref="AE75:AF78"/>
    <mergeCell ref="D74:D77"/>
    <mergeCell ref="E74:F77"/>
    <mergeCell ref="L74:L77"/>
    <mergeCell ref="M74:N77"/>
    <mergeCell ref="U74:U77"/>
    <mergeCell ref="V74:W77"/>
    <mergeCell ref="AH72:AH73"/>
    <mergeCell ref="AI72:AI73"/>
    <mergeCell ref="AJ72:AJ73"/>
    <mergeCell ref="G73:H73"/>
    <mergeCell ref="I73:J73"/>
    <mergeCell ref="O73:P73"/>
    <mergeCell ref="Q73:R73"/>
    <mergeCell ref="X73:Y73"/>
    <mergeCell ref="Z73:AA73"/>
    <mergeCell ref="Y71:Y72"/>
    <mergeCell ref="Z71:Z72"/>
    <mergeCell ref="AA71:AA72"/>
    <mergeCell ref="AD71:AD74"/>
    <mergeCell ref="AE71:AF74"/>
    <mergeCell ref="AG72:AG73"/>
    <mergeCell ref="AG74:AH74"/>
    <mergeCell ref="D70:D73"/>
    <mergeCell ref="E70:F73"/>
    <mergeCell ref="AI70:AJ70"/>
    <mergeCell ref="G71:G72"/>
    <mergeCell ref="H71:H72"/>
    <mergeCell ref="I71:I72"/>
    <mergeCell ref="J71:J72"/>
    <mergeCell ref="O71:O72"/>
    <mergeCell ref="P71:P72"/>
    <mergeCell ref="Q71:Q72"/>
    <mergeCell ref="R71:R72"/>
    <mergeCell ref="X71:X72"/>
    <mergeCell ref="L70:L73"/>
    <mergeCell ref="M70:N73"/>
    <mergeCell ref="U70:U73"/>
    <mergeCell ref="V70:W73"/>
    <mergeCell ref="AH68:AH69"/>
    <mergeCell ref="AI68:AI69"/>
    <mergeCell ref="AJ68:AJ69"/>
    <mergeCell ref="G69:H69"/>
    <mergeCell ref="I69:J69"/>
    <mergeCell ref="O69:P69"/>
    <mergeCell ref="Q69:R69"/>
    <mergeCell ref="X69:Y69"/>
    <mergeCell ref="Z69:AA69"/>
    <mergeCell ref="X67:X68"/>
    <mergeCell ref="Y67:Y68"/>
    <mergeCell ref="Z67:Z68"/>
    <mergeCell ref="AA67:AA68"/>
    <mergeCell ref="AE67:AF70"/>
    <mergeCell ref="AG68:AG69"/>
    <mergeCell ref="AG70:AH70"/>
    <mergeCell ref="AD66:AD70"/>
    <mergeCell ref="AE66:AF66"/>
    <mergeCell ref="AG66:AH66"/>
    <mergeCell ref="AI66:AJ66"/>
    <mergeCell ref="G67:G68"/>
    <mergeCell ref="H67:H68"/>
    <mergeCell ref="I67:I68"/>
    <mergeCell ref="J67:J68"/>
    <mergeCell ref="O67:O68"/>
    <mergeCell ref="P67:P68"/>
    <mergeCell ref="D66:D69"/>
    <mergeCell ref="E66:F69"/>
    <mergeCell ref="L66:L69"/>
    <mergeCell ref="M66:N69"/>
    <mergeCell ref="U66:U69"/>
    <mergeCell ref="V66:W69"/>
    <mergeCell ref="Q67:Q68"/>
    <mergeCell ref="R67:R68"/>
    <mergeCell ref="M65:N65"/>
    <mergeCell ref="O65:P65"/>
    <mergeCell ref="Q65:R65"/>
    <mergeCell ref="V65:W65"/>
    <mergeCell ref="X65:Y65"/>
    <mergeCell ref="Z65:AA65"/>
    <mergeCell ref="E61:F61"/>
    <mergeCell ref="G61:H61"/>
    <mergeCell ref="D63:D64"/>
    <mergeCell ref="E65:F65"/>
    <mergeCell ref="G65:H65"/>
    <mergeCell ref="I65:J65"/>
    <mergeCell ref="I56:I58"/>
    <mergeCell ref="E58:F58"/>
    <mergeCell ref="G58:H58"/>
    <mergeCell ref="C59:C61"/>
    <mergeCell ref="D59:D61"/>
    <mergeCell ref="E59:E60"/>
    <mergeCell ref="F59:F60"/>
    <mergeCell ref="G59:G60"/>
    <mergeCell ref="H59:H60"/>
    <mergeCell ref="I59:I61"/>
    <mergeCell ref="I50:I52"/>
    <mergeCell ref="E52:F52"/>
    <mergeCell ref="G52:H52"/>
    <mergeCell ref="C53:C55"/>
    <mergeCell ref="D53:D55"/>
    <mergeCell ref="E53:E54"/>
    <mergeCell ref="F53:F54"/>
    <mergeCell ref="G53:G54"/>
    <mergeCell ref="H53:H54"/>
    <mergeCell ref="I53:I55"/>
    <mergeCell ref="G44:G45"/>
    <mergeCell ref="H44:H45"/>
    <mergeCell ref="E55:F55"/>
    <mergeCell ref="G55:H55"/>
    <mergeCell ref="C56:C58"/>
    <mergeCell ref="D56:D58"/>
    <mergeCell ref="E56:E57"/>
    <mergeCell ref="F56:F57"/>
    <mergeCell ref="G56:G57"/>
    <mergeCell ref="H56:H57"/>
    <mergeCell ref="I41:I43"/>
    <mergeCell ref="E43:F43"/>
    <mergeCell ref="G43:H43"/>
    <mergeCell ref="I35:I37"/>
    <mergeCell ref="E37:F37"/>
    <mergeCell ref="G37:H37"/>
    <mergeCell ref="E49:F49"/>
    <mergeCell ref="G49:H49"/>
    <mergeCell ref="C50:C52"/>
    <mergeCell ref="D50:D52"/>
    <mergeCell ref="E50:E51"/>
    <mergeCell ref="F50:F51"/>
    <mergeCell ref="G50:G51"/>
    <mergeCell ref="H50:H51"/>
    <mergeCell ref="I44:I46"/>
    <mergeCell ref="E46:F46"/>
    <mergeCell ref="G46:H46"/>
    <mergeCell ref="C47:C49"/>
    <mergeCell ref="D47:D49"/>
    <mergeCell ref="E47:E48"/>
    <mergeCell ref="F47:F48"/>
    <mergeCell ref="G47:G48"/>
    <mergeCell ref="H47:H48"/>
    <mergeCell ref="I47:I49"/>
    <mergeCell ref="I38:I40"/>
    <mergeCell ref="H32:H33"/>
    <mergeCell ref="I32:I34"/>
    <mergeCell ref="E34:F34"/>
    <mergeCell ref="G34:H34"/>
    <mergeCell ref="C35:C37"/>
    <mergeCell ref="D35:D37"/>
    <mergeCell ref="E35:E36"/>
    <mergeCell ref="F35:F36"/>
    <mergeCell ref="G35:G36"/>
    <mergeCell ref="H35:H36"/>
    <mergeCell ref="B32:B61"/>
    <mergeCell ref="C32:C34"/>
    <mergeCell ref="D32:D34"/>
    <mergeCell ref="E32:E33"/>
    <mergeCell ref="F32:F33"/>
    <mergeCell ref="G32:G33"/>
    <mergeCell ref="E40:F40"/>
    <mergeCell ref="G40:H40"/>
    <mergeCell ref="C41:C43"/>
    <mergeCell ref="D41:D43"/>
    <mergeCell ref="C38:C40"/>
    <mergeCell ref="D38:D40"/>
    <mergeCell ref="E38:E39"/>
    <mergeCell ref="F38:F39"/>
    <mergeCell ref="G38:G39"/>
    <mergeCell ref="H38:H39"/>
    <mergeCell ref="E41:E42"/>
    <mergeCell ref="F41:F42"/>
    <mergeCell ref="G41:G42"/>
    <mergeCell ref="H41:H42"/>
    <mergeCell ref="C44:C46"/>
    <mergeCell ref="D44:D46"/>
    <mergeCell ref="E44:E45"/>
    <mergeCell ref="F44:F45"/>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09E38-4CCD-41EA-9898-64D59C059F5E}">
  <dimension ref="B1:AJ106"/>
  <sheetViews>
    <sheetView topLeftCell="A39" zoomScale="85" zoomScaleNormal="85" workbookViewId="0">
      <selection activeCell="D44" sqref="D44:J46"/>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366</v>
      </c>
      <c r="D5" s="143">
        <v>268</v>
      </c>
      <c r="E5" s="143">
        <v>299</v>
      </c>
      <c r="F5" s="143">
        <v>88</v>
      </c>
      <c r="G5" s="143">
        <v>391</v>
      </c>
      <c r="H5" s="143">
        <v>88</v>
      </c>
      <c r="I5" s="144">
        <v>4458</v>
      </c>
      <c r="J5" s="106" t="s">
        <v>265</v>
      </c>
    </row>
    <row r="6" spans="2:10" x14ac:dyDescent="0.4">
      <c r="B6" s="141"/>
      <c r="C6" s="143"/>
      <c r="D6" s="143"/>
      <c r="E6" s="143"/>
      <c r="F6" s="143"/>
      <c r="G6" s="143"/>
      <c r="H6" s="143"/>
      <c r="I6" s="145"/>
    </row>
    <row r="7" spans="2:10" x14ac:dyDescent="0.4">
      <c r="B7" s="141"/>
      <c r="C7" s="143"/>
      <c r="D7" s="143"/>
      <c r="E7" s="143">
        <f>E5+F5</f>
        <v>387</v>
      </c>
      <c r="F7" s="143"/>
      <c r="G7" s="143">
        <f>G5+H5</f>
        <v>479</v>
      </c>
      <c r="H7" s="143"/>
      <c r="I7" s="146"/>
    </row>
    <row r="8" spans="2:10" x14ac:dyDescent="0.4">
      <c r="B8" s="141"/>
      <c r="C8" s="143" t="s">
        <v>367</v>
      </c>
      <c r="D8" s="143">
        <v>801</v>
      </c>
      <c r="E8" s="143">
        <v>297</v>
      </c>
      <c r="F8" s="143">
        <v>110</v>
      </c>
      <c r="G8" s="143">
        <v>381</v>
      </c>
      <c r="H8" s="143">
        <v>110</v>
      </c>
      <c r="I8" s="144">
        <v>2319</v>
      </c>
      <c r="J8" s="106" t="s">
        <v>265</v>
      </c>
    </row>
    <row r="9" spans="2:10" x14ac:dyDescent="0.4">
      <c r="B9" s="141"/>
      <c r="C9" s="143"/>
      <c r="D9" s="143"/>
      <c r="E9" s="143"/>
      <c r="F9" s="143"/>
      <c r="G9" s="143"/>
      <c r="H9" s="143"/>
      <c r="I9" s="145"/>
    </row>
    <row r="10" spans="2:10" x14ac:dyDescent="0.4">
      <c r="B10" s="141"/>
      <c r="C10" s="143"/>
      <c r="D10" s="143"/>
      <c r="E10" s="143">
        <f>E8+F8</f>
        <v>407</v>
      </c>
      <c r="F10" s="143"/>
      <c r="G10" s="143">
        <f>G8+H8</f>
        <v>491</v>
      </c>
      <c r="H10" s="143"/>
      <c r="I10" s="146"/>
    </row>
    <row r="11" spans="2:10" ht="19.5" thickBot="1" x14ac:dyDescent="0.45">
      <c r="B11" s="142"/>
      <c r="C11" s="72" t="s">
        <v>132</v>
      </c>
      <c r="D11" s="73">
        <f t="shared" ref="D11:I11" si="0">D8/D5</f>
        <v>2.9888059701492535</v>
      </c>
      <c r="E11" s="73">
        <f t="shared" si="0"/>
        <v>0.99331103678929766</v>
      </c>
      <c r="F11" s="73">
        <f t="shared" si="0"/>
        <v>1.25</v>
      </c>
      <c r="G11" s="73">
        <f t="shared" si="0"/>
        <v>0.97442455242966752</v>
      </c>
      <c r="H11" s="73">
        <f t="shared" si="0"/>
        <v>1.25</v>
      </c>
      <c r="I11" s="74">
        <f t="shared" si="0"/>
        <v>0.52018842530282638</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368</v>
      </c>
      <c r="D15" s="143">
        <v>218</v>
      </c>
      <c r="E15" s="143">
        <v>368</v>
      </c>
      <c r="F15" s="143">
        <v>159</v>
      </c>
      <c r="G15" s="143">
        <v>519</v>
      </c>
      <c r="H15" s="143">
        <v>159</v>
      </c>
      <c r="I15" s="144">
        <v>3807</v>
      </c>
    </row>
    <row r="16" spans="2:10" x14ac:dyDescent="0.4">
      <c r="B16" s="141"/>
      <c r="C16" s="143"/>
      <c r="D16" s="143"/>
      <c r="E16" s="143"/>
      <c r="F16" s="143"/>
      <c r="G16" s="143"/>
      <c r="H16" s="143"/>
      <c r="I16" s="145"/>
    </row>
    <row r="17" spans="2:18" x14ac:dyDescent="0.4">
      <c r="B17" s="141"/>
      <c r="C17" s="143"/>
      <c r="D17" s="143"/>
      <c r="E17" s="143">
        <f>E15+F15</f>
        <v>527</v>
      </c>
      <c r="F17" s="143"/>
      <c r="G17" s="143">
        <f>G15+H15</f>
        <v>678</v>
      </c>
      <c r="H17" s="143"/>
      <c r="I17" s="146"/>
    </row>
    <row r="18" spans="2:18" x14ac:dyDescent="0.4">
      <c r="B18" s="141"/>
      <c r="C18" s="276" t="s">
        <v>369</v>
      </c>
      <c r="D18" s="150">
        <f t="shared" ref="D18:I18" si="1">D15*D11</f>
        <v>651.55970149253722</v>
      </c>
      <c r="E18" s="150">
        <f t="shared" si="1"/>
        <v>365.53846153846155</v>
      </c>
      <c r="F18" s="150">
        <f t="shared" si="1"/>
        <v>198.75</v>
      </c>
      <c r="G18" s="150">
        <f t="shared" si="1"/>
        <v>505.72634271099747</v>
      </c>
      <c r="H18" s="150">
        <f t="shared" si="1"/>
        <v>198.75</v>
      </c>
      <c r="I18" s="147">
        <f t="shared" si="1"/>
        <v>1980.3573351278601</v>
      </c>
    </row>
    <row r="19" spans="2:18" x14ac:dyDescent="0.4">
      <c r="B19" s="141"/>
      <c r="C19" s="143"/>
      <c r="D19" s="150"/>
      <c r="E19" s="150"/>
      <c r="F19" s="150"/>
      <c r="G19" s="150"/>
      <c r="H19" s="150"/>
      <c r="I19" s="148"/>
    </row>
    <row r="20" spans="2:18" x14ac:dyDescent="0.4">
      <c r="B20" s="141"/>
      <c r="C20" s="143"/>
      <c r="D20" s="150"/>
      <c r="E20" s="150">
        <f>E18+F18</f>
        <v>564.28846153846155</v>
      </c>
      <c r="F20" s="150"/>
      <c r="G20" s="150">
        <f>G18+H18</f>
        <v>704.47634271099741</v>
      </c>
      <c r="H20" s="150"/>
      <c r="I20" s="149"/>
    </row>
    <row r="21" spans="2:18" ht="19.5" thickBot="1" x14ac:dyDescent="0.45">
      <c r="B21" s="153"/>
      <c r="C21" s="75" t="s">
        <v>132</v>
      </c>
      <c r="D21" s="76">
        <f t="shared" ref="D21:I21" si="2">D18/D15</f>
        <v>2.9888059701492531</v>
      </c>
      <c r="E21" s="76">
        <f t="shared" si="2"/>
        <v>0.99331103678929766</v>
      </c>
      <c r="F21" s="76">
        <f t="shared" si="2"/>
        <v>1.25</v>
      </c>
      <c r="G21" s="76">
        <f t="shared" si="2"/>
        <v>0.97442455242966752</v>
      </c>
      <c r="H21" s="76">
        <f t="shared" si="2"/>
        <v>1.25</v>
      </c>
      <c r="I21" s="76">
        <f t="shared" si="2"/>
        <v>0.52018842530282638</v>
      </c>
    </row>
    <row r="22" spans="2:18" x14ac:dyDescent="0.4">
      <c r="B22" s="77"/>
      <c r="C22" s="77"/>
      <c r="D22" s="151" t="s">
        <v>261</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274"/>
      <c r="D31" s="102" t="s">
        <v>183</v>
      </c>
      <c r="E31" s="275" t="s">
        <v>123</v>
      </c>
      <c r="F31" s="275"/>
      <c r="G31" s="275" t="s">
        <v>124</v>
      </c>
      <c r="H31" s="275"/>
      <c r="I31" s="103" t="s">
        <v>125</v>
      </c>
    </row>
    <row r="32" spans="2:18" x14ac:dyDescent="0.4">
      <c r="B32" s="191" t="s">
        <v>193</v>
      </c>
      <c r="C32" s="272" t="s">
        <v>333</v>
      </c>
      <c r="D32" s="273" t="s">
        <v>344</v>
      </c>
      <c r="E32" s="273">
        <v>232</v>
      </c>
      <c r="F32" s="273">
        <v>59</v>
      </c>
      <c r="G32" s="273">
        <v>173</v>
      </c>
      <c r="H32" s="273">
        <v>59</v>
      </c>
      <c r="I32" s="194">
        <v>704</v>
      </c>
      <c r="K32"/>
      <c r="L32"/>
      <c r="M32"/>
      <c r="N32"/>
      <c r="O32"/>
      <c r="P32"/>
      <c r="Q32"/>
      <c r="R32"/>
    </row>
    <row r="33" spans="2:18" ht="18.75" customHeight="1" x14ac:dyDescent="0.4">
      <c r="B33" s="192"/>
      <c r="C33" s="141"/>
      <c r="D33" s="143"/>
      <c r="E33" s="143"/>
      <c r="F33" s="143"/>
      <c r="G33" s="143"/>
      <c r="H33" s="143"/>
      <c r="I33" s="145"/>
      <c r="K33"/>
      <c r="L33"/>
      <c r="M33"/>
      <c r="N33"/>
      <c r="O33"/>
      <c r="P33"/>
      <c r="Q33"/>
      <c r="R33"/>
    </row>
    <row r="34" spans="2:18" ht="19.5" thickBot="1" x14ac:dyDescent="0.45">
      <c r="B34" s="192"/>
      <c r="C34" s="153"/>
      <c r="D34" s="177"/>
      <c r="E34" s="207">
        <f>E32+F32</f>
        <v>291</v>
      </c>
      <c r="F34" s="208"/>
      <c r="G34" s="207">
        <f>G32+H32</f>
        <v>232</v>
      </c>
      <c r="H34" s="208"/>
      <c r="I34" s="176"/>
      <c r="K34"/>
      <c r="L34"/>
      <c r="M34"/>
      <c r="N34"/>
      <c r="O34"/>
      <c r="P34"/>
      <c r="Q34"/>
      <c r="R34"/>
    </row>
    <row r="35" spans="2:18" x14ac:dyDescent="0.4">
      <c r="B35" s="192"/>
      <c r="C35" s="272" t="s">
        <v>334</v>
      </c>
      <c r="D35" s="197" t="s">
        <v>359</v>
      </c>
      <c r="E35" s="273">
        <v>274</v>
      </c>
      <c r="F35" s="273">
        <v>47</v>
      </c>
      <c r="G35" s="273">
        <v>257</v>
      </c>
      <c r="H35" s="273">
        <v>47</v>
      </c>
      <c r="I35" s="194">
        <v>1841</v>
      </c>
      <c r="K35"/>
      <c r="L35"/>
      <c r="M35"/>
      <c r="N35"/>
      <c r="O35"/>
      <c r="P35"/>
      <c r="Q35"/>
      <c r="R35"/>
    </row>
    <row r="36" spans="2:18" x14ac:dyDescent="0.4">
      <c r="B36" s="192"/>
      <c r="C36" s="141"/>
      <c r="D36" s="204"/>
      <c r="E36" s="143"/>
      <c r="F36" s="143"/>
      <c r="G36" s="143"/>
      <c r="H36" s="143"/>
      <c r="I36" s="145"/>
      <c r="K36"/>
      <c r="L36"/>
      <c r="M36"/>
      <c r="N36"/>
      <c r="O36"/>
      <c r="P36"/>
      <c r="Q36"/>
      <c r="R36"/>
    </row>
    <row r="37" spans="2:18" ht="19.5" thickBot="1" x14ac:dyDescent="0.45">
      <c r="B37" s="192"/>
      <c r="C37" s="153"/>
      <c r="D37" s="205"/>
      <c r="E37" s="207">
        <f>E35+F35</f>
        <v>321</v>
      </c>
      <c r="F37" s="208"/>
      <c r="G37" s="207">
        <f>G35+H35</f>
        <v>304</v>
      </c>
      <c r="H37" s="208"/>
      <c r="I37" s="176"/>
      <c r="K37"/>
      <c r="L37"/>
      <c r="M37"/>
      <c r="N37"/>
      <c r="O37"/>
      <c r="P37"/>
      <c r="Q37"/>
      <c r="R37"/>
    </row>
    <row r="38" spans="2:18" x14ac:dyDescent="0.4">
      <c r="B38" s="192"/>
      <c r="C38" s="272" t="s">
        <v>335</v>
      </c>
      <c r="D38" s="273" t="s">
        <v>364</v>
      </c>
      <c r="E38" s="273">
        <v>275</v>
      </c>
      <c r="F38" s="273">
        <v>74</v>
      </c>
      <c r="G38" s="273">
        <v>253</v>
      </c>
      <c r="H38" s="273">
        <v>74</v>
      </c>
      <c r="I38" s="194">
        <v>1867</v>
      </c>
      <c r="K38"/>
      <c r="L38"/>
      <c r="M38"/>
      <c r="N38"/>
      <c r="O38"/>
      <c r="P38"/>
      <c r="Q38"/>
      <c r="R38"/>
    </row>
    <row r="39" spans="2:18" ht="18.75" customHeight="1" x14ac:dyDescent="0.4">
      <c r="B39" s="192"/>
      <c r="C39" s="141"/>
      <c r="D39" s="143"/>
      <c r="E39" s="143"/>
      <c r="F39" s="143"/>
      <c r="G39" s="143"/>
      <c r="H39" s="143"/>
      <c r="I39" s="145"/>
      <c r="K39"/>
      <c r="L39"/>
      <c r="M39"/>
      <c r="N39"/>
      <c r="O39"/>
      <c r="P39"/>
      <c r="Q39"/>
      <c r="R39"/>
    </row>
    <row r="40" spans="2:18" ht="19.5" thickBot="1" x14ac:dyDescent="0.45">
      <c r="B40" s="192"/>
      <c r="C40" s="153"/>
      <c r="D40" s="177"/>
      <c r="E40" s="207">
        <f>E38+F38</f>
        <v>349</v>
      </c>
      <c r="F40" s="208"/>
      <c r="G40" s="207">
        <f>G38+H38</f>
        <v>327</v>
      </c>
      <c r="H40" s="208"/>
      <c r="I40" s="176"/>
      <c r="J40" s="66">
        <v>82.9</v>
      </c>
      <c r="K40"/>
      <c r="L40"/>
      <c r="M40"/>
      <c r="N40"/>
      <c r="O40"/>
      <c r="P40"/>
      <c r="Q40"/>
      <c r="R40"/>
    </row>
    <row r="41" spans="2:18" x14ac:dyDescent="0.4">
      <c r="B41" s="192"/>
      <c r="C41" s="272" t="s">
        <v>336</v>
      </c>
      <c r="D41" s="273" t="s">
        <v>365</v>
      </c>
      <c r="E41" s="273">
        <v>362</v>
      </c>
      <c r="F41" s="273">
        <v>110</v>
      </c>
      <c r="G41" s="273">
        <v>475</v>
      </c>
      <c r="H41" s="273">
        <v>110</v>
      </c>
      <c r="I41" s="194">
        <v>3341</v>
      </c>
      <c r="K41"/>
      <c r="L41"/>
      <c r="M41"/>
      <c r="N41"/>
      <c r="O41"/>
      <c r="P41"/>
      <c r="Q41"/>
      <c r="R41"/>
    </row>
    <row r="42" spans="2:18" x14ac:dyDescent="0.4">
      <c r="B42" s="192"/>
      <c r="C42" s="141"/>
      <c r="D42" s="143"/>
      <c r="E42" s="143"/>
      <c r="F42" s="143"/>
      <c r="G42" s="143"/>
      <c r="H42" s="143"/>
      <c r="I42" s="145"/>
      <c r="K42"/>
      <c r="L42"/>
      <c r="M42"/>
      <c r="N42"/>
      <c r="O42"/>
      <c r="P42"/>
      <c r="Q42"/>
      <c r="R42"/>
    </row>
    <row r="43" spans="2:18" ht="19.5" thickBot="1" x14ac:dyDescent="0.45">
      <c r="B43" s="192"/>
      <c r="C43" s="153"/>
      <c r="D43" s="177"/>
      <c r="E43" s="207">
        <f>E41+F41</f>
        <v>472</v>
      </c>
      <c r="F43" s="208"/>
      <c r="G43" s="207">
        <f>G41+H41</f>
        <v>585</v>
      </c>
      <c r="H43" s="208"/>
      <c r="I43" s="176"/>
      <c r="J43" s="66">
        <v>148.47999999999999</v>
      </c>
      <c r="K43"/>
      <c r="L43"/>
      <c r="M43"/>
      <c r="N43"/>
      <c r="O43"/>
      <c r="P43"/>
      <c r="Q43"/>
      <c r="R43"/>
    </row>
    <row r="44" spans="2:18" x14ac:dyDescent="0.4">
      <c r="B44" s="192"/>
      <c r="C44" s="272" t="s">
        <v>337</v>
      </c>
      <c r="D44" s="143" t="s">
        <v>370</v>
      </c>
      <c r="E44" s="143">
        <v>457</v>
      </c>
      <c r="F44" s="143">
        <v>150</v>
      </c>
      <c r="G44" s="143">
        <v>536</v>
      </c>
      <c r="H44" s="143">
        <v>150</v>
      </c>
      <c r="I44" s="144">
        <v>2319</v>
      </c>
      <c r="K44"/>
      <c r="L44"/>
      <c r="M44"/>
      <c r="N44"/>
      <c r="O44"/>
      <c r="P44"/>
      <c r="Q44"/>
      <c r="R44"/>
    </row>
    <row r="45" spans="2:18" x14ac:dyDescent="0.4">
      <c r="B45" s="192"/>
      <c r="C45" s="141"/>
      <c r="D45" s="143"/>
      <c r="E45" s="143"/>
      <c r="F45" s="143"/>
      <c r="G45" s="143"/>
      <c r="H45" s="143"/>
      <c r="I45" s="145"/>
      <c r="K45"/>
      <c r="L45"/>
      <c r="M45"/>
      <c r="N45"/>
      <c r="O45"/>
      <c r="P45"/>
      <c r="Q45"/>
      <c r="R45"/>
    </row>
    <row r="46" spans="2:18" ht="19.5" thickBot="1" x14ac:dyDescent="0.45">
      <c r="B46" s="192"/>
      <c r="C46" s="153"/>
      <c r="D46" s="143"/>
      <c r="E46" s="207">
        <f>E44+F44</f>
        <v>607</v>
      </c>
      <c r="F46" s="208"/>
      <c r="G46" s="207">
        <f>G44+H44</f>
        <v>686</v>
      </c>
      <c r="H46" s="208"/>
      <c r="I46" s="146"/>
      <c r="J46" s="66">
        <v>103</v>
      </c>
      <c r="K46"/>
      <c r="L46"/>
      <c r="M46"/>
      <c r="N46"/>
      <c r="O46"/>
      <c r="P46"/>
      <c r="Q46"/>
      <c r="R46"/>
    </row>
    <row r="47" spans="2:18" x14ac:dyDescent="0.4">
      <c r="B47" s="192"/>
      <c r="C47" s="272" t="s">
        <v>338</v>
      </c>
      <c r="D47" s="197"/>
      <c r="E47" s="273"/>
      <c r="F47" s="273"/>
      <c r="G47" s="273"/>
      <c r="H47" s="273"/>
      <c r="I47" s="194"/>
      <c r="K47" s="88"/>
      <c r="L47" s="88"/>
      <c r="M47" s="88"/>
      <c r="N47" s="88"/>
      <c r="O47" s="88"/>
      <c r="P47" s="88"/>
      <c r="Q47" s="88"/>
      <c r="R47" s="88"/>
    </row>
    <row r="48" spans="2:18" x14ac:dyDescent="0.4">
      <c r="B48" s="192"/>
      <c r="C48" s="141"/>
      <c r="D48" s="204"/>
      <c r="E48" s="143"/>
      <c r="F48" s="143"/>
      <c r="G48" s="143"/>
      <c r="H48" s="143"/>
      <c r="I48" s="145"/>
      <c r="K48" s="88"/>
      <c r="L48" s="88"/>
      <c r="M48" s="88"/>
      <c r="N48" s="88"/>
      <c r="O48" s="88"/>
      <c r="P48" s="88"/>
      <c r="Q48" s="88"/>
      <c r="R48" s="88"/>
    </row>
    <row r="49" spans="2:18" ht="19.5" thickBot="1" x14ac:dyDescent="0.45">
      <c r="B49" s="192"/>
      <c r="C49" s="153"/>
      <c r="D49" s="205"/>
      <c r="E49" s="207"/>
      <c r="F49" s="208"/>
      <c r="G49" s="207"/>
      <c r="H49" s="208"/>
      <c r="I49" s="176"/>
      <c r="K49" s="88"/>
      <c r="L49" s="88"/>
      <c r="M49" s="88"/>
      <c r="N49" s="88"/>
      <c r="O49" s="88"/>
      <c r="P49" s="88"/>
      <c r="Q49" s="88"/>
      <c r="R49" s="88"/>
    </row>
    <row r="50" spans="2:18" x14ac:dyDescent="0.4">
      <c r="B50" s="192"/>
      <c r="C50" s="272" t="s">
        <v>339</v>
      </c>
      <c r="D50" s="273"/>
      <c r="E50" s="273"/>
      <c r="F50" s="273"/>
      <c r="G50" s="273"/>
      <c r="H50" s="273"/>
      <c r="I50" s="194"/>
      <c r="K50" s="88"/>
      <c r="L50" s="88"/>
      <c r="M50" s="88"/>
      <c r="N50" s="88"/>
      <c r="O50" s="88"/>
      <c r="P50" s="88"/>
      <c r="Q50" s="88"/>
      <c r="R50" s="88"/>
    </row>
    <row r="51" spans="2:18" x14ac:dyDescent="0.4">
      <c r="B51" s="192"/>
      <c r="C51" s="141"/>
      <c r="D51" s="143"/>
      <c r="E51" s="143"/>
      <c r="F51" s="143"/>
      <c r="G51" s="143"/>
      <c r="H51" s="143"/>
      <c r="I51" s="145"/>
      <c r="K51" s="88"/>
      <c r="L51" s="88"/>
      <c r="M51" s="88"/>
      <c r="N51" s="88"/>
      <c r="O51" s="88"/>
      <c r="P51" s="88"/>
      <c r="Q51" s="88"/>
      <c r="R51" s="88"/>
    </row>
    <row r="52" spans="2:18" ht="19.5" thickBot="1" x14ac:dyDescent="0.45">
      <c r="B52" s="192"/>
      <c r="C52" s="153"/>
      <c r="D52" s="177"/>
      <c r="E52" s="207"/>
      <c r="F52" s="208"/>
      <c r="G52" s="207"/>
      <c r="H52" s="208"/>
      <c r="I52" s="176"/>
      <c r="K52" s="88"/>
      <c r="L52" s="88"/>
      <c r="M52" s="88"/>
      <c r="N52" s="88"/>
      <c r="O52" s="88"/>
      <c r="P52" s="88"/>
      <c r="Q52" s="88"/>
      <c r="R52" s="88"/>
    </row>
    <row r="53" spans="2:18" x14ac:dyDescent="0.4">
      <c r="B53" s="192"/>
      <c r="C53" s="179"/>
      <c r="D53" s="197"/>
      <c r="E53" s="273"/>
      <c r="F53" s="273"/>
      <c r="G53" s="273"/>
      <c r="H53" s="273"/>
      <c r="I53" s="194"/>
      <c r="K53" s="88"/>
      <c r="L53" s="88"/>
      <c r="M53" s="88"/>
      <c r="N53" s="88"/>
      <c r="O53" s="88"/>
      <c r="P53" s="88"/>
      <c r="Q53" s="88"/>
      <c r="R53" s="88"/>
    </row>
    <row r="54" spans="2:18" x14ac:dyDescent="0.4">
      <c r="B54" s="192"/>
      <c r="C54" s="180"/>
      <c r="D54" s="204"/>
      <c r="E54" s="143"/>
      <c r="F54" s="143"/>
      <c r="G54" s="143"/>
      <c r="H54" s="143"/>
      <c r="I54" s="145"/>
      <c r="K54" s="88"/>
      <c r="L54" s="88"/>
      <c r="M54" s="88"/>
      <c r="N54" s="88"/>
      <c r="O54" s="88"/>
      <c r="P54" s="88"/>
      <c r="Q54" s="88"/>
      <c r="R54" s="88"/>
    </row>
    <row r="55" spans="2:18" ht="19.5" thickBot="1" x14ac:dyDescent="0.45">
      <c r="B55" s="192"/>
      <c r="C55" s="181"/>
      <c r="D55" s="205"/>
      <c r="E55" s="207"/>
      <c r="F55" s="208"/>
      <c r="G55" s="207"/>
      <c r="H55" s="208"/>
      <c r="I55" s="176"/>
      <c r="K55" s="88"/>
      <c r="L55" s="88"/>
      <c r="M55" s="88"/>
      <c r="N55" s="88"/>
      <c r="O55" s="88"/>
      <c r="P55" s="88"/>
      <c r="Q55" s="88"/>
      <c r="R55" s="88"/>
    </row>
    <row r="56" spans="2:18" x14ac:dyDescent="0.4">
      <c r="B56" s="192"/>
      <c r="C56" s="272"/>
      <c r="D56" s="273"/>
      <c r="E56" s="273"/>
      <c r="F56" s="273"/>
      <c r="G56" s="273"/>
      <c r="H56" s="273"/>
      <c r="I56" s="194"/>
      <c r="K56" s="88"/>
      <c r="L56" s="88"/>
      <c r="M56" s="88"/>
      <c r="N56" s="88"/>
      <c r="O56" s="88"/>
      <c r="P56" s="88"/>
      <c r="Q56" s="88"/>
      <c r="R56" s="88"/>
    </row>
    <row r="57" spans="2:18" x14ac:dyDescent="0.4">
      <c r="B57" s="192"/>
      <c r="C57" s="141"/>
      <c r="D57" s="143"/>
      <c r="E57" s="143"/>
      <c r="F57" s="143"/>
      <c r="G57" s="143"/>
      <c r="H57" s="143"/>
      <c r="I57" s="145"/>
      <c r="K57" s="88"/>
      <c r="L57" s="88"/>
      <c r="M57" s="88"/>
      <c r="N57" s="88"/>
      <c r="O57" s="88"/>
      <c r="P57" s="88"/>
      <c r="Q57" s="88"/>
      <c r="R57" s="88"/>
    </row>
    <row r="58" spans="2:18" ht="19.5" thickBot="1" x14ac:dyDescent="0.45">
      <c r="B58" s="192"/>
      <c r="C58" s="153"/>
      <c r="D58" s="177"/>
      <c r="E58" s="207"/>
      <c r="F58" s="208"/>
      <c r="G58" s="207"/>
      <c r="H58" s="208"/>
      <c r="I58" s="176"/>
      <c r="K58" s="88"/>
      <c r="L58" s="88"/>
      <c r="M58" s="88"/>
      <c r="N58" s="88"/>
      <c r="O58" s="88"/>
      <c r="P58" s="88"/>
      <c r="Q58" s="88"/>
      <c r="R58" s="88"/>
    </row>
    <row r="59" spans="2:18" x14ac:dyDescent="0.4">
      <c r="B59" s="192"/>
      <c r="C59" s="272"/>
      <c r="D59" s="197"/>
      <c r="E59" s="273"/>
      <c r="F59" s="273"/>
      <c r="G59" s="273"/>
      <c r="H59" s="273"/>
      <c r="I59" s="194"/>
      <c r="K59" s="88"/>
      <c r="L59" s="88"/>
      <c r="M59" s="88"/>
      <c r="N59" s="88"/>
      <c r="O59" s="88"/>
      <c r="P59" s="88"/>
      <c r="Q59" s="88"/>
      <c r="R59" s="88"/>
    </row>
    <row r="60" spans="2:18" x14ac:dyDescent="0.4">
      <c r="B60" s="192"/>
      <c r="C60" s="141"/>
      <c r="D60" s="204"/>
      <c r="E60" s="143"/>
      <c r="F60" s="143"/>
      <c r="G60" s="143"/>
      <c r="H60" s="143"/>
      <c r="I60" s="145"/>
      <c r="K60" s="88"/>
      <c r="L60" s="88"/>
      <c r="M60" s="88"/>
      <c r="N60" s="88"/>
      <c r="O60" s="88"/>
      <c r="P60" s="88"/>
      <c r="Q60" s="88"/>
      <c r="R60" s="88"/>
    </row>
    <row r="61" spans="2:18" ht="19.5" thickBot="1" x14ac:dyDescent="0.45">
      <c r="B61" s="193"/>
      <c r="C61" s="153"/>
      <c r="D61" s="205"/>
      <c r="E61" s="207">
        <f>E59+F59</f>
        <v>0</v>
      </c>
      <c r="F61" s="208"/>
      <c r="G61" s="207">
        <f>G59+H59</f>
        <v>0</v>
      </c>
      <c r="H61" s="208"/>
      <c r="I61" s="176"/>
      <c r="K61" s="88"/>
      <c r="L61" s="88"/>
      <c r="M61" s="88"/>
      <c r="N61" s="88"/>
      <c r="O61" s="88"/>
      <c r="P61" s="88"/>
      <c r="Q61" s="88"/>
      <c r="R61" s="88"/>
    </row>
    <row r="62" spans="2:18" x14ac:dyDescent="0.4">
      <c r="B62" s="77"/>
      <c r="C62" s="77"/>
      <c r="D62" s="91"/>
      <c r="E62" s="92"/>
      <c r="F62" s="92"/>
      <c r="G62" s="92"/>
      <c r="H62" s="92"/>
      <c r="I62" s="77"/>
      <c r="K62" s="88"/>
      <c r="L62" s="88"/>
      <c r="M62" s="88"/>
      <c r="N62" s="88"/>
      <c r="O62" s="88"/>
      <c r="P62" s="88"/>
      <c r="Q62" s="88"/>
      <c r="R62" s="88"/>
    </row>
    <row r="63" spans="2:18" x14ac:dyDescent="0.4">
      <c r="D63" s="178" t="s">
        <v>145</v>
      </c>
    </row>
    <row r="64" spans="2:18" ht="19.5" thickBot="1" x14ac:dyDescent="0.45">
      <c r="D64" s="178"/>
    </row>
    <row r="65" spans="3:36" ht="19.5" thickBot="1" x14ac:dyDescent="0.45">
      <c r="D65" s="83"/>
      <c r="E65" s="255" t="s">
        <v>183</v>
      </c>
      <c r="F65" s="256"/>
      <c r="G65" s="263" t="s">
        <v>147</v>
      </c>
      <c r="H65" s="182"/>
      <c r="I65" s="182" t="s">
        <v>148</v>
      </c>
      <c r="J65" s="183"/>
      <c r="L65" s="83"/>
      <c r="M65" s="255" t="s">
        <v>183</v>
      </c>
      <c r="N65" s="256"/>
      <c r="O65" s="263" t="s">
        <v>147</v>
      </c>
      <c r="P65" s="182"/>
      <c r="Q65" s="182" t="s">
        <v>148</v>
      </c>
      <c r="R65" s="183"/>
      <c r="U65" s="83"/>
      <c r="V65" s="255" t="s">
        <v>183</v>
      </c>
      <c r="W65" s="256"/>
      <c r="X65" s="263" t="s">
        <v>147</v>
      </c>
      <c r="Y65" s="182"/>
      <c r="Z65" s="182" t="s">
        <v>148</v>
      </c>
      <c r="AA65" s="183"/>
    </row>
    <row r="66" spans="3:36" ht="19.5" thickBot="1" x14ac:dyDescent="0.45">
      <c r="C66" s="84" t="s">
        <v>146</v>
      </c>
      <c r="D66" s="191" t="s">
        <v>333</v>
      </c>
      <c r="E66" s="266">
        <v>88</v>
      </c>
      <c r="F66" s="267"/>
      <c r="G66" s="97" t="s">
        <v>103</v>
      </c>
      <c r="H66" s="70" t="s">
        <v>128</v>
      </c>
      <c r="I66" s="70" t="s">
        <v>129</v>
      </c>
      <c r="J66" s="71" t="s">
        <v>128</v>
      </c>
      <c r="L66" s="191" t="s">
        <v>255</v>
      </c>
      <c r="M66" s="266">
        <v>124</v>
      </c>
      <c r="N66" s="267"/>
      <c r="O66" s="97" t="s">
        <v>103</v>
      </c>
      <c r="P66" s="70" t="s">
        <v>128</v>
      </c>
      <c r="Q66" s="70" t="s">
        <v>129</v>
      </c>
      <c r="R66" s="71" t="s">
        <v>128</v>
      </c>
      <c r="U66" s="191" t="s">
        <v>213</v>
      </c>
      <c r="V66" s="251">
        <v>70</v>
      </c>
      <c r="W66" s="252"/>
      <c r="X66" s="97" t="s">
        <v>103</v>
      </c>
      <c r="Y66" s="70" t="s">
        <v>128</v>
      </c>
      <c r="Z66" s="70" t="s">
        <v>129</v>
      </c>
      <c r="AA66" s="71" t="s">
        <v>128</v>
      </c>
      <c r="AD66" s="179" t="s">
        <v>142</v>
      </c>
      <c r="AE66" s="255" t="s">
        <v>183</v>
      </c>
      <c r="AF66" s="256"/>
      <c r="AG66" s="263" t="s">
        <v>147</v>
      </c>
      <c r="AH66" s="182"/>
      <c r="AI66" s="182" t="s">
        <v>148</v>
      </c>
      <c r="AJ66" s="183"/>
    </row>
    <row r="67" spans="3:36" ht="19.5" x14ac:dyDescent="0.4">
      <c r="C67" s="107" t="s">
        <v>302</v>
      </c>
      <c r="D67" s="192"/>
      <c r="E67" s="268"/>
      <c r="F67" s="269"/>
      <c r="G67" s="142">
        <v>43</v>
      </c>
      <c r="H67" s="154">
        <v>9</v>
      </c>
      <c r="I67" s="154">
        <v>42</v>
      </c>
      <c r="J67" s="144">
        <v>9</v>
      </c>
      <c r="L67" s="192"/>
      <c r="M67" s="268"/>
      <c r="N67" s="269"/>
      <c r="O67" s="142">
        <v>34</v>
      </c>
      <c r="P67" s="154">
        <v>9</v>
      </c>
      <c r="Q67" s="154">
        <v>39</v>
      </c>
      <c r="R67" s="144">
        <v>9</v>
      </c>
      <c r="U67" s="192"/>
      <c r="V67" s="251"/>
      <c r="W67" s="252"/>
      <c r="X67" s="142">
        <v>21</v>
      </c>
      <c r="Y67" s="154">
        <v>12</v>
      </c>
      <c r="Z67" s="154">
        <v>34</v>
      </c>
      <c r="AA67" s="144">
        <v>12</v>
      </c>
      <c r="AD67" s="180"/>
      <c r="AE67" s="257"/>
      <c r="AF67" s="258"/>
      <c r="AG67" s="97" t="s">
        <v>103</v>
      </c>
      <c r="AH67" s="70" t="s">
        <v>128</v>
      </c>
      <c r="AI67" s="70" t="s">
        <v>129</v>
      </c>
      <c r="AJ67" s="71" t="s">
        <v>128</v>
      </c>
    </row>
    <row r="68" spans="3:36" x14ac:dyDescent="0.4">
      <c r="D68" s="192"/>
      <c r="E68" s="268"/>
      <c r="F68" s="269"/>
      <c r="G68" s="264"/>
      <c r="H68" s="156"/>
      <c r="I68" s="156"/>
      <c r="J68" s="146"/>
      <c r="L68" s="192"/>
      <c r="M68" s="268"/>
      <c r="N68" s="269"/>
      <c r="O68" s="264"/>
      <c r="P68" s="156"/>
      <c r="Q68" s="156"/>
      <c r="R68" s="146"/>
      <c r="U68" s="192"/>
      <c r="V68" s="251"/>
      <c r="W68" s="252"/>
      <c r="X68" s="264"/>
      <c r="Y68" s="156"/>
      <c r="Z68" s="156"/>
      <c r="AA68" s="146"/>
      <c r="AD68" s="180"/>
      <c r="AE68" s="251"/>
      <c r="AF68" s="252"/>
      <c r="AG68" s="141">
        <v>24</v>
      </c>
      <c r="AH68" s="143">
        <v>5</v>
      </c>
      <c r="AI68" s="143">
        <v>35</v>
      </c>
      <c r="AJ68" s="184">
        <v>5</v>
      </c>
    </row>
    <row r="69" spans="3:36" ht="19.5" thickBot="1" x14ac:dyDescent="0.45">
      <c r="D69" s="193"/>
      <c r="E69" s="270"/>
      <c r="F69" s="271"/>
      <c r="G69" s="265">
        <f>G67+H67</f>
        <v>52</v>
      </c>
      <c r="H69" s="196"/>
      <c r="I69" s="195">
        <f>I67+J67</f>
        <v>51</v>
      </c>
      <c r="J69" s="201"/>
      <c r="L69" s="193"/>
      <c r="M69" s="270"/>
      <c r="N69" s="271"/>
      <c r="O69" s="265">
        <f>O67+P67</f>
        <v>43</v>
      </c>
      <c r="P69" s="196"/>
      <c r="Q69" s="195">
        <f>Q67+R67</f>
        <v>48</v>
      </c>
      <c r="R69" s="201"/>
      <c r="U69" s="193"/>
      <c r="V69" s="253"/>
      <c r="W69" s="254"/>
      <c r="X69" s="265">
        <f>X67+Y67</f>
        <v>33</v>
      </c>
      <c r="Y69" s="196"/>
      <c r="Z69" s="195">
        <f>Z67+AA67</f>
        <v>46</v>
      </c>
      <c r="AA69" s="201"/>
      <c r="AD69" s="180"/>
      <c r="AE69" s="251"/>
      <c r="AF69" s="252"/>
      <c r="AG69" s="141"/>
      <c r="AH69" s="143"/>
      <c r="AI69" s="143"/>
      <c r="AJ69" s="184"/>
    </row>
    <row r="70" spans="3:36" ht="19.5" thickBot="1" x14ac:dyDescent="0.45">
      <c r="D70" s="191" t="s">
        <v>334</v>
      </c>
      <c r="E70" s="266">
        <v>62</v>
      </c>
      <c r="F70" s="267"/>
      <c r="G70" s="97" t="s">
        <v>103</v>
      </c>
      <c r="H70" s="70" t="s">
        <v>128</v>
      </c>
      <c r="I70" s="70" t="s">
        <v>129</v>
      </c>
      <c r="J70" s="71" t="s">
        <v>128</v>
      </c>
      <c r="L70" s="191" t="s">
        <v>262</v>
      </c>
      <c r="M70" s="266">
        <v>233</v>
      </c>
      <c r="N70" s="267"/>
      <c r="O70" s="97" t="s">
        <v>103</v>
      </c>
      <c r="P70" s="70" t="s">
        <v>128</v>
      </c>
      <c r="Q70" s="70" t="s">
        <v>129</v>
      </c>
      <c r="R70" s="71" t="s">
        <v>128</v>
      </c>
      <c r="U70" s="180" t="s">
        <v>218</v>
      </c>
      <c r="V70" s="251">
        <v>93</v>
      </c>
      <c r="W70" s="252"/>
      <c r="X70" s="97" t="s">
        <v>103</v>
      </c>
      <c r="Y70" s="70" t="s">
        <v>128</v>
      </c>
      <c r="Z70" s="70" t="s">
        <v>129</v>
      </c>
      <c r="AA70" s="71" t="s">
        <v>128</v>
      </c>
      <c r="AD70" s="181"/>
      <c r="AE70" s="251"/>
      <c r="AF70" s="252"/>
      <c r="AG70" s="153">
        <f>AG68+AH68</f>
        <v>29</v>
      </c>
      <c r="AH70" s="177"/>
      <c r="AI70" s="177">
        <f>AI68+AJ68</f>
        <v>40</v>
      </c>
      <c r="AJ70" s="185"/>
    </row>
    <row r="71" spans="3:36" x14ac:dyDescent="0.4">
      <c r="D71" s="192"/>
      <c r="E71" s="268"/>
      <c r="F71" s="269"/>
      <c r="G71" s="142">
        <v>85</v>
      </c>
      <c r="H71" s="154">
        <v>18</v>
      </c>
      <c r="I71" s="154">
        <v>91</v>
      </c>
      <c r="J71" s="144">
        <v>18</v>
      </c>
      <c r="L71" s="192"/>
      <c r="M71" s="268"/>
      <c r="N71" s="269"/>
      <c r="O71" s="142">
        <v>45</v>
      </c>
      <c r="P71" s="154">
        <v>6</v>
      </c>
      <c r="Q71" s="154">
        <v>37</v>
      </c>
      <c r="R71" s="144">
        <v>6</v>
      </c>
      <c r="U71" s="180"/>
      <c r="V71" s="251"/>
      <c r="W71" s="252"/>
      <c r="X71" s="142">
        <v>28</v>
      </c>
      <c r="Y71" s="154">
        <v>3</v>
      </c>
      <c r="Z71" s="154">
        <v>29</v>
      </c>
      <c r="AA71" s="144">
        <v>3</v>
      </c>
      <c r="AD71" s="179" t="s">
        <v>149</v>
      </c>
      <c r="AE71" s="251"/>
      <c r="AF71" s="252"/>
      <c r="AG71" s="97" t="s">
        <v>103</v>
      </c>
      <c r="AH71" s="70" t="s">
        <v>128</v>
      </c>
      <c r="AI71" s="70" t="s">
        <v>129</v>
      </c>
      <c r="AJ71" s="71" t="s">
        <v>128</v>
      </c>
    </row>
    <row r="72" spans="3:36" x14ac:dyDescent="0.4">
      <c r="D72" s="192"/>
      <c r="E72" s="268"/>
      <c r="F72" s="269"/>
      <c r="G72" s="264"/>
      <c r="H72" s="156"/>
      <c r="I72" s="156"/>
      <c r="J72" s="146"/>
      <c r="L72" s="192"/>
      <c r="M72" s="268"/>
      <c r="N72" s="269"/>
      <c r="O72" s="264"/>
      <c r="P72" s="156"/>
      <c r="Q72" s="156"/>
      <c r="R72" s="146"/>
      <c r="U72" s="180"/>
      <c r="V72" s="251"/>
      <c r="W72" s="252"/>
      <c r="X72" s="264"/>
      <c r="Y72" s="156"/>
      <c r="Z72" s="156"/>
      <c r="AA72" s="146"/>
      <c r="AD72" s="180"/>
      <c r="AE72" s="251"/>
      <c r="AF72" s="252"/>
      <c r="AG72" s="141">
        <v>37</v>
      </c>
      <c r="AH72" s="143">
        <v>7</v>
      </c>
      <c r="AI72" s="143">
        <v>43</v>
      </c>
      <c r="AJ72" s="184">
        <v>7</v>
      </c>
    </row>
    <row r="73" spans="3:36" ht="19.5" thickBot="1" x14ac:dyDescent="0.45">
      <c r="D73" s="193"/>
      <c r="E73" s="270"/>
      <c r="F73" s="271"/>
      <c r="G73" s="265">
        <f>G71+H71</f>
        <v>103</v>
      </c>
      <c r="H73" s="196"/>
      <c r="I73" s="195">
        <f>I71+J71</f>
        <v>109</v>
      </c>
      <c r="J73" s="201"/>
      <c r="L73" s="193"/>
      <c r="M73" s="270"/>
      <c r="N73" s="271"/>
      <c r="O73" s="265">
        <f>O71+P71</f>
        <v>51</v>
      </c>
      <c r="P73" s="196"/>
      <c r="Q73" s="195">
        <f>Q71+R71</f>
        <v>43</v>
      </c>
      <c r="R73" s="201"/>
      <c r="U73" s="181"/>
      <c r="V73" s="253"/>
      <c r="W73" s="254"/>
      <c r="X73" s="265">
        <f>X71+Y71</f>
        <v>31</v>
      </c>
      <c r="Y73" s="196"/>
      <c r="Z73" s="195">
        <f>Z71+AA71</f>
        <v>32</v>
      </c>
      <c r="AA73" s="201"/>
      <c r="AD73" s="180"/>
      <c r="AE73" s="251"/>
      <c r="AF73" s="252"/>
      <c r="AG73" s="141"/>
      <c r="AH73" s="143"/>
      <c r="AI73" s="143"/>
      <c r="AJ73" s="184"/>
    </row>
    <row r="74" spans="3:36" ht="19.5" thickBot="1" x14ac:dyDescent="0.45">
      <c r="D74" s="191" t="s">
        <v>335</v>
      </c>
      <c r="E74" s="266">
        <v>148</v>
      </c>
      <c r="F74" s="267"/>
      <c r="G74" s="97" t="s">
        <v>103</v>
      </c>
      <c r="H74" s="70" t="s">
        <v>128</v>
      </c>
      <c r="I74" s="70" t="s">
        <v>129</v>
      </c>
      <c r="J74" s="71" t="s">
        <v>128</v>
      </c>
      <c r="L74" s="191" t="s">
        <v>269</v>
      </c>
      <c r="M74" s="266">
        <v>203</v>
      </c>
      <c r="N74" s="267"/>
      <c r="O74" s="97" t="s">
        <v>103</v>
      </c>
      <c r="P74" s="70" t="s">
        <v>128</v>
      </c>
      <c r="Q74" s="70" t="s">
        <v>129</v>
      </c>
      <c r="R74" s="71" t="s">
        <v>128</v>
      </c>
      <c r="U74" s="180" t="s">
        <v>224</v>
      </c>
      <c r="V74" s="251">
        <v>64</v>
      </c>
      <c r="W74" s="252"/>
      <c r="X74" s="97" t="s">
        <v>103</v>
      </c>
      <c r="Y74" s="70" t="s">
        <v>128</v>
      </c>
      <c r="Z74" s="70" t="s">
        <v>129</v>
      </c>
      <c r="AA74" s="71" t="s">
        <v>128</v>
      </c>
      <c r="AD74" s="181"/>
      <c r="AE74" s="251"/>
      <c r="AF74" s="252"/>
      <c r="AG74" s="153">
        <f>AG72+AH72</f>
        <v>44</v>
      </c>
      <c r="AH74" s="177"/>
      <c r="AI74" s="177">
        <f>AI72+AJ72</f>
        <v>50</v>
      </c>
      <c r="AJ74" s="185"/>
    </row>
    <row r="75" spans="3:36" x14ac:dyDescent="0.4">
      <c r="D75" s="192"/>
      <c r="E75" s="268"/>
      <c r="F75" s="269"/>
      <c r="G75" s="142">
        <v>157</v>
      </c>
      <c r="H75" s="154">
        <v>33</v>
      </c>
      <c r="I75" s="154">
        <v>134</v>
      </c>
      <c r="J75" s="144">
        <v>33</v>
      </c>
      <c r="L75" s="192"/>
      <c r="M75" s="268"/>
      <c r="N75" s="269"/>
      <c r="O75" s="142">
        <v>42</v>
      </c>
      <c r="P75" s="154">
        <v>3</v>
      </c>
      <c r="Q75" s="154">
        <v>52</v>
      </c>
      <c r="R75" s="144">
        <v>3</v>
      </c>
      <c r="U75" s="180"/>
      <c r="V75" s="251"/>
      <c r="W75" s="252"/>
      <c r="X75" s="142">
        <v>25</v>
      </c>
      <c r="Y75" s="154">
        <v>3</v>
      </c>
      <c r="Z75" s="154">
        <v>23</v>
      </c>
      <c r="AA75" s="144">
        <v>3</v>
      </c>
      <c r="AD75" s="180" t="s">
        <v>150</v>
      </c>
      <c r="AE75" s="251"/>
      <c r="AF75" s="252"/>
      <c r="AG75" s="97" t="s">
        <v>103</v>
      </c>
      <c r="AH75" s="70" t="s">
        <v>128</v>
      </c>
      <c r="AI75" s="70" t="s">
        <v>129</v>
      </c>
      <c r="AJ75" s="71" t="s">
        <v>128</v>
      </c>
    </row>
    <row r="76" spans="3:36" x14ac:dyDescent="0.4">
      <c r="D76" s="192"/>
      <c r="E76" s="268"/>
      <c r="F76" s="269"/>
      <c r="G76" s="264"/>
      <c r="H76" s="156"/>
      <c r="I76" s="156"/>
      <c r="J76" s="146"/>
      <c r="L76" s="192"/>
      <c r="M76" s="268"/>
      <c r="N76" s="269"/>
      <c r="O76" s="264"/>
      <c r="P76" s="156"/>
      <c r="Q76" s="156"/>
      <c r="R76" s="146"/>
      <c r="U76" s="180"/>
      <c r="V76" s="251"/>
      <c r="W76" s="252"/>
      <c r="X76" s="264"/>
      <c r="Y76" s="156"/>
      <c r="Z76" s="156"/>
      <c r="AA76" s="146"/>
      <c r="AD76" s="180"/>
      <c r="AE76" s="251"/>
      <c r="AF76" s="252"/>
      <c r="AG76" s="141">
        <v>13</v>
      </c>
      <c r="AH76" s="143">
        <v>2</v>
      </c>
      <c r="AI76" s="143">
        <v>46</v>
      </c>
      <c r="AJ76" s="184">
        <v>2</v>
      </c>
    </row>
    <row r="77" spans="3:36" ht="19.5" thickBot="1" x14ac:dyDescent="0.45">
      <c r="D77" s="193"/>
      <c r="E77" s="270"/>
      <c r="F77" s="271"/>
      <c r="G77" s="265">
        <f>G75+H75</f>
        <v>190</v>
      </c>
      <c r="H77" s="196"/>
      <c r="I77" s="195">
        <f>I75+J75</f>
        <v>167</v>
      </c>
      <c r="J77" s="201"/>
      <c r="L77" s="193"/>
      <c r="M77" s="270"/>
      <c r="N77" s="271"/>
      <c r="O77" s="265">
        <f>O75+P75</f>
        <v>45</v>
      </c>
      <c r="P77" s="196"/>
      <c r="Q77" s="195">
        <f>Q75+R75</f>
        <v>55</v>
      </c>
      <c r="R77" s="201"/>
      <c r="U77" s="181"/>
      <c r="V77" s="253"/>
      <c r="W77" s="254"/>
      <c r="X77" s="265">
        <f>X75+Y75</f>
        <v>28</v>
      </c>
      <c r="Y77" s="196"/>
      <c r="Z77" s="195">
        <f>Z75+AA75</f>
        <v>26</v>
      </c>
      <c r="AA77" s="201"/>
      <c r="AD77" s="180"/>
      <c r="AE77" s="251"/>
      <c r="AF77" s="252"/>
      <c r="AG77" s="141"/>
      <c r="AH77" s="143"/>
      <c r="AI77" s="143"/>
      <c r="AJ77" s="184"/>
    </row>
    <row r="78" spans="3:36" ht="19.5" thickBot="1" x14ac:dyDescent="0.45">
      <c r="D78" s="191" t="s">
        <v>336</v>
      </c>
      <c r="E78" s="266">
        <v>447</v>
      </c>
      <c r="F78" s="267"/>
      <c r="G78" s="97" t="s">
        <v>103</v>
      </c>
      <c r="H78" s="70" t="s">
        <v>128</v>
      </c>
      <c r="I78" s="70" t="s">
        <v>129</v>
      </c>
      <c r="J78" s="71" t="s">
        <v>128</v>
      </c>
      <c r="L78" s="191" t="s">
        <v>294</v>
      </c>
      <c r="M78" s="266">
        <v>162</v>
      </c>
      <c r="N78" s="267"/>
      <c r="O78" s="97" t="s">
        <v>103</v>
      </c>
      <c r="P78" s="70" t="s">
        <v>128</v>
      </c>
      <c r="Q78" s="70" t="s">
        <v>129</v>
      </c>
      <c r="R78" s="71" t="s">
        <v>128</v>
      </c>
      <c r="U78" s="191" t="s">
        <v>230</v>
      </c>
      <c r="V78" s="266">
        <v>70</v>
      </c>
      <c r="W78" s="267"/>
      <c r="X78" s="97" t="s">
        <v>103</v>
      </c>
      <c r="Y78" s="70" t="s">
        <v>128</v>
      </c>
      <c r="Z78" s="70" t="s">
        <v>129</v>
      </c>
      <c r="AA78" s="71" t="s">
        <v>128</v>
      </c>
      <c r="AD78" s="181"/>
      <c r="AE78" s="251"/>
      <c r="AF78" s="252"/>
      <c r="AG78" s="153">
        <f>AG76+AH76</f>
        <v>15</v>
      </c>
      <c r="AH78" s="177"/>
      <c r="AI78" s="177">
        <f>AI76+AJ76</f>
        <v>48</v>
      </c>
      <c r="AJ78" s="185"/>
    </row>
    <row r="79" spans="3:36" x14ac:dyDescent="0.4">
      <c r="D79" s="192"/>
      <c r="E79" s="268"/>
      <c r="F79" s="269"/>
      <c r="G79" s="142">
        <v>167</v>
      </c>
      <c r="H79" s="154">
        <v>35</v>
      </c>
      <c r="I79" s="154">
        <v>179</v>
      </c>
      <c r="J79" s="144">
        <v>35</v>
      </c>
      <c r="L79" s="192"/>
      <c r="M79" s="268"/>
      <c r="N79" s="269"/>
      <c r="O79" s="142">
        <v>41</v>
      </c>
      <c r="P79" s="154">
        <v>8</v>
      </c>
      <c r="Q79" s="154">
        <v>36</v>
      </c>
      <c r="R79" s="144">
        <v>8</v>
      </c>
      <c r="U79" s="192"/>
      <c r="V79" s="268"/>
      <c r="W79" s="269"/>
      <c r="X79" s="142">
        <v>25</v>
      </c>
      <c r="Y79" s="154">
        <v>6</v>
      </c>
      <c r="Z79" s="154">
        <v>19</v>
      </c>
      <c r="AA79" s="144">
        <v>6</v>
      </c>
      <c r="AD79" s="180" t="s">
        <v>138</v>
      </c>
      <c r="AE79" s="251"/>
      <c r="AF79" s="252"/>
      <c r="AG79" s="97" t="s">
        <v>103</v>
      </c>
      <c r="AH79" s="70" t="s">
        <v>128</v>
      </c>
      <c r="AI79" s="70" t="s">
        <v>129</v>
      </c>
      <c r="AJ79" s="71" t="s">
        <v>128</v>
      </c>
    </row>
    <row r="80" spans="3:36" x14ac:dyDescent="0.4">
      <c r="D80" s="192"/>
      <c r="E80" s="268"/>
      <c r="F80" s="269"/>
      <c r="G80" s="264"/>
      <c r="H80" s="156"/>
      <c r="I80" s="156"/>
      <c r="J80" s="146"/>
      <c r="L80" s="192"/>
      <c r="M80" s="268"/>
      <c r="N80" s="269"/>
      <c r="O80" s="264"/>
      <c r="P80" s="156"/>
      <c r="Q80" s="156"/>
      <c r="R80" s="146"/>
      <c r="U80" s="192"/>
      <c r="V80" s="268"/>
      <c r="W80" s="269"/>
      <c r="X80" s="264"/>
      <c r="Y80" s="156"/>
      <c r="Z80" s="156"/>
      <c r="AA80" s="146"/>
      <c r="AD80" s="180"/>
      <c r="AE80" s="251"/>
      <c r="AF80" s="252"/>
      <c r="AG80" s="142"/>
      <c r="AH80" s="154"/>
      <c r="AI80" s="154"/>
      <c r="AJ80" s="144"/>
    </row>
    <row r="81" spans="4:36" ht="19.5" thickBot="1" x14ac:dyDescent="0.45">
      <c r="D81" s="193"/>
      <c r="E81" s="270"/>
      <c r="F81" s="271"/>
      <c r="G81" s="265">
        <f>G79+H79</f>
        <v>202</v>
      </c>
      <c r="H81" s="196"/>
      <c r="I81" s="195">
        <f>I79+J79</f>
        <v>214</v>
      </c>
      <c r="J81" s="201"/>
      <c r="L81" s="193"/>
      <c r="M81" s="270"/>
      <c r="N81" s="271"/>
      <c r="O81" s="265">
        <f>O79+P79</f>
        <v>49</v>
      </c>
      <c r="P81" s="196"/>
      <c r="Q81" s="195">
        <f>Q79+R79</f>
        <v>44</v>
      </c>
      <c r="R81" s="201"/>
      <c r="U81" s="193"/>
      <c r="V81" s="270"/>
      <c r="W81" s="271"/>
      <c r="X81" s="265">
        <f>X79+Y79</f>
        <v>31</v>
      </c>
      <c r="Y81" s="196"/>
      <c r="Z81" s="195">
        <f>Z79+AA79</f>
        <v>25</v>
      </c>
      <c r="AA81" s="201"/>
      <c r="AD81" s="180"/>
      <c r="AE81" s="251"/>
      <c r="AF81" s="252"/>
      <c r="AG81" s="264"/>
      <c r="AH81" s="156"/>
      <c r="AI81" s="156"/>
      <c r="AJ81" s="146"/>
    </row>
    <row r="82" spans="4:36" ht="19.5" thickBot="1" x14ac:dyDescent="0.45">
      <c r="D82" s="191" t="s">
        <v>337</v>
      </c>
      <c r="E82" s="266">
        <v>109</v>
      </c>
      <c r="F82" s="267"/>
      <c r="G82" s="97" t="s">
        <v>103</v>
      </c>
      <c r="H82" s="70" t="s">
        <v>128</v>
      </c>
      <c r="I82" s="70" t="s">
        <v>129</v>
      </c>
      <c r="J82" s="71" t="s">
        <v>128</v>
      </c>
      <c r="L82" s="191" t="s">
        <v>303</v>
      </c>
      <c r="M82" s="266">
        <v>136</v>
      </c>
      <c r="N82" s="267"/>
      <c r="O82" s="97" t="s">
        <v>103</v>
      </c>
      <c r="P82" s="70" t="s">
        <v>128</v>
      </c>
      <c r="Q82" s="70" t="s">
        <v>129</v>
      </c>
      <c r="R82" s="71" t="s">
        <v>128</v>
      </c>
      <c r="U82" s="191" t="s">
        <v>243</v>
      </c>
      <c r="V82" s="266">
        <v>92</v>
      </c>
      <c r="W82" s="267"/>
      <c r="X82" s="97" t="s">
        <v>103</v>
      </c>
      <c r="Y82" s="70" t="s">
        <v>128</v>
      </c>
      <c r="Z82" s="70" t="s">
        <v>129</v>
      </c>
      <c r="AA82" s="71" t="s">
        <v>128</v>
      </c>
      <c r="AD82" s="181"/>
      <c r="AE82" s="251"/>
      <c r="AF82" s="252"/>
      <c r="AG82" s="265">
        <f>AG80+AH80</f>
        <v>0</v>
      </c>
      <c r="AH82" s="196"/>
      <c r="AI82" s="195">
        <f>AI80+AJ80</f>
        <v>0</v>
      </c>
      <c r="AJ82" s="201"/>
    </row>
    <row r="83" spans="4:36" x14ac:dyDescent="0.4">
      <c r="D83" s="192"/>
      <c r="E83" s="268"/>
      <c r="F83" s="269"/>
      <c r="G83" s="142">
        <v>160</v>
      </c>
      <c r="H83" s="154">
        <v>40</v>
      </c>
      <c r="I83" s="154">
        <v>155</v>
      </c>
      <c r="J83" s="144">
        <v>40</v>
      </c>
      <c r="L83" s="192"/>
      <c r="M83" s="268"/>
      <c r="N83" s="269"/>
      <c r="O83" s="142">
        <v>26</v>
      </c>
      <c r="P83" s="154">
        <v>9</v>
      </c>
      <c r="Q83" s="154">
        <v>43</v>
      </c>
      <c r="R83" s="144">
        <v>9</v>
      </c>
      <c r="U83" s="192"/>
      <c r="V83" s="268"/>
      <c r="W83" s="269"/>
      <c r="X83" s="142">
        <v>36</v>
      </c>
      <c r="Y83" s="154">
        <v>6</v>
      </c>
      <c r="Z83" s="154">
        <v>41</v>
      </c>
      <c r="AA83" s="144">
        <v>6</v>
      </c>
      <c r="AD83" s="180" t="s">
        <v>153</v>
      </c>
      <c r="AE83" s="251"/>
      <c r="AF83" s="252"/>
      <c r="AG83" s="97" t="s">
        <v>103</v>
      </c>
      <c r="AH83" s="70" t="s">
        <v>128</v>
      </c>
      <c r="AI83" s="70" t="s">
        <v>129</v>
      </c>
      <c r="AJ83" s="71" t="s">
        <v>128</v>
      </c>
    </row>
    <row r="84" spans="4:36" x14ac:dyDescent="0.4">
      <c r="D84" s="192"/>
      <c r="E84" s="268"/>
      <c r="F84" s="269"/>
      <c r="G84" s="264"/>
      <c r="H84" s="156"/>
      <c r="I84" s="156"/>
      <c r="J84" s="146"/>
      <c r="L84" s="192"/>
      <c r="M84" s="268"/>
      <c r="N84" s="269"/>
      <c r="O84" s="264"/>
      <c r="P84" s="156"/>
      <c r="Q84" s="156"/>
      <c r="R84" s="146"/>
      <c r="U84" s="192"/>
      <c r="V84" s="268"/>
      <c r="W84" s="269"/>
      <c r="X84" s="264"/>
      <c r="Y84" s="156"/>
      <c r="Z84" s="156"/>
      <c r="AA84" s="146"/>
      <c r="AD84" s="180"/>
      <c r="AE84" s="251"/>
      <c r="AF84" s="252"/>
      <c r="AG84" s="142"/>
      <c r="AH84" s="154"/>
      <c r="AI84" s="154"/>
      <c r="AJ84" s="144"/>
    </row>
    <row r="85" spans="4:36" ht="19.5" thickBot="1" x14ac:dyDescent="0.45">
      <c r="D85" s="193"/>
      <c r="E85" s="270"/>
      <c r="F85" s="271"/>
      <c r="G85" s="265">
        <f>G83+H83</f>
        <v>200</v>
      </c>
      <c r="H85" s="196"/>
      <c r="I85" s="195">
        <f>I83+J83</f>
        <v>195</v>
      </c>
      <c r="J85" s="201"/>
      <c r="L85" s="193"/>
      <c r="M85" s="270"/>
      <c r="N85" s="271"/>
      <c r="O85" s="265">
        <f>O83+P83</f>
        <v>35</v>
      </c>
      <c r="P85" s="196"/>
      <c r="Q85" s="195">
        <f>Q83+R83</f>
        <v>52</v>
      </c>
      <c r="R85" s="201"/>
      <c r="U85" s="193"/>
      <c r="V85" s="270"/>
      <c r="W85" s="271"/>
      <c r="X85" s="265">
        <f>X83+Y83</f>
        <v>42</v>
      </c>
      <c r="Y85" s="196"/>
      <c r="Z85" s="195">
        <f>Z83+AA83</f>
        <v>47</v>
      </c>
      <c r="AA85" s="201"/>
      <c r="AD85" s="180"/>
      <c r="AE85" s="251"/>
      <c r="AF85" s="252"/>
      <c r="AG85" s="264"/>
      <c r="AH85" s="156"/>
      <c r="AI85" s="156"/>
      <c r="AJ85" s="146"/>
    </row>
    <row r="86" spans="4:36" ht="19.5" thickBot="1" x14ac:dyDescent="0.45">
      <c r="D86" s="191" t="s">
        <v>338</v>
      </c>
      <c r="E86" s="266"/>
      <c r="F86" s="267"/>
      <c r="G86" s="97" t="s">
        <v>103</v>
      </c>
      <c r="H86" s="70" t="s">
        <v>128</v>
      </c>
      <c r="I86" s="70" t="s">
        <v>129</v>
      </c>
      <c r="J86" s="71" t="s">
        <v>128</v>
      </c>
      <c r="L86" s="191" t="s">
        <v>310</v>
      </c>
      <c r="M86" s="266">
        <v>112</v>
      </c>
      <c r="N86" s="267"/>
      <c r="O86" s="97" t="s">
        <v>103</v>
      </c>
      <c r="P86" s="70" t="s">
        <v>128</v>
      </c>
      <c r="Q86" s="70" t="s">
        <v>129</v>
      </c>
      <c r="R86" s="71" t="s">
        <v>128</v>
      </c>
      <c r="U86" s="191" t="s">
        <v>250</v>
      </c>
      <c r="V86" s="266">
        <v>113</v>
      </c>
      <c r="W86" s="267"/>
      <c r="X86" s="97" t="s">
        <v>103</v>
      </c>
      <c r="Y86" s="70" t="s">
        <v>128</v>
      </c>
      <c r="Z86" s="70" t="s">
        <v>129</v>
      </c>
      <c r="AA86" s="71" t="s">
        <v>128</v>
      </c>
      <c r="AD86" s="181"/>
      <c r="AE86" s="251"/>
      <c r="AF86" s="252"/>
      <c r="AG86" s="265">
        <f>AG84+AH84</f>
        <v>0</v>
      </c>
      <c r="AH86" s="196"/>
      <c r="AI86" s="195">
        <f>AI84+AJ84</f>
        <v>0</v>
      </c>
      <c r="AJ86" s="201"/>
    </row>
    <row r="87" spans="4:36" x14ac:dyDescent="0.4">
      <c r="D87" s="192"/>
      <c r="E87" s="268"/>
      <c r="F87" s="269"/>
      <c r="G87" s="142"/>
      <c r="H87" s="154"/>
      <c r="I87" s="154"/>
      <c r="J87" s="144"/>
      <c r="L87" s="192"/>
      <c r="M87" s="268"/>
      <c r="N87" s="269"/>
      <c r="O87" s="142">
        <v>29</v>
      </c>
      <c r="P87" s="154">
        <v>9</v>
      </c>
      <c r="Q87" s="154">
        <v>29</v>
      </c>
      <c r="R87" s="144">
        <v>9</v>
      </c>
      <c r="U87" s="192"/>
      <c r="V87" s="268"/>
      <c r="W87" s="269"/>
      <c r="X87" s="142">
        <v>33</v>
      </c>
      <c r="Y87" s="154">
        <v>8</v>
      </c>
      <c r="Z87" s="154">
        <v>69</v>
      </c>
      <c r="AA87" s="144">
        <v>8</v>
      </c>
      <c r="AD87" s="180" t="s">
        <v>154</v>
      </c>
      <c r="AE87" s="251"/>
      <c r="AF87" s="252"/>
      <c r="AG87" s="97" t="s">
        <v>103</v>
      </c>
      <c r="AH87" s="70" t="s">
        <v>128</v>
      </c>
      <c r="AI87" s="70" t="s">
        <v>129</v>
      </c>
      <c r="AJ87" s="71" t="s">
        <v>128</v>
      </c>
    </row>
    <row r="88" spans="4:36" x14ac:dyDescent="0.4">
      <c r="D88" s="192"/>
      <c r="E88" s="268"/>
      <c r="F88" s="269"/>
      <c r="G88" s="264"/>
      <c r="H88" s="156"/>
      <c r="I88" s="156"/>
      <c r="J88" s="146"/>
      <c r="L88" s="192"/>
      <c r="M88" s="268"/>
      <c r="N88" s="269"/>
      <c r="O88" s="264"/>
      <c r="P88" s="156"/>
      <c r="Q88" s="156"/>
      <c r="R88" s="146"/>
      <c r="U88" s="192"/>
      <c r="V88" s="268"/>
      <c r="W88" s="269"/>
      <c r="X88" s="264"/>
      <c r="Y88" s="156"/>
      <c r="Z88" s="156"/>
      <c r="AA88" s="146"/>
      <c r="AD88" s="180"/>
      <c r="AE88" s="251"/>
      <c r="AF88" s="252"/>
      <c r="AG88" s="142"/>
      <c r="AH88" s="154"/>
      <c r="AI88" s="154"/>
      <c r="AJ88" s="144"/>
    </row>
    <row r="89" spans="4:36" ht="19.5" thickBot="1" x14ac:dyDescent="0.45">
      <c r="D89" s="193"/>
      <c r="E89" s="270"/>
      <c r="F89" s="271"/>
      <c r="G89" s="265">
        <f>G87+H87</f>
        <v>0</v>
      </c>
      <c r="H89" s="196"/>
      <c r="I89" s="195">
        <f>I87+J87</f>
        <v>0</v>
      </c>
      <c r="J89" s="201"/>
      <c r="L89" s="193"/>
      <c r="M89" s="270"/>
      <c r="N89" s="271"/>
      <c r="O89" s="265">
        <f>O87+P87</f>
        <v>38</v>
      </c>
      <c r="P89" s="196"/>
      <c r="Q89" s="195">
        <f>Q87+R87</f>
        <v>38</v>
      </c>
      <c r="R89" s="201"/>
      <c r="U89" s="193"/>
      <c r="V89" s="270"/>
      <c r="W89" s="271"/>
      <c r="X89" s="265">
        <f>X87+Y87</f>
        <v>41</v>
      </c>
      <c r="Y89" s="196"/>
      <c r="Z89" s="195">
        <f>Z87+AA87</f>
        <v>77</v>
      </c>
      <c r="AA89" s="201"/>
      <c r="AD89" s="180"/>
      <c r="AE89" s="251"/>
      <c r="AF89" s="252"/>
      <c r="AG89" s="264"/>
      <c r="AH89" s="156"/>
      <c r="AI89" s="156"/>
      <c r="AJ89" s="146"/>
    </row>
    <row r="90" spans="4:36" ht="19.5" thickBot="1" x14ac:dyDescent="0.45">
      <c r="D90" s="191" t="s">
        <v>339</v>
      </c>
      <c r="E90" s="266"/>
      <c r="F90" s="267"/>
      <c r="G90" s="97" t="s">
        <v>103</v>
      </c>
      <c r="H90" s="70" t="s">
        <v>128</v>
      </c>
      <c r="I90" s="70" t="s">
        <v>129</v>
      </c>
      <c r="J90" s="71" t="s">
        <v>128</v>
      </c>
      <c r="L90" s="191" t="s">
        <v>315</v>
      </c>
      <c r="M90" s="266">
        <v>71</v>
      </c>
      <c r="N90" s="267"/>
      <c r="O90" s="97" t="s">
        <v>103</v>
      </c>
      <c r="P90" s="70" t="s">
        <v>128</v>
      </c>
      <c r="Q90" s="70" t="s">
        <v>129</v>
      </c>
      <c r="R90" s="71" t="s">
        <v>128</v>
      </c>
      <c r="U90" s="191" t="s">
        <v>255</v>
      </c>
      <c r="V90" s="266">
        <v>124</v>
      </c>
      <c r="W90" s="267"/>
      <c r="X90" s="97" t="s">
        <v>103</v>
      </c>
      <c r="Y90" s="70" t="s">
        <v>128</v>
      </c>
      <c r="Z90" s="70" t="s">
        <v>129</v>
      </c>
      <c r="AA90" s="71" t="s">
        <v>128</v>
      </c>
      <c r="AD90" s="181"/>
      <c r="AE90" s="251"/>
      <c r="AF90" s="252"/>
      <c r="AG90" s="265">
        <f>AG88+AH88</f>
        <v>0</v>
      </c>
      <c r="AH90" s="196"/>
      <c r="AI90" s="195">
        <f>AI88+AJ88</f>
        <v>0</v>
      </c>
      <c r="AJ90" s="201"/>
    </row>
    <row r="91" spans="4:36" x14ac:dyDescent="0.4">
      <c r="D91" s="192"/>
      <c r="E91" s="268"/>
      <c r="F91" s="269"/>
      <c r="G91" s="142"/>
      <c r="H91" s="154"/>
      <c r="I91" s="154"/>
      <c r="J91" s="144"/>
      <c r="L91" s="192"/>
      <c r="M91" s="268"/>
      <c r="N91" s="269"/>
      <c r="O91" s="142">
        <v>53</v>
      </c>
      <c r="P91" s="154">
        <v>6</v>
      </c>
      <c r="Q91" s="154">
        <v>49</v>
      </c>
      <c r="R91" s="144">
        <v>6</v>
      </c>
      <c r="U91" s="192"/>
      <c r="V91" s="268"/>
      <c r="W91" s="269"/>
      <c r="X91" s="142">
        <v>34</v>
      </c>
      <c r="Y91" s="154">
        <v>9</v>
      </c>
      <c r="Z91" s="154">
        <v>39</v>
      </c>
      <c r="AA91" s="144">
        <v>9</v>
      </c>
      <c r="AD91" s="180" t="s">
        <v>209</v>
      </c>
      <c r="AE91" s="251"/>
      <c r="AF91" s="252"/>
      <c r="AG91" s="97" t="s">
        <v>103</v>
      </c>
      <c r="AH91" s="70" t="s">
        <v>128</v>
      </c>
      <c r="AI91" s="70" t="s">
        <v>129</v>
      </c>
      <c r="AJ91" s="71" t="s">
        <v>128</v>
      </c>
    </row>
    <row r="92" spans="4:36" x14ac:dyDescent="0.4">
      <c r="D92" s="192"/>
      <c r="E92" s="268"/>
      <c r="F92" s="269"/>
      <c r="G92" s="264"/>
      <c r="H92" s="156"/>
      <c r="I92" s="156"/>
      <c r="J92" s="146"/>
      <c r="L92" s="192"/>
      <c r="M92" s="268"/>
      <c r="N92" s="269"/>
      <c r="O92" s="264"/>
      <c r="P92" s="156"/>
      <c r="Q92" s="156"/>
      <c r="R92" s="146"/>
      <c r="U92" s="192"/>
      <c r="V92" s="268"/>
      <c r="W92" s="269"/>
      <c r="X92" s="264"/>
      <c r="Y92" s="156"/>
      <c r="Z92" s="156"/>
      <c r="AA92" s="146"/>
      <c r="AD92" s="180"/>
      <c r="AE92" s="251"/>
      <c r="AF92" s="252"/>
      <c r="AG92" s="142"/>
      <c r="AH92" s="154"/>
      <c r="AI92" s="154"/>
      <c r="AJ92" s="144"/>
    </row>
    <row r="93" spans="4:36" ht="19.5" thickBot="1" x14ac:dyDescent="0.45">
      <c r="D93" s="193"/>
      <c r="E93" s="270"/>
      <c r="F93" s="271"/>
      <c r="G93" s="265">
        <f>G91+H91</f>
        <v>0</v>
      </c>
      <c r="H93" s="196"/>
      <c r="I93" s="195">
        <f>I91+J91</f>
        <v>0</v>
      </c>
      <c r="J93" s="201"/>
      <c r="L93" s="193"/>
      <c r="M93" s="270"/>
      <c r="N93" s="271"/>
      <c r="O93" s="265">
        <f>O91+P91</f>
        <v>59</v>
      </c>
      <c r="P93" s="196"/>
      <c r="Q93" s="195">
        <f>Q91+R91</f>
        <v>55</v>
      </c>
      <c r="R93" s="201"/>
      <c r="U93" s="193"/>
      <c r="V93" s="270"/>
      <c r="W93" s="271"/>
      <c r="X93" s="265">
        <f>X91+Y91</f>
        <v>43</v>
      </c>
      <c r="Y93" s="196"/>
      <c r="Z93" s="195">
        <f>Z91+AA91</f>
        <v>48</v>
      </c>
      <c r="AA93" s="201"/>
      <c r="AD93" s="180"/>
      <c r="AE93" s="251"/>
      <c r="AF93" s="252"/>
      <c r="AG93" s="264"/>
      <c r="AH93" s="156"/>
      <c r="AI93" s="156"/>
      <c r="AJ93" s="146"/>
    </row>
    <row r="94" spans="4:36" ht="19.5" thickBot="1" x14ac:dyDescent="0.45">
      <c r="D94" s="191"/>
      <c r="E94" s="266"/>
      <c r="F94" s="267"/>
      <c r="G94" s="97" t="s">
        <v>103</v>
      </c>
      <c r="H94" s="70" t="s">
        <v>128</v>
      </c>
      <c r="I94" s="70" t="s">
        <v>129</v>
      </c>
      <c r="J94" s="71" t="s">
        <v>128</v>
      </c>
      <c r="L94" s="191" t="s">
        <v>325</v>
      </c>
      <c r="M94" s="266">
        <v>125</v>
      </c>
      <c r="N94" s="267"/>
      <c r="O94" s="97" t="s">
        <v>103</v>
      </c>
      <c r="P94" s="70" t="s">
        <v>128</v>
      </c>
      <c r="Q94" s="70" t="s">
        <v>129</v>
      </c>
      <c r="R94" s="71" t="s">
        <v>128</v>
      </c>
      <c r="U94" s="191" t="s">
        <v>262</v>
      </c>
      <c r="V94" s="266">
        <v>233</v>
      </c>
      <c r="W94" s="267"/>
      <c r="X94" s="97" t="s">
        <v>134</v>
      </c>
      <c r="Y94" s="70" t="s">
        <v>135</v>
      </c>
      <c r="Z94" s="70" t="s">
        <v>136</v>
      </c>
      <c r="AA94" s="71" t="s">
        <v>135</v>
      </c>
      <c r="AD94" s="181"/>
      <c r="AE94" s="251"/>
      <c r="AF94" s="252"/>
      <c r="AG94" s="265">
        <f>AG92+AH92</f>
        <v>0</v>
      </c>
      <c r="AH94" s="196"/>
      <c r="AI94" s="195">
        <f>AI92+AJ92</f>
        <v>0</v>
      </c>
      <c r="AJ94" s="201"/>
    </row>
    <row r="95" spans="4:36" x14ac:dyDescent="0.4">
      <c r="D95" s="192"/>
      <c r="E95" s="268"/>
      <c r="F95" s="269"/>
      <c r="G95" s="142"/>
      <c r="H95" s="154"/>
      <c r="I95" s="154"/>
      <c r="J95" s="144"/>
      <c r="L95" s="192"/>
      <c r="M95" s="268"/>
      <c r="N95" s="269"/>
      <c r="O95" s="142">
        <v>55</v>
      </c>
      <c r="P95" s="154">
        <v>14</v>
      </c>
      <c r="Q95" s="154">
        <v>44</v>
      </c>
      <c r="R95" s="144">
        <v>14</v>
      </c>
      <c r="U95" s="192"/>
      <c r="V95" s="268"/>
      <c r="W95" s="269"/>
      <c r="X95" s="142">
        <v>45</v>
      </c>
      <c r="Y95" s="154">
        <v>6</v>
      </c>
      <c r="Z95" s="154">
        <v>37</v>
      </c>
      <c r="AA95" s="144">
        <v>6</v>
      </c>
      <c r="AD95" s="180" t="s">
        <v>210</v>
      </c>
      <c r="AE95" s="251"/>
      <c r="AF95" s="252"/>
      <c r="AG95" s="97" t="s">
        <v>103</v>
      </c>
      <c r="AH95" s="70" t="s">
        <v>128</v>
      </c>
      <c r="AI95" s="70" t="s">
        <v>129</v>
      </c>
      <c r="AJ95" s="71" t="s">
        <v>128</v>
      </c>
    </row>
    <row r="96" spans="4:36" x14ac:dyDescent="0.4">
      <c r="D96" s="192"/>
      <c r="E96" s="268"/>
      <c r="F96" s="269"/>
      <c r="G96" s="264"/>
      <c r="H96" s="156"/>
      <c r="I96" s="156"/>
      <c r="J96" s="146"/>
      <c r="L96" s="192"/>
      <c r="M96" s="268"/>
      <c r="N96" s="269"/>
      <c r="O96" s="264"/>
      <c r="P96" s="156"/>
      <c r="Q96" s="156"/>
      <c r="R96" s="146"/>
      <c r="U96" s="192"/>
      <c r="V96" s="268"/>
      <c r="W96" s="269"/>
      <c r="X96" s="264"/>
      <c r="Y96" s="156"/>
      <c r="Z96" s="156"/>
      <c r="AA96" s="146"/>
      <c r="AD96" s="180"/>
      <c r="AE96" s="251"/>
      <c r="AF96" s="252"/>
      <c r="AG96" s="142"/>
      <c r="AH96" s="154"/>
      <c r="AI96" s="154"/>
      <c r="AJ96" s="144"/>
    </row>
    <row r="97" spans="4:36" ht="19.5" thickBot="1" x14ac:dyDescent="0.45">
      <c r="D97" s="193"/>
      <c r="E97" s="270"/>
      <c r="F97" s="271"/>
      <c r="G97" s="265">
        <f>G95+H95</f>
        <v>0</v>
      </c>
      <c r="H97" s="196"/>
      <c r="I97" s="195">
        <f>I95+J95</f>
        <v>0</v>
      </c>
      <c r="J97" s="201"/>
      <c r="L97" s="193"/>
      <c r="M97" s="270"/>
      <c r="N97" s="271"/>
      <c r="O97" s="265">
        <f>O95+P95</f>
        <v>69</v>
      </c>
      <c r="P97" s="196"/>
      <c r="Q97" s="195">
        <f>Q95+R95</f>
        <v>58</v>
      </c>
      <c r="R97" s="201"/>
      <c r="U97" s="193"/>
      <c r="V97" s="270"/>
      <c r="W97" s="271"/>
      <c r="X97" s="265">
        <f>X95+Y95</f>
        <v>51</v>
      </c>
      <c r="Y97" s="196"/>
      <c r="Z97" s="195">
        <f>Z95+AA95</f>
        <v>43</v>
      </c>
      <c r="AA97" s="201"/>
      <c r="AD97" s="180"/>
      <c r="AE97" s="251"/>
      <c r="AF97" s="252"/>
      <c r="AG97" s="264"/>
      <c r="AH97" s="156"/>
      <c r="AI97" s="156"/>
      <c r="AJ97" s="146"/>
    </row>
    <row r="98" spans="4:36" ht="19.5" thickBot="1" x14ac:dyDescent="0.45">
      <c r="D98" s="191"/>
      <c r="E98" s="266"/>
      <c r="F98" s="267"/>
      <c r="G98" s="97" t="s">
        <v>103</v>
      </c>
      <c r="H98" s="70" t="s">
        <v>128</v>
      </c>
      <c r="I98" s="70" t="s">
        <v>129</v>
      </c>
      <c r="J98" s="71" t="s">
        <v>128</v>
      </c>
      <c r="L98" s="191" t="s">
        <v>331</v>
      </c>
      <c r="M98" s="266">
        <v>165</v>
      </c>
      <c r="N98" s="267"/>
      <c r="O98" s="97" t="s">
        <v>103</v>
      </c>
      <c r="P98" s="70" t="s">
        <v>128</v>
      </c>
      <c r="Q98" s="70" t="s">
        <v>129</v>
      </c>
      <c r="R98" s="71" t="s">
        <v>128</v>
      </c>
      <c r="U98" s="191" t="s">
        <v>269</v>
      </c>
      <c r="V98" s="266">
        <v>203</v>
      </c>
      <c r="W98" s="267"/>
      <c r="X98" s="97" t="s">
        <v>271</v>
      </c>
      <c r="Y98" s="70" t="s">
        <v>272</v>
      </c>
      <c r="Z98" s="70" t="s">
        <v>273</v>
      </c>
      <c r="AA98" s="71" t="s">
        <v>272</v>
      </c>
      <c r="AD98" s="181"/>
      <c r="AE98" s="251"/>
      <c r="AF98" s="252"/>
      <c r="AG98" s="265">
        <f>AG96+AH96</f>
        <v>0</v>
      </c>
      <c r="AH98" s="196"/>
      <c r="AI98" s="195">
        <f>AI96+AJ96</f>
        <v>0</v>
      </c>
      <c r="AJ98" s="201"/>
    </row>
    <row r="99" spans="4:36" x14ac:dyDescent="0.4">
      <c r="D99" s="192"/>
      <c r="E99" s="268"/>
      <c r="F99" s="269"/>
      <c r="G99" s="142"/>
      <c r="H99" s="154"/>
      <c r="I99" s="154"/>
      <c r="J99" s="144"/>
      <c r="L99" s="192"/>
      <c r="M99" s="268"/>
      <c r="N99" s="269"/>
      <c r="O99" s="142">
        <v>40</v>
      </c>
      <c r="P99" s="154">
        <v>6</v>
      </c>
      <c r="Q99" s="154">
        <v>29</v>
      </c>
      <c r="R99" s="144">
        <v>6</v>
      </c>
      <c r="U99" s="192"/>
      <c r="V99" s="268"/>
      <c r="W99" s="269"/>
      <c r="X99" s="142">
        <v>42</v>
      </c>
      <c r="Y99" s="154">
        <v>3</v>
      </c>
      <c r="Z99" s="154">
        <v>52</v>
      </c>
      <c r="AA99" s="144">
        <v>3</v>
      </c>
      <c r="AD99" s="180" t="s">
        <v>211</v>
      </c>
      <c r="AE99" s="251"/>
      <c r="AF99" s="252"/>
      <c r="AG99" s="97" t="s">
        <v>103</v>
      </c>
      <c r="AH99" s="70" t="s">
        <v>128</v>
      </c>
      <c r="AI99" s="70" t="s">
        <v>129</v>
      </c>
      <c r="AJ99" s="71" t="s">
        <v>128</v>
      </c>
    </row>
    <row r="100" spans="4:36" x14ac:dyDescent="0.4">
      <c r="D100" s="192"/>
      <c r="E100" s="268"/>
      <c r="F100" s="269"/>
      <c r="G100" s="264"/>
      <c r="H100" s="156"/>
      <c r="I100" s="156"/>
      <c r="J100" s="146"/>
      <c r="L100" s="192"/>
      <c r="M100" s="268"/>
      <c r="N100" s="269"/>
      <c r="O100" s="264"/>
      <c r="P100" s="156"/>
      <c r="Q100" s="156"/>
      <c r="R100" s="146"/>
      <c r="U100" s="192"/>
      <c r="V100" s="268"/>
      <c r="W100" s="269"/>
      <c r="X100" s="264"/>
      <c r="Y100" s="156"/>
      <c r="Z100" s="156"/>
      <c r="AA100" s="146"/>
      <c r="AD100" s="180"/>
      <c r="AE100" s="251"/>
      <c r="AF100" s="252"/>
      <c r="AG100" s="142"/>
      <c r="AH100" s="154"/>
      <c r="AI100" s="154"/>
      <c r="AJ100" s="144"/>
    </row>
    <row r="101" spans="4:36" ht="19.5" thickBot="1" x14ac:dyDescent="0.45">
      <c r="D101" s="193"/>
      <c r="E101" s="270"/>
      <c r="F101" s="271"/>
      <c r="G101" s="265">
        <f>G99+H99</f>
        <v>0</v>
      </c>
      <c r="H101" s="196"/>
      <c r="I101" s="195">
        <f>I99+J99</f>
        <v>0</v>
      </c>
      <c r="J101" s="201"/>
      <c r="L101" s="193"/>
      <c r="M101" s="270"/>
      <c r="N101" s="271"/>
      <c r="O101" s="265">
        <f>O99+P99</f>
        <v>46</v>
      </c>
      <c r="P101" s="196"/>
      <c r="Q101" s="195">
        <f>Q99+R99</f>
        <v>35</v>
      </c>
      <c r="R101" s="201"/>
      <c r="U101" s="193"/>
      <c r="V101" s="270"/>
      <c r="W101" s="271"/>
      <c r="X101" s="265">
        <f>X99+Y99</f>
        <v>45</v>
      </c>
      <c r="Y101" s="196"/>
      <c r="Z101" s="195">
        <f>Z99+AA99</f>
        <v>55</v>
      </c>
      <c r="AA101" s="201"/>
      <c r="AD101" s="180"/>
      <c r="AE101" s="251"/>
      <c r="AF101" s="252"/>
      <c r="AG101" s="264"/>
      <c r="AH101" s="156"/>
      <c r="AI101" s="156"/>
      <c r="AJ101" s="146"/>
    </row>
    <row r="102" spans="4:36" ht="19.5" thickBot="1" x14ac:dyDescent="0.45">
      <c r="AD102" s="181"/>
      <c r="AE102" s="251"/>
      <c r="AF102" s="252"/>
      <c r="AG102" s="265">
        <f>AG100+AH100</f>
        <v>0</v>
      </c>
      <c r="AH102" s="196"/>
      <c r="AI102" s="195">
        <f>AI100+AJ100</f>
        <v>0</v>
      </c>
      <c r="AJ102" s="201"/>
    </row>
    <row r="103" spans="4:36" x14ac:dyDescent="0.4">
      <c r="AD103" s="180" t="s">
        <v>212</v>
      </c>
      <c r="AE103" s="251"/>
      <c r="AF103" s="252"/>
      <c r="AG103" s="97" t="s">
        <v>103</v>
      </c>
      <c r="AH103" s="70" t="s">
        <v>128</v>
      </c>
      <c r="AI103" s="70" t="s">
        <v>129</v>
      </c>
      <c r="AJ103" s="71" t="s">
        <v>128</v>
      </c>
    </row>
    <row r="104" spans="4:36" x14ac:dyDescent="0.4">
      <c r="AD104" s="180"/>
      <c r="AE104" s="251"/>
      <c r="AF104" s="252"/>
      <c r="AG104" s="142"/>
      <c r="AH104" s="154"/>
      <c r="AI104" s="154"/>
      <c r="AJ104" s="144"/>
    </row>
    <row r="105" spans="4:36" x14ac:dyDescent="0.4">
      <c r="AD105" s="180"/>
      <c r="AE105" s="251"/>
      <c r="AF105" s="252"/>
      <c r="AG105" s="264"/>
      <c r="AH105" s="156"/>
      <c r="AI105" s="156"/>
      <c r="AJ105" s="146"/>
    </row>
    <row r="106" spans="4:36" ht="19.5" thickBot="1" x14ac:dyDescent="0.45">
      <c r="AD106" s="181"/>
      <c r="AE106" s="251"/>
      <c r="AF106" s="252"/>
      <c r="AG106" s="265">
        <f>AG104+AH104</f>
        <v>0</v>
      </c>
      <c r="AH106" s="196"/>
      <c r="AI106" s="195">
        <f>AI104+AJ104</f>
        <v>0</v>
      </c>
      <c r="AJ106" s="201"/>
    </row>
  </sheetData>
  <mergeCells count="451">
    <mergeCell ref="AG100:AG101"/>
    <mergeCell ref="AG102:AH102"/>
    <mergeCell ref="AI102:AJ102"/>
    <mergeCell ref="AD103:AD106"/>
    <mergeCell ref="AE103:AF106"/>
    <mergeCell ref="AG104:AG105"/>
    <mergeCell ref="AH104:AH105"/>
    <mergeCell ref="AI104:AI105"/>
    <mergeCell ref="AJ104:AJ105"/>
    <mergeCell ref="AG106:AH106"/>
    <mergeCell ref="AI106:AJ106"/>
    <mergeCell ref="AI98:AJ98"/>
    <mergeCell ref="G99:G100"/>
    <mergeCell ref="H99:H100"/>
    <mergeCell ref="I99:I100"/>
    <mergeCell ref="J99:J100"/>
    <mergeCell ref="O99:O100"/>
    <mergeCell ref="P99:P100"/>
    <mergeCell ref="Q99:Q100"/>
    <mergeCell ref="R99:R100"/>
    <mergeCell ref="X99:X100"/>
    <mergeCell ref="AH100:AH101"/>
    <mergeCell ref="AI100:AI101"/>
    <mergeCell ref="AJ100:AJ101"/>
    <mergeCell ref="G101:H101"/>
    <mergeCell ref="I101:J101"/>
    <mergeCell ref="O101:P101"/>
    <mergeCell ref="Q101:R101"/>
    <mergeCell ref="X101:Y101"/>
    <mergeCell ref="Z101:AA101"/>
    <mergeCell ref="Y99:Y100"/>
    <mergeCell ref="Z99:Z100"/>
    <mergeCell ref="AA99:AA100"/>
    <mergeCell ref="AD99:AD102"/>
    <mergeCell ref="AE99:AF102"/>
    <mergeCell ref="D98:D101"/>
    <mergeCell ref="E98:F101"/>
    <mergeCell ref="L98:L101"/>
    <mergeCell ref="M98:N101"/>
    <mergeCell ref="U98:U101"/>
    <mergeCell ref="V98:W101"/>
    <mergeCell ref="AH96:AH97"/>
    <mergeCell ref="AI96:AI97"/>
    <mergeCell ref="AJ96:AJ97"/>
    <mergeCell ref="G97:H97"/>
    <mergeCell ref="I97:J97"/>
    <mergeCell ref="O97:P97"/>
    <mergeCell ref="Q97:R97"/>
    <mergeCell ref="X97:Y97"/>
    <mergeCell ref="Z97:AA97"/>
    <mergeCell ref="Y95:Y96"/>
    <mergeCell ref="Z95:Z96"/>
    <mergeCell ref="AA95:AA96"/>
    <mergeCell ref="AD95:AD98"/>
    <mergeCell ref="AE95:AF98"/>
    <mergeCell ref="AG96:AG97"/>
    <mergeCell ref="AG98:AH98"/>
    <mergeCell ref="D94:D97"/>
    <mergeCell ref="E94:F97"/>
    <mergeCell ref="AG92:AG93"/>
    <mergeCell ref="AG94:AH94"/>
    <mergeCell ref="AI94:AJ94"/>
    <mergeCell ref="G95:G96"/>
    <mergeCell ref="H95:H96"/>
    <mergeCell ref="I95:I96"/>
    <mergeCell ref="J95:J96"/>
    <mergeCell ref="O95:O96"/>
    <mergeCell ref="P95:P96"/>
    <mergeCell ref="Q95:Q96"/>
    <mergeCell ref="R95:R96"/>
    <mergeCell ref="X95:X96"/>
    <mergeCell ref="L94:L97"/>
    <mergeCell ref="M94:N97"/>
    <mergeCell ref="U94:U97"/>
    <mergeCell ref="V94:W97"/>
    <mergeCell ref="AI90:AJ90"/>
    <mergeCell ref="G91:G92"/>
    <mergeCell ref="H91:H92"/>
    <mergeCell ref="I91:I92"/>
    <mergeCell ref="J91:J92"/>
    <mergeCell ref="O91:O92"/>
    <mergeCell ref="P91:P92"/>
    <mergeCell ref="Q91:Q92"/>
    <mergeCell ref="R91:R92"/>
    <mergeCell ref="X91:X92"/>
    <mergeCell ref="AH92:AH93"/>
    <mergeCell ref="AI92:AI93"/>
    <mergeCell ref="AJ92:AJ93"/>
    <mergeCell ref="G93:H93"/>
    <mergeCell ref="I93:J93"/>
    <mergeCell ref="O93:P93"/>
    <mergeCell ref="Q93:R93"/>
    <mergeCell ref="X93:Y93"/>
    <mergeCell ref="Z93:AA93"/>
    <mergeCell ref="Y91:Y92"/>
    <mergeCell ref="Z91:Z92"/>
    <mergeCell ref="AA91:AA92"/>
    <mergeCell ref="AD91:AD94"/>
    <mergeCell ref="AE91:AF94"/>
    <mergeCell ref="D90:D93"/>
    <mergeCell ref="E90:F93"/>
    <mergeCell ref="L90:L93"/>
    <mergeCell ref="M90:N93"/>
    <mergeCell ref="U90:U93"/>
    <mergeCell ref="V90:W93"/>
    <mergeCell ref="AH88:AH89"/>
    <mergeCell ref="AI88:AI89"/>
    <mergeCell ref="AJ88:AJ89"/>
    <mergeCell ref="G89:H89"/>
    <mergeCell ref="I89:J89"/>
    <mergeCell ref="O89:P89"/>
    <mergeCell ref="Q89:R89"/>
    <mergeCell ref="X89:Y89"/>
    <mergeCell ref="Z89:AA89"/>
    <mergeCell ref="Y87:Y88"/>
    <mergeCell ref="Z87:Z88"/>
    <mergeCell ref="AA87:AA88"/>
    <mergeCell ref="AD87:AD90"/>
    <mergeCell ref="AE87:AF90"/>
    <mergeCell ref="AG88:AG89"/>
    <mergeCell ref="AG90:AH90"/>
    <mergeCell ref="D86:D89"/>
    <mergeCell ref="E86:F89"/>
    <mergeCell ref="AG84:AG85"/>
    <mergeCell ref="AG86:AH86"/>
    <mergeCell ref="AI86:AJ86"/>
    <mergeCell ref="G87:G88"/>
    <mergeCell ref="H87:H88"/>
    <mergeCell ref="I87:I88"/>
    <mergeCell ref="J87:J88"/>
    <mergeCell ref="O87:O88"/>
    <mergeCell ref="P87:P88"/>
    <mergeCell ref="Q87:Q88"/>
    <mergeCell ref="R87:R88"/>
    <mergeCell ref="X87:X88"/>
    <mergeCell ref="L86:L89"/>
    <mergeCell ref="M86:N89"/>
    <mergeCell ref="U86:U89"/>
    <mergeCell ref="V86:W89"/>
    <mergeCell ref="AI82:AJ82"/>
    <mergeCell ref="G83:G84"/>
    <mergeCell ref="H83:H84"/>
    <mergeCell ref="I83:I84"/>
    <mergeCell ref="J83:J84"/>
    <mergeCell ref="O83:O84"/>
    <mergeCell ref="P83:P84"/>
    <mergeCell ref="Q83:Q84"/>
    <mergeCell ref="R83:R84"/>
    <mergeCell ref="X83:X84"/>
    <mergeCell ref="AH84:AH85"/>
    <mergeCell ref="AI84:AI85"/>
    <mergeCell ref="AJ84:AJ85"/>
    <mergeCell ref="G85:H85"/>
    <mergeCell ref="I85:J85"/>
    <mergeCell ref="O85:P85"/>
    <mergeCell ref="Q85:R85"/>
    <mergeCell ref="X85:Y85"/>
    <mergeCell ref="Z85:AA85"/>
    <mergeCell ref="Y83:Y84"/>
    <mergeCell ref="Z83:Z84"/>
    <mergeCell ref="AA83:AA84"/>
    <mergeCell ref="AD83:AD86"/>
    <mergeCell ref="AE83:AF86"/>
    <mergeCell ref="D82:D85"/>
    <mergeCell ref="E82:F85"/>
    <mergeCell ref="L82:L85"/>
    <mergeCell ref="M82:N85"/>
    <mergeCell ref="U82:U85"/>
    <mergeCell ref="V82:W85"/>
    <mergeCell ref="AH80:AH81"/>
    <mergeCell ref="AI80:AI81"/>
    <mergeCell ref="AJ80:AJ81"/>
    <mergeCell ref="G81:H81"/>
    <mergeCell ref="I81:J81"/>
    <mergeCell ref="O81:P81"/>
    <mergeCell ref="Q81:R81"/>
    <mergeCell ref="X81:Y81"/>
    <mergeCell ref="Z81:AA81"/>
    <mergeCell ref="Y79:Y80"/>
    <mergeCell ref="Z79:Z80"/>
    <mergeCell ref="AA79:AA80"/>
    <mergeCell ref="AD79:AD82"/>
    <mergeCell ref="AE79:AF82"/>
    <mergeCell ref="AG80:AG81"/>
    <mergeCell ref="AG82:AH82"/>
    <mergeCell ref="D78:D81"/>
    <mergeCell ref="E78:F81"/>
    <mergeCell ref="AG76:AG77"/>
    <mergeCell ref="AG78:AH78"/>
    <mergeCell ref="AI78:AJ78"/>
    <mergeCell ref="G79:G80"/>
    <mergeCell ref="H79:H80"/>
    <mergeCell ref="I79:I80"/>
    <mergeCell ref="J79:J80"/>
    <mergeCell ref="O79:O80"/>
    <mergeCell ref="P79:P80"/>
    <mergeCell ref="Q79:Q80"/>
    <mergeCell ref="R79:R80"/>
    <mergeCell ref="X79:X80"/>
    <mergeCell ref="L78:L81"/>
    <mergeCell ref="M78:N81"/>
    <mergeCell ref="U78:U81"/>
    <mergeCell ref="V78:W81"/>
    <mergeCell ref="AI74:AJ74"/>
    <mergeCell ref="G75:G76"/>
    <mergeCell ref="H75:H76"/>
    <mergeCell ref="I75:I76"/>
    <mergeCell ref="J75:J76"/>
    <mergeCell ref="O75:O76"/>
    <mergeCell ref="P75:P76"/>
    <mergeCell ref="Q75:Q76"/>
    <mergeCell ref="R75:R76"/>
    <mergeCell ref="X75:X76"/>
    <mergeCell ref="AH76:AH77"/>
    <mergeCell ref="AI76:AI77"/>
    <mergeCell ref="AJ76:AJ77"/>
    <mergeCell ref="G77:H77"/>
    <mergeCell ref="I77:J77"/>
    <mergeCell ref="O77:P77"/>
    <mergeCell ref="Q77:R77"/>
    <mergeCell ref="X77:Y77"/>
    <mergeCell ref="Z77:AA77"/>
    <mergeCell ref="Y75:Y76"/>
    <mergeCell ref="Z75:Z76"/>
    <mergeCell ref="AA75:AA76"/>
    <mergeCell ref="AD75:AD78"/>
    <mergeCell ref="AE75:AF78"/>
    <mergeCell ref="D74:D77"/>
    <mergeCell ref="E74:F77"/>
    <mergeCell ref="L74:L77"/>
    <mergeCell ref="M74:N77"/>
    <mergeCell ref="U74:U77"/>
    <mergeCell ref="V74:W77"/>
    <mergeCell ref="AH72:AH73"/>
    <mergeCell ref="AI72:AI73"/>
    <mergeCell ref="AJ72:AJ73"/>
    <mergeCell ref="G73:H73"/>
    <mergeCell ref="I73:J73"/>
    <mergeCell ref="O73:P73"/>
    <mergeCell ref="Q73:R73"/>
    <mergeCell ref="X73:Y73"/>
    <mergeCell ref="Z73:AA73"/>
    <mergeCell ref="Y71:Y72"/>
    <mergeCell ref="Z71:Z72"/>
    <mergeCell ref="AA71:AA72"/>
    <mergeCell ref="AD71:AD74"/>
    <mergeCell ref="AE71:AF74"/>
    <mergeCell ref="AG72:AG73"/>
    <mergeCell ref="AG74:AH74"/>
    <mergeCell ref="D70:D73"/>
    <mergeCell ref="E70:F73"/>
    <mergeCell ref="AI70:AJ70"/>
    <mergeCell ref="G71:G72"/>
    <mergeCell ref="H71:H72"/>
    <mergeCell ref="I71:I72"/>
    <mergeCell ref="J71:J72"/>
    <mergeCell ref="O71:O72"/>
    <mergeCell ref="P71:P72"/>
    <mergeCell ref="Q71:Q72"/>
    <mergeCell ref="R71:R72"/>
    <mergeCell ref="X71:X72"/>
    <mergeCell ref="L70:L73"/>
    <mergeCell ref="M70:N73"/>
    <mergeCell ref="U70:U73"/>
    <mergeCell ref="V70:W73"/>
    <mergeCell ref="AH68:AH69"/>
    <mergeCell ref="AI68:AI69"/>
    <mergeCell ref="AJ68:AJ69"/>
    <mergeCell ref="G69:H69"/>
    <mergeCell ref="I69:J69"/>
    <mergeCell ref="O69:P69"/>
    <mergeCell ref="Q69:R69"/>
    <mergeCell ref="X69:Y69"/>
    <mergeCell ref="Z69:AA69"/>
    <mergeCell ref="X67:X68"/>
    <mergeCell ref="Y67:Y68"/>
    <mergeCell ref="Z67:Z68"/>
    <mergeCell ref="AA67:AA68"/>
    <mergeCell ref="AE67:AF70"/>
    <mergeCell ref="AG68:AG69"/>
    <mergeCell ref="AG70:AH70"/>
    <mergeCell ref="AD66:AD70"/>
    <mergeCell ref="AE66:AF66"/>
    <mergeCell ref="AG66:AH66"/>
    <mergeCell ref="AI66:AJ66"/>
    <mergeCell ref="G67:G68"/>
    <mergeCell ref="H67:H68"/>
    <mergeCell ref="I67:I68"/>
    <mergeCell ref="J67:J68"/>
    <mergeCell ref="O67:O68"/>
    <mergeCell ref="P67:P68"/>
    <mergeCell ref="D66:D69"/>
    <mergeCell ref="E66:F69"/>
    <mergeCell ref="L66:L69"/>
    <mergeCell ref="M66:N69"/>
    <mergeCell ref="U66:U69"/>
    <mergeCell ref="V66:W69"/>
    <mergeCell ref="Q67:Q68"/>
    <mergeCell ref="R67:R68"/>
    <mergeCell ref="M65:N65"/>
    <mergeCell ref="O65:P65"/>
    <mergeCell ref="Q65:R65"/>
    <mergeCell ref="V65:W65"/>
    <mergeCell ref="X65:Y65"/>
    <mergeCell ref="Z65:AA65"/>
    <mergeCell ref="E61:F61"/>
    <mergeCell ref="G61:H61"/>
    <mergeCell ref="D63:D64"/>
    <mergeCell ref="E65:F65"/>
    <mergeCell ref="G65:H65"/>
    <mergeCell ref="I65:J65"/>
    <mergeCell ref="I56:I58"/>
    <mergeCell ref="E58:F58"/>
    <mergeCell ref="G58:H58"/>
    <mergeCell ref="C59:C61"/>
    <mergeCell ref="D59:D61"/>
    <mergeCell ref="E59:E60"/>
    <mergeCell ref="F59:F60"/>
    <mergeCell ref="G59:G60"/>
    <mergeCell ref="H59:H60"/>
    <mergeCell ref="I59:I61"/>
    <mergeCell ref="I50:I52"/>
    <mergeCell ref="E52:F52"/>
    <mergeCell ref="G52:H52"/>
    <mergeCell ref="C53:C55"/>
    <mergeCell ref="D53:D55"/>
    <mergeCell ref="E53:E54"/>
    <mergeCell ref="F53:F54"/>
    <mergeCell ref="G53:G54"/>
    <mergeCell ref="H53:H54"/>
    <mergeCell ref="I53:I55"/>
    <mergeCell ref="G44:G45"/>
    <mergeCell ref="H44:H45"/>
    <mergeCell ref="E55:F55"/>
    <mergeCell ref="G55:H55"/>
    <mergeCell ref="C56:C58"/>
    <mergeCell ref="D56:D58"/>
    <mergeCell ref="E56:E57"/>
    <mergeCell ref="F56:F57"/>
    <mergeCell ref="G56:G57"/>
    <mergeCell ref="H56:H57"/>
    <mergeCell ref="I41:I43"/>
    <mergeCell ref="E43:F43"/>
    <mergeCell ref="G43:H43"/>
    <mergeCell ref="I35:I37"/>
    <mergeCell ref="E37:F37"/>
    <mergeCell ref="G37:H37"/>
    <mergeCell ref="E49:F49"/>
    <mergeCell ref="G49:H49"/>
    <mergeCell ref="C50:C52"/>
    <mergeCell ref="D50:D52"/>
    <mergeCell ref="E50:E51"/>
    <mergeCell ref="F50:F51"/>
    <mergeCell ref="G50:G51"/>
    <mergeCell ref="H50:H51"/>
    <mergeCell ref="I44:I46"/>
    <mergeCell ref="E46:F46"/>
    <mergeCell ref="G46:H46"/>
    <mergeCell ref="C47:C49"/>
    <mergeCell ref="D47:D49"/>
    <mergeCell ref="E47:E48"/>
    <mergeCell ref="F47:F48"/>
    <mergeCell ref="G47:G48"/>
    <mergeCell ref="H47:H48"/>
    <mergeCell ref="I47:I49"/>
    <mergeCell ref="I38:I40"/>
    <mergeCell ref="H32:H33"/>
    <mergeCell ref="I32:I34"/>
    <mergeCell ref="E34:F34"/>
    <mergeCell ref="G34:H34"/>
    <mergeCell ref="C35:C37"/>
    <mergeCell ref="D35:D37"/>
    <mergeCell ref="E35:E36"/>
    <mergeCell ref="F35:F36"/>
    <mergeCell ref="G35:G36"/>
    <mergeCell ref="H35:H36"/>
    <mergeCell ref="B32:B61"/>
    <mergeCell ref="C32:C34"/>
    <mergeCell ref="D32:D34"/>
    <mergeCell ref="E32:E33"/>
    <mergeCell ref="F32:F33"/>
    <mergeCell ref="G32:G33"/>
    <mergeCell ref="E40:F40"/>
    <mergeCell ref="G40:H40"/>
    <mergeCell ref="C41:C43"/>
    <mergeCell ref="D41:D43"/>
    <mergeCell ref="C38:C40"/>
    <mergeCell ref="D38:D40"/>
    <mergeCell ref="E38:E39"/>
    <mergeCell ref="F38:F39"/>
    <mergeCell ref="G38:G39"/>
    <mergeCell ref="H38:H39"/>
    <mergeCell ref="E41:E42"/>
    <mergeCell ref="F41:F42"/>
    <mergeCell ref="G41:G42"/>
    <mergeCell ref="H41:H42"/>
    <mergeCell ref="C44:C46"/>
    <mergeCell ref="D44:D46"/>
    <mergeCell ref="E44:E45"/>
    <mergeCell ref="F44:F45"/>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D9FF4-FE65-41C9-8219-F31B374EBEEB}">
  <dimension ref="B1:AJ106"/>
  <sheetViews>
    <sheetView zoomScale="85" zoomScaleNormal="85" workbookViewId="0">
      <selection activeCell="L42" sqref="L42"/>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368</v>
      </c>
      <c r="D5" s="143">
        <v>218</v>
      </c>
      <c r="E5" s="143">
        <v>368</v>
      </c>
      <c r="F5" s="143">
        <v>159</v>
      </c>
      <c r="G5" s="143">
        <v>519</v>
      </c>
      <c r="H5" s="143">
        <v>159</v>
      </c>
      <c r="I5" s="144">
        <v>3807</v>
      </c>
      <c r="J5" s="106" t="s">
        <v>265</v>
      </c>
    </row>
    <row r="6" spans="2:10" x14ac:dyDescent="0.4">
      <c r="B6" s="141"/>
      <c r="C6" s="143"/>
      <c r="D6" s="143"/>
      <c r="E6" s="143"/>
      <c r="F6" s="143"/>
      <c r="G6" s="143"/>
      <c r="H6" s="143"/>
      <c r="I6" s="145"/>
    </row>
    <row r="7" spans="2:10" x14ac:dyDescent="0.4">
      <c r="B7" s="141"/>
      <c r="C7" s="143"/>
      <c r="D7" s="143"/>
      <c r="E7" s="143">
        <f>E5+F5</f>
        <v>527</v>
      </c>
      <c r="F7" s="143"/>
      <c r="G7" s="143">
        <f>G5+H5</f>
        <v>678</v>
      </c>
      <c r="H7" s="143"/>
      <c r="I7" s="146"/>
    </row>
    <row r="8" spans="2:10" x14ac:dyDescent="0.4">
      <c r="B8" s="141"/>
      <c r="C8" s="143" t="s">
        <v>371</v>
      </c>
      <c r="D8" s="143">
        <v>668</v>
      </c>
      <c r="E8" s="143">
        <v>579</v>
      </c>
      <c r="F8" s="143">
        <v>171</v>
      </c>
      <c r="G8" s="143">
        <v>667</v>
      </c>
      <c r="H8" s="143">
        <v>171</v>
      </c>
      <c r="I8" s="144">
        <v>3095</v>
      </c>
      <c r="J8" s="106" t="s">
        <v>265</v>
      </c>
    </row>
    <row r="9" spans="2:10" x14ac:dyDescent="0.4">
      <c r="B9" s="141"/>
      <c r="C9" s="143"/>
      <c r="D9" s="143"/>
      <c r="E9" s="143"/>
      <c r="F9" s="143"/>
      <c r="G9" s="143"/>
      <c r="H9" s="143"/>
      <c r="I9" s="145"/>
    </row>
    <row r="10" spans="2:10" x14ac:dyDescent="0.4">
      <c r="B10" s="141"/>
      <c r="C10" s="143"/>
      <c r="D10" s="143"/>
      <c r="E10" s="143">
        <f>E8+F8</f>
        <v>750</v>
      </c>
      <c r="F10" s="143"/>
      <c r="G10" s="143">
        <f>G8+H8</f>
        <v>838</v>
      </c>
      <c r="H10" s="143"/>
      <c r="I10" s="146"/>
    </row>
    <row r="11" spans="2:10" ht="19.5" thickBot="1" x14ac:dyDescent="0.45">
      <c r="B11" s="142"/>
      <c r="C11" s="72" t="s">
        <v>132</v>
      </c>
      <c r="D11" s="73">
        <f t="shared" ref="D11:I11" si="0">D8/D5</f>
        <v>3.0642201834862384</v>
      </c>
      <c r="E11" s="73">
        <f t="shared" si="0"/>
        <v>1.5733695652173914</v>
      </c>
      <c r="F11" s="73">
        <f t="shared" si="0"/>
        <v>1.0754716981132075</v>
      </c>
      <c r="G11" s="73">
        <f t="shared" si="0"/>
        <v>1.2851637764932562</v>
      </c>
      <c r="H11" s="73">
        <f t="shared" si="0"/>
        <v>1.0754716981132075</v>
      </c>
      <c r="I11" s="74">
        <f t="shared" si="0"/>
        <v>0.81297609666403992</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372</v>
      </c>
      <c r="D15" s="143">
        <v>244</v>
      </c>
      <c r="E15" s="143">
        <v>205</v>
      </c>
      <c r="F15" s="143">
        <v>77</v>
      </c>
      <c r="G15" s="143">
        <v>302</v>
      </c>
      <c r="H15" s="143">
        <v>77</v>
      </c>
      <c r="I15" s="144">
        <v>1756</v>
      </c>
    </row>
    <row r="16" spans="2:10" x14ac:dyDescent="0.4">
      <c r="B16" s="141"/>
      <c r="C16" s="143"/>
      <c r="D16" s="143"/>
      <c r="E16" s="143"/>
      <c r="F16" s="143"/>
      <c r="G16" s="143"/>
      <c r="H16" s="143"/>
      <c r="I16" s="145"/>
    </row>
    <row r="17" spans="2:18" x14ac:dyDescent="0.4">
      <c r="B17" s="141"/>
      <c r="C17" s="143"/>
      <c r="D17" s="143"/>
      <c r="E17" s="143">
        <f>E15+F15</f>
        <v>282</v>
      </c>
      <c r="F17" s="143"/>
      <c r="G17" s="143">
        <f>G15+H15</f>
        <v>379</v>
      </c>
      <c r="H17" s="143"/>
      <c r="I17" s="146"/>
    </row>
    <row r="18" spans="2:18" x14ac:dyDescent="0.4">
      <c r="B18" s="141"/>
      <c r="C18" s="276" t="s">
        <v>373</v>
      </c>
      <c r="D18" s="150">
        <f t="shared" ref="D18:I18" si="1">D15*D11</f>
        <v>747.66972477064212</v>
      </c>
      <c r="E18" s="150">
        <f t="shared" si="1"/>
        <v>322.54076086956525</v>
      </c>
      <c r="F18" s="150">
        <f t="shared" si="1"/>
        <v>82.811320754716974</v>
      </c>
      <c r="G18" s="150">
        <f t="shared" si="1"/>
        <v>388.11946050096338</v>
      </c>
      <c r="H18" s="150">
        <f t="shared" si="1"/>
        <v>82.811320754716974</v>
      </c>
      <c r="I18" s="147">
        <f t="shared" si="1"/>
        <v>1427.5860257420541</v>
      </c>
    </row>
    <row r="19" spans="2:18" x14ac:dyDescent="0.4">
      <c r="B19" s="141"/>
      <c r="C19" s="143"/>
      <c r="D19" s="150"/>
      <c r="E19" s="150"/>
      <c r="F19" s="150"/>
      <c r="G19" s="150"/>
      <c r="H19" s="150"/>
      <c r="I19" s="148"/>
    </row>
    <row r="20" spans="2:18" x14ac:dyDescent="0.4">
      <c r="B20" s="141"/>
      <c r="C20" s="143"/>
      <c r="D20" s="150"/>
      <c r="E20" s="150">
        <f>E18+F18</f>
        <v>405.35208162428222</v>
      </c>
      <c r="F20" s="150"/>
      <c r="G20" s="150">
        <f>G18+H18</f>
        <v>470.93078125568036</v>
      </c>
      <c r="H20" s="150"/>
      <c r="I20" s="149"/>
    </row>
    <row r="21" spans="2:18" ht="19.5" thickBot="1" x14ac:dyDescent="0.45">
      <c r="B21" s="153"/>
      <c r="C21" s="75" t="s">
        <v>132</v>
      </c>
      <c r="D21" s="76">
        <f t="shared" ref="D21:I21" si="2">D18/D15</f>
        <v>3.0642201834862384</v>
      </c>
      <c r="E21" s="76">
        <f t="shared" si="2"/>
        <v>1.5733695652173914</v>
      </c>
      <c r="F21" s="76">
        <f t="shared" si="2"/>
        <v>1.0754716981132075</v>
      </c>
      <c r="G21" s="76">
        <f t="shared" si="2"/>
        <v>1.2851637764932562</v>
      </c>
      <c r="H21" s="76">
        <f t="shared" si="2"/>
        <v>1.0754716981132075</v>
      </c>
      <c r="I21" s="76">
        <f t="shared" si="2"/>
        <v>0.81297609666403992</v>
      </c>
    </row>
    <row r="22" spans="2:18" x14ac:dyDescent="0.4">
      <c r="B22" s="77"/>
      <c r="C22" s="77"/>
      <c r="D22" s="151" t="s">
        <v>261</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274"/>
      <c r="D31" s="102" t="s">
        <v>183</v>
      </c>
      <c r="E31" s="275" t="s">
        <v>123</v>
      </c>
      <c r="F31" s="275"/>
      <c r="G31" s="275" t="s">
        <v>124</v>
      </c>
      <c r="H31" s="275"/>
      <c r="I31" s="103" t="s">
        <v>125</v>
      </c>
    </row>
    <row r="32" spans="2:18" x14ac:dyDescent="0.4">
      <c r="B32" s="191" t="s">
        <v>193</v>
      </c>
      <c r="C32" s="272" t="s">
        <v>333</v>
      </c>
      <c r="D32" s="273" t="s">
        <v>344</v>
      </c>
      <c r="E32" s="273">
        <v>232</v>
      </c>
      <c r="F32" s="273">
        <v>59</v>
      </c>
      <c r="G32" s="273">
        <v>173</v>
      </c>
      <c r="H32" s="273">
        <v>59</v>
      </c>
      <c r="I32" s="194">
        <v>704</v>
      </c>
      <c r="K32"/>
      <c r="L32"/>
      <c r="M32"/>
      <c r="N32"/>
      <c r="O32"/>
      <c r="P32"/>
      <c r="Q32"/>
      <c r="R32"/>
    </row>
    <row r="33" spans="2:18" ht="18.75" customHeight="1" x14ac:dyDescent="0.4">
      <c r="B33" s="192"/>
      <c r="C33" s="141"/>
      <c r="D33" s="143"/>
      <c r="E33" s="143"/>
      <c r="F33" s="143"/>
      <c r="G33" s="143"/>
      <c r="H33" s="143"/>
      <c r="I33" s="145"/>
      <c r="K33"/>
      <c r="L33"/>
      <c r="M33"/>
      <c r="N33"/>
      <c r="O33"/>
      <c r="P33"/>
      <c r="Q33"/>
      <c r="R33"/>
    </row>
    <row r="34" spans="2:18" ht="19.5" thickBot="1" x14ac:dyDescent="0.45">
      <c r="B34" s="192"/>
      <c r="C34" s="153"/>
      <c r="D34" s="177"/>
      <c r="E34" s="207">
        <f>E32+F32</f>
        <v>291</v>
      </c>
      <c r="F34" s="208"/>
      <c r="G34" s="207">
        <f>G32+H32</f>
        <v>232</v>
      </c>
      <c r="H34" s="208"/>
      <c r="I34" s="176"/>
      <c r="K34"/>
      <c r="L34"/>
      <c r="M34"/>
      <c r="N34"/>
      <c r="O34"/>
      <c r="P34"/>
      <c r="Q34"/>
      <c r="R34"/>
    </row>
    <row r="35" spans="2:18" x14ac:dyDescent="0.4">
      <c r="B35" s="192"/>
      <c r="C35" s="272" t="s">
        <v>334</v>
      </c>
      <c r="D35" s="197" t="s">
        <v>359</v>
      </c>
      <c r="E35" s="273">
        <v>274</v>
      </c>
      <c r="F35" s="273">
        <v>47</v>
      </c>
      <c r="G35" s="273">
        <v>257</v>
      </c>
      <c r="H35" s="273">
        <v>47</v>
      </c>
      <c r="I35" s="194">
        <v>1841</v>
      </c>
      <c r="K35"/>
      <c r="L35"/>
      <c r="M35"/>
      <c r="N35"/>
      <c r="O35"/>
      <c r="P35"/>
      <c r="Q35"/>
      <c r="R35"/>
    </row>
    <row r="36" spans="2:18" x14ac:dyDescent="0.4">
      <c r="B36" s="192"/>
      <c r="C36" s="141"/>
      <c r="D36" s="204"/>
      <c r="E36" s="143"/>
      <c r="F36" s="143"/>
      <c r="G36" s="143"/>
      <c r="H36" s="143"/>
      <c r="I36" s="145"/>
      <c r="K36"/>
      <c r="L36"/>
      <c r="M36"/>
      <c r="N36"/>
      <c r="O36"/>
      <c r="P36"/>
      <c r="Q36"/>
      <c r="R36"/>
    </row>
    <row r="37" spans="2:18" ht="19.5" thickBot="1" x14ac:dyDescent="0.45">
      <c r="B37" s="192"/>
      <c r="C37" s="153"/>
      <c r="D37" s="205"/>
      <c r="E37" s="207">
        <f>E35+F35</f>
        <v>321</v>
      </c>
      <c r="F37" s="208"/>
      <c r="G37" s="207">
        <f>G35+H35</f>
        <v>304</v>
      </c>
      <c r="H37" s="208"/>
      <c r="I37" s="176"/>
      <c r="K37"/>
      <c r="L37"/>
      <c r="M37"/>
      <c r="N37"/>
      <c r="O37"/>
      <c r="P37"/>
      <c r="Q37"/>
      <c r="R37"/>
    </row>
    <row r="38" spans="2:18" x14ac:dyDescent="0.4">
      <c r="B38" s="192"/>
      <c r="C38" s="272" t="s">
        <v>335</v>
      </c>
      <c r="D38" s="273" t="s">
        <v>364</v>
      </c>
      <c r="E38" s="273">
        <v>275</v>
      </c>
      <c r="F38" s="273">
        <v>74</v>
      </c>
      <c r="G38" s="273">
        <v>253</v>
      </c>
      <c r="H38" s="273">
        <v>74</v>
      </c>
      <c r="I38" s="194">
        <v>1867</v>
      </c>
      <c r="K38"/>
      <c r="L38"/>
      <c r="M38"/>
      <c r="N38"/>
      <c r="O38"/>
      <c r="P38"/>
      <c r="Q38"/>
      <c r="R38"/>
    </row>
    <row r="39" spans="2:18" ht="18.75" customHeight="1" x14ac:dyDescent="0.4">
      <c r="B39" s="192"/>
      <c r="C39" s="141"/>
      <c r="D39" s="143"/>
      <c r="E39" s="143"/>
      <c r="F39" s="143"/>
      <c r="G39" s="143"/>
      <c r="H39" s="143"/>
      <c r="I39" s="145"/>
      <c r="K39"/>
      <c r="L39"/>
      <c r="M39"/>
      <c r="N39"/>
      <c r="O39"/>
      <c r="P39"/>
      <c r="Q39"/>
      <c r="R39"/>
    </row>
    <row r="40" spans="2:18" ht="19.5" thickBot="1" x14ac:dyDescent="0.45">
      <c r="B40" s="192"/>
      <c r="C40" s="153"/>
      <c r="D40" s="177"/>
      <c r="E40" s="207">
        <f>E38+F38</f>
        <v>349</v>
      </c>
      <c r="F40" s="208"/>
      <c r="G40" s="207">
        <f>G38+H38</f>
        <v>327</v>
      </c>
      <c r="H40" s="208"/>
      <c r="I40" s="176"/>
      <c r="J40" s="66">
        <v>82.9</v>
      </c>
      <c r="K40"/>
      <c r="L40"/>
      <c r="M40"/>
      <c r="N40"/>
      <c r="O40"/>
      <c r="P40"/>
      <c r="Q40"/>
      <c r="R40"/>
    </row>
    <row r="41" spans="2:18" x14ac:dyDescent="0.4">
      <c r="B41" s="192"/>
      <c r="C41" s="272" t="s">
        <v>336</v>
      </c>
      <c r="D41" s="273" t="s">
        <v>365</v>
      </c>
      <c r="E41" s="273">
        <v>362</v>
      </c>
      <c r="F41" s="273">
        <v>110</v>
      </c>
      <c r="G41" s="273">
        <v>475</v>
      </c>
      <c r="H41" s="273">
        <v>110</v>
      </c>
      <c r="I41" s="194">
        <v>3341</v>
      </c>
      <c r="K41"/>
      <c r="L41"/>
      <c r="M41"/>
      <c r="N41"/>
      <c r="O41"/>
      <c r="P41"/>
      <c r="Q41"/>
      <c r="R41"/>
    </row>
    <row r="42" spans="2:18" x14ac:dyDescent="0.4">
      <c r="B42" s="192"/>
      <c r="C42" s="141"/>
      <c r="D42" s="143"/>
      <c r="E42" s="143"/>
      <c r="F42" s="143"/>
      <c r="G42" s="143"/>
      <c r="H42" s="143"/>
      <c r="I42" s="145"/>
      <c r="K42"/>
      <c r="L42"/>
      <c r="M42"/>
      <c r="N42"/>
      <c r="O42"/>
      <c r="P42"/>
      <c r="Q42"/>
      <c r="R42"/>
    </row>
    <row r="43" spans="2:18" ht="19.5" thickBot="1" x14ac:dyDescent="0.45">
      <c r="B43" s="192"/>
      <c r="C43" s="153"/>
      <c r="D43" s="177"/>
      <c r="E43" s="207">
        <f>E41+F41</f>
        <v>472</v>
      </c>
      <c r="F43" s="208"/>
      <c r="G43" s="207">
        <f>G41+H41</f>
        <v>585</v>
      </c>
      <c r="H43" s="208"/>
      <c r="I43" s="176"/>
      <c r="J43" s="66">
        <v>148.47999999999999</v>
      </c>
      <c r="K43"/>
      <c r="L43"/>
      <c r="M43"/>
      <c r="N43"/>
      <c r="O43"/>
      <c r="P43"/>
      <c r="Q43"/>
      <c r="R43"/>
    </row>
    <row r="44" spans="2:18" x14ac:dyDescent="0.4">
      <c r="B44" s="192"/>
      <c r="C44" s="272" t="s">
        <v>337</v>
      </c>
      <c r="D44" s="143" t="s">
        <v>370</v>
      </c>
      <c r="E44" s="143">
        <v>457</v>
      </c>
      <c r="F44" s="143">
        <v>150</v>
      </c>
      <c r="G44" s="143">
        <v>536</v>
      </c>
      <c r="H44" s="143">
        <v>150</v>
      </c>
      <c r="I44" s="144">
        <v>2319</v>
      </c>
      <c r="K44"/>
      <c r="L44"/>
      <c r="M44"/>
      <c r="N44"/>
      <c r="O44"/>
      <c r="P44"/>
      <c r="Q44"/>
      <c r="R44"/>
    </row>
    <row r="45" spans="2:18" x14ac:dyDescent="0.4">
      <c r="B45" s="192"/>
      <c r="C45" s="141"/>
      <c r="D45" s="143"/>
      <c r="E45" s="143"/>
      <c r="F45" s="143"/>
      <c r="G45" s="143"/>
      <c r="H45" s="143"/>
      <c r="I45" s="145"/>
      <c r="K45"/>
      <c r="L45"/>
      <c r="M45"/>
      <c r="N45"/>
      <c r="O45"/>
      <c r="P45"/>
      <c r="Q45"/>
      <c r="R45"/>
    </row>
    <row r="46" spans="2:18" ht="19.5" thickBot="1" x14ac:dyDescent="0.45">
      <c r="B46" s="192"/>
      <c r="C46" s="153"/>
      <c r="D46" s="143"/>
      <c r="E46" s="207">
        <f>E44+F44</f>
        <v>607</v>
      </c>
      <c r="F46" s="208"/>
      <c r="G46" s="207">
        <f>G44+H44</f>
        <v>686</v>
      </c>
      <c r="H46" s="208"/>
      <c r="I46" s="146"/>
      <c r="J46" s="66">
        <v>103</v>
      </c>
      <c r="K46"/>
      <c r="L46"/>
      <c r="M46"/>
      <c r="N46"/>
      <c r="O46"/>
      <c r="P46"/>
      <c r="Q46"/>
      <c r="R46"/>
    </row>
    <row r="47" spans="2:18" x14ac:dyDescent="0.4">
      <c r="B47" s="192"/>
      <c r="C47" s="272" t="s">
        <v>338</v>
      </c>
      <c r="D47" s="143" t="s">
        <v>374</v>
      </c>
      <c r="E47" s="143">
        <v>754</v>
      </c>
      <c r="F47" s="143">
        <v>244</v>
      </c>
      <c r="G47" s="143">
        <v>853</v>
      </c>
      <c r="H47" s="143">
        <v>244</v>
      </c>
      <c r="I47" s="144">
        <v>3095</v>
      </c>
      <c r="K47" s="88"/>
      <c r="L47" s="88"/>
      <c r="M47" s="88"/>
      <c r="N47" s="88"/>
      <c r="O47" s="88"/>
      <c r="P47" s="88"/>
      <c r="Q47" s="88"/>
      <c r="R47" s="88"/>
    </row>
    <row r="48" spans="2:18" x14ac:dyDescent="0.4">
      <c r="B48" s="192"/>
      <c r="C48" s="141"/>
      <c r="D48" s="143"/>
      <c r="E48" s="143"/>
      <c r="F48" s="143"/>
      <c r="G48" s="143"/>
      <c r="H48" s="143"/>
      <c r="I48" s="145"/>
      <c r="K48" s="88"/>
      <c r="L48" s="88"/>
      <c r="M48" s="88"/>
      <c r="N48" s="88"/>
      <c r="O48" s="88"/>
      <c r="P48" s="88"/>
      <c r="Q48" s="88"/>
      <c r="R48" s="88"/>
    </row>
    <row r="49" spans="2:18" ht="19.5" thickBot="1" x14ac:dyDescent="0.45">
      <c r="B49" s="192"/>
      <c r="C49" s="153"/>
      <c r="D49" s="143"/>
      <c r="E49" s="207">
        <f>E47+F47</f>
        <v>998</v>
      </c>
      <c r="F49" s="208"/>
      <c r="G49" s="207">
        <f>G47+H47</f>
        <v>1097</v>
      </c>
      <c r="H49" s="208"/>
      <c r="I49" s="146"/>
      <c r="J49" s="66">
        <v>137.5</v>
      </c>
      <c r="K49" s="88"/>
      <c r="L49" s="88"/>
      <c r="M49" s="88"/>
      <c r="N49" s="88"/>
      <c r="O49" s="88"/>
      <c r="P49" s="88"/>
      <c r="Q49" s="88"/>
      <c r="R49" s="88"/>
    </row>
    <row r="50" spans="2:18" x14ac:dyDescent="0.4">
      <c r="B50" s="192"/>
      <c r="C50" s="272" t="s">
        <v>339</v>
      </c>
      <c r="D50" s="273"/>
      <c r="E50" s="273"/>
      <c r="F50" s="273"/>
      <c r="G50" s="273"/>
      <c r="H50" s="273"/>
      <c r="I50" s="194"/>
      <c r="K50" s="88"/>
      <c r="L50" s="88"/>
      <c r="M50" s="88"/>
      <c r="N50" s="88"/>
      <c r="O50" s="88"/>
      <c r="P50" s="88"/>
      <c r="Q50" s="88"/>
      <c r="R50" s="88"/>
    </row>
    <row r="51" spans="2:18" x14ac:dyDescent="0.4">
      <c r="B51" s="192"/>
      <c r="C51" s="141"/>
      <c r="D51" s="143"/>
      <c r="E51" s="143"/>
      <c r="F51" s="143"/>
      <c r="G51" s="143"/>
      <c r="H51" s="143"/>
      <c r="I51" s="145"/>
      <c r="K51" s="88"/>
      <c r="L51" s="88"/>
      <c r="M51" s="88"/>
      <c r="N51" s="88"/>
      <c r="O51" s="88"/>
      <c r="P51" s="88"/>
      <c r="Q51" s="88"/>
      <c r="R51" s="88"/>
    </row>
    <row r="52" spans="2:18" ht="19.5" thickBot="1" x14ac:dyDescent="0.45">
      <c r="B52" s="192"/>
      <c r="C52" s="153"/>
      <c r="D52" s="177"/>
      <c r="E52" s="207"/>
      <c r="F52" s="208"/>
      <c r="G52" s="207"/>
      <c r="H52" s="208"/>
      <c r="I52" s="176"/>
      <c r="K52" s="88"/>
      <c r="L52" s="88"/>
      <c r="M52" s="88"/>
      <c r="N52" s="88"/>
      <c r="O52" s="88"/>
      <c r="P52" s="88"/>
      <c r="Q52" s="88"/>
      <c r="R52" s="88"/>
    </row>
    <row r="53" spans="2:18" x14ac:dyDescent="0.4">
      <c r="B53" s="192"/>
      <c r="C53" s="179"/>
      <c r="D53" s="197"/>
      <c r="E53" s="273"/>
      <c r="F53" s="273"/>
      <c r="G53" s="273"/>
      <c r="H53" s="273"/>
      <c r="I53" s="194"/>
      <c r="K53" s="88"/>
      <c r="L53" s="88"/>
      <c r="M53" s="88"/>
      <c r="N53" s="88"/>
      <c r="O53" s="88"/>
      <c r="P53" s="88"/>
      <c r="Q53" s="88"/>
      <c r="R53" s="88"/>
    </row>
    <row r="54" spans="2:18" x14ac:dyDescent="0.4">
      <c r="B54" s="192"/>
      <c r="C54" s="180"/>
      <c r="D54" s="204"/>
      <c r="E54" s="143"/>
      <c r="F54" s="143"/>
      <c r="G54" s="143"/>
      <c r="H54" s="143"/>
      <c r="I54" s="145"/>
      <c r="K54" s="88"/>
      <c r="L54" s="88"/>
      <c r="M54" s="88"/>
      <c r="N54" s="88"/>
      <c r="O54" s="88"/>
      <c r="P54" s="88"/>
      <c r="Q54" s="88"/>
      <c r="R54" s="88"/>
    </row>
    <row r="55" spans="2:18" ht="19.5" thickBot="1" x14ac:dyDescent="0.45">
      <c r="B55" s="192"/>
      <c r="C55" s="181"/>
      <c r="D55" s="205"/>
      <c r="E55" s="207"/>
      <c r="F55" s="208"/>
      <c r="G55" s="207"/>
      <c r="H55" s="208"/>
      <c r="I55" s="176"/>
      <c r="K55" s="88"/>
      <c r="L55" s="88"/>
      <c r="M55" s="88"/>
      <c r="N55" s="88"/>
      <c r="O55" s="88"/>
      <c r="P55" s="88"/>
      <c r="Q55" s="88"/>
      <c r="R55" s="88"/>
    </row>
    <row r="56" spans="2:18" x14ac:dyDescent="0.4">
      <c r="B56" s="192"/>
      <c r="C56" s="272"/>
      <c r="D56" s="273"/>
      <c r="E56" s="273"/>
      <c r="F56" s="273"/>
      <c r="G56" s="273"/>
      <c r="H56" s="273"/>
      <c r="I56" s="194"/>
      <c r="K56" s="88"/>
      <c r="L56" s="88"/>
      <c r="M56" s="88"/>
      <c r="N56" s="88"/>
      <c r="O56" s="88"/>
      <c r="P56" s="88"/>
      <c r="Q56" s="88"/>
      <c r="R56" s="88"/>
    </row>
    <row r="57" spans="2:18" x14ac:dyDescent="0.4">
      <c r="B57" s="192"/>
      <c r="C57" s="141"/>
      <c r="D57" s="143"/>
      <c r="E57" s="143"/>
      <c r="F57" s="143"/>
      <c r="G57" s="143"/>
      <c r="H57" s="143"/>
      <c r="I57" s="145"/>
      <c r="K57" s="88"/>
      <c r="L57" s="88"/>
      <c r="M57" s="88"/>
      <c r="N57" s="88"/>
      <c r="O57" s="88"/>
      <c r="P57" s="88"/>
      <c r="Q57" s="88"/>
      <c r="R57" s="88"/>
    </row>
    <row r="58" spans="2:18" ht="19.5" thickBot="1" x14ac:dyDescent="0.45">
      <c r="B58" s="192"/>
      <c r="C58" s="153"/>
      <c r="D58" s="177"/>
      <c r="E58" s="207"/>
      <c r="F58" s="208"/>
      <c r="G58" s="207"/>
      <c r="H58" s="208"/>
      <c r="I58" s="176"/>
      <c r="K58" s="88"/>
      <c r="L58" s="88"/>
      <c r="M58" s="88"/>
      <c r="N58" s="88"/>
      <c r="O58" s="88"/>
      <c r="P58" s="88"/>
      <c r="Q58" s="88"/>
      <c r="R58" s="88"/>
    </row>
    <row r="59" spans="2:18" x14ac:dyDescent="0.4">
      <c r="B59" s="192"/>
      <c r="C59" s="272"/>
      <c r="D59" s="197"/>
      <c r="E59" s="273"/>
      <c r="F59" s="273"/>
      <c r="G59" s="273"/>
      <c r="H59" s="273"/>
      <c r="I59" s="194"/>
      <c r="K59" s="88"/>
      <c r="L59" s="88"/>
      <c r="M59" s="88"/>
      <c r="N59" s="88"/>
      <c r="O59" s="88"/>
      <c r="P59" s="88"/>
      <c r="Q59" s="88"/>
      <c r="R59" s="88"/>
    </row>
    <row r="60" spans="2:18" x14ac:dyDescent="0.4">
      <c r="B60" s="192"/>
      <c r="C60" s="141"/>
      <c r="D60" s="204"/>
      <c r="E60" s="143"/>
      <c r="F60" s="143"/>
      <c r="G60" s="143"/>
      <c r="H60" s="143"/>
      <c r="I60" s="145"/>
      <c r="K60" s="88"/>
      <c r="L60" s="88"/>
      <c r="M60" s="88"/>
      <c r="N60" s="88"/>
      <c r="O60" s="88"/>
      <c r="P60" s="88"/>
      <c r="Q60" s="88"/>
      <c r="R60" s="88"/>
    </row>
    <row r="61" spans="2:18" ht="19.5" thickBot="1" x14ac:dyDescent="0.45">
      <c r="B61" s="193"/>
      <c r="C61" s="153"/>
      <c r="D61" s="205"/>
      <c r="E61" s="207">
        <f>E59+F59</f>
        <v>0</v>
      </c>
      <c r="F61" s="208"/>
      <c r="G61" s="207">
        <f>G59+H59</f>
        <v>0</v>
      </c>
      <c r="H61" s="208"/>
      <c r="I61" s="176"/>
      <c r="K61" s="88"/>
      <c r="L61" s="88"/>
      <c r="M61" s="88"/>
      <c r="N61" s="88"/>
      <c r="O61" s="88"/>
      <c r="P61" s="88"/>
      <c r="Q61" s="88"/>
      <c r="R61" s="88"/>
    </row>
    <row r="62" spans="2:18" x14ac:dyDescent="0.4">
      <c r="B62" s="77"/>
      <c r="C62" s="77"/>
      <c r="D62" s="91"/>
      <c r="E62" s="92"/>
      <c r="F62" s="92"/>
      <c r="G62" s="92"/>
      <c r="H62" s="92"/>
      <c r="I62" s="77"/>
      <c r="K62" s="88"/>
      <c r="L62" s="88"/>
      <c r="M62" s="88"/>
      <c r="N62" s="88"/>
      <c r="O62" s="88"/>
      <c r="P62" s="88"/>
      <c r="Q62" s="88"/>
      <c r="R62" s="88"/>
    </row>
    <row r="63" spans="2:18" x14ac:dyDescent="0.4">
      <c r="D63" s="178" t="s">
        <v>145</v>
      </c>
    </row>
    <row r="64" spans="2:18" ht="19.5" thickBot="1" x14ac:dyDescent="0.45">
      <c r="D64" s="178"/>
    </row>
    <row r="65" spans="3:36" ht="19.5" thickBot="1" x14ac:dyDescent="0.45">
      <c r="D65" s="83"/>
      <c r="E65" s="255" t="s">
        <v>183</v>
      </c>
      <c r="F65" s="256"/>
      <c r="G65" s="263" t="s">
        <v>147</v>
      </c>
      <c r="H65" s="182"/>
      <c r="I65" s="182" t="s">
        <v>148</v>
      </c>
      <c r="J65" s="183"/>
      <c r="L65" s="83"/>
      <c r="M65" s="255" t="s">
        <v>183</v>
      </c>
      <c r="N65" s="256"/>
      <c r="O65" s="263" t="s">
        <v>147</v>
      </c>
      <c r="P65" s="182"/>
      <c r="Q65" s="182" t="s">
        <v>148</v>
      </c>
      <c r="R65" s="183"/>
      <c r="U65" s="83"/>
      <c r="V65" s="255" t="s">
        <v>183</v>
      </c>
      <c r="W65" s="256"/>
      <c r="X65" s="263" t="s">
        <v>147</v>
      </c>
      <c r="Y65" s="182"/>
      <c r="Z65" s="182" t="s">
        <v>148</v>
      </c>
      <c r="AA65" s="183"/>
    </row>
    <row r="66" spans="3:36" ht="19.5" thickBot="1" x14ac:dyDescent="0.45">
      <c r="C66" s="84" t="s">
        <v>146</v>
      </c>
      <c r="D66" s="191" t="s">
        <v>333</v>
      </c>
      <c r="E66" s="266">
        <v>88</v>
      </c>
      <c r="F66" s="267"/>
      <c r="G66" s="97" t="s">
        <v>103</v>
      </c>
      <c r="H66" s="70" t="s">
        <v>128</v>
      </c>
      <c r="I66" s="70" t="s">
        <v>129</v>
      </c>
      <c r="J66" s="71" t="s">
        <v>128</v>
      </c>
      <c r="L66" s="191" t="s">
        <v>255</v>
      </c>
      <c r="M66" s="266">
        <v>124</v>
      </c>
      <c r="N66" s="267"/>
      <c r="O66" s="97" t="s">
        <v>103</v>
      </c>
      <c r="P66" s="70" t="s">
        <v>128</v>
      </c>
      <c r="Q66" s="70" t="s">
        <v>129</v>
      </c>
      <c r="R66" s="71" t="s">
        <v>128</v>
      </c>
      <c r="U66" s="191" t="s">
        <v>213</v>
      </c>
      <c r="V66" s="251">
        <v>70</v>
      </c>
      <c r="W66" s="252"/>
      <c r="X66" s="97" t="s">
        <v>103</v>
      </c>
      <c r="Y66" s="70" t="s">
        <v>128</v>
      </c>
      <c r="Z66" s="70" t="s">
        <v>129</v>
      </c>
      <c r="AA66" s="71" t="s">
        <v>128</v>
      </c>
      <c r="AD66" s="179" t="s">
        <v>142</v>
      </c>
      <c r="AE66" s="255" t="s">
        <v>183</v>
      </c>
      <c r="AF66" s="256"/>
      <c r="AG66" s="263" t="s">
        <v>147</v>
      </c>
      <c r="AH66" s="182"/>
      <c r="AI66" s="182" t="s">
        <v>148</v>
      </c>
      <c r="AJ66" s="183"/>
    </row>
    <row r="67" spans="3:36" ht="19.5" x14ac:dyDescent="0.4">
      <c r="C67" s="107" t="s">
        <v>302</v>
      </c>
      <c r="D67" s="192"/>
      <c r="E67" s="268"/>
      <c r="F67" s="269"/>
      <c r="G67" s="142">
        <v>43</v>
      </c>
      <c r="H67" s="154">
        <v>9</v>
      </c>
      <c r="I67" s="154">
        <v>42</v>
      </c>
      <c r="J67" s="144">
        <v>9</v>
      </c>
      <c r="L67" s="192"/>
      <c r="M67" s="268"/>
      <c r="N67" s="269"/>
      <c r="O67" s="142">
        <v>34</v>
      </c>
      <c r="P67" s="154">
        <v>9</v>
      </c>
      <c r="Q67" s="154">
        <v>39</v>
      </c>
      <c r="R67" s="144">
        <v>9</v>
      </c>
      <c r="U67" s="192"/>
      <c r="V67" s="251"/>
      <c r="W67" s="252"/>
      <c r="X67" s="142">
        <v>21</v>
      </c>
      <c r="Y67" s="154">
        <v>12</v>
      </c>
      <c r="Z67" s="154">
        <v>34</v>
      </c>
      <c r="AA67" s="144">
        <v>12</v>
      </c>
      <c r="AD67" s="180"/>
      <c r="AE67" s="257"/>
      <c r="AF67" s="258"/>
      <c r="AG67" s="97" t="s">
        <v>103</v>
      </c>
      <c r="AH67" s="70" t="s">
        <v>128</v>
      </c>
      <c r="AI67" s="70" t="s">
        <v>129</v>
      </c>
      <c r="AJ67" s="71" t="s">
        <v>128</v>
      </c>
    </row>
    <row r="68" spans="3:36" x14ac:dyDescent="0.4">
      <c r="D68" s="192"/>
      <c r="E68" s="268"/>
      <c r="F68" s="269"/>
      <c r="G68" s="264"/>
      <c r="H68" s="156"/>
      <c r="I68" s="156"/>
      <c r="J68" s="146"/>
      <c r="L68" s="192"/>
      <c r="M68" s="268"/>
      <c r="N68" s="269"/>
      <c r="O68" s="264"/>
      <c r="P68" s="156"/>
      <c r="Q68" s="156"/>
      <c r="R68" s="146"/>
      <c r="U68" s="192"/>
      <c r="V68" s="251"/>
      <c r="W68" s="252"/>
      <c r="X68" s="264"/>
      <c r="Y68" s="156"/>
      <c r="Z68" s="156"/>
      <c r="AA68" s="146"/>
      <c r="AD68" s="180"/>
      <c r="AE68" s="251"/>
      <c r="AF68" s="252"/>
      <c r="AG68" s="141">
        <v>24</v>
      </c>
      <c r="AH68" s="143">
        <v>5</v>
      </c>
      <c r="AI68" s="143">
        <v>35</v>
      </c>
      <c r="AJ68" s="184">
        <v>5</v>
      </c>
    </row>
    <row r="69" spans="3:36" ht="19.5" thickBot="1" x14ac:dyDescent="0.45">
      <c r="D69" s="193"/>
      <c r="E69" s="270"/>
      <c r="F69" s="271"/>
      <c r="G69" s="265">
        <f>G67+H67</f>
        <v>52</v>
      </c>
      <c r="H69" s="196"/>
      <c r="I69" s="195">
        <f>I67+J67</f>
        <v>51</v>
      </c>
      <c r="J69" s="201"/>
      <c r="L69" s="193"/>
      <c r="M69" s="270"/>
      <c r="N69" s="271"/>
      <c r="O69" s="265">
        <f>O67+P67</f>
        <v>43</v>
      </c>
      <c r="P69" s="196"/>
      <c r="Q69" s="195">
        <f>Q67+R67</f>
        <v>48</v>
      </c>
      <c r="R69" s="201"/>
      <c r="U69" s="193"/>
      <c r="V69" s="253"/>
      <c r="W69" s="254"/>
      <c r="X69" s="265">
        <f>X67+Y67</f>
        <v>33</v>
      </c>
      <c r="Y69" s="196"/>
      <c r="Z69" s="195">
        <f>Z67+AA67</f>
        <v>46</v>
      </c>
      <c r="AA69" s="201"/>
      <c r="AD69" s="180"/>
      <c r="AE69" s="251"/>
      <c r="AF69" s="252"/>
      <c r="AG69" s="141"/>
      <c r="AH69" s="143"/>
      <c r="AI69" s="143"/>
      <c r="AJ69" s="184"/>
    </row>
    <row r="70" spans="3:36" ht="19.5" thickBot="1" x14ac:dyDescent="0.45">
      <c r="D70" s="191" t="s">
        <v>334</v>
      </c>
      <c r="E70" s="266">
        <v>62</v>
      </c>
      <c r="F70" s="267"/>
      <c r="G70" s="97" t="s">
        <v>103</v>
      </c>
      <c r="H70" s="70" t="s">
        <v>128</v>
      </c>
      <c r="I70" s="70" t="s">
        <v>129</v>
      </c>
      <c r="J70" s="71" t="s">
        <v>128</v>
      </c>
      <c r="L70" s="191" t="s">
        <v>262</v>
      </c>
      <c r="M70" s="266">
        <v>233</v>
      </c>
      <c r="N70" s="267"/>
      <c r="O70" s="97" t="s">
        <v>103</v>
      </c>
      <c r="P70" s="70" t="s">
        <v>128</v>
      </c>
      <c r="Q70" s="70" t="s">
        <v>129</v>
      </c>
      <c r="R70" s="71" t="s">
        <v>128</v>
      </c>
      <c r="U70" s="180" t="s">
        <v>218</v>
      </c>
      <c r="V70" s="251">
        <v>93</v>
      </c>
      <c r="W70" s="252"/>
      <c r="X70" s="97" t="s">
        <v>103</v>
      </c>
      <c r="Y70" s="70" t="s">
        <v>128</v>
      </c>
      <c r="Z70" s="70" t="s">
        <v>129</v>
      </c>
      <c r="AA70" s="71" t="s">
        <v>128</v>
      </c>
      <c r="AD70" s="181"/>
      <c r="AE70" s="251"/>
      <c r="AF70" s="252"/>
      <c r="AG70" s="153">
        <f>AG68+AH68</f>
        <v>29</v>
      </c>
      <c r="AH70" s="177"/>
      <c r="AI70" s="177">
        <f>AI68+AJ68</f>
        <v>40</v>
      </c>
      <c r="AJ70" s="185"/>
    </row>
    <row r="71" spans="3:36" x14ac:dyDescent="0.4">
      <c r="D71" s="192"/>
      <c r="E71" s="268"/>
      <c r="F71" s="269"/>
      <c r="G71" s="142">
        <v>85</v>
      </c>
      <c r="H71" s="154">
        <v>18</v>
      </c>
      <c r="I71" s="154">
        <v>91</v>
      </c>
      <c r="J71" s="144">
        <v>18</v>
      </c>
      <c r="L71" s="192"/>
      <c r="M71" s="268"/>
      <c r="N71" s="269"/>
      <c r="O71" s="142">
        <v>45</v>
      </c>
      <c r="P71" s="154">
        <v>6</v>
      </c>
      <c r="Q71" s="154">
        <v>37</v>
      </c>
      <c r="R71" s="144">
        <v>6</v>
      </c>
      <c r="U71" s="180"/>
      <c r="V71" s="251"/>
      <c r="W71" s="252"/>
      <c r="X71" s="142">
        <v>28</v>
      </c>
      <c r="Y71" s="154">
        <v>3</v>
      </c>
      <c r="Z71" s="154">
        <v>29</v>
      </c>
      <c r="AA71" s="144">
        <v>3</v>
      </c>
      <c r="AD71" s="179" t="s">
        <v>149</v>
      </c>
      <c r="AE71" s="251"/>
      <c r="AF71" s="252"/>
      <c r="AG71" s="97" t="s">
        <v>103</v>
      </c>
      <c r="AH71" s="70" t="s">
        <v>128</v>
      </c>
      <c r="AI71" s="70" t="s">
        <v>129</v>
      </c>
      <c r="AJ71" s="71" t="s">
        <v>128</v>
      </c>
    </row>
    <row r="72" spans="3:36" x14ac:dyDescent="0.4">
      <c r="D72" s="192"/>
      <c r="E72" s="268"/>
      <c r="F72" s="269"/>
      <c r="G72" s="264"/>
      <c r="H72" s="156"/>
      <c r="I72" s="156"/>
      <c r="J72" s="146"/>
      <c r="L72" s="192"/>
      <c r="M72" s="268"/>
      <c r="N72" s="269"/>
      <c r="O72" s="264"/>
      <c r="P72" s="156"/>
      <c r="Q72" s="156"/>
      <c r="R72" s="146"/>
      <c r="U72" s="180"/>
      <c r="V72" s="251"/>
      <c r="W72" s="252"/>
      <c r="X72" s="264"/>
      <c r="Y72" s="156"/>
      <c r="Z72" s="156"/>
      <c r="AA72" s="146"/>
      <c r="AD72" s="180"/>
      <c r="AE72" s="251"/>
      <c r="AF72" s="252"/>
      <c r="AG72" s="141">
        <v>37</v>
      </c>
      <c r="AH72" s="143">
        <v>7</v>
      </c>
      <c r="AI72" s="143">
        <v>43</v>
      </c>
      <c r="AJ72" s="184">
        <v>7</v>
      </c>
    </row>
    <row r="73" spans="3:36" ht="19.5" thickBot="1" x14ac:dyDescent="0.45">
      <c r="D73" s="193"/>
      <c r="E73" s="270"/>
      <c r="F73" s="271"/>
      <c r="G73" s="265">
        <f>G71+H71</f>
        <v>103</v>
      </c>
      <c r="H73" s="196"/>
      <c r="I73" s="195">
        <f>I71+J71</f>
        <v>109</v>
      </c>
      <c r="J73" s="201"/>
      <c r="L73" s="193"/>
      <c r="M73" s="270"/>
      <c r="N73" s="271"/>
      <c r="O73" s="265">
        <f>O71+P71</f>
        <v>51</v>
      </c>
      <c r="P73" s="196"/>
      <c r="Q73" s="195">
        <f>Q71+R71</f>
        <v>43</v>
      </c>
      <c r="R73" s="201"/>
      <c r="U73" s="181"/>
      <c r="V73" s="253"/>
      <c r="W73" s="254"/>
      <c r="X73" s="265">
        <f>X71+Y71</f>
        <v>31</v>
      </c>
      <c r="Y73" s="196"/>
      <c r="Z73" s="195">
        <f>Z71+AA71</f>
        <v>32</v>
      </c>
      <c r="AA73" s="201"/>
      <c r="AD73" s="180"/>
      <c r="AE73" s="251"/>
      <c r="AF73" s="252"/>
      <c r="AG73" s="141"/>
      <c r="AH73" s="143"/>
      <c r="AI73" s="143"/>
      <c r="AJ73" s="184"/>
    </row>
    <row r="74" spans="3:36" ht="19.5" thickBot="1" x14ac:dyDescent="0.45">
      <c r="D74" s="191" t="s">
        <v>335</v>
      </c>
      <c r="E74" s="266">
        <v>148</v>
      </c>
      <c r="F74" s="267"/>
      <c r="G74" s="97" t="s">
        <v>103</v>
      </c>
      <c r="H74" s="70" t="s">
        <v>128</v>
      </c>
      <c r="I74" s="70" t="s">
        <v>129</v>
      </c>
      <c r="J74" s="71" t="s">
        <v>128</v>
      </c>
      <c r="L74" s="191" t="s">
        <v>269</v>
      </c>
      <c r="M74" s="266">
        <v>203</v>
      </c>
      <c r="N74" s="267"/>
      <c r="O74" s="97" t="s">
        <v>103</v>
      </c>
      <c r="P74" s="70" t="s">
        <v>128</v>
      </c>
      <c r="Q74" s="70" t="s">
        <v>129</v>
      </c>
      <c r="R74" s="71" t="s">
        <v>128</v>
      </c>
      <c r="U74" s="180" t="s">
        <v>224</v>
      </c>
      <c r="V74" s="251">
        <v>64</v>
      </c>
      <c r="W74" s="252"/>
      <c r="X74" s="97" t="s">
        <v>103</v>
      </c>
      <c r="Y74" s="70" t="s">
        <v>128</v>
      </c>
      <c r="Z74" s="70" t="s">
        <v>129</v>
      </c>
      <c r="AA74" s="71" t="s">
        <v>128</v>
      </c>
      <c r="AD74" s="181"/>
      <c r="AE74" s="251"/>
      <c r="AF74" s="252"/>
      <c r="AG74" s="153">
        <f>AG72+AH72</f>
        <v>44</v>
      </c>
      <c r="AH74" s="177"/>
      <c r="AI74" s="177">
        <f>AI72+AJ72</f>
        <v>50</v>
      </c>
      <c r="AJ74" s="185"/>
    </row>
    <row r="75" spans="3:36" x14ac:dyDescent="0.4">
      <c r="D75" s="192"/>
      <c r="E75" s="268"/>
      <c r="F75" s="269"/>
      <c r="G75" s="142">
        <v>157</v>
      </c>
      <c r="H75" s="154">
        <v>33</v>
      </c>
      <c r="I75" s="154">
        <v>134</v>
      </c>
      <c r="J75" s="144">
        <v>33</v>
      </c>
      <c r="L75" s="192"/>
      <c r="M75" s="268"/>
      <c r="N75" s="269"/>
      <c r="O75" s="142">
        <v>42</v>
      </c>
      <c r="P75" s="154">
        <v>3</v>
      </c>
      <c r="Q75" s="154">
        <v>52</v>
      </c>
      <c r="R75" s="144">
        <v>3</v>
      </c>
      <c r="U75" s="180"/>
      <c r="V75" s="251"/>
      <c r="W75" s="252"/>
      <c r="X75" s="142">
        <v>25</v>
      </c>
      <c r="Y75" s="154">
        <v>3</v>
      </c>
      <c r="Z75" s="154">
        <v>23</v>
      </c>
      <c r="AA75" s="144">
        <v>3</v>
      </c>
      <c r="AD75" s="180" t="s">
        <v>150</v>
      </c>
      <c r="AE75" s="251"/>
      <c r="AF75" s="252"/>
      <c r="AG75" s="97" t="s">
        <v>103</v>
      </c>
      <c r="AH75" s="70" t="s">
        <v>128</v>
      </c>
      <c r="AI75" s="70" t="s">
        <v>129</v>
      </c>
      <c r="AJ75" s="71" t="s">
        <v>128</v>
      </c>
    </row>
    <row r="76" spans="3:36" x14ac:dyDescent="0.4">
      <c r="D76" s="192"/>
      <c r="E76" s="268"/>
      <c r="F76" s="269"/>
      <c r="G76" s="264"/>
      <c r="H76" s="156"/>
      <c r="I76" s="156"/>
      <c r="J76" s="146"/>
      <c r="L76" s="192"/>
      <c r="M76" s="268"/>
      <c r="N76" s="269"/>
      <c r="O76" s="264"/>
      <c r="P76" s="156"/>
      <c r="Q76" s="156"/>
      <c r="R76" s="146"/>
      <c r="U76" s="180"/>
      <c r="V76" s="251"/>
      <c r="W76" s="252"/>
      <c r="X76" s="264"/>
      <c r="Y76" s="156"/>
      <c r="Z76" s="156"/>
      <c r="AA76" s="146"/>
      <c r="AD76" s="180"/>
      <c r="AE76" s="251"/>
      <c r="AF76" s="252"/>
      <c r="AG76" s="141">
        <v>13</v>
      </c>
      <c r="AH76" s="143">
        <v>2</v>
      </c>
      <c r="AI76" s="143">
        <v>46</v>
      </c>
      <c r="AJ76" s="184">
        <v>2</v>
      </c>
    </row>
    <row r="77" spans="3:36" ht="19.5" thickBot="1" x14ac:dyDescent="0.45">
      <c r="D77" s="193"/>
      <c r="E77" s="270"/>
      <c r="F77" s="271"/>
      <c r="G77" s="265">
        <f>G75+H75</f>
        <v>190</v>
      </c>
      <c r="H77" s="196"/>
      <c r="I77" s="195">
        <f>I75+J75</f>
        <v>167</v>
      </c>
      <c r="J77" s="201"/>
      <c r="L77" s="193"/>
      <c r="M77" s="270"/>
      <c r="N77" s="271"/>
      <c r="O77" s="265">
        <f>O75+P75</f>
        <v>45</v>
      </c>
      <c r="P77" s="196"/>
      <c r="Q77" s="195">
        <f>Q75+R75</f>
        <v>55</v>
      </c>
      <c r="R77" s="201"/>
      <c r="U77" s="181"/>
      <c r="V77" s="253"/>
      <c r="W77" s="254"/>
      <c r="X77" s="265">
        <f>X75+Y75</f>
        <v>28</v>
      </c>
      <c r="Y77" s="196"/>
      <c r="Z77" s="195">
        <f>Z75+AA75</f>
        <v>26</v>
      </c>
      <c r="AA77" s="201"/>
      <c r="AD77" s="180"/>
      <c r="AE77" s="251"/>
      <c r="AF77" s="252"/>
      <c r="AG77" s="141"/>
      <c r="AH77" s="143"/>
      <c r="AI77" s="143"/>
      <c r="AJ77" s="184"/>
    </row>
    <row r="78" spans="3:36" ht="19.5" thickBot="1" x14ac:dyDescent="0.45">
      <c r="D78" s="191" t="s">
        <v>336</v>
      </c>
      <c r="E78" s="266">
        <v>447</v>
      </c>
      <c r="F78" s="267"/>
      <c r="G78" s="97" t="s">
        <v>103</v>
      </c>
      <c r="H78" s="70" t="s">
        <v>128</v>
      </c>
      <c r="I78" s="70" t="s">
        <v>129</v>
      </c>
      <c r="J78" s="71" t="s">
        <v>128</v>
      </c>
      <c r="L78" s="191" t="s">
        <v>294</v>
      </c>
      <c r="M78" s="266">
        <v>162</v>
      </c>
      <c r="N78" s="267"/>
      <c r="O78" s="97" t="s">
        <v>103</v>
      </c>
      <c r="P78" s="70" t="s">
        <v>128</v>
      </c>
      <c r="Q78" s="70" t="s">
        <v>129</v>
      </c>
      <c r="R78" s="71" t="s">
        <v>128</v>
      </c>
      <c r="U78" s="191" t="s">
        <v>230</v>
      </c>
      <c r="V78" s="266">
        <v>70</v>
      </c>
      <c r="W78" s="267"/>
      <c r="X78" s="97" t="s">
        <v>103</v>
      </c>
      <c r="Y78" s="70" t="s">
        <v>128</v>
      </c>
      <c r="Z78" s="70" t="s">
        <v>129</v>
      </c>
      <c r="AA78" s="71" t="s">
        <v>128</v>
      </c>
      <c r="AD78" s="181"/>
      <c r="AE78" s="251"/>
      <c r="AF78" s="252"/>
      <c r="AG78" s="153">
        <f>AG76+AH76</f>
        <v>15</v>
      </c>
      <c r="AH78" s="177"/>
      <c r="AI78" s="177">
        <f>AI76+AJ76</f>
        <v>48</v>
      </c>
      <c r="AJ78" s="185"/>
    </row>
    <row r="79" spans="3:36" x14ac:dyDescent="0.4">
      <c r="D79" s="192"/>
      <c r="E79" s="268"/>
      <c r="F79" s="269"/>
      <c r="G79" s="142">
        <v>167</v>
      </c>
      <c r="H79" s="154">
        <v>35</v>
      </c>
      <c r="I79" s="154">
        <v>179</v>
      </c>
      <c r="J79" s="144">
        <v>35</v>
      </c>
      <c r="L79" s="192"/>
      <c r="M79" s="268"/>
      <c r="N79" s="269"/>
      <c r="O79" s="142">
        <v>41</v>
      </c>
      <c r="P79" s="154">
        <v>8</v>
      </c>
      <c r="Q79" s="154">
        <v>36</v>
      </c>
      <c r="R79" s="144">
        <v>8</v>
      </c>
      <c r="U79" s="192"/>
      <c r="V79" s="268"/>
      <c r="W79" s="269"/>
      <c r="X79" s="142">
        <v>25</v>
      </c>
      <c r="Y79" s="154">
        <v>6</v>
      </c>
      <c r="Z79" s="154">
        <v>19</v>
      </c>
      <c r="AA79" s="144">
        <v>6</v>
      </c>
      <c r="AD79" s="180" t="s">
        <v>138</v>
      </c>
      <c r="AE79" s="251"/>
      <c r="AF79" s="252"/>
      <c r="AG79" s="97" t="s">
        <v>103</v>
      </c>
      <c r="AH79" s="70" t="s">
        <v>128</v>
      </c>
      <c r="AI79" s="70" t="s">
        <v>129</v>
      </c>
      <c r="AJ79" s="71" t="s">
        <v>128</v>
      </c>
    </row>
    <row r="80" spans="3:36" x14ac:dyDescent="0.4">
      <c r="D80" s="192"/>
      <c r="E80" s="268"/>
      <c r="F80" s="269"/>
      <c r="G80" s="264"/>
      <c r="H80" s="156"/>
      <c r="I80" s="156"/>
      <c r="J80" s="146"/>
      <c r="L80" s="192"/>
      <c r="M80" s="268"/>
      <c r="N80" s="269"/>
      <c r="O80" s="264"/>
      <c r="P80" s="156"/>
      <c r="Q80" s="156"/>
      <c r="R80" s="146"/>
      <c r="U80" s="192"/>
      <c r="V80" s="268"/>
      <c r="W80" s="269"/>
      <c r="X80" s="264"/>
      <c r="Y80" s="156"/>
      <c r="Z80" s="156"/>
      <c r="AA80" s="146"/>
      <c r="AD80" s="180"/>
      <c r="AE80" s="251"/>
      <c r="AF80" s="252"/>
      <c r="AG80" s="142"/>
      <c r="AH80" s="154"/>
      <c r="AI80" s="154"/>
      <c r="AJ80" s="144"/>
    </row>
    <row r="81" spans="4:36" ht="19.5" thickBot="1" x14ac:dyDescent="0.45">
      <c r="D81" s="193"/>
      <c r="E81" s="270"/>
      <c r="F81" s="271"/>
      <c r="G81" s="265">
        <f>G79+H79</f>
        <v>202</v>
      </c>
      <c r="H81" s="196"/>
      <c r="I81" s="195">
        <f>I79+J79</f>
        <v>214</v>
      </c>
      <c r="J81" s="201"/>
      <c r="L81" s="193"/>
      <c r="M81" s="270"/>
      <c r="N81" s="271"/>
      <c r="O81" s="265">
        <f>O79+P79</f>
        <v>49</v>
      </c>
      <c r="P81" s="196"/>
      <c r="Q81" s="195">
        <f>Q79+R79</f>
        <v>44</v>
      </c>
      <c r="R81" s="201"/>
      <c r="U81" s="193"/>
      <c r="V81" s="270"/>
      <c r="W81" s="271"/>
      <c r="X81" s="265">
        <f>X79+Y79</f>
        <v>31</v>
      </c>
      <c r="Y81" s="196"/>
      <c r="Z81" s="195">
        <f>Z79+AA79</f>
        <v>25</v>
      </c>
      <c r="AA81" s="201"/>
      <c r="AD81" s="180"/>
      <c r="AE81" s="251"/>
      <c r="AF81" s="252"/>
      <c r="AG81" s="264"/>
      <c r="AH81" s="156"/>
      <c r="AI81" s="156"/>
      <c r="AJ81" s="146"/>
    </row>
    <row r="82" spans="4:36" ht="19.5" thickBot="1" x14ac:dyDescent="0.45">
      <c r="D82" s="191" t="s">
        <v>337</v>
      </c>
      <c r="E82" s="266">
        <v>109</v>
      </c>
      <c r="F82" s="267"/>
      <c r="G82" s="97" t="s">
        <v>103</v>
      </c>
      <c r="H82" s="70" t="s">
        <v>128</v>
      </c>
      <c r="I82" s="70" t="s">
        <v>129</v>
      </c>
      <c r="J82" s="71" t="s">
        <v>128</v>
      </c>
      <c r="L82" s="191" t="s">
        <v>303</v>
      </c>
      <c r="M82" s="266">
        <v>136</v>
      </c>
      <c r="N82" s="267"/>
      <c r="O82" s="97" t="s">
        <v>103</v>
      </c>
      <c r="P82" s="70" t="s">
        <v>128</v>
      </c>
      <c r="Q82" s="70" t="s">
        <v>129</v>
      </c>
      <c r="R82" s="71" t="s">
        <v>128</v>
      </c>
      <c r="U82" s="191" t="s">
        <v>243</v>
      </c>
      <c r="V82" s="266">
        <v>92</v>
      </c>
      <c r="W82" s="267"/>
      <c r="X82" s="97" t="s">
        <v>103</v>
      </c>
      <c r="Y82" s="70" t="s">
        <v>128</v>
      </c>
      <c r="Z82" s="70" t="s">
        <v>129</v>
      </c>
      <c r="AA82" s="71" t="s">
        <v>128</v>
      </c>
      <c r="AD82" s="181"/>
      <c r="AE82" s="251"/>
      <c r="AF82" s="252"/>
      <c r="AG82" s="265">
        <f>AG80+AH80</f>
        <v>0</v>
      </c>
      <c r="AH82" s="196"/>
      <c r="AI82" s="195">
        <f>AI80+AJ80</f>
        <v>0</v>
      </c>
      <c r="AJ82" s="201"/>
    </row>
    <row r="83" spans="4:36" x14ac:dyDescent="0.4">
      <c r="D83" s="192"/>
      <c r="E83" s="268"/>
      <c r="F83" s="269"/>
      <c r="G83" s="142">
        <v>160</v>
      </c>
      <c r="H83" s="154">
        <v>40</v>
      </c>
      <c r="I83" s="154">
        <v>155</v>
      </c>
      <c r="J83" s="144">
        <v>40</v>
      </c>
      <c r="L83" s="192"/>
      <c r="M83" s="268"/>
      <c r="N83" s="269"/>
      <c r="O83" s="142">
        <v>26</v>
      </c>
      <c r="P83" s="154">
        <v>9</v>
      </c>
      <c r="Q83" s="154">
        <v>43</v>
      </c>
      <c r="R83" s="144">
        <v>9</v>
      </c>
      <c r="U83" s="192"/>
      <c r="V83" s="268"/>
      <c r="W83" s="269"/>
      <c r="X83" s="142">
        <v>36</v>
      </c>
      <c r="Y83" s="154">
        <v>6</v>
      </c>
      <c r="Z83" s="154">
        <v>41</v>
      </c>
      <c r="AA83" s="144">
        <v>6</v>
      </c>
      <c r="AD83" s="180" t="s">
        <v>153</v>
      </c>
      <c r="AE83" s="251"/>
      <c r="AF83" s="252"/>
      <c r="AG83" s="97" t="s">
        <v>103</v>
      </c>
      <c r="AH83" s="70" t="s">
        <v>128</v>
      </c>
      <c r="AI83" s="70" t="s">
        <v>129</v>
      </c>
      <c r="AJ83" s="71" t="s">
        <v>128</v>
      </c>
    </row>
    <row r="84" spans="4:36" x14ac:dyDescent="0.4">
      <c r="D84" s="192"/>
      <c r="E84" s="268"/>
      <c r="F84" s="269"/>
      <c r="G84" s="264"/>
      <c r="H84" s="156"/>
      <c r="I84" s="156"/>
      <c r="J84" s="146"/>
      <c r="L84" s="192"/>
      <c r="M84" s="268"/>
      <c r="N84" s="269"/>
      <c r="O84" s="264"/>
      <c r="P84" s="156"/>
      <c r="Q84" s="156"/>
      <c r="R84" s="146"/>
      <c r="U84" s="192"/>
      <c r="V84" s="268"/>
      <c r="W84" s="269"/>
      <c r="X84" s="264"/>
      <c r="Y84" s="156"/>
      <c r="Z84" s="156"/>
      <c r="AA84" s="146"/>
      <c r="AD84" s="180"/>
      <c r="AE84" s="251"/>
      <c r="AF84" s="252"/>
      <c r="AG84" s="142"/>
      <c r="AH84" s="154"/>
      <c r="AI84" s="154"/>
      <c r="AJ84" s="144"/>
    </row>
    <row r="85" spans="4:36" ht="19.5" thickBot="1" x14ac:dyDescent="0.45">
      <c r="D85" s="193"/>
      <c r="E85" s="270"/>
      <c r="F85" s="271"/>
      <c r="G85" s="265">
        <f>G83+H83</f>
        <v>200</v>
      </c>
      <c r="H85" s="196"/>
      <c r="I85" s="195">
        <f>I83+J83</f>
        <v>195</v>
      </c>
      <c r="J85" s="201"/>
      <c r="L85" s="193"/>
      <c r="M85" s="270"/>
      <c r="N85" s="271"/>
      <c r="O85" s="265">
        <f>O83+P83</f>
        <v>35</v>
      </c>
      <c r="P85" s="196"/>
      <c r="Q85" s="195">
        <f>Q83+R83</f>
        <v>52</v>
      </c>
      <c r="R85" s="201"/>
      <c r="U85" s="193"/>
      <c r="V85" s="270"/>
      <c r="W85" s="271"/>
      <c r="X85" s="265">
        <f>X83+Y83</f>
        <v>42</v>
      </c>
      <c r="Y85" s="196"/>
      <c r="Z85" s="195">
        <f>Z83+AA83</f>
        <v>47</v>
      </c>
      <c r="AA85" s="201"/>
      <c r="AD85" s="180"/>
      <c r="AE85" s="251"/>
      <c r="AF85" s="252"/>
      <c r="AG85" s="264"/>
      <c r="AH85" s="156"/>
      <c r="AI85" s="156"/>
      <c r="AJ85" s="146"/>
    </row>
    <row r="86" spans="4:36" ht="19.5" thickBot="1" x14ac:dyDescent="0.45">
      <c r="D86" s="191" t="s">
        <v>338</v>
      </c>
      <c r="E86" s="266">
        <v>25</v>
      </c>
      <c r="F86" s="267"/>
      <c r="G86" s="97" t="s">
        <v>103</v>
      </c>
      <c r="H86" s="70" t="s">
        <v>128</v>
      </c>
      <c r="I86" s="70" t="s">
        <v>129</v>
      </c>
      <c r="J86" s="71" t="s">
        <v>128</v>
      </c>
      <c r="L86" s="191" t="s">
        <v>310</v>
      </c>
      <c r="M86" s="266">
        <v>112</v>
      </c>
      <c r="N86" s="267"/>
      <c r="O86" s="97" t="s">
        <v>103</v>
      </c>
      <c r="P86" s="70" t="s">
        <v>128</v>
      </c>
      <c r="Q86" s="70" t="s">
        <v>129</v>
      </c>
      <c r="R86" s="71" t="s">
        <v>128</v>
      </c>
      <c r="U86" s="191" t="s">
        <v>250</v>
      </c>
      <c r="V86" s="266">
        <v>113</v>
      </c>
      <c r="W86" s="267"/>
      <c r="X86" s="97" t="s">
        <v>103</v>
      </c>
      <c r="Y86" s="70" t="s">
        <v>128</v>
      </c>
      <c r="Z86" s="70" t="s">
        <v>129</v>
      </c>
      <c r="AA86" s="71" t="s">
        <v>128</v>
      </c>
      <c r="AD86" s="181"/>
      <c r="AE86" s="251"/>
      <c r="AF86" s="252"/>
      <c r="AG86" s="265">
        <f>AG84+AH84</f>
        <v>0</v>
      </c>
      <c r="AH86" s="196"/>
      <c r="AI86" s="195">
        <f>AI84+AJ84</f>
        <v>0</v>
      </c>
      <c r="AJ86" s="201"/>
    </row>
    <row r="87" spans="4:36" x14ac:dyDescent="0.4">
      <c r="D87" s="192"/>
      <c r="E87" s="268"/>
      <c r="F87" s="269"/>
      <c r="G87" s="142">
        <v>175</v>
      </c>
      <c r="H87" s="154">
        <v>73</v>
      </c>
      <c r="I87" s="154">
        <v>186</v>
      </c>
      <c r="J87" s="144">
        <v>73</v>
      </c>
      <c r="L87" s="192"/>
      <c r="M87" s="268"/>
      <c r="N87" s="269"/>
      <c r="O87" s="142">
        <v>29</v>
      </c>
      <c r="P87" s="154">
        <v>9</v>
      </c>
      <c r="Q87" s="154">
        <v>29</v>
      </c>
      <c r="R87" s="144">
        <v>9</v>
      </c>
      <c r="U87" s="192"/>
      <c r="V87" s="268"/>
      <c r="W87" s="269"/>
      <c r="X87" s="142">
        <v>33</v>
      </c>
      <c r="Y87" s="154">
        <v>8</v>
      </c>
      <c r="Z87" s="154">
        <v>69</v>
      </c>
      <c r="AA87" s="144">
        <v>8</v>
      </c>
      <c r="AD87" s="180" t="s">
        <v>154</v>
      </c>
      <c r="AE87" s="251"/>
      <c r="AF87" s="252"/>
      <c r="AG87" s="97" t="s">
        <v>103</v>
      </c>
      <c r="AH87" s="70" t="s">
        <v>128</v>
      </c>
      <c r="AI87" s="70" t="s">
        <v>129</v>
      </c>
      <c r="AJ87" s="71" t="s">
        <v>128</v>
      </c>
    </row>
    <row r="88" spans="4:36" x14ac:dyDescent="0.4">
      <c r="D88" s="192"/>
      <c r="E88" s="268"/>
      <c r="F88" s="269"/>
      <c r="G88" s="264"/>
      <c r="H88" s="156"/>
      <c r="I88" s="156"/>
      <c r="J88" s="146"/>
      <c r="L88" s="192"/>
      <c r="M88" s="268"/>
      <c r="N88" s="269"/>
      <c r="O88" s="264"/>
      <c r="P88" s="156"/>
      <c r="Q88" s="156"/>
      <c r="R88" s="146"/>
      <c r="U88" s="192"/>
      <c r="V88" s="268"/>
      <c r="W88" s="269"/>
      <c r="X88" s="264"/>
      <c r="Y88" s="156"/>
      <c r="Z88" s="156"/>
      <c r="AA88" s="146"/>
      <c r="AD88" s="180"/>
      <c r="AE88" s="251"/>
      <c r="AF88" s="252"/>
      <c r="AG88" s="142"/>
      <c r="AH88" s="154"/>
      <c r="AI88" s="154"/>
      <c r="AJ88" s="144"/>
    </row>
    <row r="89" spans="4:36" ht="19.5" thickBot="1" x14ac:dyDescent="0.45">
      <c r="D89" s="193"/>
      <c r="E89" s="270"/>
      <c r="F89" s="271"/>
      <c r="G89" s="265">
        <f>G87+H87</f>
        <v>248</v>
      </c>
      <c r="H89" s="196"/>
      <c r="I89" s="195">
        <f>I87+J87</f>
        <v>259</v>
      </c>
      <c r="J89" s="201"/>
      <c r="L89" s="193"/>
      <c r="M89" s="270"/>
      <c r="N89" s="271"/>
      <c r="O89" s="265">
        <f>O87+P87</f>
        <v>38</v>
      </c>
      <c r="P89" s="196"/>
      <c r="Q89" s="195">
        <f>Q87+R87</f>
        <v>38</v>
      </c>
      <c r="R89" s="201"/>
      <c r="U89" s="193"/>
      <c r="V89" s="270"/>
      <c r="W89" s="271"/>
      <c r="X89" s="265">
        <f>X87+Y87</f>
        <v>41</v>
      </c>
      <c r="Y89" s="196"/>
      <c r="Z89" s="195">
        <f>Z87+AA87</f>
        <v>77</v>
      </c>
      <c r="AA89" s="201"/>
      <c r="AD89" s="180"/>
      <c r="AE89" s="251"/>
      <c r="AF89" s="252"/>
      <c r="AG89" s="264"/>
      <c r="AH89" s="156"/>
      <c r="AI89" s="156"/>
      <c r="AJ89" s="146"/>
    </row>
    <row r="90" spans="4:36" ht="19.5" thickBot="1" x14ac:dyDescent="0.45">
      <c r="D90" s="191" t="s">
        <v>339</v>
      </c>
      <c r="E90" s="266"/>
      <c r="F90" s="267"/>
      <c r="G90" s="97" t="s">
        <v>103</v>
      </c>
      <c r="H90" s="70" t="s">
        <v>128</v>
      </c>
      <c r="I90" s="70" t="s">
        <v>129</v>
      </c>
      <c r="J90" s="71" t="s">
        <v>128</v>
      </c>
      <c r="L90" s="191" t="s">
        <v>315</v>
      </c>
      <c r="M90" s="266">
        <v>71</v>
      </c>
      <c r="N90" s="267"/>
      <c r="O90" s="97" t="s">
        <v>103</v>
      </c>
      <c r="P90" s="70" t="s">
        <v>128</v>
      </c>
      <c r="Q90" s="70" t="s">
        <v>129</v>
      </c>
      <c r="R90" s="71" t="s">
        <v>128</v>
      </c>
      <c r="U90" s="191" t="s">
        <v>255</v>
      </c>
      <c r="V90" s="266">
        <v>124</v>
      </c>
      <c r="W90" s="267"/>
      <c r="X90" s="97" t="s">
        <v>103</v>
      </c>
      <c r="Y90" s="70" t="s">
        <v>128</v>
      </c>
      <c r="Z90" s="70" t="s">
        <v>129</v>
      </c>
      <c r="AA90" s="71" t="s">
        <v>128</v>
      </c>
      <c r="AD90" s="181"/>
      <c r="AE90" s="251"/>
      <c r="AF90" s="252"/>
      <c r="AG90" s="265">
        <f>AG88+AH88</f>
        <v>0</v>
      </c>
      <c r="AH90" s="196"/>
      <c r="AI90" s="195">
        <f>AI88+AJ88</f>
        <v>0</v>
      </c>
      <c r="AJ90" s="201"/>
    </row>
    <row r="91" spans="4:36" x14ac:dyDescent="0.4">
      <c r="D91" s="192"/>
      <c r="E91" s="268"/>
      <c r="F91" s="269"/>
      <c r="G91" s="142"/>
      <c r="H91" s="154"/>
      <c r="I91" s="154"/>
      <c r="J91" s="144"/>
      <c r="L91" s="192"/>
      <c r="M91" s="268"/>
      <c r="N91" s="269"/>
      <c r="O91" s="142">
        <v>53</v>
      </c>
      <c r="P91" s="154">
        <v>6</v>
      </c>
      <c r="Q91" s="154">
        <v>49</v>
      </c>
      <c r="R91" s="144">
        <v>6</v>
      </c>
      <c r="U91" s="192"/>
      <c r="V91" s="268"/>
      <c r="W91" s="269"/>
      <c r="X91" s="142">
        <v>34</v>
      </c>
      <c r="Y91" s="154">
        <v>9</v>
      </c>
      <c r="Z91" s="154">
        <v>39</v>
      </c>
      <c r="AA91" s="144">
        <v>9</v>
      </c>
      <c r="AD91" s="180" t="s">
        <v>209</v>
      </c>
      <c r="AE91" s="251"/>
      <c r="AF91" s="252"/>
      <c r="AG91" s="97" t="s">
        <v>103</v>
      </c>
      <c r="AH91" s="70" t="s">
        <v>128</v>
      </c>
      <c r="AI91" s="70" t="s">
        <v>129</v>
      </c>
      <c r="AJ91" s="71" t="s">
        <v>128</v>
      </c>
    </row>
    <row r="92" spans="4:36" x14ac:dyDescent="0.4">
      <c r="D92" s="192"/>
      <c r="E92" s="268"/>
      <c r="F92" s="269"/>
      <c r="G92" s="264"/>
      <c r="H92" s="156"/>
      <c r="I92" s="156"/>
      <c r="J92" s="146"/>
      <c r="L92" s="192"/>
      <c r="M92" s="268"/>
      <c r="N92" s="269"/>
      <c r="O92" s="264"/>
      <c r="P92" s="156"/>
      <c r="Q92" s="156"/>
      <c r="R92" s="146"/>
      <c r="U92" s="192"/>
      <c r="V92" s="268"/>
      <c r="W92" s="269"/>
      <c r="X92" s="264"/>
      <c r="Y92" s="156"/>
      <c r="Z92" s="156"/>
      <c r="AA92" s="146"/>
      <c r="AD92" s="180"/>
      <c r="AE92" s="251"/>
      <c r="AF92" s="252"/>
      <c r="AG92" s="142"/>
      <c r="AH92" s="154"/>
      <c r="AI92" s="154"/>
      <c r="AJ92" s="144"/>
    </row>
    <row r="93" spans="4:36" ht="19.5" thickBot="1" x14ac:dyDescent="0.45">
      <c r="D93" s="193"/>
      <c r="E93" s="270"/>
      <c r="F93" s="271"/>
      <c r="G93" s="265">
        <f>G91+H91</f>
        <v>0</v>
      </c>
      <c r="H93" s="196"/>
      <c r="I93" s="195">
        <f>I91+J91</f>
        <v>0</v>
      </c>
      <c r="J93" s="201"/>
      <c r="L93" s="193"/>
      <c r="M93" s="270"/>
      <c r="N93" s="271"/>
      <c r="O93" s="265">
        <f>O91+P91</f>
        <v>59</v>
      </c>
      <c r="P93" s="196"/>
      <c r="Q93" s="195">
        <f>Q91+R91</f>
        <v>55</v>
      </c>
      <c r="R93" s="201"/>
      <c r="U93" s="193"/>
      <c r="V93" s="270"/>
      <c r="W93" s="271"/>
      <c r="X93" s="265">
        <f>X91+Y91</f>
        <v>43</v>
      </c>
      <c r="Y93" s="196"/>
      <c r="Z93" s="195">
        <f>Z91+AA91</f>
        <v>48</v>
      </c>
      <c r="AA93" s="201"/>
      <c r="AD93" s="180"/>
      <c r="AE93" s="251"/>
      <c r="AF93" s="252"/>
      <c r="AG93" s="264"/>
      <c r="AH93" s="156"/>
      <c r="AI93" s="156"/>
      <c r="AJ93" s="146"/>
    </row>
    <row r="94" spans="4:36" ht="19.5" thickBot="1" x14ac:dyDescent="0.45">
      <c r="D94" s="191"/>
      <c r="E94" s="266"/>
      <c r="F94" s="267"/>
      <c r="G94" s="97" t="s">
        <v>103</v>
      </c>
      <c r="H94" s="70" t="s">
        <v>128</v>
      </c>
      <c r="I94" s="70" t="s">
        <v>129</v>
      </c>
      <c r="J94" s="71" t="s">
        <v>128</v>
      </c>
      <c r="L94" s="191" t="s">
        <v>325</v>
      </c>
      <c r="M94" s="266">
        <v>125</v>
      </c>
      <c r="N94" s="267"/>
      <c r="O94" s="97" t="s">
        <v>103</v>
      </c>
      <c r="P94" s="70" t="s">
        <v>128</v>
      </c>
      <c r="Q94" s="70" t="s">
        <v>129</v>
      </c>
      <c r="R94" s="71" t="s">
        <v>128</v>
      </c>
      <c r="U94" s="191" t="s">
        <v>262</v>
      </c>
      <c r="V94" s="266">
        <v>233</v>
      </c>
      <c r="W94" s="267"/>
      <c r="X94" s="97" t="s">
        <v>134</v>
      </c>
      <c r="Y94" s="70" t="s">
        <v>135</v>
      </c>
      <c r="Z94" s="70" t="s">
        <v>136</v>
      </c>
      <c r="AA94" s="71" t="s">
        <v>135</v>
      </c>
      <c r="AD94" s="181"/>
      <c r="AE94" s="251"/>
      <c r="AF94" s="252"/>
      <c r="AG94" s="265">
        <f>AG92+AH92</f>
        <v>0</v>
      </c>
      <c r="AH94" s="196"/>
      <c r="AI94" s="195">
        <f>AI92+AJ92</f>
        <v>0</v>
      </c>
      <c r="AJ94" s="201"/>
    </row>
    <row r="95" spans="4:36" x14ac:dyDescent="0.4">
      <c r="D95" s="192"/>
      <c r="E95" s="268"/>
      <c r="F95" s="269"/>
      <c r="G95" s="142"/>
      <c r="H95" s="154"/>
      <c r="I95" s="154"/>
      <c r="J95" s="144"/>
      <c r="L95" s="192"/>
      <c r="M95" s="268"/>
      <c r="N95" s="269"/>
      <c r="O95" s="142">
        <v>55</v>
      </c>
      <c r="P95" s="154">
        <v>14</v>
      </c>
      <c r="Q95" s="154">
        <v>44</v>
      </c>
      <c r="R95" s="144">
        <v>14</v>
      </c>
      <c r="U95" s="192"/>
      <c r="V95" s="268"/>
      <c r="W95" s="269"/>
      <c r="X95" s="142">
        <v>45</v>
      </c>
      <c r="Y95" s="154">
        <v>6</v>
      </c>
      <c r="Z95" s="154">
        <v>37</v>
      </c>
      <c r="AA95" s="144">
        <v>6</v>
      </c>
      <c r="AD95" s="180" t="s">
        <v>210</v>
      </c>
      <c r="AE95" s="251"/>
      <c r="AF95" s="252"/>
      <c r="AG95" s="97" t="s">
        <v>103</v>
      </c>
      <c r="AH95" s="70" t="s">
        <v>128</v>
      </c>
      <c r="AI95" s="70" t="s">
        <v>129</v>
      </c>
      <c r="AJ95" s="71" t="s">
        <v>128</v>
      </c>
    </row>
    <row r="96" spans="4:36" x14ac:dyDescent="0.4">
      <c r="D96" s="192"/>
      <c r="E96" s="268"/>
      <c r="F96" s="269"/>
      <c r="G96" s="264"/>
      <c r="H96" s="156"/>
      <c r="I96" s="156"/>
      <c r="J96" s="146"/>
      <c r="L96" s="192"/>
      <c r="M96" s="268"/>
      <c r="N96" s="269"/>
      <c r="O96" s="264"/>
      <c r="P96" s="156"/>
      <c r="Q96" s="156"/>
      <c r="R96" s="146"/>
      <c r="U96" s="192"/>
      <c r="V96" s="268"/>
      <c r="W96" s="269"/>
      <c r="X96" s="264"/>
      <c r="Y96" s="156"/>
      <c r="Z96" s="156"/>
      <c r="AA96" s="146"/>
      <c r="AD96" s="180"/>
      <c r="AE96" s="251"/>
      <c r="AF96" s="252"/>
      <c r="AG96" s="142"/>
      <c r="AH96" s="154"/>
      <c r="AI96" s="154"/>
      <c r="AJ96" s="144"/>
    </row>
    <row r="97" spans="4:36" ht="19.5" thickBot="1" x14ac:dyDescent="0.45">
      <c r="D97" s="193"/>
      <c r="E97" s="270"/>
      <c r="F97" s="271"/>
      <c r="G97" s="265">
        <f>G95+H95</f>
        <v>0</v>
      </c>
      <c r="H97" s="196"/>
      <c r="I97" s="195">
        <f>I95+J95</f>
        <v>0</v>
      </c>
      <c r="J97" s="201"/>
      <c r="L97" s="193"/>
      <c r="M97" s="270"/>
      <c r="N97" s="271"/>
      <c r="O97" s="265">
        <f>O95+P95</f>
        <v>69</v>
      </c>
      <c r="P97" s="196"/>
      <c r="Q97" s="195">
        <f>Q95+R95</f>
        <v>58</v>
      </c>
      <c r="R97" s="201"/>
      <c r="U97" s="193"/>
      <c r="V97" s="270"/>
      <c r="W97" s="271"/>
      <c r="X97" s="265">
        <f>X95+Y95</f>
        <v>51</v>
      </c>
      <c r="Y97" s="196"/>
      <c r="Z97" s="195">
        <f>Z95+AA95</f>
        <v>43</v>
      </c>
      <c r="AA97" s="201"/>
      <c r="AD97" s="180"/>
      <c r="AE97" s="251"/>
      <c r="AF97" s="252"/>
      <c r="AG97" s="264"/>
      <c r="AH97" s="156"/>
      <c r="AI97" s="156"/>
      <c r="AJ97" s="146"/>
    </row>
    <row r="98" spans="4:36" ht="19.5" thickBot="1" x14ac:dyDescent="0.45">
      <c r="D98" s="191"/>
      <c r="E98" s="266"/>
      <c r="F98" s="267"/>
      <c r="G98" s="97" t="s">
        <v>103</v>
      </c>
      <c r="H98" s="70" t="s">
        <v>128</v>
      </c>
      <c r="I98" s="70" t="s">
        <v>129</v>
      </c>
      <c r="J98" s="71" t="s">
        <v>128</v>
      </c>
      <c r="L98" s="191" t="s">
        <v>331</v>
      </c>
      <c r="M98" s="266">
        <v>165</v>
      </c>
      <c r="N98" s="267"/>
      <c r="O98" s="97" t="s">
        <v>103</v>
      </c>
      <c r="P98" s="70" t="s">
        <v>128</v>
      </c>
      <c r="Q98" s="70" t="s">
        <v>129</v>
      </c>
      <c r="R98" s="71" t="s">
        <v>128</v>
      </c>
      <c r="U98" s="191" t="s">
        <v>269</v>
      </c>
      <c r="V98" s="266">
        <v>203</v>
      </c>
      <c r="W98" s="267"/>
      <c r="X98" s="97" t="s">
        <v>271</v>
      </c>
      <c r="Y98" s="70" t="s">
        <v>272</v>
      </c>
      <c r="Z98" s="70" t="s">
        <v>273</v>
      </c>
      <c r="AA98" s="71" t="s">
        <v>272</v>
      </c>
      <c r="AD98" s="181"/>
      <c r="AE98" s="251"/>
      <c r="AF98" s="252"/>
      <c r="AG98" s="265">
        <f>AG96+AH96</f>
        <v>0</v>
      </c>
      <c r="AH98" s="196"/>
      <c r="AI98" s="195">
        <f>AI96+AJ96</f>
        <v>0</v>
      </c>
      <c r="AJ98" s="201"/>
    </row>
    <row r="99" spans="4:36" x14ac:dyDescent="0.4">
      <c r="D99" s="192"/>
      <c r="E99" s="268"/>
      <c r="F99" s="269"/>
      <c r="G99" s="142"/>
      <c r="H99" s="154"/>
      <c r="I99" s="154"/>
      <c r="J99" s="144"/>
      <c r="L99" s="192"/>
      <c r="M99" s="268"/>
      <c r="N99" s="269"/>
      <c r="O99" s="142">
        <v>40</v>
      </c>
      <c r="P99" s="154">
        <v>6</v>
      </c>
      <c r="Q99" s="154">
        <v>29</v>
      </c>
      <c r="R99" s="144">
        <v>6</v>
      </c>
      <c r="U99" s="192"/>
      <c r="V99" s="268"/>
      <c r="W99" s="269"/>
      <c r="X99" s="142">
        <v>42</v>
      </c>
      <c r="Y99" s="154">
        <v>3</v>
      </c>
      <c r="Z99" s="154">
        <v>52</v>
      </c>
      <c r="AA99" s="144">
        <v>3</v>
      </c>
      <c r="AD99" s="180" t="s">
        <v>211</v>
      </c>
      <c r="AE99" s="251"/>
      <c r="AF99" s="252"/>
      <c r="AG99" s="97" t="s">
        <v>103</v>
      </c>
      <c r="AH99" s="70" t="s">
        <v>128</v>
      </c>
      <c r="AI99" s="70" t="s">
        <v>129</v>
      </c>
      <c r="AJ99" s="71" t="s">
        <v>128</v>
      </c>
    </row>
    <row r="100" spans="4:36" x14ac:dyDescent="0.4">
      <c r="D100" s="192"/>
      <c r="E100" s="268"/>
      <c r="F100" s="269"/>
      <c r="G100" s="264"/>
      <c r="H100" s="156"/>
      <c r="I100" s="156"/>
      <c r="J100" s="146"/>
      <c r="L100" s="192"/>
      <c r="M100" s="268"/>
      <c r="N100" s="269"/>
      <c r="O100" s="264"/>
      <c r="P100" s="156"/>
      <c r="Q100" s="156"/>
      <c r="R100" s="146"/>
      <c r="U100" s="192"/>
      <c r="V100" s="268"/>
      <c r="W100" s="269"/>
      <c r="X100" s="264"/>
      <c r="Y100" s="156"/>
      <c r="Z100" s="156"/>
      <c r="AA100" s="146"/>
      <c r="AD100" s="180"/>
      <c r="AE100" s="251"/>
      <c r="AF100" s="252"/>
      <c r="AG100" s="142"/>
      <c r="AH100" s="154"/>
      <c r="AI100" s="154"/>
      <c r="AJ100" s="144"/>
    </row>
    <row r="101" spans="4:36" ht="19.5" thickBot="1" x14ac:dyDescent="0.45">
      <c r="D101" s="193"/>
      <c r="E101" s="270"/>
      <c r="F101" s="271"/>
      <c r="G101" s="265">
        <f>G99+H99</f>
        <v>0</v>
      </c>
      <c r="H101" s="196"/>
      <c r="I101" s="195">
        <f>I99+J99</f>
        <v>0</v>
      </c>
      <c r="J101" s="201"/>
      <c r="L101" s="193"/>
      <c r="M101" s="270"/>
      <c r="N101" s="271"/>
      <c r="O101" s="265">
        <f>O99+P99</f>
        <v>46</v>
      </c>
      <c r="P101" s="196"/>
      <c r="Q101" s="195">
        <f>Q99+R99</f>
        <v>35</v>
      </c>
      <c r="R101" s="201"/>
      <c r="U101" s="193"/>
      <c r="V101" s="270"/>
      <c r="W101" s="271"/>
      <c r="X101" s="265">
        <f>X99+Y99</f>
        <v>45</v>
      </c>
      <c r="Y101" s="196"/>
      <c r="Z101" s="195">
        <f>Z99+AA99</f>
        <v>55</v>
      </c>
      <c r="AA101" s="201"/>
      <c r="AD101" s="180"/>
      <c r="AE101" s="251"/>
      <c r="AF101" s="252"/>
      <c r="AG101" s="264"/>
      <c r="AH101" s="156"/>
      <c r="AI101" s="156"/>
      <c r="AJ101" s="146"/>
    </row>
    <row r="102" spans="4:36" ht="19.5" thickBot="1" x14ac:dyDescent="0.45">
      <c r="AD102" s="181"/>
      <c r="AE102" s="251"/>
      <c r="AF102" s="252"/>
      <c r="AG102" s="265">
        <f>AG100+AH100</f>
        <v>0</v>
      </c>
      <c r="AH102" s="196"/>
      <c r="AI102" s="195">
        <f>AI100+AJ100</f>
        <v>0</v>
      </c>
      <c r="AJ102" s="201"/>
    </row>
    <row r="103" spans="4:36" x14ac:dyDescent="0.4">
      <c r="AD103" s="180" t="s">
        <v>212</v>
      </c>
      <c r="AE103" s="251"/>
      <c r="AF103" s="252"/>
      <c r="AG103" s="97" t="s">
        <v>103</v>
      </c>
      <c r="AH103" s="70" t="s">
        <v>128</v>
      </c>
      <c r="AI103" s="70" t="s">
        <v>129</v>
      </c>
      <c r="AJ103" s="71" t="s">
        <v>128</v>
      </c>
    </row>
    <row r="104" spans="4:36" x14ac:dyDescent="0.4">
      <c r="AD104" s="180"/>
      <c r="AE104" s="251"/>
      <c r="AF104" s="252"/>
      <c r="AG104" s="142"/>
      <c r="AH104" s="154"/>
      <c r="AI104" s="154"/>
      <c r="AJ104" s="144"/>
    </row>
    <row r="105" spans="4:36" x14ac:dyDescent="0.4">
      <c r="AD105" s="180"/>
      <c r="AE105" s="251"/>
      <c r="AF105" s="252"/>
      <c r="AG105" s="264"/>
      <c r="AH105" s="156"/>
      <c r="AI105" s="156"/>
      <c r="AJ105" s="146"/>
    </row>
    <row r="106" spans="4:36" ht="19.5" thickBot="1" x14ac:dyDescent="0.45">
      <c r="AD106" s="181"/>
      <c r="AE106" s="251"/>
      <c r="AF106" s="252"/>
      <c r="AG106" s="265">
        <f>AG104+AH104</f>
        <v>0</v>
      </c>
      <c r="AH106" s="196"/>
      <c r="AI106" s="195">
        <f>AI104+AJ104</f>
        <v>0</v>
      </c>
      <c r="AJ106" s="201"/>
    </row>
  </sheetData>
  <mergeCells count="451">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32:B61"/>
    <mergeCell ref="C32:C34"/>
    <mergeCell ref="D32:D34"/>
    <mergeCell ref="E32:E33"/>
    <mergeCell ref="F32:F33"/>
    <mergeCell ref="G32:G33"/>
    <mergeCell ref="E40:F40"/>
    <mergeCell ref="G40:H40"/>
    <mergeCell ref="C41:C43"/>
    <mergeCell ref="D41:D43"/>
    <mergeCell ref="C38:C40"/>
    <mergeCell ref="D38:D40"/>
    <mergeCell ref="E38:E39"/>
    <mergeCell ref="F38:F39"/>
    <mergeCell ref="G38:G39"/>
    <mergeCell ref="H38:H39"/>
    <mergeCell ref="E41:E42"/>
    <mergeCell ref="F41:F42"/>
    <mergeCell ref="G41:G42"/>
    <mergeCell ref="H41:H42"/>
    <mergeCell ref="C44:C46"/>
    <mergeCell ref="D44:D46"/>
    <mergeCell ref="E44:E45"/>
    <mergeCell ref="F44:F45"/>
    <mergeCell ref="I38:I40"/>
    <mergeCell ref="H32:H33"/>
    <mergeCell ref="I32:I34"/>
    <mergeCell ref="E34:F34"/>
    <mergeCell ref="G34:H34"/>
    <mergeCell ref="C35:C37"/>
    <mergeCell ref="D35:D37"/>
    <mergeCell ref="E35:E36"/>
    <mergeCell ref="F35:F36"/>
    <mergeCell ref="G35:G36"/>
    <mergeCell ref="H35:H36"/>
    <mergeCell ref="I41:I43"/>
    <mergeCell ref="E43:F43"/>
    <mergeCell ref="G43:H43"/>
    <mergeCell ref="I35:I37"/>
    <mergeCell ref="E37:F37"/>
    <mergeCell ref="G37:H37"/>
    <mergeCell ref="E49:F49"/>
    <mergeCell ref="G49:H49"/>
    <mergeCell ref="C50:C52"/>
    <mergeCell ref="D50:D52"/>
    <mergeCell ref="E50:E51"/>
    <mergeCell ref="F50:F51"/>
    <mergeCell ref="G50:G51"/>
    <mergeCell ref="H50:H51"/>
    <mergeCell ref="I44:I46"/>
    <mergeCell ref="E46:F46"/>
    <mergeCell ref="G46:H46"/>
    <mergeCell ref="C47:C49"/>
    <mergeCell ref="D47:D49"/>
    <mergeCell ref="E47:E48"/>
    <mergeCell ref="F47:F48"/>
    <mergeCell ref="G47:G48"/>
    <mergeCell ref="H47:H48"/>
    <mergeCell ref="I47:I49"/>
    <mergeCell ref="G44:G45"/>
    <mergeCell ref="H44:H45"/>
    <mergeCell ref="E55:F55"/>
    <mergeCell ref="G55:H55"/>
    <mergeCell ref="C56:C58"/>
    <mergeCell ref="D56:D58"/>
    <mergeCell ref="E56:E57"/>
    <mergeCell ref="F56:F57"/>
    <mergeCell ref="G56:G57"/>
    <mergeCell ref="H56:H57"/>
    <mergeCell ref="I50:I52"/>
    <mergeCell ref="E52:F52"/>
    <mergeCell ref="G52:H52"/>
    <mergeCell ref="C53:C55"/>
    <mergeCell ref="D53:D55"/>
    <mergeCell ref="E53:E54"/>
    <mergeCell ref="F53:F54"/>
    <mergeCell ref="G53:G54"/>
    <mergeCell ref="H53:H54"/>
    <mergeCell ref="I53:I55"/>
    <mergeCell ref="I56:I58"/>
    <mergeCell ref="E58:F58"/>
    <mergeCell ref="G58:H58"/>
    <mergeCell ref="C59:C61"/>
    <mergeCell ref="D59:D61"/>
    <mergeCell ref="E59:E60"/>
    <mergeCell ref="F59:F60"/>
    <mergeCell ref="G59:G60"/>
    <mergeCell ref="H59:H60"/>
    <mergeCell ref="I59:I61"/>
    <mergeCell ref="M65:N65"/>
    <mergeCell ref="O65:P65"/>
    <mergeCell ref="Q65:R65"/>
    <mergeCell ref="V65:W65"/>
    <mergeCell ref="X65:Y65"/>
    <mergeCell ref="Z65:AA65"/>
    <mergeCell ref="E61:F61"/>
    <mergeCell ref="G61:H61"/>
    <mergeCell ref="D63:D64"/>
    <mergeCell ref="E65:F65"/>
    <mergeCell ref="G65:H65"/>
    <mergeCell ref="I65:J65"/>
    <mergeCell ref="O67:O68"/>
    <mergeCell ref="P67:P68"/>
    <mergeCell ref="D66:D69"/>
    <mergeCell ref="E66:F69"/>
    <mergeCell ref="L66:L69"/>
    <mergeCell ref="M66:N69"/>
    <mergeCell ref="U66:U69"/>
    <mergeCell ref="V66:W69"/>
    <mergeCell ref="Q67:Q68"/>
    <mergeCell ref="R67:R68"/>
    <mergeCell ref="AH68:AH69"/>
    <mergeCell ref="AI68:AI69"/>
    <mergeCell ref="AJ68:AJ69"/>
    <mergeCell ref="G69:H69"/>
    <mergeCell ref="I69:J69"/>
    <mergeCell ref="O69:P69"/>
    <mergeCell ref="Q69:R69"/>
    <mergeCell ref="X69:Y69"/>
    <mergeCell ref="Z69:AA69"/>
    <mergeCell ref="X67:X68"/>
    <mergeCell ref="Y67:Y68"/>
    <mergeCell ref="Z67:Z68"/>
    <mergeCell ref="AA67:AA68"/>
    <mergeCell ref="AE67:AF70"/>
    <mergeCell ref="AG68:AG69"/>
    <mergeCell ref="AG70:AH70"/>
    <mergeCell ref="AD66:AD70"/>
    <mergeCell ref="AE66:AF66"/>
    <mergeCell ref="AG66:AH66"/>
    <mergeCell ref="AI66:AJ66"/>
    <mergeCell ref="G67:G68"/>
    <mergeCell ref="H67:H68"/>
    <mergeCell ref="I67:I68"/>
    <mergeCell ref="J67:J68"/>
    <mergeCell ref="AI70:AJ70"/>
    <mergeCell ref="G71:G72"/>
    <mergeCell ref="H71:H72"/>
    <mergeCell ref="I71:I72"/>
    <mergeCell ref="J71:J72"/>
    <mergeCell ref="O71:O72"/>
    <mergeCell ref="P71:P72"/>
    <mergeCell ref="Q71:Q72"/>
    <mergeCell ref="R71:R72"/>
    <mergeCell ref="X71:X72"/>
    <mergeCell ref="L70:L73"/>
    <mergeCell ref="M70:N73"/>
    <mergeCell ref="U70:U73"/>
    <mergeCell ref="V70:W73"/>
    <mergeCell ref="D74:D77"/>
    <mergeCell ref="E74:F77"/>
    <mergeCell ref="L74:L77"/>
    <mergeCell ref="M74:N77"/>
    <mergeCell ref="U74:U77"/>
    <mergeCell ref="V74:W77"/>
    <mergeCell ref="AH72:AH73"/>
    <mergeCell ref="AI72:AI73"/>
    <mergeCell ref="AJ72:AJ73"/>
    <mergeCell ref="G73:H73"/>
    <mergeCell ref="I73:J73"/>
    <mergeCell ref="O73:P73"/>
    <mergeCell ref="Q73:R73"/>
    <mergeCell ref="X73:Y73"/>
    <mergeCell ref="Z73:AA73"/>
    <mergeCell ref="Y71:Y72"/>
    <mergeCell ref="Z71:Z72"/>
    <mergeCell ref="AA71:AA72"/>
    <mergeCell ref="AD71:AD74"/>
    <mergeCell ref="AE71:AF74"/>
    <mergeCell ref="AG72:AG73"/>
    <mergeCell ref="AG74:AH74"/>
    <mergeCell ref="D70:D73"/>
    <mergeCell ref="E70:F73"/>
    <mergeCell ref="AI74:AJ74"/>
    <mergeCell ref="G75:G76"/>
    <mergeCell ref="H75:H76"/>
    <mergeCell ref="I75:I76"/>
    <mergeCell ref="J75:J76"/>
    <mergeCell ref="O75:O76"/>
    <mergeCell ref="P75:P76"/>
    <mergeCell ref="Q75:Q76"/>
    <mergeCell ref="R75:R76"/>
    <mergeCell ref="X75:X76"/>
    <mergeCell ref="AH76:AH77"/>
    <mergeCell ref="AI76:AI77"/>
    <mergeCell ref="AJ76:AJ77"/>
    <mergeCell ref="G77:H77"/>
    <mergeCell ref="I77:J77"/>
    <mergeCell ref="O77:P77"/>
    <mergeCell ref="Q77:R77"/>
    <mergeCell ref="X77:Y77"/>
    <mergeCell ref="Z77:AA77"/>
    <mergeCell ref="Y75:Y76"/>
    <mergeCell ref="Z75:Z76"/>
    <mergeCell ref="AA75:AA76"/>
    <mergeCell ref="AD75:AD78"/>
    <mergeCell ref="AE75:AF78"/>
    <mergeCell ref="AG76:AG77"/>
    <mergeCell ref="AG78:AH78"/>
    <mergeCell ref="AI78:AJ78"/>
    <mergeCell ref="G79:G80"/>
    <mergeCell ref="H79:H80"/>
    <mergeCell ref="I79:I80"/>
    <mergeCell ref="J79:J80"/>
    <mergeCell ref="O79:O80"/>
    <mergeCell ref="P79:P80"/>
    <mergeCell ref="Q79:Q80"/>
    <mergeCell ref="R79:R80"/>
    <mergeCell ref="X79:X80"/>
    <mergeCell ref="L78:L81"/>
    <mergeCell ref="M78:N81"/>
    <mergeCell ref="U78:U81"/>
    <mergeCell ref="V78:W81"/>
    <mergeCell ref="D82:D85"/>
    <mergeCell ref="E82:F85"/>
    <mergeCell ref="L82:L85"/>
    <mergeCell ref="M82:N85"/>
    <mergeCell ref="U82:U85"/>
    <mergeCell ref="V82:W85"/>
    <mergeCell ref="AH80:AH81"/>
    <mergeCell ref="AI80:AI81"/>
    <mergeCell ref="AJ80:AJ81"/>
    <mergeCell ref="G81:H81"/>
    <mergeCell ref="I81:J81"/>
    <mergeCell ref="O81:P81"/>
    <mergeCell ref="Q81:R81"/>
    <mergeCell ref="X81:Y81"/>
    <mergeCell ref="Z81:AA81"/>
    <mergeCell ref="Y79:Y80"/>
    <mergeCell ref="Z79:Z80"/>
    <mergeCell ref="AA79:AA80"/>
    <mergeCell ref="AD79:AD82"/>
    <mergeCell ref="AE79:AF82"/>
    <mergeCell ref="AG80:AG81"/>
    <mergeCell ref="AG82:AH82"/>
    <mergeCell ref="D78:D81"/>
    <mergeCell ref="E78:F81"/>
    <mergeCell ref="AI82:AJ82"/>
    <mergeCell ref="G83:G84"/>
    <mergeCell ref="H83:H84"/>
    <mergeCell ref="I83:I84"/>
    <mergeCell ref="J83:J84"/>
    <mergeCell ref="O83:O84"/>
    <mergeCell ref="P83:P84"/>
    <mergeCell ref="Q83:Q84"/>
    <mergeCell ref="R83:R84"/>
    <mergeCell ref="X83:X84"/>
    <mergeCell ref="AH84:AH85"/>
    <mergeCell ref="AI84:AI85"/>
    <mergeCell ref="AJ84:AJ85"/>
    <mergeCell ref="G85:H85"/>
    <mergeCell ref="I85:J85"/>
    <mergeCell ref="O85:P85"/>
    <mergeCell ref="Q85:R85"/>
    <mergeCell ref="X85:Y85"/>
    <mergeCell ref="Z85:AA85"/>
    <mergeCell ref="Y83:Y84"/>
    <mergeCell ref="Z83:Z84"/>
    <mergeCell ref="AA83:AA84"/>
    <mergeCell ref="AD83:AD86"/>
    <mergeCell ref="AE83:AF86"/>
    <mergeCell ref="AG84:AG85"/>
    <mergeCell ref="AG86:AH86"/>
    <mergeCell ref="AI86:AJ86"/>
    <mergeCell ref="G87:G88"/>
    <mergeCell ref="H87:H88"/>
    <mergeCell ref="I87:I88"/>
    <mergeCell ref="J87:J88"/>
    <mergeCell ref="O87:O88"/>
    <mergeCell ref="P87:P88"/>
    <mergeCell ref="Q87:Q88"/>
    <mergeCell ref="R87:R88"/>
    <mergeCell ref="X87:X88"/>
    <mergeCell ref="L86:L89"/>
    <mergeCell ref="M86:N89"/>
    <mergeCell ref="U86:U89"/>
    <mergeCell ref="V86:W89"/>
    <mergeCell ref="D90:D93"/>
    <mergeCell ref="E90:F93"/>
    <mergeCell ref="L90:L93"/>
    <mergeCell ref="M90:N93"/>
    <mergeCell ref="U90:U93"/>
    <mergeCell ref="V90:W93"/>
    <mergeCell ref="AH88:AH89"/>
    <mergeCell ref="AI88:AI89"/>
    <mergeCell ref="AJ88:AJ89"/>
    <mergeCell ref="G89:H89"/>
    <mergeCell ref="I89:J89"/>
    <mergeCell ref="O89:P89"/>
    <mergeCell ref="Q89:R89"/>
    <mergeCell ref="X89:Y89"/>
    <mergeCell ref="Z89:AA89"/>
    <mergeCell ref="Y87:Y88"/>
    <mergeCell ref="Z87:Z88"/>
    <mergeCell ref="AA87:AA88"/>
    <mergeCell ref="AD87:AD90"/>
    <mergeCell ref="AE87:AF90"/>
    <mergeCell ref="AG88:AG89"/>
    <mergeCell ref="AG90:AH90"/>
    <mergeCell ref="D86:D89"/>
    <mergeCell ref="E86:F89"/>
    <mergeCell ref="AI90:AJ90"/>
    <mergeCell ref="G91:G92"/>
    <mergeCell ref="H91:H92"/>
    <mergeCell ref="I91:I92"/>
    <mergeCell ref="J91:J92"/>
    <mergeCell ref="O91:O92"/>
    <mergeCell ref="P91:P92"/>
    <mergeCell ref="Q91:Q92"/>
    <mergeCell ref="R91:R92"/>
    <mergeCell ref="X91:X92"/>
    <mergeCell ref="AH92:AH93"/>
    <mergeCell ref="AI92:AI93"/>
    <mergeCell ref="AJ92:AJ93"/>
    <mergeCell ref="G93:H93"/>
    <mergeCell ref="I93:J93"/>
    <mergeCell ref="O93:P93"/>
    <mergeCell ref="Q93:R93"/>
    <mergeCell ref="X93:Y93"/>
    <mergeCell ref="Z93:AA93"/>
    <mergeCell ref="Y91:Y92"/>
    <mergeCell ref="Z91:Z92"/>
    <mergeCell ref="AA91:AA92"/>
    <mergeCell ref="AD91:AD94"/>
    <mergeCell ref="AE91:AF94"/>
    <mergeCell ref="AG92:AG93"/>
    <mergeCell ref="AG94:AH94"/>
    <mergeCell ref="AI94:AJ94"/>
    <mergeCell ref="G95:G96"/>
    <mergeCell ref="H95:H96"/>
    <mergeCell ref="I95:I96"/>
    <mergeCell ref="J95:J96"/>
    <mergeCell ref="O95:O96"/>
    <mergeCell ref="P95:P96"/>
    <mergeCell ref="Q95:Q96"/>
    <mergeCell ref="R95:R96"/>
    <mergeCell ref="X95:X96"/>
    <mergeCell ref="L94:L97"/>
    <mergeCell ref="M94:N97"/>
    <mergeCell ref="U94:U97"/>
    <mergeCell ref="V94:W97"/>
    <mergeCell ref="D98:D101"/>
    <mergeCell ref="E98:F101"/>
    <mergeCell ref="L98:L101"/>
    <mergeCell ref="M98:N101"/>
    <mergeCell ref="U98:U101"/>
    <mergeCell ref="V98:W101"/>
    <mergeCell ref="AH96:AH97"/>
    <mergeCell ref="AI96:AI97"/>
    <mergeCell ref="AJ96:AJ97"/>
    <mergeCell ref="G97:H97"/>
    <mergeCell ref="I97:J97"/>
    <mergeCell ref="O97:P97"/>
    <mergeCell ref="Q97:R97"/>
    <mergeCell ref="X97:Y97"/>
    <mergeCell ref="Z97:AA97"/>
    <mergeCell ref="Y95:Y96"/>
    <mergeCell ref="Z95:Z96"/>
    <mergeCell ref="AA95:AA96"/>
    <mergeCell ref="AD95:AD98"/>
    <mergeCell ref="AE95:AF98"/>
    <mergeCell ref="AG96:AG97"/>
    <mergeCell ref="AG98:AH98"/>
    <mergeCell ref="D94:D97"/>
    <mergeCell ref="E94:F97"/>
    <mergeCell ref="AI98:AJ98"/>
    <mergeCell ref="G99:G100"/>
    <mergeCell ref="H99:H100"/>
    <mergeCell ref="I99:I100"/>
    <mergeCell ref="J99:J100"/>
    <mergeCell ref="O99:O100"/>
    <mergeCell ref="P99:P100"/>
    <mergeCell ref="Q99:Q100"/>
    <mergeCell ref="R99:R100"/>
    <mergeCell ref="X99:X100"/>
    <mergeCell ref="AH100:AH101"/>
    <mergeCell ref="AI100:AI101"/>
    <mergeCell ref="AJ100:AJ101"/>
    <mergeCell ref="G101:H101"/>
    <mergeCell ref="I101:J101"/>
    <mergeCell ref="O101:P101"/>
    <mergeCell ref="Q101:R101"/>
    <mergeCell ref="X101:Y101"/>
    <mergeCell ref="Z101:AA101"/>
    <mergeCell ref="Y99:Y100"/>
    <mergeCell ref="Z99:Z100"/>
    <mergeCell ref="AA99:AA100"/>
    <mergeCell ref="AD99:AD102"/>
    <mergeCell ref="AE99:AF102"/>
    <mergeCell ref="AG100:AG101"/>
    <mergeCell ref="AG102:AH102"/>
    <mergeCell ref="AI102:AJ102"/>
    <mergeCell ref="AD103:AD106"/>
    <mergeCell ref="AE103:AF106"/>
    <mergeCell ref="AG104:AG105"/>
    <mergeCell ref="AH104:AH105"/>
    <mergeCell ref="AI104:AI105"/>
    <mergeCell ref="AJ104:AJ105"/>
    <mergeCell ref="AG106:AH106"/>
    <mergeCell ref="AI106:AJ106"/>
  </mergeCells>
  <phoneticPr fontId="4"/>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888F5-380F-40E1-AE87-9C4622873A07}">
  <sheetPr>
    <pageSetUpPr fitToPage="1"/>
  </sheetPr>
  <dimension ref="B1:AE128"/>
  <sheetViews>
    <sheetView topLeftCell="A69" zoomScale="70" zoomScaleNormal="70" workbookViewId="0">
      <selection activeCell="Q36" activeCellId="3" sqref="Q78 Q64 Q50 Q36"/>
    </sheetView>
  </sheetViews>
  <sheetFormatPr defaultRowHeight="18.75" x14ac:dyDescent="0.4"/>
  <cols>
    <col min="1" max="1" width="4.5" customWidth="1"/>
    <col min="2" max="2" width="21.75" customWidth="1"/>
    <col min="3" max="4" width="13.125" customWidth="1"/>
    <col min="5" max="5" width="17.875" customWidth="1"/>
    <col min="6" max="16" width="13.625" customWidth="1"/>
    <col min="17" max="18" width="22.25" customWidth="1"/>
    <col min="19" max="19" width="29.125" customWidth="1"/>
    <col min="20" max="20" width="22.625" customWidth="1"/>
    <col min="21" max="21" width="10.625" customWidth="1"/>
    <col min="22" max="22" width="16.375" customWidth="1"/>
    <col min="24" max="25" width="11.25" customWidth="1"/>
    <col min="27" max="27" width="17.375" customWidth="1"/>
  </cols>
  <sheetData>
    <row r="1" spans="2:29" ht="20.25" customHeight="1" thickBot="1" x14ac:dyDescent="0.45">
      <c r="B1" s="114" t="s">
        <v>375</v>
      </c>
      <c r="C1" s="1"/>
      <c r="D1" s="2"/>
      <c r="E1" s="3"/>
      <c r="F1" s="115" t="s">
        <v>346</v>
      </c>
      <c r="G1" s="116"/>
      <c r="H1" s="117"/>
      <c r="I1" s="115" t="s">
        <v>376</v>
      </c>
      <c r="J1" s="116"/>
      <c r="K1" s="117"/>
      <c r="L1" s="126" t="s">
        <v>82</v>
      </c>
      <c r="M1" s="127"/>
      <c r="N1" s="127"/>
      <c r="O1" s="127"/>
    </row>
    <row r="2" spans="2:29" ht="20.25" customHeight="1" x14ac:dyDescent="0.4">
      <c r="B2" s="114"/>
      <c r="C2" s="6" t="s">
        <v>8</v>
      </c>
      <c r="D2" s="2"/>
      <c r="E2" s="4" t="s">
        <v>4</v>
      </c>
      <c r="F2" s="115" t="s">
        <v>377</v>
      </c>
      <c r="G2" s="116"/>
      <c r="H2" s="117"/>
      <c r="I2" s="115" t="s">
        <v>168</v>
      </c>
      <c r="J2" s="116"/>
      <c r="K2" s="117"/>
      <c r="S2" s="5" t="s">
        <v>7</v>
      </c>
    </row>
    <row r="3" spans="2:29" ht="20.25" customHeight="1" thickBot="1" x14ac:dyDescent="0.45">
      <c r="B3" s="114"/>
      <c r="C3" s="248">
        <v>2520</v>
      </c>
      <c r="D3" s="249"/>
      <c r="E3" s="8" t="s">
        <v>9</v>
      </c>
      <c r="F3" s="118" t="s">
        <v>378</v>
      </c>
      <c r="G3" s="119"/>
      <c r="H3" s="120"/>
      <c r="I3" s="118" t="s">
        <v>169</v>
      </c>
      <c r="J3" s="119"/>
      <c r="K3" s="120"/>
      <c r="S3" s="9" t="s">
        <v>12</v>
      </c>
    </row>
    <row r="4" spans="2:29" ht="20.25" customHeight="1" x14ac:dyDescent="0.4">
      <c r="C4" s="248">
        <v>1040</v>
      </c>
      <c r="D4" s="249"/>
      <c r="E4" s="4" t="s">
        <v>13</v>
      </c>
      <c r="F4" s="115" t="s">
        <v>379</v>
      </c>
      <c r="G4" s="116"/>
      <c r="H4" s="117"/>
      <c r="I4" s="115" t="s">
        <v>170</v>
      </c>
      <c r="J4" s="116"/>
      <c r="K4" s="117"/>
    </row>
    <row r="5" spans="2:29" ht="20.25" customHeight="1" x14ac:dyDescent="0.4">
      <c r="C5" s="248">
        <v>1040</v>
      </c>
      <c r="D5" s="249"/>
      <c r="E5" s="8" t="s">
        <v>16</v>
      </c>
      <c r="F5" s="118" t="s">
        <v>380</v>
      </c>
      <c r="G5" s="119"/>
      <c r="H5" s="120"/>
      <c r="I5" s="118" t="s">
        <v>171</v>
      </c>
      <c r="J5" s="119"/>
      <c r="K5" s="120"/>
    </row>
    <row r="6" spans="2:29" ht="20.25" customHeight="1" x14ac:dyDescent="0.4">
      <c r="E6" s="4" t="s">
        <v>21</v>
      </c>
      <c r="F6" s="115">
        <v>5000</v>
      </c>
      <c r="G6" s="116"/>
      <c r="H6" s="117"/>
      <c r="I6" s="115"/>
      <c r="J6" s="116"/>
      <c r="K6" s="117"/>
      <c r="S6" t="s">
        <v>23</v>
      </c>
    </row>
    <row r="7" spans="2:29" ht="20.25" customHeight="1" x14ac:dyDescent="0.4">
      <c r="E7" s="99" t="s">
        <v>7</v>
      </c>
      <c r="F7" s="118">
        <v>4500</v>
      </c>
      <c r="G7" s="119"/>
      <c r="H7" s="120"/>
      <c r="I7" s="118"/>
      <c r="J7" s="119"/>
      <c r="K7" s="120"/>
      <c r="S7" t="s">
        <v>25</v>
      </c>
    </row>
    <row r="8" spans="2:29" ht="20.25" customHeight="1" x14ac:dyDescent="0.4">
      <c r="E8" s="4" t="s">
        <v>26</v>
      </c>
      <c r="F8" s="115">
        <v>400</v>
      </c>
      <c r="G8" s="116"/>
      <c r="H8" s="117"/>
      <c r="I8" s="115"/>
      <c r="J8" s="116"/>
      <c r="K8" s="117"/>
      <c r="S8" t="s">
        <v>28</v>
      </c>
    </row>
    <row r="9" spans="2:29" ht="20.25" customHeight="1" x14ac:dyDescent="0.4">
      <c r="E9" s="8" t="s">
        <v>29</v>
      </c>
      <c r="F9" s="118">
        <v>1380</v>
      </c>
      <c r="G9" s="119"/>
      <c r="H9" s="120"/>
      <c r="I9" s="118"/>
      <c r="J9" s="119"/>
      <c r="K9" s="120"/>
    </row>
    <row r="10" spans="2:29" ht="20.25" customHeight="1" x14ac:dyDescent="0.4">
      <c r="E10" s="4" t="s">
        <v>31</v>
      </c>
      <c r="F10" s="115">
        <v>180</v>
      </c>
      <c r="G10" s="116"/>
      <c r="H10" s="117"/>
      <c r="I10" s="115"/>
      <c r="J10" s="116"/>
      <c r="K10" s="117"/>
      <c r="S10" t="s">
        <v>33</v>
      </c>
    </row>
    <row r="11" spans="2:29" ht="20.25" customHeight="1" x14ac:dyDescent="0.4">
      <c r="E11" s="8"/>
      <c r="F11" s="118"/>
      <c r="G11" s="119"/>
      <c r="H11" s="120"/>
      <c r="I11" s="118"/>
      <c r="J11" s="119"/>
      <c r="K11" s="120"/>
      <c r="S11" t="s">
        <v>35</v>
      </c>
    </row>
    <row r="12" spans="2:29" ht="20.25" customHeight="1" x14ac:dyDescent="0.4">
      <c r="E12" s="4"/>
      <c r="F12" s="115"/>
      <c r="G12" s="116"/>
      <c r="H12" s="117"/>
      <c r="I12" s="115"/>
      <c r="J12" s="116"/>
      <c r="K12" s="117"/>
    </row>
    <row r="13" spans="2:29" ht="20.25" customHeight="1" x14ac:dyDescent="0.4">
      <c r="E13" s="8"/>
      <c r="F13" s="118"/>
      <c r="G13" s="119"/>
      <c r="H13" s="120"/>
      <c r="I13" s="118"/>
      <c r="J13" s="119"/>
      <c r="K13" s="120"/>
      <c r="W13" s="14" t="s">
        <v>91</v>
      </c>
    </row>
    <row r="14" spans="2:29" ht="22.5" customHeight="1" thickBot="1" x14ac:dyDescent="0.45">
      <c r="W14" s="128" t="s">
        <v>92</v>
      </c>
      <c r="X14" s="128"/>
      <c r="Y14" s="128"/>
      <c r="Z14" s="129" t="s">
        <v>93</v>
      </c>
      <c r="AA14" s="128" t="s">
        <v>94</v>
      </c>
      <c r="AB14" s="128"/>
      <c r="AC14" s="128"/>
    </row>
    <row r="15" spans="2:29" ht="27" customHeight="1" x14ac:dyDescent="0.4">
      <c r="C15" s="121"/>
      <c r="D15" s="122"/>
      <c r="E15" s="15">
        <v>45012</v>
      </c>
      <c r="F15" s="16" t="s">
        <v>38</v>
      </c>
      <c r="G15" s="15">
        <v>45013</v>
      </c>
      <c r="H15" s="16" t="s">
        <v>38</v>
      </c>
      <c r="I15" s="15">
        <v>45014</v>
      </c>
      <c r="J15" s="16" t="s">
        <v>38</v>
      </c>
      <c r="K15" s="15">
        <v>45015</v>
      </c>
      <c r="L15" s="16" t="s">
        <v>38</v>
      </c>
      <c r="M15" s="15">
        <v>45016</v>
      </c>
      <c r="N15" s="16" t="s">
        <v>38</v>
      </c>
      <c r="O15" s="15">
        <v>45017</v>
      </c>
      <c r="P15" s="16" t="s">
        <v>38</v>
      </c>
      <c r="Q15" s="17" t="s">
        <v>39</v>
      </c>
      <c r="R15" s="17" t="s">
        <v>40</v>
      </c>
      <c r="T15" s="18" t="s">
        <v>41</v>
      </c>
      <c r="U15" s="19"/>
      <c r="W15" s="130" t="s">
        <v>95</v>
      </c>
      <c r="X15" s="130"/>
      <c r="Y15" s="130"/>
      <c r="Z15" s="129"/>
      <c r="AA15" s="130" t="s">
        <v>96</v>
      </c>
      <c r="AB15" s="130"/>
      <c r="AC15" s="130"/>
    </row>
    <row r="16" spans="2:29" ht="27" customHeight="1" x14ac:dyDescent="0.4">
      <c r="B16" s="20"/>
      <c r="C16" s="21" t="s">
        <v>42</v>
      </c>
      <c r="D16" s="21" t="s">
        <v>43</v>
      </c>
      <c r="E16" s="4" t="s">
        <v>44</v>
      </c>
      <c r="F16" s="4"/>
      <c r="G16" s="4" t="s">
        <v>45</v>
      </c>
      <c r="H16" s="4"/>
      <c r="I16" s="4" t="s">
        <v>46</v>
      </c>
      <c r="J16" s="4"/>
      <c r="K16" s="4" t="s">
        <v>47</v>
      </c>
      <c r="L16" s="4"/>
      <c r="M16" s="4" t="s">
        <v>48</v>
      </c>
      <c r="N16" s="4"/>
      <c r="O16" s="4" t="s">
        <v>49</v>
      </c>
      <c r="P16" s="4"/>
      <c r="Q16" s="22"/>
      <c r="R16" s="23"/>
      <c r="T16" s="24" t="s">
        <v>50</v>
      </c>
      <c r="U16" s="25">
        <v>353</v>
      </c>
      <c r="W16" s="130"/>
      <c r="X16" s="130"/>
      <c r="Y16" s="130"/>
      <c r="Z16" s="129"/>
      <c r="AA16" s="130"/>
      <c r="AB16" s="130"/>
      <c r="AC16" s="130"/>
    </row>
    <row r="17" spans="2:31" ht="27" customHeight="1" x14ac:dyDescent="0.4">
      <c r="B17" s="8" t="s">
        <v>51</v>
      </c>
      <c r="C17" s="26">
        <v>950</v>
      </c>
      <c r="D17" s="8">
        <f>C17/5</f>
        <v>190</v>
      </c>
      <c r="E17" s="8"/>
      <c r="F17" s="8">
        <f t="shared" ref="F17:F24" si="0">E17</f>
        <v>0</v>
      </c>
      <c r="G17" s="8"/>
      <c r="H17" s="8">
        <f t="shared" ref="H17:H24" si="1">F17+G17</f>
        <v>0</v>
      </c>
      <c r="I17" s="8"/>
      <c r="J17" s="8">
        <f t="shared" ref="J17:J24" si="2">H17+I17</f>
        <v>0</v>
      </c>
      <c r="K17" s="8"/>
      <c r="L17" s="8">
        <f t="shared" ref="L17:L24" si="3">J17+K17</f>
        <v>0</v>
      </c>
      <c r="M17" s="8"/>
      <c r="N17" s="8">
        <f t="shared" ref="N17:N24" si="4">L17+M17</f>
        <v>0</v>
      </c>
      <c r="O17" s="8"/>
      <c r="P17" s="8"/>
      <c r="Q17" s="27">
        <f t="shared" ref="Q17:Q27" si="5">E17+G17+I17+K17+M17+O17</f>
        <v>0</v>
      </c>
      <c r="R17" s="27">
        <v>0</v>
      </c>
      <c r="T17" s="24" t="s">
        <v>52</v>
      </c>
      <c r="U17" s="25">
        <v>588</v>
      </c>
      <c r="W17" s="29"/>
      <c r="X17" s="29" t="s">
        <v>98</v>
      </c>
      <c r="Y17" s="29" t="s">
        <v>99</v>
      </c>
      <c r="Z17" s="129"/>
      <c r="AA17" s="29" t="s">
        <v>100</v>
      </c>
      <c r="AB17" s="29" t="s">
        <v>101</v>
      </c>
      <c r="AC17" s="29" t="s">
        <v>102</v>
      </c>
    </row>
    <row r="18" spans="2:31" ht="27" customHeight="1" x14ac:dyDescent="0.4">
      <c r="B18" s="12" t="s">
        <v>53</v>
      </c>
      <c r="C18" s="21">
        <v>200</v>
      </c>
      <c r="D18" s="4">
        <f t="shared" ref="D18:D24" si="6">C18/5</f>
        <v>40</v>
      </c>
      <c r="E18" s="4"/>
      <c r="F18" s="4">
        <f t="shared" si="0"/>
        <v>0</v>
      </c>
      <c r="G18" s="4"/>
      <c r="H18" s="4">
        <f t="shared" si="1"/>
        <v>0</v>
      </c>
      <c r="I18" s="4"/>
      <c r="J18" s="4">
        <f t="shared" si="2"/>
        <v>0</v>
      </c>
      <c r="K18" s="4"/>
      <c r="L18" s="4">
        <f t="shared" si="3"/>
        <v>0</v>
      </c>
      <c r="M18" s="4"/>
      <c r="N18" s="4">
        <f t="shared" si="4"/>
        <v>0</v>
      </c>
      <c r="O18" s="4"/>
      <c r="P18" s="4"/>
      <c r="Q18" s="30">
        <f t="shared" si="5"/>
        <v>0</v>
      </c>
      <c r="R18" s="27">
        <v>0</v>
      </c>
      <c r="T18" s="24"/>
      <c r="U18" s="31" t="s">
        <v>54</v>
      </c>
      <c r="W18" s="29" t="s">
        <v>103</v>
      </c>
      <c r="X18" s="29">
        <v>38.6</v>
      </c>
      <c r="Y18" s="29">
        <v>0.28741623231571106</v>
      </c>
      <c r="Z18" s="129"/>
      <c r="AA18" s="32">
        <v>71.854058078927764</v>
      </c>
      <c r="AB18" s="29">
        <v>718540.58078927768</v>
      </c>
      <c r="AC18" s="33">
        <v>182.37070578408063</v>
      </c>
      <c r="AD18" s="34">
        <v>220</v>
      </c>
    </row>
    <row r="19" spans="2:31" ht="27" customHeight="1" x14ac:dyDescent="0.4">
      <c r="B19" s="8" t="s">
        <v>55</v>
      </c>
      <c r="C19" s="26">
        <v>100</v>
      </c>
      <c r="D19" s="8">
        <f t="shared" si="6"/>
        <v>20</v>
      </c>
      <c r="E19" s="8"/>
      <c r="F19" s="8">
        <f t="shared" si="0"/>
        <v>0</v>
      </c>
      <c r="G19" s="8"/>
      <c r="H19" s="8">
        <f t="shared" si="1"/>
        <v>0</v>
      </c>
      <c r="I19" s="8"/>
      <c r="J19" s="8">
        <f t="shared" si="2"/>
        <v>0</v>
      </c>
      <c r="K19" s="8"/>
      <c r="L19" s="8">
        <f t="shared" si="3"/>
        <v>0</v>
      </c>
      <c r="M19" s="8"/>
      <c r="N19" s="8">
        <f t="shared" si="4"/>
        <v>0</v>
      </c>
      <c r="O19" s="8"/>
      <c r="P19" s="8"/>
      <c r="Q19" s="27">
        <f t="shared" si="5"/>
        <v>0</v>
      </c>
      <c r="R19" s="27">
        <v>0</v>
      </c>
      <c r="T19" s="24"/>
      <c r="U19" s="25"/>
      <c r="W19" s="29" t="s">
        <v>104</v>
      </c>
      <c r="X19" s="29">
        <v>74.2</v>
      </c>
      <c r="Y19" s="29">
        <v>0.55249441548771405</v>
      </c>
      <c r="Z19" s="129"/>
      <c r="AA19" s="32">
        <v>138.12360387192851</v>
      </c>
      <c r="AB19" s="29">
        <v>1381236.038719285</v>
      </c>
      <c r="AC19" s="33">
        <v>213.153709678902</v>
      </c>
      <c r="AD19" s="34">
        <v>260</v>
      </c>
    </row>
    <row r="20" spans="2:31" ht="27" customHeight="1" x14ac:dyDescent="0.4">
      <c r="B20" s="4" t="s">
        <v>9</v>
      </c>
      <c r="C20" s="4" t="s">
        <v>352</v>
      </c>
      <c r="D20" s="4" t="e">
        <f t="shared" si="6"/>
        <v>#VALUE!</v>
      </c>
      <c r="E20" s="4"/>
      <c r="F20" s="4">
        <f t="shared" si="0"/>
        <v>0</v>
      </c>
      <c r="G20" s="4"/>
      <c r="H20" s="4">
        <f t="shared" si="1"/>
        <v>0</v>
      </c>
      <c r="I20" s="4"/>
      <c r="J20" s="4">
        <f t="shared" si="2"/>
        <v>0</v>
      </c>
      <c r="K20" s="4"/>
      <c r="L20" s="4">
        <f t="shared" si="3"/>
        <v>0</v>
      </c>
      <c r="M20" s="4"/>
      <c r="N20" s="4">
        <f t="shared" si="4"/>
        <v>0</v>
      </c>
      <c r="O20" s="4"/>
      <c r="P20" s="4"/>
      <c r="Q20" s="30">
        <f t="shared" si="5"/>
        <v>0</v>
      </c>
      <c r="R20" s="28"/>
      <c r="T20" s="24" t="s">
        <v>105</v>
      </c>
      <c r="U20" s="31" t="s">
        <v>106</v>
      </c>
      <c r="W20" s="29" t="s">
        <v>107</v>
      </c>
      <c r="X20" s="29">
        <v>20.5</v>
      </c>
      <c r="Y20" s="29">
        <v>0.15264333581533879</v>
      </c>
      <c r="Z20" s="129"/>
      <c r="AA20" s="32">
        <v>38.160833953834697</v>
      </c>
      <c r="AB20" s="29">
        <v>381608.33953834698</v>
      </c>
      <c r="AC20" s="33">
        <v>39.26011723645545</v>
      </c>
    </row>
    <row r="21" spans="2:31" ht="27" customHeight="1" x14ac:dyDescent="0.4">
      <c r="B21" s="8" t="s">
        <v>13</v>
      </c>
      <c r="C21" s="100" t="s">
        <v>353</v>
      </c>
      <c r="D21" s="8" t="e">
        <f t="shared" si="6"/>
        <v>#VALUE!</v>
      </c>
      <c r="E21" s="8"/>
      <c r="F21" s="8">
        <f t="shared" si="0"/>
        <v>0</v>
      </c>
      <c r="G21" s="8"/>
      <c r="H21" s="8">
        <f t="shared" si="1"/>
        <v>0</v>
      </c>
      <c r="I21" s="8"/>
      <c r="J21" s="8">
        <f t="shared" si="2"/>
        <v>0</v>
      </c>
      <c r="K21" s="8"/>
      <c r="L21" s="8">
        <f t="shared" si="3"/>
        <v>0</v>
      </c>
      <c r="M21" s="8"/>
      <c r="N21" s="8">
        <f t="shared" si="4"/>
        <v>0</v>
      </c>
      <c r="O21" s="8"/>
      <c r="P21" s="8"/>
      <c r="Q21" s="27">
        <f t="shared" si="5"/>
        <v>0</v>
      </c>
      <c r="R21" s="28"/>
      <c r="T21" s="24" t="s">
        <v>108</v>
      </c>
      <c r="U21" s="31" t="s">
        <v>109</v>
      </c>
      <c r="W21" s="35"/>
      <c r="X21" s="35"/>
      <c r="Y21" s="35"/>
      <c r="Z21" s="35"/>
      <c r="AA21" s="35"/>
      <c r="AB21" s="35"/>
      <c r="AC21" s="35"/>
      <c r="AD21" s="35"/>
      <c r="AE21" s="35"/>
    </row>
    <row r="22" spans="2:31" ht="27" customHeight="1" thickBot="1" x14ac:dyDescent="0.45">
      <c r="B22" s="4" t="s">
        <v>16</v>
      </c>
      <c r="C22" s="101" t="s">
        <v>354</v>
      </c>
      <c r="D22" s="4" t="e">
        <f t="shared" si="6"/>
        <v>#VALUE!</v>
      </c>
      <c r="E22" s="4"/>
      <c r="F22" s="4">
        <f t="shared" si="0"/>
        <v>0</v>
      </c>
      <c r="G22" s="4"/>
      <c r="H22" s="4">
        <f t="shared" si="1"/>
        <v>0</v>
      </c>
      <c r="I22" s="4"/>
      <c r="J22" s="4">
        <f t="shared" si="2"/>
        <v>0</v>
      </c>
      <c r="K22" s="4"/>
      <c r="L22" s="4">
        <f t="shared" si="3"/>
        <v>0</v>
      </c>
      <c r="M22" s="4"/>
      <c r="N22" s="4">
        <f t="shared" si="4"/>
        <v>0</v>
      </c>
      <c r="O22" s="4"/>
      <c r="P22" s="4"/>
      <c r="Q22" s="30">
        <f t="shared" si="5"/>
        <v>0</v>
      </c>
      <c r="R22" s="28"/>
      <c r="T22" s="36"/>
      <c r="U22" s="37" t="s">
        <v>110</v>
      </c>
    </row>
    <row r="23" spans="2:31" ht="27" customHeight="1" x14ac:dyDescent="0.4">
      <c r="B23" s="8" t="s">
        <v>26</v>
      </c>
      <c r="C23" s="8">
        <v>100</v>
      </c>
      <c r="D23" s="8">
        <f t="shared" si="6"/>
        <v>20</v>
      </c>
      <c r="E23" s="8"/>
      <c r="F23" s="8">
        <f t="shared" si="0"/>
        <v>0</v>
      </c>
      <c r="G23" s="8"/>
      <c r="H23" s="8">
        <f t="shared" si="1"/>
        <v>0</v>
      </c>
      <c r="I23" s="8"/>
      <c r="J23" s="8">
        <f t="shared" si="2"/>
        <v>0</v>
      </c>
      <c r="K23" s="8"/>
      <c r="L23" s="8">
        <f t="shared" si="3"/>
        <v>0</v>
      </c>
      <c r="M23" s="8"/>
      <c r="N23" s="8">
        <f t="shared" si="4"/>
        <v>0</v>
      </c>
      <c r="O23" s="8"/>
      <c r="P23" s="8"/>
      <c r="Q23" s="27">
        <f t="shared" si="5"/>
        <v>0</v>
      </c>
      <c r="R23" s="27">
        <v>0</v>
      </c>
    </row>
    <row r="24" spans="2:31" ht="27" customHeight="1" thickBot="1" x14ac:dyDescent="0.45">
      <c r="B24" s="4" t="s">
        <v>31</v>
      </c>
      <c r="C24" s="12">
        <v>180</v>
      </c>
      <c r="D24" s="4">
        <f t="shared" si="6"/>
        <v>36</v>
      </c>
      <c r="E24" s="4"/>
      <c r="F24" s="4">
        <f t="shared" si="0"/>
        <v>0</v>
      </c>
      <c r="G24" s="4"/>
      <c r="H24" s="4">
        <f t="shared" si="1"/>
        <v>0</v>
      </c>
      <c r="I24" s="4"/>
      <c r="J24" s="4">
        <f t="shared" si="2"/>
        <v>0</v>
      </c>
      <c r="K24" s="4"/>
      <c r="L24" s="4">
        <f t="shared" si="3"/>
        <v>0</v>
      </c>
      <c r="M24" s="4"/>
      <c r="N24" s="4">
        <f t="shared" si="4"/>
        <v>0</v>
      </c>
      <c r="O24" s="4"/>
      <c r="P24" s="4"/>
      <c r="Q24" s="30">
        <f t="shared" si="5"/>
        <v>0</v>
      </c>
      <c r="R24" s="27">
        <v>0</v>
      </c>
    </row>
    <row r="25" spans="2:31" ht="27" customHeight="1" x14ac:dyDescent="0.4">
      <c r="B25" s="8"/>
      <c r="C25" s="8"/>
      <c r="D25" s="8"/>
      <c r="E25" s="8"/>
      <c r="F25" s="8"/>
      <c r="G25" s="8"/>
      <c r="H25" s="8"/>
      <c r="I25" s="8"/>
      <c r="J25" s="8"/>
      <c r="K25" s="8"/>
      <c r="L25" s="8"/>
      <c r="M25" s="8"/>
      <c r="N25" s="8"/>
      <c r="O25" s="8"/>
      <c r="P25" s="8"/>
      <c r="Q25" s="27">
        <f t="shared" si="5"/>
        <v>0</v>
      </c>
      <c r="R25" s="27">
        <f t="shared" ref="R25:R27" si="7">Q25-C25</f>
        <v>0</v>
      </c>
      <c r="T25" s="38" t="s">
        <v>111</v>
      </c>
      <c r="U25" s="19"/>
    </row>
    <row r="26" spans="2:31" ht="27" customHeight="1" x14ac:dyDescent="0.4">
      <c r="B26" s="4"/>
      <c r="C26" s="12"/>
      <c r="D26" s="4"/>
      <c r="E26" s="4"/>
      <c r="F26" s="4"/>
      <c r="G26" s="4"/>
      <c r="H26" s="4"/>
      <c r="I26" s="4"/>
      <c r="J26" s="4"/>
      <c r="K26" s="4"/>
      <c r="L26" s="4"/>
      <c r="M26" s="4"/>
      <c r="N26" s="4"/>
      <c r="O26" s="4"/>
      <c r="P26" s="4"/>
      <c r="Q26" s="30">
        <f t="shared" si="5"/>
        <v>0</v>
      </c>
      <c r="R26" s="27">
        <f t="shared" si="7"/>
        <v>0</v>
      </c>
      <c r="T26" s="24" t="s">
        <v>105</v>
      </c>
      <c r="U26" s="31" t="s">
        <v>112</v>
      </c>
    </row>
    <row r="27" spans="2:31" ht="27" customHeight="1" thickBot="1" x14ac:dyDescent="0.45">
      <c r="B27" s="8"/>
      <c r="C27" s="8"/>
      <c r="D27" s="26"/>
      <c r="E27" s="8"/>
      <c r="F27" s="8"/>
      <c r="G27" s="8"/>
      <c r="H27" s="8"/>
      <c r="I27" s="8"/>
      <c r="J27" s="8"/>
      <c r="K27" s="8"/>
      <c r="L27" s="8"/>
      <c r="M27" s="8"/>
      <c r="N27" s="8"/>
      <c r="O27" s="8"/>
      <c r="P27" s="8"/>
      <c r="Q27" s="39">
        <f t="shared" si="5"/>
        <v>0</v>
      </c>
      <c r="R27" s="28">
        <f t="shared" si="7"/>
        <v>0</v>
      </c>
      <c r="T27" s="24" t="s">
        <v>108</v>
      </c>
      <c r="U27" s="31" t="s">
        <v>113</v>
      </c>
    </row>
    <row r="28" spans="2:31" ht="22.5" customHeight="1" thickBot="1" x14ac:dyDescent="0.45">
      <c r="B28" s="40"/>
      <c r="C28" s="40"/>
      <c r="D28" s="40"/>
      <c r="E28" s="40"/>
      <c r="F28" s="40"/>
      <c r="G28" s="40"/>
      <c r="H28" s="40"/>
      <c r="I28" s="40"/>
      <c r="J28" s="40"/>
      <c r="K28" s="40"/>
      <c r="L28" s="40"/>
      <c r="M28" s="40"/>
      <c r="N28" s="40"/>
      <c r="O28" s="40"/>
      <c r="P28" s="40"/>
      <c r="T28" s="24"/>
      <c r="U28" s="31" t="s">
        <v>114</v>
      </c>
    </row>
    <row r="29" spans="2:31" ht="27" customHeight="1" thickBot="1" x14ac:dyDescent="0.45">
      <c r="C29" s="121" t="s">
        <v>56</v>
      </c>
      <c r="D29" s="122"/>
      <c r="E29" s="15">
        <f>O15+2</f>
        <v>45019</v>
      </c>
      <c r="F29" s="16" t="s">
        <v>38</v>
      </c>
      <c r="G29" s="15">
        <f>E29+1</f>
        <v>45020</v>
      </c>
      <c r="H29" s="16" t="s">
        <v>38</v>
      </c>
      <c r="I29" s="15">
        <f>G29+1</f>
        <v>45021</v>
      </c>
      <c r="J29" s="16" t="s">
        <v>38</v>
      </c>
      <c r="K29" s="15">
        <f>I29+1</f>
        <v>45022</v>
      </c>
      <c r="L29" s="16" t="s">
        <v>38</v>
      </c>
      <c r="M29" s="15">
        <f>K29+1</f>
        <v>45023</v>
      </c>
      <c r="N29" s="16" t="s">
        <v>38</v>
      </c>
      <c r="O29" s="15">
        <f>M29+1</f>
        <v>45024</v>
      </c>
      <c r="P29" s="16" t="s">
        <v>38</v>
      </c>
      <c r="Q29" s="17" t="s">
        <v>39</v>
      </c>
      <c r="R29" s="17" t="s">
        <v>40</v>
      </c>
      <c r="T29" s="36"/>
      <c r="U29" s="41"/>
    </row>
    <row r="30" spans="2:31" ht="27" customHeight="1" x14ac:dyDescent="0.4">
      <c r="B30" s="20"/>
      <c r="C30" s="21"/>
      <c r="D30" s="21"/>
      <c r="E30" s="4" t="s">
        <v>44</v>
      </c>
      <c r="F30" s="4"/>
      <c r="G30" s="4" t="s">
        <v>45</v>
      </c>
      <c r="H30" s="4"/>
      <c r="I30" s="4" t="s">
        <v>46</v>
      </c>
      <c r="J30" s="4"/>
      <c r="K30" s="4" t="s">
        <v>47</v>
      </c>
      <c r="L30" s="4"/>
      <c r="M30" s="4" t="s">
        <v>48</v>
      </c>
      <c r="N30" s="4"/>
      <c r="O30" s="4" t="s">
        <v>49</v>
      </c>
      <c r="P30" s="4"/>
      <c r="Q30" s="22"/>
      <c r="R30" s="23"/>
    </row>
    <row r="31" spans="2:31" ht="27" customHeight="1" thickBot="1" x14ac:dyDescent="0.45">
      <c r="B31" s="8" t="s">
        <v>51</v>
      </c>
      <c r="C31" s="26">
        <v>950</v>
      </c>
      <c r="D31" s="8">
        <f>C31/5</f>
        <v>190</v>
      </c>
      <c r="E31" s="8"/>
      <c r="F31" s="8">
        <f t="shared" ref="F31:F38" si="8">E31</f>
        <v>0</v>
      </c>
      <c r="G31" s="8"/>
      <c r="H31" s="8">
        <f t="shared" ref="H31:H38" si="9">F31+G31</f>
        <v>0</v>
      </c>
      <c r="I31" s="8"/>
      <c r="J31" s="8">
        <f t="shared" ref="J31:J38" si="10">H31+I31</f>
        <v>0</v>
      </c>
      <c r="K31" s="8"/>
      <c r="L31" s="8">
        <f t="shared" ref="L31:L38" si="11">J31+K31</f>
        <v>0</v>
      </c>
      <c r="M31" s="8"/>
      <c r="N31" s="8">
        <f t="shared" ref="N31:N38" si="12">L31+M31</f>
        <v>0</v>
      </c>
      <c r="O31" s="8"/>
      <c r="P31" s="8"/>
      <c r="Q31" s="27">
        <f t="shared" ref="Q31:Q41" si="13">E31+G31+I31+K31+M31+O31</f>
        <v>0</v>
      </c>
      <c r="R31" s="27">
        <v>0</v>
      </c>
    </row>
    <row r="32" spans="2:31" ht="27" customHeight="1" x14ac:dyDescent="0.4">
      <c r="B32" s="12" t="s">
        <v>53</v>
      </c>
      <c r="C32" s="21">
        <v>200</v>
      </c>
      <c r="D32" s="4">
        <f t="shared" ref="D32:D38" si="14">C32/5</f>
        <v>40</v>
      </c>
      <c r="E32" s="4"/>
      <c r="F32" s="4">
        <f t="shared" si="8"/>
        <v>0</v>
      </c>
      <c r="G32" s="4"/>
      <c r="H32" s="4">
        <f t="shared" si="9"/>
        <v>0</v>
      </c>
      <c r="I32" s="4"/>
      <c r="J32" s="4">
        <f t="shared" si="10"/>
        <v>0</v>
      </c>
      <c r="K32" s="4"/>
      <c r="L32" s="4">
        <f t="shared" si="11"/>
        <v>0</v>
      </c>
      <c r="M32" s="4"/>
      <c r="N32" s="4">
        <f t="shared" si="12"/>
        <v>0</v>
      </c>
      <c r="O32" s="4"/>
      <c r="P32" s="4"/>
      <c r="Q32" s="30">
        <f t="shared" si="13"/>
        <v>0</v>
      </c>
      <c r="R32" s="27">
        <v>0</v>
      </c>
      <c r="T32" s="38" t="s">
        <v>115</v>
      </c>
      <c r="U32" s="19"/>
    </row>
    <row r="33" spans="2:21" ht="27" customHeight="1" x14ac:dyDescent="0.4">
      <c r="B33" s="8" t="s">
        <v>55</v>
      </c>
      <c r="C33" s="26">
        <v>100</v>
      </c>
      <c r="D33" s="8">
        <f t="shared" si="14"/>
        <v>20</v>
      </c>
      <c r="E33" s="8"/>
      <c r="F33" s="8">
        <f t="shared" si="8"/>
        <v>0</v>
      </c>
      <c r="G33" s="8"/>
      <c r="H33" s="8">
        <f t="shared" si="9"/>
        <v>0</v>
      </c>
      <c r="I33" s="8"/>
      <c r="J33" s="8">
        <f t="shared" si="10"/>
        <v>0</v>
      </c>
      <c r="K33" s="8"/>
      <c r="L33" s="8">
        <f t="shared" si="11"/>
        <v>0</v>
      </c>
      <c r="M33" s="8"/>
      <c r="N33" s="8">
        <f t="shared" si="12"/>
        <v>0</v>
      </c>
      <c r="O33" s="8"/>
      <c r="P33" s="8"/>
      <c r="Q33" s="27">
        <f t="shared" si="13"/>
        <v>0</v>
      </c>
      <c r="R33" s="27">
        <v>0</v>
      </c>
      <c r="T33" s="24" t="s">
        <v>105</v>
      </c>
      <c r="U33" s="31" t="s">
        <v>116</v>
      </c>
    </row>
    <row r="34" spans="2:21" ht="27" customHeight="1" x14ac:dyDescent="0.4">
      <c r="B34" s="4" t="s">
        <v>9</v>
      </c>
      <c r="C34" s="4">
        <v>1800</v>
      </c>
      <c r="D34" s="4">
        <f t="shared" si="14"/>
        <v>360</v>
      </c>
      <c r="E34" s="4">
        <v>50</v>
      </c>
      <c r="F34" s="4">
        <f t="shared" si="8"/>
        <v>50</v>
      </c>
      <c r="G34" s="4">
        <v>180</v>
      </c>
      <c r="H34" s="4">
        <f t="shared" si="9"/>
        <v>230</v>
      </c>
      <c r="I34" s="4">
        <v>470</v>
      </c>
      <c r="J34" s="4">
        <f t="shared" si="10"/>
        <v>700</v>
      </c>
      <c r="K34" s="4"/>
      <c r="L34" s="4">
        <f t="shared" si="11"/>
        <v>700</v>
      </c>
      <c r="M34" s="4">
        <v>270</v>
      </c>
      <c r="N34" s="4">
        <f t="shared" si="12"/>
        <v>970</v>
      </c>
      <c r="O34" s="4"/>
      <c r="P34" s="4"/>
      <c r="Q34" s="30">
        <f t="shared" si="13"/>
        <v>970</v>
      </c>
      <c r="R34" s="28">
        <f t="shared" ref="R34:R41" si="15">Q34-C34</f>
        <v>-830</v>
      </c>
      <c r="T34" s="24" t="s">
        <v>108</v>
      </c>
      <c r="U34" s="31" t="s">
        <v>117</v>
      </c>
    </row>
    <row r="35" spans="2:21" ht="27" customHeight="1" x14ac:dyDescent="0.4">
      <c r="B35" s="8" t="s">
        <v>13</v>
      </c>
      <c r="C35" s="100">
        <v>1300</v>
      </c>
      <c r="D35" s="8">
        <f t="shared" si="14"/>
        <v>260</v>
      </c>
      <c r="E35" s="8"/>
      <c r="F35" s="8">
        <f t="shared" si="8"/>
        <v>0</v>
      </c>
      <c r="G35" s="8"/>
      <c r="H35" s="8">
        <f t="shared" si="9"/>
        <v>0</v>
      </c>
      <c r="I35" s="8">
        <v>156</v>
      </c>
      <c r="J35" s="8">
        <f t="shared" si="10"/>
        <v>156</v>
      </c>
      <c r="K35" s="8">
        <v>3</v>
      </c>
      <c r="L35" s="8">
        <f t="shared" si="11"/>
        <v>159</v>
      </c>
      <c r="M35" s="8">
        <v>104</v>
      </c>
      <c r="N35" s="8">
        <f t="shared" si="12"/>
        <v>263</v>
      </c>
      <c r="O35" s="8"/>
      <c r="P35" s="8"/>
      <c r="Q35" s="27">
        <f t="shared" si="13"/>
        <v>263</v>
      </c>
      <c r="R35" s="28">
        <f t="shared" si="15"/>
        <v>-1037</v>
      </c>
      <c r="T35" s="24"/>
      <c r="U35" s="31" t="s">
        <v>118</v>
      </c>
    </row>
    <row r="36" spans="2:21" ht="27" customHeight="1" thickBot="1" x14ac:dyDescent="0.45">
      <c r="B36" s="4" t="s">
        <v>16</v>
      </c>
      <c r="C36" s="101">
        <v>884</v>
      </c>
      <c r="D36" s="4">
        <f t="shared" si="14"/>
        <v>176.8</v>
      </c>
      <c r="E36" s="4"/>
      <c r="F36" s="4">
        <f t="shared" si="8"/>
        <v>0</v>
      </c>
      <c r="G36" s="4"/>
      <c r="H36" s="4">
        <f t="shared" si="9"/>
        <v>0</v>
      </c>
      <c r="I36" s="4">
        <v>93</v>
      </c>
      <c r="J36" s="4">
        <f t="shared" si="10"/>
        <v>93</v>
      </c>
      <c r="K36" s="4">
        <v>104</v>
      </c>
      <c r="L36" s="4">
        <f t="shared" si="11"/>
        <v>197</v>
      </c>
      <c r="M36" s="4">
        <v>104</v>
      </c>
      <c r="N36" s="4">
        <f t="shared" si="12"/>
        <v>301</v>
      </c>
      <c r="O36" s="4"/>
      <c r="P36" s="4"/>
      <c r="Q36" s="30">
        <f t="shared" si="13"/>
        <v>301</v>
      </c>
      <c r="R36" s="28">
        <f t="shared" si="15"/>
        <v>-583</v>
      </c>
      <c r="T36" s="36"/>
      <c r="U36" s="41"/>
    </row>
    <row r="37" spans="2:21" ht="27" customHeight="1" x14ac:dyDescent="0.4">
      <c r="B37" s="8" t="s">
        <v>26</v>
      </c>
      <c r="C37" s="8">
        <v>100</v>
      </c>
      <c r="D37" s="8">
        <f t="shared" si="14"/>
        <v>20</v>
      </c>
      <c r="E37" s="8"/>
      <c r="F37" s="8">
        <f t="shared" si="8"/>
        <v>0</v>
      </c>
      <c r="G37" s="8"/>
      <c r="H37" s="8">
        <f t="shared" si="9"/>
        <v>0</v>
      </c>
      <c r="I37" s="8"/>
      <c r="J37" s="8">
        <f t="shared" si="10"/>
        <v>0</v>
      </c>
      <c r="K37" s="8"/>
      <c r="L37" s="8">
        <f t="shared" si="11"/>
        <v>0</v>
      </c>
      <c r="M37" s="8"/>
      <c r="N37" s="8">
        <f t="shared" si="12"/>
        <v>0</v>
      </c>
      <c r="O37" s="8"/>
      <c r="P37" s="8"/>
      <c r="Q37" s="27">
        <f t="shared" si="13"/>
        <v>0</v>
      </c>
      <c r="R37" s="27">
        <v>0</v>
      </c>
    </row>
    <row r="38" spans="2:21" ht="27" customHeight="1" x14ac:dyDescent="0.4">
      <c r="B38" s="4" t="s">
        <v>31</v>
      </c>
      <c r="C38" s="12">
        <v>180</v>
      </c>
      <c r="D38" s="4">
        <f t="shared" si="14"/>
        <v>36</v>
      </c>
      <c r="E38" s="4"/>
      <c r="F38" s="4">
        <f t="shared" si="8"/>
        <v>0</v>
      </c>
      <c r="G38" s="4"/>
      <c r="H38" s="4">
        <f t="shared" si="9"/>
        <v>0</v>
      </c>
      <c r="I38" s="4"/>
      <c r="J38" s="4">
        <f t="shared" si="10"/>
        <v>0</v>
      </c>
      <c r="K38" s="4"/>
      <c r="L38" s="4">
        <f t="shared" si="11"/>
        <v>0</v>
      </c>
      <c r="M38" s="4"/>
      <c r="N38" s="4">
        <f t="shared" si="12"/>
        <v>0</v>
      </c>
      <c r="O38" s="4"/>
      <c r="P38" s="4"/>
      <c r="Q38" s="30">
        <f t="shared" si="13"/>
        <v>0</v>
      </c>
      <c r="R38" s="27">
        <v>0</v>
      </c>
    </row>
    <row r="39" spans="2:21" ht="27" customHeight="1" x14ac:dyDescent="0.4">
      <c r="B39" s="8"/>
      <c r="C39" s="8"/>
      <c r="D39" s="8"/>
      <c r="E39" s="8"/>
      <c r="F39" s="8"/>
      <c r="G39" s="8"/>
      <c r="H39" s="8"/>
      <c r="I39" s="8"/>
      <c r="J39" s="8"/>
      <c r="K39" s="8"/>
      <c r="L39" s="8"/>
      <c r="M39" s="8"/>
      <c r="N39" s="8"/>
      <c r="O39" s="8"/>
      <c r="P39" s="8"/>
      <c r="Q39" s="27">
        <f t="shared" si="13"/>
        <v>0</v>
      </c>
      <c r="R39" s="27">
        <f t="shared" si="15"/>
        <v>0</v>
      </c>
    </row>
    <row r="40" spans="2:21" ht="27" customHeight="1" x14ac:dyDescent="0.4">
      <c r="B40" s="4"/>
      <c r="C40" s="12"/>
      <c r="D40" s="4"/>
      <c r="E40" s="4"/>
      <c r="F40" s="4"/>
      <c r="G40" s="4"/>
      <c r="H40" s="4"/>
      <c r="I40" s="4"/>
      <c r="J40" s="4"/>
      <c r="K40" s="4"/>
      <c r="L40" s="4"/>
      <c r="M40" s="4"/>
      <c r="N40" s="4"/>
      <c r="O40" s="4"/>
      <c r="P40" s="4"/>
      <c r="Q40" s="30">
        <f t="shared" si="13"/>
        <v>0</v>
      </c>
      <c r="R40" s="27">
        <f t="shared" si="15"/>
        <v>0</v>
      </c>
    </row>
    <row r="41" spans="2:21" ht="27" customHeight="1" thickBot="1" x14ac:dyDescent="0.45">
      <c r="B41" s="8"/>
      <c r="C41" s="8"/>
      <c r="D41" s="26"/>
      <c r="E41" s="8"/>
      <c r="F41" s="8"/>
      <c r="G41" s="8"/>
      <c r="H41" s="8"/>
      <c r="I41" s="8"/>
      <c r="J41" s="8"/>
      <c r="K41" s="8"/>
      <c r="L41" s="8"/>
      <c r="M41" s="8"/>
      <c r="N41" s="8"/>
      <c r="O41" s="8"/>
      <c r="P41" s="8"/>
      <c r="Q41" s="39">
        <f t="shared" si="13"/>
        <v>0</v>
      </c>
      <c r="R41" s="27">
        <f t="shared" si="15"/>
        <v>0</v>
      </c>
    </row>
    <row r="42" spans="2:21" ht="136.5" customHeight="1" thickBot="1" x14ac:dyDescent="0.45">
      <c r="B42" s="42"/>
      <c r="C42" s="42"/>
      <c r="D42" s="42"/>
      <c r="E42" s="42"/>
      <c r="F42" s="42"/>
      <c r="G42" s="42"/>
      <c r="H42" s="42"/>
      <c r="I42" s="42"/>
      <c r="J42" s="42"/>
      <c r="K42" s="42"/>
      <c r="L42" s="42"/>
      <c r="M42" s="42"/>
      <c r="N42" s="42"/>
      <c r="O42" s="42"/>
      <c r="P42" s="42"/>
    </row>
    <row r="43" spans="2:21" ht="18" customHeight="1" x14ac:dyDescent="0.4">
      <c r="B43" s="43"/>
      <c r="C43" s="123" t="s">
        <v>56</v>
      </c>
      <c r="D43" s="124"/>
      <c r="E43" s="44">
        <f>O29+2</f>
        <v>45026</v>
      </c>
      <c r="F43" s="45" t="s">
        <v>38</v>
      </c>
      <c r="G43" s="44">
        <f>E43+1</f>
        <v>45027</v>
      </c>
      <c r="H43" s="45" t="s">
        <v>38</v>
      </c>
      <c r="I43" s="44">
        <f>G43+1</f>
        <v>45028</v>
      </c>
      <c r="J43" s="45" t="s">
        <v>38</v>
      </c>
      <c r="K43" s="44">
        <f>I43+1</f>
        <v>45029</v>
      </c>
      <c r="L43" s="45" t="s">
        <v>38</v>
      </c>
      <c r="M43" s="44">
        <f>K43+1</f>
        <v>45030</v>
      </c>
      <c r="N43" s="45" t="s">
        <v>38</v>
      </c>
      <c r="O43" s="44">
        <f>M43+1</f>
        <v>45031</v>
      </c>
      <c r="P43" s="45" t="s">
        <v>38</v>
      </c>
      <c r="Q43" s="17" t="s">
        <v>39</v>
      </c>
      <c r="R43" s="17" t="s">
        <v>40</v>
      </c>
    </row>
    <row r="44" spans="2:21" ht="27" customHeight="1" x14ac:dyDescent="0.4">
      <c r="B44" s="20"/>
      <c r="C44" s="21"/>
      <c r="D44" s="21"/>
      <c r="E44" s="4" t="s">
        <v>44</v>
      </c>
      <c r="F44" s="4"/>
      <c r="G44" s="4" t="s">
        <v>45</v>
      </c>
      <c r="H44" s="4"/>
      <c r="I44" s="4" t="s">
        <v>46</v>
      </c>
      <c r="J44" s="4"/>
      <c r="K44" s="4" t="s">
        <v>47</v>
      </c>
      <c r="L44" s="4"/>
      <c r="M44" s="4" t="s">
        <v>48</v>
      </c>
      <c r="N44" s="4"/>
      <c r="O44" s="4" t="s">
        <v>49</v>
      </c>
      <c r="P44" s="4"/>
      <c r="Q44" s="22"/>
      <c r="R44" s="23"/>
    </row>
    <row r="45" spans="2:21" ht="27" customHeight="1" x14ac:dyDescent="0.4">
      <c r="B45" s="8" t="s">
        <v>51</v>
      </c>
      <c r="C45" s="26">
        <v>950</v>
      </c>
      <c r="D45" s="8">
        <f>C45/5</f>
        <v>190</v>
      </c>
      <c r="E45" s="8"/>
      <c r="F45" s="8">
        <f t="shared" ref="F45:F52" si="16">E45</f>
        <v>0</v>
      </c>
      <c r="G45" s="8"/>
      <c r="H45" s="8">
        <f t="shared" ref="H45:H52" si="17">F45+G45</f>
        <v>0</v>
      </c>
      <c r="I45" s="8"/>
      <c r="J45" s="8">
        <f t="shared" ref="J45:J52" si="18">H45+I45</f>
        <v>0</v>
      </c>
      <c r="K45" s="8"/>
      <c r="L45" s="8">
        <f t="shared" ref="L45:L52" si="19">J45+K45</f>
        <v>0</v>
      </c>
      <c r="M45" s="8"/>
      <c r="N45" s="8">
        <f t="shared" ref="N45:N52" si="20">L45+M45</f>
        <v>0</v>
      </c>
      <c r="O45" s="8"/>
      <c r="P45" s="8"/>
      <c r="Q45" s="27">
        <f t="shared" ref="Q45:Q55" si="21">E45+G45+I45+K45+M45+O45</f>
        <v>0</v>
      </c>
      <c r="R45" s="27">
        <v>0</v>
      </c>
    </row>
    <row r="46" spans="2:21" ht="27" customHeight="1" x14ac:dyDescent="0.4">
      <c r="B46" s="12" t="s">
        <v>53</v>
      </c>
      <c r="C46" s="21">
        <v>200</v>
      </c>
      <c r="D46" s="4">
        <f t="shared" ref="D46:D52" si="22">C46/5</f>
        <v>40</v>
      </c>
      <c r="E46" s="4"/>
      <c r="F46" s="4">
        <f t="shared" si="16"/>
        <v>0</v>
      </c>
      <c r="G46" s="4"/>
      <c r="H46" s="4">
        <f t="shared" si="17"/>
        <v>0</v>
      </c>
      <c r="I46" s="4"/>
      <c r="J46" s="4">
        <f t="shared" si="18"/>
        <v>0</v>
      </c>
      <c r="K46" s="4"/>
      <c r="L46" s="4">
        <f t="shared" si="19"/>
        <v>0</v>
      </c>
      <c r="M46" s="4"/>
      <c r="N46" s="4">
        <f t="shared" si="20"/>
        <v>0</v>
      </c>
      <c r="O46" s="4"/>
      <c r="P46" s="4"/>
      <c r="Q46" s="30">
        <f t="shared" si="21"/>
        <v>0</v>
      </c>
      <c r="R46" s="27">
        <v>0</v>
      </c>
    </row>
    <row r="47" spans="2:21" ht="27" customHeight="1" x14ac:dyDescent="0.4">
      <c r="B47" s="8" t="s">
        <v>55</v>
      </c>
      <c r="C47" s="26">
        <v>100</v>
      </c>
      <c r="D47" s="8">
        <f t="shared" si="22"/>
        <v>20</v>
      </c>
      <c r="E47" s="8"/>
      <c r="F47" s="8">
        <f t="shared" si="16"/>
        <v>0</v>
      </c>
      <c r="G47" s="8"/>
      <c r="H47" s="8">
        <f t="shared" si="17"/>
        <v>0</v>
      </c>
      <c r="I47" s="8"/>
      <c r="J47" s="8">
        <f t="shared" si="18"/>
        <v>0</v>
      </c>
      <c r="K47" s="8"/>
      <c r="L47" s="8">
        <f t="shared" si="19"/>
        <v>0</v>
      </c>
      <c r="M47" s="8"/>
      <c r="N47" s="8">
        <f t="shared" si="20"/>
        <v>0</v>
      </c>
      <c r="O47" s="8"/>
      <c r="P47" s="8"/>
      <c r="Q47" s="27">
        <f t="shared" si="21"/>
        <v>0</v>
      </c>
      <c r="R47" s="27">
        <v>0</v>
      </c>
    </row>
    <row r="48" spans="2:21" ht="27" customHeight="1" x14ac:dyDescent="0.4">
      <c r="B48" s="4" t="s">
        <v>9</v>
      </c>
      <c r="C48" s="4">
        <v>1710</v>
      </c>
      <c r="D48" s="4">
        <f t="shared" si="22"/>
        <v>342</v>
      </c>
      <c r="E48" s="4">
        <v>442</v>
      </c>
      <c r="F48" s="4">
        <f t="shared" si="16"/>
        <v>442</v>
      </c>
      <c r="G48" s="4">
        <v>296</v>
      </c>
      <c r="H48" s="4">
        <f t="shared" si="17"/>
        <v>738</v>
      </c>
      <c r="I48" s="4">
        <v>254</v>
      </c>
      <c r="J48" s="4">
        <f t="shared" si="18"/>
        <v>992</v>
      </c>
      <c r="K48" s="4">
        <v>120</v>
      </c>
      <c r="L48" s="4">
        <f t="shared" si="19"/>
        <v>1112</v>
      </c>
      <c r="M48" s="4">
        <v>112</v>
      </c>
      <c r="N48" s="4">
        <f t="shared" si="20"/>
        <v>1224</v>
      </c>
      <c r="O48" s="4"/>
      <c r="P48" s="4"/>
      <c r="Q48" s="30">
        <f t="shared" si="21"/>
        <v>1224</v>
      </c>
      <c r="R48" s="28">
        <f t="shared" ref="R48:R50" si="23">Q48-C48</f>
        <v>-486</v>
      </c>
    </row>
    <row r="49" spans="2:18" ht="27" customHeight="1" x14ac:dyDescent="0.4">
      <c r="B49" s="8" t="s">
        <v>13</v>
      </c>
      <c r="C49" s="100">
        <v>520</v>
      </c>
      <c r="D49" s="8">
        <f t="shared" si="22"/>
        <v>104</v>
      </c>
      <c r="E49" s="8"/>
      <c r="F49" s="8">
        <f t="shared" si="16"/>
        <v>0</v>
      </c>
      <c r="G49" s="8">
        <v>156</v>
      </c>
      <c r="H49" s="8">
        <f t="shared" si="17"/>
        <v>156</v>
      </c>
      <c r="I49" s="8">
        <v>52</v>
      </c>
      <c r="J49" s="8">
        <f t="shared" si="18"/>
        <v>208</v>
      </c>
      <c r="K49" s="8"/>
      <c r="L49" s="8">
        <f t="shared" si="19"/>
        <v>208</v>
      </c>
      <c r="M49" s="8">
        <v>52</v>
      </c>
      <c r="N49" s="8">
        <f t="shared" si="20"/>
        <v>260</v>
      </c>
      <c r="O49" s="8"/>
      <c r="P49" s="8"/>
      <c r="Q49" s="27">
        <f t="shared" si="21"/>
        <v>260</v>
      </c>
      <c r="R49" s="28">
        <f t="shared" si="23"/>
        <v>-260</v>
      </c>
    </row>
    <row r="50" spans="2:18" ht="27" customHeight="1" x14ac:dyDescent="0.4">
      <c r="B50" s="4" t="s">
        <v>16</v>
      </c>
      <c r="C50" s="101">
        <v>156</v>
      </c>
      <c r="D50" s="4">
        <f t="shared" si="22"/>
        <v>31.2</v>
      </c>
      <c r="E50" s="4"/>
      <c r="F50" s="4">
        <f t="shared" si="16"/>
        <v>0</v>
      </c>
      <c r="G50" s="4"/>
      <c r="H50" s="4">
        <f t="shared" si="17"/>
        <v>0</v>
      </c>
      <c r="I50" s="4">
        <v>104</v>
      </c>
      <c r="J50" s="4">
        <f t="shared" si="18"/>
        <v>104</v>
      </c>
      <c r="K50" s="4"/>
      <c r="L50" s="4">
        <f t="shared" si="19"/>
        <v>104</v>
      </c>
      <c r="M50" s="4">
        <v>52</v>
      </c>
      <c r="N50" s="4">
        <f t="shared" si="20"/>
        <v>156</v>
      </c>
      <c r="O50" s="4"/>
      <c r="P50" s="4"/>
      <c r="Q50" s="30">
        <f t="shared" si="21"/>
        <v>156</v>
      </c>
      <c r="R50" s="28">
        <f t="shared" si="23"/>
        <v>0</v>
      </c>
    </row>
    <row r="51" spans="2:18" ht="27" customHeight="1" x14ac:dyDescent="0.4">
      <c r="B51" s="8" t="s">
        <v>26</v>
      </c>
      <c r="C51" s="8">
        <v>100</v>
      </c>
      <c r="D51" s="8">
        <f t="shared" si="22"/>
        <v>20</v>
      </c>
      <c r="E51" s="8"/>
      <c r="F51" s="8">
        <f t="shared" si="16"/>
        <v>0</v>
      </c>
      <c r="G51" s="8"/>
      <c r="H51" s="8">
        <f t="shared" si="17"/>
        <v>0</v>
      </c>
      <c r="I51" s="8"/>
      <c r="J51" s="8">
        <f t="shared" si="18"/>
        <v>0</v>
      </c>
      <c r="K51" s="8"/>
      <c r="L51" s="8">
        <f t="shared" si="19"/>
        <v>0</v>
      </c>
      <c r="M51" s="8"/>
      <c r="N51" s="8">
        <f t="shared" si="20"/>
        <v>0</v>
      </c>
      <c r="O51" s="8"/>
      <c r="P51" s="8"/>
      <c r="Q51" s="27">
        <f t="shared" si="21"/>
        <v>0</v>
      </c>
      <c r="R51" s="27">
        <v>0</v>
      </c>
    </row>
    <row r="52" spans="2:18" ht="27" customHeight="1" x14ac:dyDescent="0.4">
      <c r="B52" s="4" t="s">
        <v>31</v>
      </c>
      <c r="C52" s="12">
        <v>180</v>
      </c>
      <c r="D52" s="4">
        <f t="shared" si="22"/>
        <v>36</v>
      </c>
      <c r="E52" s="4"/>
      <c r="F52" s="4">
        <f t="shared" si="16"/>
        <v>0</v>
      </c>
      <c r="G52" s="4"/>
      <c r="H52" s="4">
        <f t="shared" si="17"/>
        <v>0</v>
      </c>
      <c r="I52" s="4"/>
      <c r="J52" s="4">
        <f t="shared" si="18"/>
        <v>0</v>
      </c>
      <c r="K52" s="4"/>
      <c r="L52" s="4">
        <f t="shared" si="19"/>
        <v>0</v>
      </c>
      <c r="M52" s="4"/>
      <c r="N52" s="4">
        <f t="shared" si="20"/>
        <v>0</v>
      </c>
      <c r="O52" s="4"/>
      <c r="P52" s="4"/>
      <c r="Q52" s="30">
        <f t="shared" si="21"/>
        <v>0</v>
      </c>
      <c r="R52" s="27">
        <v>0</v>
      </c>
    </row>
    <row r="53" spans="2:18" ht="27" customHeight="1" x14ac:dyDescent="0.4">
      <c r="B53" s="8"/>
      <c r="C53" s="8"/>
      <c r="D53" s="8"/>
      <c r="E53" s="8"/>
      <c r="F53" s="8"/>
      <c r="G53" s="8"/>
      <c r="H53" s="8"/>
      <c r="I53" s="8"/>
      <c r="J53" s="8"/>
      <c r="K53" s="8"/>
      <c r="L53" s="8"/>
      <c r="M53" s="8"/>
      <c r="N53" s="8"/>
      <c r="O53" s="8"/>
      <c r="P53" s="8"/>
      <c r="Q53" s="27">
        <f t="shared" si="21"/>
        <v>0</v>
      </c>
      <c r="R53" s="27">
        <f t="shared" ref="R53:R55" si="24">Q53-C53</f>
        <v>0</v>
      </c>
    </row>
    <row r="54" spans="2:18" ht="27" customHeight="1" x14ac:dyDescent="0.4">
      <c r="B54" s="4"/>
      <c r="C54" s="12"/>
      <c r="D54" s="4"/>
      <c r="E54" s="4"/>
      <c r="F54" s="4"/>
      <c r="G54" s="4"/>
      <c r="H54" s="4"/>
      <c r="I54" s="4"/>
      <c r="J54" s="4"/>
      <c r="K54" s="4"/>
      <c r="L54" s="4"/>
      <c r="M54" s="4"/>
      <c r="N54" s="4"/>
      <c r="O54" s="4"/>
      <c r="P54" s="4"/>
      <c r="Q54" s="30">
        <f t="shared" si="21"/>
        <v>0</v>
      </c>
      <c r="R54" s="27">
        <f t="shared" si="24"/>
        <v>0</v>
      </c>
    </row>
    <row r="55" spans="2:18" ht="27" customHeight="1" thickBot="1" x14ac:dyDescent="0.45">
      <c r="B55" s="8"/>
      <c r="C55" s="8"/>
      <c r="D55" s="26"/>
      <c r="E55" s="8"/>
      <c r="F55" s="8"/>
      <c r="G55" s="8"/>
      <c r="H55" s="8"/>
      <c r="I55" s="8"/>
      <c r="J55" s="8"/>
      <c r="K55" s="8"/>
      <c r="L55" s="8"/>
      <c r="M55" s="8"/>
      <c r="N55" s="8"/>
      <c r="O55" s="8"/>
      <c r="P55" s="8"/>
      <c r="Q55" s="39">
        <f t="shared" si="21"/>
        <v>0</v>
      </c>
      <c r="R55" s="27">
        <f t="shared" si="24"/>
        <v>0</v>
      </c>
    </row>
    <row r="56" spans="2:18" ht="22.5" customHeight="1" thickBot="1" x14ac:dyDescent="0.45">
      <c r="B56" s="43"/>
      <c r="C56" s="43"/>
      <c r="D56" s="43"/>
      <c r="E56" s="43"/>
      <c r="F56" s="43"/>
      <c r="G56" s="43"/>
      <c r="H56" s="43"/>
      <c r="I56" s="43"/>
      <c r="J56" s="43"/>
      <c r="K56" s="43"/>
      <c r="L56" s="43"/>
      <c r="M56" s="43"/>
      <c r="N56" s="43"/>
      <c r="O56" s="43"/>
      <c r="P56" s="43"/>
    </row>
    <row r="57" spans="2:18" ht="27" customHeight="1" x14ac:dyDescent="0.4">
      <c r="B57" s="43"/>
      <c r="C57" s="123" t="s">
        <v>56</v>
      </c>
      <c r="D57" s="124"/>
      <c r="E57" s="44">
        <f>O43+2</f>
        <v>45033</v>
      </c>
      <c r="F57" s="45" t="s">
        <v>38</v>
      </c>
      <c r="G57" s="44">
        <f>E57+1</f>
        <v>45034</v>
      </c>
      <c r="H57" s="45" t="s">
        <v>38</v>
      </c>
      <c r="I57" s="44">
        <f>G57+1</f>
        <v>45035</v>
      </c>
      <c r="J57" s="45" t="s">
        <v>38</v>
      </c>
      <c r="K57" s="44">
        <f>I57+1</f>
        <v>45036</v>
      </c>
      <c r="L57" s="45" t="s">
        <v>38</v>
      </c>
      <c r="M57" s="44">
        <f>K57+1</f>
        <v>45037</v>
      </c>
      <c r="N57" s="45" t="s">
        <v>38</v>
      </c>
      <c r="O57" s="44">
        <f>M57+1</f>
        <v>45038</v>
      </c>
      <c r="P57" s="45" t="s">
        <v>38</v>
      </c>
      <c r="Q57" s="17" t="s">
        <v>39</v>
      </c>
      <c r="R57" s="17" t="s">
        <v>40</v>
      </c>
    </row>
    <row r="58" spans="2:18" ht="27" customHeight="1" x14ac:dyDescent="0.4">
      <c r="B58" s="20"/>
      <c r="C58" s="21"/>
      <c r="D58" s="21"/>
      <c r="E58" s="4" t="s">
        <v>44</v>
      </c>
      <c r="F58" s="4"/>
      <c r="G58" s="4" t="s">
        <v>45</v>
      </c>
      <c r="H58" s="4"/>
      <c r="I58" s="4" t="s">
        <v>46</v>
      </c>
      <c r="J58" s="4"/>
      <c r="K58" s="4" t="s">
        <v>47</v>
      </c>
      <c r="L58" s="4"/>
      <c r="M58" s="4" t="s">
        <v>48</v>
      </c>
      <c r="N58" s="4"/>
      <c r="O58" s="4" t="s">
        <v>49</v>
      </c>
      <c r="P58" s="4"/>
      <c r="Q58" s="22"/>
      <c r="R58" s="23"/>
    </row>
    <row r="59" spans="2:18" ht="27" customHeight="1" x14ac:dyDescent="0.4">
      <c r="B59" s="8" t="s">
        <v>51</v>
      </c>
      <c r="C59" s="26">
        <v>950</v>
      </c>
      <c r="D59" s="8">
        <f>C59/5</f>
        <v>190</v>
      </c>
      <c r="E59" s="8"/>
      <c r="F59" s="8">
        <f t="shared" ref="F59:F66" si="25">E59</f>
        <v>0</v>
      </c>
      <c r="G59" s="8"/>
      <c r="H59" s="8">
        <f t="shared" ref="H59:H66" si="26">F59+G59</f>
        <v>0</v>
      </c>
      <c r="I59" s="8"/>
      <c r="J59" s="8">
        <f t="shared" ref="J59:J66" si="27">H59+I59</f>
        <v>0</v>
      </c>
      <c r="K59" s="8"/>
      <c r="L59" s="8">
        <f t="shared" ref="L59:L66" si="28">J59+K59</f>
        <v>0</v>
      </c>
      <c r="M59" s="8"/>
      <c r="N59" s="8">
        <f t="shared" ref="N59:N66" si="29">L59+M59</f>
        <v>0</v>
      </c>
      <c r="O59" s="8"/>
      <c r="P59" s="8"/>
      <c r="Q59" s="27">
        <f t="shared" ref="Q59:Q69" si="30">E59+G59+I59+K59+M59+O59</f>
        <v>0</v>
      </c>
      <c r="R59" s="27">
        <v>0</v>
      </c>
    </row>
    <row r="60" spans="2:18" ht="27" customHeight="1" x14ac:dyDescent="0.4">
      <c r="B60" s="12" t="s">
        <v>53</v>
      </c>
      <c r="C60" s="21">
        <v>200</v>
      </c>
      <c r="D60" s="4">
        <f t="shared" ref="D60:D66" si="31">C60/5</f>
        <v>40</v>
      </c>
      <c r="E60" s="4"/>
      <c r="F60" s="4">
        <f t="shared" si="25"/>
        <v>0</v>
      </c>
      <c r="G60" s="4"/>
      <c r="H60" s="4">
        <f t="shared" si="26"/>
        <v>0</v>
      </c>
      <c r="I60" s="4"/>
      <c r="J60" s="4">
        <f t="shared" si="27"/>
        <v>0</v>
      </c>
      <c r="K60" s="4"/>
      <c r="L60" s="4">
        <f t="shared" si="28"/>
        <v>0</v>
      </c>
      <c r="M60" s="4"/>
      <c r="N60" s="4">
        <f t="shared" si="29"/>
        <v>0</v>
      </c>
      <c r="O60" s="4"/>
      <c r="P60" s="4"/>
      <c r="Q60" s="30">
        <f t="shared" si="30"/>
        <v>0</v>
      </c>
      <c r="R60" s="27">
        <v>0</v>
      </c>
    </row>
    <row r="61" spans="2:18" ht="27" customHeight="1" x14ac:dyDescent="0.4">
      <c r="B61" s="8" t="s">
        <v>55</v>
      </c>
      <c r="C61" s="26">
        <v>100</v>
      </c>
      <c r="D61" s="8">
        <f t="shared" si="31"/>
        <v>20</v>
      </c>
      <c r="E61" s="8"/>
      <c r="F61" s="8">
        <f t="shared" si="25"/>
        <v>0</v>
      </c>
      <c r="G61" s="8"/>
      <c r="H61" s="8">
        <f t="shared" si="26"/>
        <v>0</v>
      </c>
      <c r="I61" s="8"/>
      <c r="J61" s="8">
        <f t="shared" si="27"/>
        <v>0</v>
      </c>
      <c r="K61" s="8"/>
      <c r="L61" s="8">
        <f t="shared" si="28"/>
        <v>0</v>
      </c>
      <c r="M61" s="8"/>
      <c r="N61" s="8">
        <f t="shared" si="29"/>
        <v>0</v>
      </c>
      <c r="O61" s="8"/>
      <c r="P61" s="8"/>
      <c r="Q61" s="27">
        <f t="shared" si="30"/>
        <v>0</v>
      </c>
      <c r="R61" s="27">
        <v>0</v>
      </c>
    </row>
    <row r="62" spans="2:18" ht="27" customHeight="1" x14ac:dyDescent="0.4">
      <c r="B62" s="4" t="s">
        <v>9</v>
      </c>
      <c r="C62" s="4">
        <v>1890</v>
      </c>
      <c r="D62" s="4">
        <f t="shared" si="31"/>
        <v>378</v>
      </c>
      <c r="E62" s="4">
        <v>60</v>
      </c>
      <c r="F62" s="4">
        <f t="shared" si="25"/>
        <v>60</v>
      </c>
      <c r="G62" s="4">
        <v>540</v>
      </c>
      <c r="H62" s="4">
        <f t="shared" si="26"/>
        <v>600</v>
      </c>
      <c r="I62" s="4">
        <v>117</v>
      </c>
      <c r="J62" s="4">
        <f t="shared" si="27"/>
        <v>717</v>
      </c>
      <c r="K62" s="4"/>
      <c r="L62" s="4">
        <f t="shared" si="28"/>
        <v>717</v>
      </c>
      <c r="M62" s="4"/>
      <c r="N62" s="4">
        <f t="shared" si="29"/>
        <v>717</v>
      </c>
      <c r="O62" s="4"/>
      <c r="P62" s="4"/>
      <c r="Q62" s="30">
        <f t="shared" si="30"/>
        <v>717</v>
      </c>
      <c r="R62" s="28">
        <f t="shared" ref="R62:R64" si="32">Q62-C62</f>
        <v>-1173</v>
      </c>
    </row>
    <row r="63" spans="2:18" ht="27" customHeight="1" x14ac:dyDescent="0.4">
      <c r="B63" s="8" t="s">
        <v>13</v>
      </c>
      <c r="C63" s="100">
        <v>572</v>
      </c>
      <c r="D63" s="8">
        <f t="shared" si="31"/>
        <v>114.4</v>
      </c>
      <c r="E63" s="8"/>
      <c r="F63" s="8">
        <f t="shared" si="25"/>
        <v>0</v>
      </c>
      <c r="G63" s="8">
        <v>54</v>
      </c>
      <c r="H63" s="8">
        <f t="shared" si="26"/>
        <v>54</v>
      </c>
      <c r="I63" s="8"/>
      <c r="J63" s="8">
        <f t="shared" si="27"/>
        <v>54</v>
      </c>
      <c r="K63" s="8"/>
      <c r="L63" s="8">
        <f t="shared" si="28"/>
        <v>54</v>
      </c>
      <c r="M63" s="8"/>
      <c r="N63" s="8">
        <f t="shared" si="29"/>
        <v>54</v>
      </c>
      <c r="O63" s="8"/>
      <c r="P63" s="8"/>
      <c r="Q63" s="27">
        <f t="shared" si="30"/>
        <v>54</v>
      </c>
      <c r="R63" s="28">
        <f t="shared" si="32"/>
        <v>-518</v>
      </c>
    </row>
    <row r="64" spans="2:18" ht="27" customHeight="1" x14ac:dyDescent="0.4">
      <c r="B64" s="4" t="s">
        <v>16</v>
      </c>
      <c r="C64" s="101">
        <v>312</v>
      </c>
      <c r="D64" s="4">
        <f t="shared" si="31"/>
        <v>62.4</v>
      </c>
      <c r="E64" s="4"/>
      <c r="F64" s="4">
        <f t="shared" si="25"/>
        <v>0</v>
      </c>
      <c r="G64" s="4">
        <v>53</v>
      </c>
      <c r="H64" s="4">
        <f t="shared" si="26"/>
        <v>53</v>
      </c>
      <c r="I64" s="4"/>
      <c r="J64" s="4">
        <f t="shared" si="27"/>
        <v>53</v>
      </c>
      <c r="K64" s="4"/>
      <c r="L64" s="4">
        <f t="shared" si="28"/>
        <v>53</v>
      </c>
      <c r="M64" s="4"/>
      <c r="N64" s="4">
        <f t="shared" si="29"/>
        <v>53</v>
      </c>
      <c r="O64" s="4"/>
      <c r="P64" s="4"/>
      <c r="Q64" s="30">
        <f t="shared" si="30"/>
        <v>53</v>
      </c>
      <c r="R64" s="28">
        <f t="shared" si="32"/>
        <v>-259</v>
      </c>
    </row>
    <row r="65" spans="2:22" ht="27" customHeight="1" x14ac:dyDescent="0.4">
      <c r="B65" s="8" t="s">
        <v>26</v>
      </c>
      <c r="C65" s="8">
        <v>100</v>
      </c>
      <c r="D65" s="8">
        <f t="shared" si="31"/>
        <v>20</v>
      </c>
      <c r="E65" s="8"/>
      <c r="F65" s="8">
        <f t="shared" si="25"/>
        <v>0</v>
      </c>
      <c r="G65" s="8"/>
      <c r="H65" s="8">
        <f t="shared" si="26"/>
        <v>0</v>
      </c>
      <c r="I65" s="8"/>
      <c r="J65" s="8">
        <f t="shared" si="27"/>
        <v>0</v>
      </c>
      <c r="K65" s="8"/>
      <c r="L65" s="8">
        <f t="shared" si="28"/>
        <v>0</v>
      </c>
      <c r="M65" s="8"/>
      <c r="N65" s="8">
        <f t="shared" si="29"/>
        <v>0</v>
      </c>
      <c r="O65" s="8"/>
      <c r="P65" s="8"/>
      <c r="Q65" s="27">
        <f t="shared" si="30"/>
        <v>0</v>
      </c>
      <c r="R65" s="27">
        <v>0</v>
      </c>
    </row>
    <row r="66" spans="2:22" ht="27" customHeight="1" x14ac:dyDescent="0.4">
      <c r="B66" s="4" t="s">
        <v>31</v>
      </c>
      <c r="C66" s="12">
        <v>180</v>
      </c>
      <c r="D66" s="4">
        <f t="shared" si="31"/>
        <v>36</v>
      </c>
      <c r="E66" s="4"/>
      <c r="F66" s="4">
        <f t="shared" si="25"/>
        <v>0</v>
      </c>
      <c r="G66" s="4"/>
      <c r="H66" s="4">
        <f t="shared" si="26"/>
        <v>0</v>
      </c>
      <c r="I66" s="4"/>
      <c r="J66" s="4">
        <f t="shared" si="27"/>
        <v>0</v>
      </c>
      <c r="K66" s="4"/>
      <c r="L66" s="4">
        <f t="shared" si="28"/>
        <v>0</v>
      </c>
      <c r="M66" s="4"/>
      <c r="N66" s="4">
        <f t="shared" si="29"/>
        <v>0</v>
      </c>
      <c r="O66" s="4"/>
      <c r="P66" s="4"/>
      <c r="Q66" s="30">
        <f t="shared" si="30"/>
        <v>0</v>
      </c>
      <c r="R66" s="27">
        <v>0</v>
      </c>
    </row>
    <row r="67" spans="2:22" ht="27" customHeight="1" x14ac:dyDescent="0.4">
      <c r="B67" s="8"/>
      <c r="C67" s="8"/>
      <c r="D67" s="8"/>
      <c r="E67" s="8"/>
      <c r="F67" s="8"/>
      <c r="G67" s="8"/>
      <c r="H67" s="8"/>
      <c r="I67" s="8"/>
      <c r="J67" s="8"/>
      <c r="K67" s="8"/>
      <c r="L67" s="8"/>
      <c r="M67" s="8"/>
      <c r="N67" s="8"/>
      <c r="O67" s="8"/>
      <c r="P67" s="8"/>
      <c r="Q67" s="27">
        <f t="shared" si="30"/>
        <v>0</v>
      </c>
      <c r="R67" s="27">
        <f t="shared" ref="R67:R69" si="33">Q67-C67</f>
        <v>0</v>
      </c>
    </row>
    <row r="68" spans="2:22" ht="27" customHeight="1" x14ac:dyDescent="0.4">
      <c r="B68" s="4"/>
      <c r="C68" s="12"/>
      <c r="D68" s="4"/>
      <c r="E68" s="4"/>
      <c r="F68" s="4"/>
      <c r="G68" s="4"/>
      <c r="H68" s="4"/>
      <c r="I68" s="4"/>
      <c r="J68" s="4"/>
      <c r="K68" s="4"/>
      <c r="L68" s="4"/>
      <c r="M68" s="4"/>
      <c r="N68" s="4"/>
      <c r="O68" s="4"/>
      <c r="P68" s="4"/>
      <c r="Q68" s="30">
        <f t="shared" si="30"/>
        <v>0</v>
      </c>
      <c r="R68" s="27">
        <f t="shared" si="33"/>
        <v>0</v>
      </c>
    </row>
    <row r="69" spans="2:22" ht="27" customHeight="1" thickBot="1" x14ac:dyDescent="0.45">
      <c r="B69" s="8"/>
      <c r="C69" s="8"/>
      <c r="D69" s="26"/>
      <c r="E69" s="8"/>
      <c r="F69" s="8"/>
      <c r="G69" s="8"/>
      <c r="H69" s="8"/>
      <c r="I69" s="8"/>
      <c r="J69" s="8"/>
      <c r="K69" s="8"/>
      <c r="L69" s="8"/>
      <c r="M69" s="8"/>
      <c r="N69" s="8"/>
      <c r="O69" s="8"/>
      <c r="P69" s="8"/>
      <c r="Q69" s="39">
        <f t="shared" si="30"/>
        <v>0</v>
      </c>
      <c r="R69" s="27">
        <f t="shared" si="33"/>
        <v>0</v>
      </c>
    </row>
    <row r="70" spans="2:22" ht="22.5" customHeight="1" thickBot="1" x14ac:dyDescent="0.45">
      <c r="B70" s="42"/>
      <c r="C70" s="42"/>
      <c r="D70" s="42"/>
      <c r="E70" s="42"/>
      <c r="F70" s="42"/>
      <c r="G70" s="42"/>
      <c r="H70" s="42"/>
      <c r="I70" s="42"/>
      <c r="J70" s="42"/>
      <c r="K70" s="42"/>
      <c r="L70" s="42"/>
      <c r="M70" s="42"/>
      <c r="N70" s="42"/>
      <c r="O70" s="42"/>
      <c r="P70" s="42"/>
    </row>
    <row r="71" spans="2:22" ht="27" customHeight="1" x14ac:dyDescent="0.4">
      <c r="B71" s="43"/>
      <c r="C71" s="123" t="s">
        <v>56</v>
      </c>
      <c r="D71" s="124"/>
      <c r="E71" s="44">
        <f>O57+2</f>
        <v>45040</v>
      </c>
      <c r="F71" s="45" t="s">
        <v>38</v>
      </c>
      <c r="G71" s="44">
        <f>E71+1</f>
        <v>45041</v>
      </c>
      <c r="H71" s="45" t="s">
        <v>38</v>
      </c>
      <c r="I71" s="44">
        <f>G71+1</f>
        <v>45042</v>
      </c>
      <c r="J71" s="45" t="s">
        <v>38</v>
      </c>
      <c r="K71" s="44">
        <f>I71+1</f>
        <v>45043</v>
      </c>
      <c r="L71" s="45" t="s">
        <v>38</v>
      </c>
      <c r="M71" s="44">
        <f>K71+1</f>
        <v>45044</v>
      </c>
      <c r="N71" s="45" t="s">
        <v>38</v>
      </c>
      <c r="O71" s="44">
        <f>M71+1</f>
        <v>45045</v>
      </c>
      <c r="P71" s="45" t="s">
        <v>38</v>
      </c>
      <c r="Q71" s="17" t="s">
        <v>39</v>
      </c>
      <c r="R71" s="17" t="s">
        <v>40</v>
      </c>
      <c r="S71" s="46"/>
      <c r="T71" s="12" t="s">
        <v>57</v>
      </c>
      <c r="U71" s="47" t="s">
        <v>58</v>
      </c>
      <c r="V71" s="47" t="s">
        <v>40</v>
      </c>
    </row>
    <row r="72" spans="2:22" ht="27" customHeight="1" x14ac:dyDescent="0.4">
      <c r="B72" s="20"/>
      <c r="C72" s="21"/>
      <c r="D72" s="21"/>
      <c r="E72" s="4" t="s">
        <v>44</v>
      </c>
      <c r="F72" s="4"/>
      <c r="G72" s="4" t="s">
        <v>45</v>
      </c>
      <c r="H72" s="4"/>
      <c r="I72" s="4" t="s">
        <v>46</v>
      </c>
      <c r="J72" s="4"/>
      <c r="K72" s="4" t="s">
        <v>47</v>
      </c>
      <c r="L72" s="4"/>
      <c r="M72" s="4" t="s">
        <v>48</v>
      </c>
      <c r="N72" s="4"/>
      <c r="O72" s="4" t="s">
        <v>49</v>
      </c>
      <c r="P72" s="4"/>
      <c r="Q72" s="22"/>
      <c r="R72" s="23"/>
      <c r="S72" s="48"/>
      <c r="T72" s="12"/>
      <c r="U72" s="49"/>
      <c r="V72" s="49"/>
    </row>
    <row r="73" spans="2:22" ht="27" customHeight="1" x14ac:dyDescent="0.4">
      <c r="B73" s="8" t="s">
        <v>51</v>
      </c>
      <c r="C73" s="26">
        <v>950</v>
      </c>
      <c r="D73" s="8">
        <f t="shared" ref="D73:D80" si="34">C73/5</f>
        <v>190</v>
      </c>
      <c r="E73" s="8"/>
      <c r="F73" s="8">
        <f t="shared" ref="F73:F80" si="35">E73</f>
        <v>0</v>
      </c>
      <c r="G73" s="8"/>
      <c r="H73" s="8">
        <f t="shared" ref="H73:H80" si="36">F73+G73</f>
        <v>0</v>
      </c>
      <c r="I73" s="8"/>
      <c r="J73" s="8">
        <f t="shared" ref="J73:J80" si="37">H73+I73</f>
        <v>0</v>
      </c>
      <c r="K73" s="8"/>
      <c r="L73" s="8">
        <f t="shared" ref="L73:L80" si="38">J73+K73</f>
        <v>0</v>
      </c>
      <c r="M73" s="8"/>
      <c r="N73" s="8">
        <f t="shared" ref="N73:N80" si="39">L73+M73</f>
        <v>0</v>
      </c>
      <c r="O73" s="8"/>
      <c r="P73" s="8"/>
      <c r="Q73" s="27">
        <f t="shared" ref="Q73:Q83" si="40">E73+G73+I73+K73+M73+O73</f>
        <v>0</v>
      </c>
      <c r="R73" s="27">
        <v>0</v>
      </c>
      <c r="S73" s="48"/>
      <c r="T73" s="12"/>
      <c r="U73" s="49"/>
      <c r="V73" s="49"/>
    </row>
    <row r="74" spans="2:22" ht="27" customHeight="1" x14ac:dyDescent="0.4">
      <c r="B74" s="12" t="s">
        <v>53</v>
      </c>
      <c r="C74" s="21">
        <v>200</v>
      </c>
      <c r="D74" s="4">
        <f t="shared" si="34"/>
        <v>40</v>
      </c>
      <c r="E74" s="4"/>
      <c r="F74" s="4">
        <f t="shared" si="35"/>
        <v>0</v>
      </c>
      <c r="G74" s="4"/>
      <c r="H74" s="4">
        <f t="shared" si="36"/>
        <v>0</v>
      </c>
      <c r="I74" s="4"/>
      <c r="J74" s="4">
        <f t="shared" si="37"/>
        <v>0</v>
      </c>
      <c r="K74" s="4"/>
      <c r="L74" s="4">
        <f t="shared" si="38"/>
        <v>0</v>
      </c>
      <c r="M74" s="4"/>
      <c r="N74" s="4">
        <f t="shared" si="39"/>
        <v>0</v>
      </c>
      <c r="O74" s="4"/>
      <c r="P74" s="4"/>
      <c r="Q74" s="30">
        <f t="shared" si="40"/>
        <v>0</v>
      </c>
      <c r="R74" s="27">
        <v>0</v>
      </c>
      <c r="S74" s="48"/>
      <c r="T74" s="12"/>
      <c r="U74" s="49"/>
      <c r="V74" s="49"/>
    </row>
    <row r="75" spans="2:22" ht="27" customHeight="1" x14ac:dyDescent="0.4">
      <c r="B75" s="8" t="s">
        <v>55</v>
      </c>
      <c r="C75" s="26">
        <v>100</v>
      </c>
      <c r="D75" s="8">
        <f t="shared" si="34"/>
        <v>20</v>
      </c>
      <c r="E75" s="8"/>
      <c r="F75" s="8">
        <f t="shared" si="35"/>
        <v>0</v>
      </c>
      <c r="G75" s="8"/>
      <c r="H75" s="8">
        <f t="shared" si="36"/>
        <v>0</v>
      </c>
      <c r="I75" s="8"/>
      <c r="J75" s="8">
        <f t="shared" si="37"/>
        <v>0</v>
      </c>
      <c r="K75" s="8"/>
      <c r="L75" s="8">
        <f t="shared" si="38"/>
        <v>0</v>
      </c>
      <c r="M75" s="8"/>
      <c r="N75" s="8">
        <f t="shared" si="39"/>
        <v>0</v>
      </c>
      <c r="O75" s="8"/>
      <c r="P75" s="8"/>
      <c r="Q75" s="27">
        <f t="shared" si="40"/>
        <v>0</v>
      </c>
      <c r="R75" s="27">
        <v>0</v>
      </c>
      <c r="S75" s="48"/>
      <c r="T75" s="12"/>
      <c r="U75" s="49"/>
      <c r="V75" s="49"/>
    </row>
    <row r="76" spans="2:22" ht="27" customHeight="1" x14ac:dyDescent="0.4">
      <c r="B76" s="4" t="s">
        <v>9</v>
      </c>
      <c r="C76" s="4">
        <v>1440</v>
      </c>
      <c r="D76" s="4">
        <f t="shared" si="34"/>
        <v>288</v>
      </c>
      <c r="E76" s="4">
        <v>100</v>
      </c>
      <c r="F76" s="4">
        <f t="shared" si="35"/>
        <v>100</v>
      </c>
      <c r="G76" s="4">
        <v>456</v>
      </c>
      <c r="H76" s="4">
        <f t="shared" si="36"/>
        <v>556</v>
      </c>
      <c r="I76" s="4">
        <v>1138</v>
      </c>
      <c r="J76" s="4">
        <f t="shared" si="37"/>
        <v>1694</v>
      </c>
      <c r="K76" s="4"/>
      <c r="L76" s="4">
        <f t="shared" si="38"/>
        <v>1694</v>
      </c>
      <c r="M76" s="4"/>
      <c r="N76" s="4">
        <f t="shared" si="39"/>
        <v>1694</v>
      </c>
      <c r="O76" s="4"/>
      <c r="P76" s="4"/>
      <c r="Q76" s="30">
        <f t="shared" si="40"/>
        <v>1694</v>
      </c>
      <c r="R76" s="28">
        <f t="shared" ref="R76:R78" si="41">Q76-C76</f>
        <v>254</v>
      </c>
      <c r="S76" s="50" t="s">
        <v>59</v>
      </c>
      <c r="T76" s="12"/>
      <c r="U76" s="51">
        <f t="shared" ref="U76:U83" si="42">Q76+Q34+Q48+Q62+P76</f>
        <v>4605</v>
      </c>
      <c r="V76" s="52" t="e">
        <f t="shared" ref="V76:V83" si="43">U76-C20-C34-C48-C62-C76</f>
        <v>#VALUE!</v>
      </c>
    </row>
    <row r="77" spans="2:22" ht="27" customHeight="1" x14ac:dyDescent="0.4">
      <c r="B77" s="8" t="s">
        <v>13</v>
      </c>
      <c r="C77" s="100">
        <v>572</v>
      </c>
      <c r="D77" s="8">
        <f t="shared" si="34"/>
        <v>114.4</v>
      </c>
      <c r="E77" s="8"/>
      <c r="F77" s="8">
        <f t="shared" si="35"/>
        <v>0</v>
      </c>
      <c r="G77" s="8"/>
      <c r="H77" s="8">
        <f t="shared" si="36"/>
        <v>0</v>
      </c>
      <c r="I77" s="8"/>
      <c r="J77" s="8">
        <f t="shared" si="37"/>
        <v>0</v>
      </c>
      <c r="K77" s="8">
        <v>284</v>
      </c>
      <c r="L77" s="8">
        <f t="shared" si="38"/>
        <v>284</v>
      </c>
      <c r="M77" s="8">
        <v>288</v>
      </c>
      <c r="N77" s="8">
        <f t="shared" si="39"/>
        <v>572</v>
      </c>
      <c r="O77" s="8"/>
      <c r="P77" s="8"/>
      <c r="Q77" s="27">
        <f t="shared" si="40"/>
        <v>572</v>
      </c>
      <c r="R77" s="28">
        <f t="shared" si="41"/>
        <v>0</v>
      </c>
      <c r="S77" s="53" t="s">
        <v>13</v>
      </c>
      <c r="T77" s="8"/>
      <c r="U77" s="51">
        <f t="shared" si="42"/>
        <v>1149</v>
      </c>
      <c r="V77" s="52" t="e">
        <f t="shared" si="43"/>
        <v>#VALUE!</v>
      </c>
    </row>
    <row r="78" spans="2:22" ht="27" customHeight="1" x14ac:dyDescent="0.4">
      <c r="B78" s="4" t="s">
        <v>16</v>
      </c>
      <c r="C78" s="101">
        <v>260</v>
      </c>
      <c r="D78" s="4">
        <f t="shared" si="34"/>
        <v>52</v>
      </c>
      <c r="E78" s="4"/>
      <c r="F78" s="4">
        <f t="shared" si="35"/>
        <v>0</v>
      </c>
      <c r="G78" s="4"/>
      <c r="H78" s="4">
        <f t="shared" si="36"/>
        <v>0</v>
      </c>
      <c r="I78" s="4"/>
      <c r="J78" s="4">
        <f t="shared" si="37"/>
        <v>0</v>
      </c>
      <c r="K78" s="4">
        <v>208</v>
      </c>
      <c r="L78" s="4">
        <f t="shared" si="38"/>
        <v>208</v>
      </c>
      <c r="M78" s="4">
        <v>52</v>
      </c>
      <c r="N78" s="4">
        <f t="shared" si="39"/>
        <v>260</v>
      </c>
      <c r="O78" s="4"/>
      <c r="P78" s="4"/>
      <c r="Q78" s="30">
        <f t="shared" si="40"/>
        <v>260</v>
      </c>
      <c r="R78" s="28">
        <f t="shared" si="41"/>
        <v>0</v>
      </c>
      <c r="S78" s="50" t="s">
        <v>16</v>
      </c>
      <c r="T78" s="12"/>
      <c r="U78" s="51">
        <f t="shared" si="42"/>
        <v>770</v>
      </c>
      <c r="V78" s="52" t="e">
        <f t="shared" si="43"/>
        <v>#VALUE!</v>
      </c>
    </row>
    <row r="79" spans="2:22" ht="27" customHeight="1" x14ac:dyDescent="0.4">
      <c r="B79" s="8" t="s">
        <v>26</v>
      </c>
      <c r="C79" s="8">
        <v>100</v>
      </c>
      <c r="D79" s="8">
        <f t="shared" si="34"/>
        <v>20</v>
      </c>
      <c r="E79" s="8"/>
      <c r="F79" s="8">
        <f t="shared" si="35"/>
        <v>0</v>
      </c>
      <c r="G79" s="8"/>
      <c r="H79" s="8">
        <f t="shared" si="36"/>
        <v>0</v>
      </c>
      <c r="I79" s="8"/>
      <c r="J79" s="8">
        <f t="shared" si="37"/>
        <v>0</v>
      </c>
      <c r="K79" s="8"/>
      <c r="L79" s="8">
        <f t="shared" si="38"/>
        <v>0</v>
      </c>
      <c r="M79" s="8"/>
      <c r="N79" s="8">
        <f t="shared" si="39"/>
        <v>0</v>
      </c>
      <c r="O79" s="8"/>
      <c r="P79" s="8"/>
      <c r="Q79" s="27">
        <f t="shared" si="40"/>
        <v>0</v>
      </c>
      <c r="R79" s="27">
        <v>0</v>
      </c>
      <c r="S79" s="53" t="s">
        <v>21</v>
      </c>
      <c r="T79" s="8"/>
      <c r="U79" s="51">
        <f t="shared" si="42"/>
        <v>0</v>
      </c>
      <c r="V79" s="51">
        <f t="shared" si="43"/>
        <v>-500</v>
      </c>
    </row>
    <row r="80" spans="2:22" ht="27" customHeight="1" x14ac:dyDescent="0.4">
      <c r="B80" s="4" t="s">
        <v>31</v>
      </c>
      <c r="C80" s="12">
        <v>180</v>
      </c>
      <c r="D80" s="4">
        <f t="shared" si="34"/>
        <v>36</v>
      </c>
      <c r="E80" s="4"/>
      <c r="F80" s="4">
        <f t="shared" si="35"/>
        <v>0</v>
      </c>
      <c r="G80" s="4"/>
      <c r="H80" s="4">
        <f t="shared" si="36"/>
        <v>0</v>
      </c>
      <c r="I80" s="4"/>
      <c r="J80" s="4">
        <f t="shared" si="37"/>
        <v>0</v>
      </c>
      <c r="K80" s="4"/>
      <c r="L80" s="4">
        <f t="shared" si="38"/>
        <v>0</v>
      </c>
      <c r="M80" s="4"/>
      <c r="N80" s="4">
        <f t="shared" si="39"/>
        <v>0</v>
      </c>
      <c r="O80" s="4"/>
      <c r="P80" s="4"/>
      <c r="Q80" s="30">
        <f t="shared" si="40"/>
        <v>0</v>
      </c>
      <c r="R80" s="27">
        <v>0</v>
      </c>
      <c r="S80" s="53" t="s">
        <v>60</v>
      </c>
      <c r="T80" s="8"/>
      <c r="U80" s="51">
        <f t="shared" si="42"/>
        <v>0</v>
      </c>
      <c r="V80" s="51">
        <f t="shared" si="43"/>
        <v>-900</v>
      </c>
    </row>
    <row r="81" spans="2:22" ht="27" customHeight="1" x14ac:dyDescent="0.4">
      <c r="B81" s="8"/>
      <c r="C81" s="8"/>
      <c r="D81" s="8"/>
      <c r="E81" s="8"/>
      <c r="F81" s="8"/>
      <c r="G81" s="8"/>
      <c r="H81" s="8"/>
      <c r="I81" s="8"/>
      <c r="J81" s="8"/>
      <c r="K81" s="8"/>
      <c r="L81" s="8"/>
      <c r="M81" s="8"/>
      <c r="N81" s="8"/>
      <c r="O81" s="8"/>
      <c r="P81" s="8"/>
      <c r="Q81" s="27">
        <f t="shared" si="40"/>
        <v>0</v>
      </c>
      <c r="R81" s="27">
        <f t="shared" ref="R81:R83" si="44">Q81-C81</f>
        <v>0</v>
      </c>
      <c r="S81" s="54" t="s">
        <v>29</v>
      </c>
      <c r="T81" s="12"/>
      <c r="U81" s="51">
        <f t="shared" si="42"/>
        <v>0</v>
      </c>
      <c r="V81" s="51">
        <f t="shared" si="43"/>
        <v>0</v>
      </c>
    </row>
    <row r="82" spans="2:22" ht="27" customHeight="1" x14ac:dyDescent="0.4">
      <c r="B82" s="4"/>
      <c r="C82" s="12"/>
      <c r="D82" s="4"/>
      <c r="E82" s="4"/>
      <c r="F82" s="4"/>
      <c r="G82" s="4"/>
      <c r="H82" s="4"/>
      <c r="I82" s="4"/>
      <c r="J82" s="4"/>
      <c r="K82" s="4"/>
      <c r="L82" s="4"/>
      <c r="M82" s="4"/>
      <c r="N82" s="4"/>
      <c r="O82" s="4"/>
      <c r="P82" s="4"/>
      <c r="Q82" s="30">
        <f t="shared" si="40"/>
        <v>0</v>
      </c>
      <c r="R82" s="27">
        <f t="shared" si="44"/>
        <v>0</v>
      </c>
      <c r="S82" s="53" t="s">
        <v>31</v>
      </c>
      <c r="T82" s="8"/>
      <c r="U82" s="51">
        <f t="shared" si="42"/>
        <v>0</v>
      </c>
      <c r="V82" s="51">
        <f t="shared" si="43"/>
        <v>0</v>
      </c>
    </row>
    <row r="83" spans="2:22" ht="27" customHeight="1" thickBot="1" x14ac:dyDescent="0.45">
      <c r="B83" s="8"/>
      <c r="C83" s="8"/>
      <c r="D83" s="26"/>
      <c r="E83" s="8"/>
      <c r="F83" s="8"/>
      <c r="G83" s="8"/>
      <c r="H83" s="8"/>
      <c r="I83" s="8"/>
      <c r="J83" s="8"/>
      <c r="K83" s="8"/>
      <c r="L83" s="8"/>
      <c r="M83" s="8"/>
      <c r="N83" s="8"/>
      <c r="O83" s="8"/>
      <c r="P83" s="8"/>
      <c r="Q83" s="39">
        <f t="shared" si="40"/>
        <v>0</v>
      </c>
      <c r="R83" s="27">
        <f t="shared" si="44"/>
        <v>0</v>
      </c>
      <c r="S83" s="50" t="s">
        <v>61</v>
      </c>
      <c r="T83" s="12"/>
      <c r="U83" s="51">
        <f t="shared" si="42"/>
        <v>0</v>
      </c>
      <c r="V83" s="52">
        <f t="shared" si="43"/>
        <v>0</v>
      </c>
    </row>
    <row r="84" spans="2:22" x14ac:dyDescent="0.4">
      <c r="E84" s="40"/>
      <c r="F84" s="40"/>
      <c r="G84" s="40"/>
      <c r="H84" s="40"/>
      <c r="I84" s="40"/>
      <c r="J84" s="40"/>
      <c r="K84" s="40"/>
      <c r="L84" s="40"/>
      <c r="M84" s="40"/>
      <c r="N84" s="40"/>
      <c r="O84" s="40"/>
      <c r="P84" s="40"/>
    </row>
    <row r="85" spans="2:22" ht="13.5" customHeight="1" x14ac:dyDescent="0.4">
      <c r="B85" s="12" t="s">
        <v>62</v>
      </c>
      <c r="C85" s="12"/>
      <c r="D85" s="55" t="s">
        <v>63</v>
      </c>
    </row>
    <row r="86" spans="2:22" ht="13.5" customHeight="1" x14ac:dyDescent="0.4">
      <c r="B86" s="8" t="s">
        <v>51</v>
      </c>
      <c r="C86" s="8"/>
      <c r="D86" s="8">
        <f t="shared" ref="D86:D91" si="45">C99-C86</f>
        <v>3000</v>
      </c>
      <c r="E86" s="56">
        <f>D86/4</f>
        <v>750</v>
      </c>
    </row>
    <row r="87" spans="2:22" ht="13.5" customHeight="1" x14ac:dyDescent="0.4">
      <c r="B87" s="12" t="s">
        <v>53</v>
      </c>
      <c r="C87" s="12"/>
      <c r="D87" s="8">
        <f t="shared" si="45"/>
        <v>600</v>
      </c>
      <c r="E87" s="56">
        <f t="shared" ref="E87:E96" si="46">D87/4</f>
        <v>150</v>
      </c>
    </row>
    <row r="88" spans="2:22" ht="13.5" customHeight="1" x14ac:dyDescent="0.4">
      <c r="B88" s="8" t="s">
        <v>55</v>
      </c>
      <c r="C88" s="8"/>
      <c r="D88" s="8">
        <f t="shared" si="45"/>
        <v>160</v>
      </c>
      <c r="E88" s="56">
        <f t="shared" si="46"/>
        <v>40</v>
      </c>
    </row>
    <row r="89" spans="2:22" ht="13.5" customHeight="1" x14ac:dyDescent="0.4">
      <c r="B89" s="12" t="s">
        <v>9</v>
      </c>
      <c r="C89" s="12"/>
      <c r="D89" s="8">
        <f t="shared" si="45"/>
        <v>850</v>
      </c>
      <c r="E89" s="56">
        <f t="shared" si="46"/>
        <v>212.5</v>
      </c>
    </row>
    <row r="90" spans="2:22" ht="13.5" customHeight="1" x14ac:dyDescent="0.4">
      <c r="B90" s="8" t="s">
        <v>13</v>
      </c>
      <c r="C90" s="8"/>
      <c r="D90" s="8">
        <f t="shared" si="45"/>
        <v>300</v>
      </c>
      <c r="E90" s="56">
        <f t="shared" si="46"/>
        <v>75</v>
      </c>
    </row>
    <row r="91" spans="2:22" ht="13.5" customHeight="1" x14ac:dyDescent="0.4">
      <c r="B91" s="12" t="s">
        <v>16</v>
      </c>
      <c r="C91" s="12"/>
      <c r="D91" s="8">
        <f t="shared" si="45"/>
        <v>450</v>
      </c>
      <c r="E91" s="56">
        <f t="shared" si="46"/>
        <v>112.5</v>
      </c>
    </row>
    <row r="92" spans="2:22" ht="13.5" customHeight="1" x14ac:dyDescent="0.4">
      <c r="B92" s="8" t="s">
        <v>21</v>
      </c>
      <c r="C92" s="12"/>
      <c r="D92" s="8">
        <f>C106-C92</f>
        <v>750</v>
      </c>
      <c r="E92" s="56">
        <f t="shared" si="46"/>
        <v>187.5</v>
      </c>
    </row>
    <row r="93" spans="2:22" ht="13.5" customHeight="1" x14ac:dyDescent="0.4">
      <c r="B93" s="12" t="s">
        <v>26</v>
      </c>
      <c r="C93" s="8"/>
      <c r="D93" s="8">
        <f>C107-C93</f>
        <v>100</v>
      </c>
      <c r="E93" s="56">
        <f t="shared" si="46"/>
        <v>25</v>
      </c>
    </row>
    <row r="94" spans="2:22" ht="13.5" customHeight="1" x14ac:dyDescent="0.4">
      <c r="B94" s="8" t="s">
        <v>60</v>
      </c>
      <c r="C94" s="12"/>
      <c r="D94" s="8">
        <f>C108-C94</f>
        <v>200</v>
      </c>
      <c r="E94" s="56">
        <f t="shared" si="46"/>
        <v>50</v>
      </c>
    </row>
    <row r="95" spans="2:22" ht="13.5" customHeight="1" x14ac:dyDescent="0.4">
      <c r="B95" s="4" t="s">
        <v>29</v>
      </c>
      <c r="C95" s="8"/>
      <c r="D95" s="8">
        <f>C109-C95</f>
        <v>280</v>
      </c>
      <c r="E95" s="56">
        <f t="shared" si="46"/>
        <v>70</v>
      </c>
    </row>
    <row r="96" spans="2:22" x14ac:dyDescent="0.4">
      <c r="B96" s="8" t="s">
        <v>31</v>
      </c>
      <c r="C96" s="12"/>
      <c r="D96" s="8">
        <f>C110-C96</f>
        <v>0</v>
      </c>
      <c r="E96" s="56">
        <f t="shared" si="46"/>
        <v>0</v>
      </c>
    </row>
    <row r="97" spans="2:14" x14ac:dyDescent="0.4">
      <c r="B97" s="12"/>
    </row>
    <row r="98" spans="2:14" x14ac:dyDescent="0.4">
      <c r="B98" s="112" t="s">
        <v>64</v>
      </c>
      <c r="C98" s="113"/>
      <c r="D98" s="40"/>
    </row>
    <row r="99" spans="2:14" x14ac:dyDescent="0.4">
      <c r="B99" s="8" t="s">
        <v>51</v>
      </c>
      <c r="C99" s="8">
        <v>3000</v>
      </c>
      <c r="D99" s="40"/>
      <c r="I99" s="57" t="s">
        <v>65</v>
      </c>
      <c r="J99" s="58" t="s">
        <v>66</v>
      </c>
      <c r="K99" s="55" t="s">
        <v>63</v>
      </c>
      <c r="L99" s="11"/>
      <c r="M99" s="125" t="s">
        <v>67</v>
      </c>
      <c r="N99" s="125"/>
    </row>
    <row r="100" spans="2:14" x14ac:dyDescent="0.4">
      <c r="B100" s="12" t="s">
        <v>53</v>
      </c>
      <c r="C100" s="12">
        <v>600</v>
      </c>
      <c r="D100" s="40"/>
      <c r="I100" s="4" t="s">
        <v>68</v>
      </c>
      <c r="J100" s="59">
        <v>337</v>
      </c>
      <c r="K100" s="12">
        <f>M100-J100</f>
        <v>1163</v>
      </c>
      <c r="L100" s="4" t="s">
        <v>68</v>
      </c>
      <c r="M100" s="125">
        <v>1500</v>
      </c>
      <c r="N100" s="125"/>
    </row>
    <row r="101" spans="2:14" x14ac:dyDescent="0.4">
      <c r="B101" s="8" t="s">
        <v>55</v>
      </c>
      <c r="C101" s="8">
        <v>160</v>
      </c>
      <c r="D101" s="40"/>
      <c r="I101" s="12" t="s">
        <v>53</v>
      </c>
      <c r="J101" s="59">
        <v>63</v>
      </c>
      <c r="K101" s="12">
        <f>M101-J101</f>
        <v>-23</v>
      </c>
      <c r="L101" s="12" t="s">
        <v>53</v>
      </c>
      <c r="M101" s="125">
        <v>40</v>
      </c>
      <c r="N101" s="125"/>
    </row>
    <row r="102" spans="2:14" x14ac:dyDescent="0.4">
      <c r="B102" s="12" t="s">
        <v>59</v>
      </c>
      <c r="C102" s="12">
        <v>850</v>
      </c>
      <c r="D102" s="40"/>
      <c r="I102" s="4" t="s">
        <v>55</v>
      </c>
      <c r="J102" s="59">
        <v>46</v>
      </c>
      <c r="K102" s="12">
        <f t="shared" ref="K102" si="47">M102-J102</f>
        <v>54</v>
      </c>
      <c r="L102" s="4" t="s">
        <v>55</v>
      </c>
      <c r="M102" s="125">
        <v>100</v>
      </c>
      <c r="N102" s="125"/>
    </row>
    <row r="103" spans="2:14" x14ac:dyDescent="0.4">
      <c r="B103" s="8" t="s">
        <v>13</v>
      </c>
      <c r="C103" s="8">
        <v>300</v>
      </c>
      <c r="D103" s="40"/>
      <c r="I103" s="12" t="s">
        <v>59</v>
      </c>
      <c r="J103" s="12">
        <v>177</v>
      </c>
      <c r="K103" s="12">
        <f>M103-J103</f>
        <v>373</v>
      </c>
      <c r="L103" s="12" t="s">
        <v>59</v>
      </c>
      <c r="M103" s="125">
        <v>550</v>
      </c>
      <c r="N103" s="125"/>
    </row>
    <row r="104" spans="2:14" x14ac:dyDescent="0.4">
      <c r="B104" s="12" t="s">
        <v>16</v>
      </c>
      <c r="C104" s="12">
        <v>450</v>
      </c>
      <c r="D104" s="40"/>
      <c r="I104" s="12" t="s">
        <v>13</v>
      </c>
      <c r="J104" s="12">
        <v>140</v>
      </c>
      <c r="K104" s="12">
        <f t="shared" ref="K104:K110" si="48">M104-J104</f>
        <v>280</v>
      </c>
      <c r="L104" s="12" t="s">
        <v>13</v>
      </c>
      <c r="M104" s="125">
        <v>420</v>
      </c>
      <c r="N104" s="125"/>
    </row>
    <row r="105" spans="2:14" x14ac:dyDescent="0.4">
      <c r="B105" s="8" t="s">
        <v>21</v>
      </c>
      <c r="C105" s="8">
        <v>3760</v>
      </c>
      <c r="D105" s="40"/>
      <c r="I105" s="12" t="s">
        <v>16</v>
      </c>
      <c r="J105" s="12">
        <v>306</v>
      </c>
      <c r="K105" s="12">
        <f t="shared" si="48"/>
        <v>244</v>
      </c>
      <c r="L105" s="12" t="s">
        <v>16</v>
      </c>
      <c r="M105" s="125">
        <v>550</v>
      </c>
      <c r="N105" s="125"/>
    </row>
    <row r="106" spans="2:14" x14ac:dyDescent="0.4">
      <c r="B106" s="12" t="s">
        <v>26</v>
      </c>
      <c r="C106" s="12">
        <v>750</v>
      </c>
      <c r="D106" s="40"/>
      <c r="I106" s="12" t="s">
        <v>69</v>
      </c>
      <c r="J106" s="12">
        <v>99</v>
      </c>
      <c r="K106" s="12">
        <f t="shared" si="48"/>
        <v>51</v>
      </c>
      <c r="L106" s="12" t="s">
        <v>70</v>
      </c>
      <c r="M106" s="125">
        <v>150</v>
      </c>
      <c r="N106" s="125"/>
    </row>
    <row r="107" spans="2:14" x14ac:dyDescent="0.4">
      <c r="B107" s="8" t="s">
        <v>60</v>
      </c>
      <c r="C107" s="8">
        <v>100</v>
      </c>
      <c r="D107" s="40"/>
      <c r="I107" s="12" t="s">
        <v>21</v>
      </c>
      <c r="J107" s="12">
        <v>36</v>
      </c>
      <c r="K107" s="12">
        <f t="shared" si="48"/>
        <v>1964</v>
      </c>
      <c r="L107" s="12" t="s">
        <v>21</v>
      </c>
      <c r="M107" s="125">
        <v>2000</v>
      </c>
      <c r="N107" s="125"/>
    </row>
    <row r="108" spans="2:14" x14ac:dyDescent="0.4">
      <c r="B108" s="4" t="s">
        <v>29</v>
      </c>
      <c r="C108" s="12">
        <v>200</v>
      </c>
      <c r="D108" s="40"/>
      <c r="I108" s="12" t="s">
        <v>71</v>
      </c>
      <c r="J108" s="12">
        <v>20</v>
      </c>
      <c r="K108" s="12">
        <f t="shared" si="48"/>
        <v>530</v>
      </c>
      <c r="L108" s="12" t="s">
        <v>71</v>
      </c>
      <c r="M108" s="125">
        <v>550</v>
      </c>
      <c r="N108" s="125"/>
    </row>
    <row r="109" spans="2:14" x14ac:dyDescent="0.4">
      <c r="B109" s="8" t="s">
        <v>31</v>
      </c>
      <c r="C109" s="8">
        <v>280</v>
      </c>
      <c r="D109" s="40"/>
      <c r="I109" s="12" t="s">
        <v>72</v>
      </c>
      <c r="J109" s="12">
        <v>10</v>
      </c>
      <c r="K109" s="12">
        <f t="shared" si="48"/>
        <v>360</v>
      </c>
      <c r="L109" s="12" t="s">
        <v>72</v>
      </c>
      <c r="M109" s="125">
        <v>370</v>
      </c>
      <c r="N109" s="125"/>
    </row>
    <row r="110" spans="2:14" x14ac:dyDescent="0.4">
      <c r="B110" s="4" t="s">
        <v>61</v>
      </c>
      <c r="C110" s="12">
        <v>0</v>
      </c>
      <c r="D110" s="40"/>
      <c r="I110" s="12" t="s">
        <v>73</v>
      </c>
      <c r="J110" s="12">
        <v>10</v>
      </c>
      <c r="K110" s="12">
        <f t="shared" si="48"/>
        <v>290</v>
      </c>
      <c r="L110" s="12" t="s">
        <v>73</v>
      </c>
      <c r="M110" s="125">
        <v>300</v>
      </c>
      <c r="N110" s="125"/>
    </row>
    <row r="111" spans="2:14" x14ac:dyDescent="0.4">
      <c r="D111" s="40"/>
    </row>
    <row r="115" spans="2:22" ht="19.5" thickBot="1" x14ac:dyDescent="0.45"/>
    <row r="116" spans="2:22" x14ac:dyDescent="0.4">
      <c r="B116" s="43"/>
      <c r="C116" s="123" t="s">
        <v>56</v>
      </c>
      <c r="D116" s="124"/>
      <c r="E116" s="44">
        <f>O102+2</f>
        <v>2</v>
      </c>
      <c r="F116" s="45" t="s">
        <v>38</v>
      </c>
      <c r="G116" s="44">
        <f>E116+1</f>
        <v>3</v>
      </c>
      <c r="H116" s="45" t="s">
        <v>38</v>
      </c>
      <c r="I116" s="44">
        <f>G116+1</f>
        <v>4</v>
      </c>
      <c r="J116" s="45" t="s">
        <v>38</v>
      </c>
      <c r="K116" s="44">
        <f>I116+1</f>
        <v>5</v>
      </c>
      <c r="L116" s="45" t="s">
        <v>38</v>
      </c>
      <c r="M116" s="44">
        <f>K116+1</f>
        <v>6</v>
      </c>
      <c r="N116" s="45" t="s">
        <v>38</v>
      </c>
      <c r="O116" s="44">
        <f>M116+1</f>
        <v>7</v>
      </c>
      <c r="P116" s="45" t="s">
        <v>38</v>
      </c>
      <c r="Q116" s="17" t="s">
        <v>39</v>
      </c>
      <c r="R116" s="17" t="s">
        <v>40</v>
      </c>
      <c r="S116" s="46"/>
      <c r="T116" s="12" t="s">
        <v>57</v>
      </c>
      <c r="U116" s="47" t="s">
        <v>58</v>
      </c>
      <c r="V116" s="47" t="s">
        <v>40</v>
      </c>
    </row>
    <row r="117" spans="2:22" x14ac:dyDescent="0.4">
      <c r="B117" s="20"/>
      <c r="C117" s="21"/>
      <c r="D117" s="21"/>
      <c r="E117" s="4" t="s">
        <v>44</v>
      </c>
      <c r="F117" s="4"/>
      <c r="G117" s="4" t="s">
        <v>45</v>
      </c>
      <c r="H117" s="4"/>
      <c r="I117" s="4" t="s">
        <v>46</v>
      </c>
      <c r="J117" s="4"/>
      <c r="K117" s="4" t="s">
        <v>47</v>
      </c>
      <c r="L117" s="4"/>
      <c r="M117" s="4" t="s">
        <v>48</v>
      </c>
      <c r="N117" s="4"/>
      <c r="O117" s="4" t="s">
        <v>49</v>
      </c>
      <c r="P117" s="4"/>
      <c r="Q117" s="22"/>
      <c r="R117" s="23"/>
      <c r="S117" s="48"/>
      <c r="T117" s="12"/>
      <c r="U117" s="49"/>
      <c r="V117" s="49"/>
    </row>
    <row r="118" spans="2:22" x14ac:dyDescent="0.4">
      <c r="B118" s="8" t="s">
        <v>51</v>
      </c>
      <c r="C118" s="26"/>
      <c r="D118" s="8">
        <f t="shared" ref="D118:D127" si="49">C118/5</f>
        <v>0</v>
      </c>
      <c r="E118" s="8"/>
      <c r="F118" s="8">
        <f t="shared" ref="F118:F128" si="50">E118</f>
        <v>0</v>
      </c>
      <c r="G118" s="8"/>
      <c r="H118" s="8">
        <f t="shared" ref="H118:H128" si="51">F118+G118</f>
        <v>0</v>
      </c>
      <c r="I118" s="8"/>
      <c r="J118" s="8">
        <f t="shared" ref="J118:J128" si="52">H118+I118</f>
        <v>0</v>
      </c>
      <c r="K118" s="8"/>
      <c r="L118" s="8">
        <f t="shared" ref="L118:L128" si="53">J118+K118</f>
        <v>0</v>
      </c>
      <c r="M118" s="8"/>
      <c r="N118" s="8">
        <f t="shared" ref="N118:N128" si="54">L118+M118</f>
        <v>0</v>
      </c>
      <c r="O118" s="8"/>
      <c r="P118" s="8"/>
      <c r="Q118" s="27">
        <f t="shared" ref="Q118:Q128" si="55">E118+G118+I118+K118+M118+O118</f>
        <v>0</v>
      </c>
      <c r="R118" s="28">
        <f t="shared" ref="R118:R128" si="56">Q118-C118</f>
        <v>0</v>
      </c>
      <c r="S118" s="48"/>
      <c r="T118" s="12"/>
      <c r="U118" s="49"/>
      <c r="V118" s="49"/>
    </row>
    <row r="119" spans="2:22" x14ac:dyDescent="0.4">
      <c r="B119" s="12" t="s">
        <v>53</v>
      </c>
      <c r="C119" s="21"/>
      <c r="D119" s="4">
        <f t="shared" si="49"/>
        <v>0</v>
      </c>
      <c r="E119" s="4"/>
      <c r="F119" s="4">
        <f t="shared" si="50"/>
        <v>0</v>
      </c>
      <c r="G119" s="4"/>
      <c r="H119" s="4">
        <f t="shared" si="51"/>
        <v>0</v>
      </c>
      <c r="I119" s="4"/>
      <c r="J119" s="4">
        <f t="shared" si="52"/>
        <v>0</v>
      </c>
      <c r="K119" s="4"/>
      <c r="L119" s="4">
        <f t="shared" si="53"/>
        <v>0</v>
      </c>
      <c r="M119" s="4"/>
      <c r="N119" s="4">
        <f t="shared" si="54"/>
        <v>0</v>
      </c>
      <c r="O119" s="4"/>
      <c r="P119" s="4"/>
      <c r="Q119" s="30">
        <f t="shared" si="55"/>
        <v>0</v>
      </c>
      <c r="R119" s="28">
        <f t="shared" si="56"/>
        <v>0</v>
      </c>
      <c r="S119" s="48"/>
      <c r="T119" s="12"/>
      <c r="U119" s="49"/>
      <c r="V119" s="49"/>
    </row>
    <row r="120" spans="2:22" x14ac:dyDescent="0.4">
      <c r="B120" s="8" t="s">
        <v>55</v>
      </c>
      <c r="C120" s="26"/>
      <c r="D120" s="8">
        <f t="shared" si="49"/>
        <v>0</v>
      </c>
      <c r="E120" s="8"/>
      <c r="F120" s="8">
        <f t="shared" si="50"/>
        <v>0</v>
      </c>
      <c r="G120" s="8"/>
      <c r="H120" s="8">
        <f t="shared" si="51"/>
        <v>0</v>
      </c>
      <c r="I120" s="8"/>
      <c r="J120" s="8">
        <f t="shared" si="52"/>
        <v>0</v>
      </c>
      <c r="K120" s="8"/>
      <c r="L120" s="8">
        <f t="shared" si="53"/>
        <v>0</v>
      </c>
      <c r="M120" s="8"/>
      <c r="N120" s="8">
        <f t="shared" si="54"/>
        <v>0</v>
      </c>
      <c r="O120" s="8"/>
      <c r="P120" s="8"/>
      <c r="Q120" s="27">
        <f t="shared" si="55"/>
        <v>0</v>
      </c>
      <c r="R120" s="28">
        <f t="shared" si="56"/>
        <v>0</v>
      </c>
      <c r="S120" s="48"/>
      <c r="T120" s="12"/>
      <c r="U120" s="49"/>
      <c r="V120" s="49"/>
    </row>
    <row r="121" spans="2:22" x14ac:dyDescent="0.4">
      <c r="B121" s="4" t="s">
        <v>9</v>
      </c>
      <c r="C121" s="4"/>
      <c r="D121" s="4">
        <f t="shared" si="49"/>
        <v>0</v>
      </c>
      <c r="E121" s="4"/>
      <c r="F121" s="4">
        <f t="shared" si="50"/>
        <v>0</v>
      </c>
      <c r="G121" s="4"/>
      <c r="H121" s="4">
        <f t="shared" si="51"/>
        <v>0</v>
      </c>
      <c r="I121" s="4"/>
      <c r="J121" s="4">
        <f t="shared" si="52"/>
        <v>0</v>
      </c>
      <c r="K121" s="4"/>
      <c r="L121" s="4">
        <f t="shared" si="53"/>
        <v>0</v>
      </c>
      <c r="M121" s="4"/>
      <c r="N121" s="4">
        <f t="shared" si="54"/>
        <v>0</v>
      </c>
      <c r="O121" s="4"/>
      <c r="P121" s="4"/>
      <c r="Q121" s="30">
        <f t="shared" si="55"/>
        <v>0</v>
      </c>
      <c r="R121" s="28">
        <f t="shared" si="56"/>
        <v>0</v>
      </c>
      <c r="S121" s="50" t="s">
        <v>59</v>
      </c>
      <c r="T121" s="12"/>
      <c r="U121" s="51">
        <f t="shared" ref="U121:U128" si="57">Q121+Q79+Q93+Q107+P121</f>
        <v>0</v>
      </c>
      <c r="V121" s="52">
        <f t="shared" ref="V121:V128" si="58">U121-C65-C79-C93-C107-C121</f>
        <v>-300</v>
      </c>
    </row>
    <row r="122" spans="2:22" x14ac:dyDescent="0.4">
      <c r="B122" s="8" t="s">
        <v>13</v>
      </c>
      <c r="C122" s="8"/>
      <c r="D122" s="8">
        <f t="shared" si="49"/>
        <v>0</v>
      </c>
      <c r="E122" s="8"/>
      <c r="F122" s="8">
        <f t="shared" si="50"/>
        <v>0</v>
      </c>
      <c r="G122" s="8"/>
      <c r="H122" s="8">
        <f t="shared" si="51"/>
        <v>0</v>
      </c>
      <c r="I122" s="8"/>
      <c r="J122" s="8">
        <f t="shared" si="52"/>
        <v>0</v>
      </c>
      <c r="K122" s="8"/>
      <c r="L122" s="8">
        <f t="shared" si="53"/>
        <v>0</v>
      </c>
      <c r="M122" s="8"/>
      <c r="N122" s="8">
        <f t="shared" si="54"/>
        <v>0</v>
      </c>
      <c r="O122" s="8"/>
      <c r="P122" s="8"/>
      <c r="Q122" s="27">
        <f t="shared" si="55"/>
        <v>0</v>
      </c>
      <c r="R122" s="28">
        <f t="shared" si="56"/>
        <v>0</v>
      </c>
      <c r="S122" s="53" t="s">
        <v>13</v>
      </c>
      <c r="T122" s="8"/>
      <c r="U122" s="51">
        <f t="shared" si="57"/>
        <v>0</v>
      </c>
      <c r="V122" s="52">
        <f t="shared" si="58"/>
        <v>-560</v>
      </c>
    </row>
    <row r="123" spans="2:22" x14ac:dyDescent="0.4">
      <c r="B123" s="4" t="s">
        <v>16</v>
      </c>
      <c r="C123" s="12"/>
      <c r="D123" s="4">
        <f t="shared" si="49"/>
        <v>0</v>
      </c>
      <c r="E123" s="4"/>
      <c r="F123" s="4">
        <f t="shared" si="50"/>
        <v>0</v>
      </c>
      <c r="G123" s="4"/>
      <c r="H123" s="4">
        <f t="shared" si="51"/>
        <v>0</v>
      </c>
      <c r="I123" s="4"/>
      <c r="J123" s="4">
        <f t="shared" si="52"/>
        <v>0</v>
      </c>
      <c r="K123" s="4"/>
      <c r="L123" s="4">
        <f t="shared" si="53"/>
        <v>0</v>
      </c>
      <c r="M123" s="4"/>
      <c r="N123" s="4">
        <f t="shared" si="54"/>
        <v>0</v>
      </c>
      <c r="O123" s="4"/>
      <c r="P123" s="4"/>
      <c r="Q123" s="30">
        <f t="shared" si="55"/>
        <v>0</v>
      </c>
      <c r="R123" s="28">
        <f t="shared" si="56"/>
        <v>0</v>
      </c>
      <c r="S123" s="50" t="s">
        <v>16</v>
      </c>
      <c r="T123" s="12"/>
      <c r="U123" s="51">
        <f t="shared" si="57"/>
        <v>0</v>
      </c>
      <c r="V123" s="52">
        <f t="shared" si="58"/>
        <v>-280</v>
      </c>
    </row>
    <row r="124" spans="2:22" x14ac:dyDescent="0.4">
      <c r="B124" s="8" t="s">
        <v>26</v>
      </c>
      <c r="C124" s="8"/>
      <c r="D124" s="8">
        <f t="shared" si="49"/>
        <v>0</v>
      </c>
      <c r="E124" s="8"/>
      <c r="F124" s="8">
        <f t="shared" si="50"/>
        <v>0</v>
      </c>
      <c r="G124" s="8"/>
      <c r="H124" s="8">
        <f t="shared" si="51"/>
        <v>0</v>
      </c>
      <c r="I124" s="8"/>
      <c r="J124" s="8">
        <f t="shared" si="52"/>
        <v>0</v>
      </c>
      <c r="K124" s="8"/>
      <c r="L124" s="8">
        <f t="shared" si="53"/>
        <v>0</v>
      </c>
      <c r="M124" s="8"/>
      <c r="N124" s="8">
        <f t="shared" si="54"/>
        <v>0</v>
      </c>
      <c r="O124" s="8"/>
      <c r="P124" s="8"/>
      <c r="Q124" s="27">
        <f t="shared" si="55"/>
        <v>0</v>
      </c>
      <c r="R124" s="27">
        <f t="shared" si="56"/>
        <v>0</v>
      </c>
      <c r="S124" s="53" t="s">
        <v>21</v>
      </c>
      <c r="T124" s="8"/>
      <c r="U124" s="51">
        <f t="shared" si="57"/>
        <v>0</v>
      </c>
      <c r="V124" s="51">
        <f t="shared" si="58"/>
        <v>0</v>
      </c>
    </row>
    <row r="125" spans="2:22" x14ac:dyDescent="0.4">
      <c r="B125" s="4" t="s">
        <v>31</v>
      </c>
      <c r="C125" s="12"/>
      <c r="D125" s="4">
        <f t="shared" si="49"/>
        <v>0</v>
      </c>
      <c r="E125" s="4"/>
      <c r="F125" s="4">
        <f t="shared" si="50"/>
        <v>0</v>
      </c>
      <c r="G125" s="4"/>
      <c r="H125" s="4">
        <f t="shared" si="51"/>
        <v>0</v>
      </c>
      <c r="I125" s="4"/>
      <c r="J125" s="4">
        <f t="shared" si="52"/>
        <v>0</v>
      </c>
      <c r="K125" s="4"/>
      <c r="L125" s="4">
        <f t="shared" si="53"/>
        <v>0</v>
      </c>
      <c r="M125" s="4"/>
      <c r="N125" s="4">
        <f t="shared" si="54"/>
        <v>0</v>
      </c>
      <c r="O125" s="4"/>
      <c r="P125" s="4"/>
      <c r="Q125" s="30">
        <f t="shared" si="55"/>
        <v>0</v>
      </c>
      <c r="R125" s="27">
        <f t="shared" si="56"/>
        <v>0</v>
      </c>
      <c r="S125" s="53" t="s">
        <v>60</v>
      </c>
      <c r="T125" s="8"/>
      <c r="U125" s="51">
        <f t="shared" si="57"/>
        <v>0</v>
      </c>
      <c r="V125" s="51">
        <f t="shared" si="58"/>
        <v>0</v>
      </c>
    </row>
    <row r="126" spans="2:22" x14ac:dyDescent="0.4">
      <c r="B126" s="8"/>
      <c r="C126" s="8"/>
      <c r="D126" s="8">
        <f t="shared" si="49"/>
        <v>0</v>
      </c>
      <c r="E126" s="8"/>
      <c r="F126" s="8">
        <f t="shared" si="50"/>
        <v>0</v>
      </c>
      <c r="G126" s="8"/>
      <c r="H126" s="8">
        <f t="shared" si="51"/>
        <v>0</v>
      </c>
      <c r="I126" s="8"/>
      <c r="J126" s="8">
        <f t="shared" si="52"/>
        <v>0</v>
      </c>
      <c r="K126" s="8"/>
      <c r="L126" s="8">
        <f t="shared" si="53"/>
        <v>0</v>
      </c>
      <c r="M126" s="8"/>
      <c r="N126" s="8">
        <f t="shared" si="54"/>
        <v>0</v>
      </c>
      <c r="O126" s="8"/>
      <c r="P126" s="8"/>
      <c r="Q126" s="27">
        <f t="shared" si="55"/>
        <v>0</v>
      </c>
      <c r="R126" s="27">
        <f t="shared" si="56"/>
        <v>0</v>
      </c>
      <c r="S126" s="54" t="s">
        <v>29</v>
      </c>
      <c r="T126" s="12"/>
      <c r="U126" s="51">
        <f t="shared" si="57"/>
        <v>0</v>
      </c>
      <c r="V126" s="51">
        <f t="shared" si="58"/>
        <v>0</v>
      </c>
    </row>
    <row r="127" spans="2:22" x14ac:dyDescent="0.4">
      <c r="B127" s="4"/>
      <c r="C127" s="12"/>
      <c r="D127" s="4">
        <f t="shared" si="49"/>
        <v>0</v>
      </c>
      <c r="E127" s="4"/>
      <c r="F127" s="4">
        <f t="shared" si="50"/>
        <v>0</v>
      </c>
      <c r="G127" s="4"/>
      <c r="H127" s="4">
        <f t="shared" si="51"/>
        <v>0</v>
      </c>
      <c r="I127" s="4"/>
      <c r="J127" s="4">
        <f t="shared" si="52"/>
        <v>0</v>
      </c>
      <c r="K127" s="4"/>
      <c r="L127" s="4">
        <f t="shared" si="53"/>
        <v>0</v>
      </c>
      <c r="M127" s="4"/>
      <c r="N127" s="4">
        <f t="shared" si="54"/>
        <v>0</v>
      </c>
      <c r="O127" s="4"/>
      <c r="P127" s="4"/>
      <c r="Q127" s="30">
        <f t="shared" si="55"/>
        <v>0</v>
      </c>
      <c r="R127" s="27">
        <f t="shared" si="56"/>
        <v>0</v>
      </c>
      <c r="S127" s="53" t="s">
        <v>31</v>
      </c>
      <c r="T127" s="8"/>
      <c r="U127" s="51">
        <f t="shared" si="57"/>
        <v>0</v>
      </c>
      <c r="V127" s="51" t="e">
        <f t="shared" si="58"/>
        <v>#VALUE!</v>
      </c>
    </row>
    <row r="128" spans="2:22" ht="19.5" thickBot="1" x14ac:dyDescent="0.45">
      <c r="B128" s="8"/>
      <c r="C128" s="8"/>
      <c r="D128" s="26"/>
      <c r="E128" s="8"/>
      <c r="F128" s="8">
        <f t="shared" si="50"/>
        <v>0</v>
      </c>
      <c r="G128" s="8"/>
      <c r="H128" s="8">
        <f t="shared" si="51"/>
        <v>0</v>
      </c>
      <c r="I128" s="8"/>
      <c r="J128" s="8">
        <f t="shared" si="52"/>
        <v>0</v>
      </c>
      <c r="K128" s="8"/>
      <c r="L128" s="8">
        <f t="shared" si="53"/>
        <v>0</v>
      </c>
      <c r="M128" s="8"/>
      <c r="N128" s="8">
        <f t="shared" si="54"/>
        <v>0</v>
      </c>
      <c r="O128" s="8"/>
      <c r="P128" s="8"/>
      <c r="Q128" s="39">
        <f t="shared" si="55"/>
        <v>0</v>
      </c>
      <c r="R128" s="28">
        <f t="shared" si="56"/>
        <v>0</v>
      </c>
      <c r="S128" s="50" t="s">
        <v>61</v>
      </c>
      <c r="T128" s="12"/>
      <c r="U128" s="51">
        <f t="shared" si="57"/>
        <v>0</v>
      </c>
      <c r="V128" s="52">
        <f t="shared" si="58"/>
        <v>-600</v>
      </c>
    </row>
  </sheetData>
  <mergeCells count="55">
    <mergeCell ref="M108:N108"/>
    <mergeCell ref="M109:N109"/>
    <mergeCell ref="M110:N110"/>
    <mergeCell ref="C116:D116"/>
    <mergeCell ref="M102:N102"/>
    <mergeCell ref="M103:N103"/>
    <mergeCell ref="M104:N104"/>
    <mergeCell ref="M105:N105"/>
    <mergeCell ref="M106:N106"/>
    <mergeCell ref="M107:N107"/>
    <mergeCell ref="M101:N101"/>
    <mergeCell ref="AA14:AC14"/>
    <mergeCell ref="C15:D15"/>
    <mergeCell ref="W15:Y16"/>
    <mergeCell ref="AA15:AC16"/>
    <mergeCell ref="C29:D29"/>
    <mergeCell ref="C43:D43"/>
    <mergeCell ref="C57:D57"/>
    <mergeCell ref="C71:D71"/>
    <mergeCell ref="B98:C98"/>
    <mergeCell ref="M99:N99"/>
    <mergeCell ref="M100:N100"/>
    <mergeCell ref="F13:H13"/>
    <mergeCell ref="I13:K13"/>
    <mergeCell ref="W14:Y14"/>
    <mergeCell ref="Z14:Z20"/>
    <mergeCell ref="F11:H11"/>
    <mergeCell ref="I11:K11"/>
    <mergeCell ref="F12:H12"/>
    <mergeCell ref="I12:K12"/>
    <mergeCell ref="F9:H9"/>
    <mergeCell ref="I9:K9"/>
    <mergeCell ref="F10:H10"/>
    <mergeCell ref="I10:K10"/>
    <mergeCell ref="F7:H7"/>
    <mergeCell ref="I7:K7"/>
    <mergeCell ref="F8:H8"/>
    <mergeCell ref="I8:K8"/>
    <mergeCell ref="F6:H6"/>
    <mergeCell ref="I6:K6"/>
    <mergeCell ref="C4:D4"/>
    <mergeCell ref="F4:H4"/>
    <mergeCell ref="I4:K4"/>
    <mergeCell ref="C5:D5"/>
    <mergeCell ref="F5:H5"/>
    <mergeCell ref="I5:K5"/>
    <mergeCell ref="B1:B3"/>
    <mergeCell ref="F1:H1"/>
    <mergeCell ref="I1:K1"/>
    <mergeCell ref="L1:O1"/>
    <mergeCell ref="F2:H2"/>
    <mergeCell ref="I2:K2"/>
    <mergeCell ref="C3:D3"/>
    <mergeCell ref="F3:H3"/>
    <mergeCell ref="I3:K3"/>
  </mergeCells>
  <phoneticPr fontId="4"/>
  <conditionalFormatting sqref="D86:D96">
    <cfRule type="cellIs" dxfId="37" priority="5" operator="greaterThan">
      <formula>0</formula>
    </cfRule>
  </conditionalFormatting>
  <conditionalFormatting sqref="R20:R22 R27 R34:R36 R41 R48:R50 R55 R62:R64 R69 R76:R78 R83">
    <cfRule type="cellIs" dxfId="36" priority="2" operator="lessThan">
      <formula>0</formula>
    </cfRule>
  </conditionalFormatting>
  <conditionalFormatting sqref="R31 R45 R59 R73">
    <cfRule type="cellIs" dxfId="35" priority="1" operator="lessThan">
      <formula>0</formula>
    </cfRule>
  </conditionalFormatting>
  <conditionalFormatting sqref="R118:R123 R128">
    <cfRule type="cellIs" dxfId="34" priority="4" operator="lessThan">
      <formula>0</formula>
    </cfRule>
  </conditionalFormatting>
  <pageMargins left="0" right="0" top="0" bottom="0" header="0.31496062992125984" footer="0.31496062992125984"/>
  <pageSetup paperSize="9" scale="31" fitToHeight="0" orientation="landscape" horizontalDpi="300" verticalDpi="3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269B1-5C71-47D2-A622-32DEF029C924}">
  <dimension ref="B1:AJ106"/>
  <sheetViews>
    <sheetView zoomScale="85" zoomScaleNormal="85" workbookViewId="0">
      <selection activeCell="E34" sqref="E34:F34"/>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372</v>
      </c>
      <c r="D5" s="143">
        <v>244</v>
      </c>
      <c r="E5" s="143">
        <v>205</v>
      </c>
      <c r="F5" s="143">
        <v>77</v>
      </c>
      <c r="G5" s="143">
        <v>302</v>
      </c>
      <c r="H5" s="143">
        <v>77</v>
      </c>
      <c r="I5" s="144">
        <v>1756</v>
      </c>
      <c r="J5" s="106" t="s">
        <v>265</v>
      </c>
    </row>
    <row r="6" spans="2:10" x14ac:dyDescent="0.4">
      <c r="B6" s="141"/>
      <c r="C6" s="143"/>
      <c r="D6" s="143"/>
      <c r="E6" s="143"/>
      <c r="F6" s="143"/>
      <c r="G6" s="143"/>
      <c r="H6" s="143"/>
      <c r="I6" s="145"/>
    </row>
    <row r="7" spans="2:10" x14ac:dyDescent="0.4">
      <c r="B7" s="141"/>
      <c r="C7" s="143"/>
      <c r="D7" s="143"/>
      <c r="E7" s="143">
        <f>E5+F5</f>
        <v>282</v>
      </c>
      <c r="F7" s="143"/>
      <c r="G7" s="143">
        <f>G5+H5</f>
        <v>379</v>
      </c>
      <c r="H7" s="143"/>
      <c r="I7" s="146"/>
    </row>
    <row r="8" spans="2:10" x14ac:dyDescent="0.4">
      <c r="B8" s="141"/>
      <c r="C8" s="143" t="s">
        <v>381</v>
      </c>
      <c r="D8" s="143">
        <v>724</v>
      </c>
      <c r="E8" s="143">
        <v>323</v>
      </c>
      <c r="F8" s="143">
        <v>124</v>
      </c>
      <c r="G8" s="143">
        <v>336</v>
      </c>
      <c r="H8" s="143">
        <v>124</v>
      </c>
      <c r="I8" s="144">
        <v>1064</v>
      </c>
      <c r="J8" s="106" t="s">
        <v>265</v>
      </c>
    </row>
    <row r="9" spans="2:10" x14ac:dyDescent="0.4">
      <c r="B9" s="141"/>
      <c r="C9" s="143"/>
      <c r="D9" s="143"/>
      <c r="E9" s="143"/>
      <c r="F9" s="143"/>
      <c r="G9" s="143"/>
      <c r="H9" s="143"/>
      <c r="I9" s="145"/>
    </row>
    <row r="10" spans="2:10" x14ac:dyDescent="0.4">
      <c r="B10" s="141"/>
      <c r="C10" s="143"/>
      <c r="D10" s="143"/>
      <c r="E10" s="143">
        <f>E8+F8</f>
        <v>447</v>
      </c>
      <c r="F10" s="143"/>
      <c r="G10" s="143">
        <f>G8+H8</f>
        <v>460</v>
      </c>
      <c r="H10" s="143"/>
      <c r="I10" s="146"/>
    </row>
    <row r="11" spans="2:10" ht="19.5" thickBot="1" x14ac:dyDescent="0.45">
      <c r="B11" s="142"/>
      <c r="C11" s="72" t="s">
        <v>132</v>
      </c>
      <c r="D11" s="73">
        <f t="shared" ref="D11:I11" si="0">D8/D5</f>
        <v>2.9672131147540983</v>
      </c>
      <c r="E11" s="73">
        <f t="shared" si="0"/>
        <v>1.575609756097561</v>
      </c>
      <c r="F11" s="73">
        <f t="shared" si="0"/>
        <v>1.6103896103896105</v>
      </c>
      <c r="G11" s="73">
        <f t="shared" si="0"/>
        <v>1.1125827814569536</v>
      </c>
      <c r="H11" s="73">
        <f t="shared" si="0"/>
        <v>1.6103896103896105</v>
      </c>
      <c r="I11" s="74">
        <f t="shared" si="0"/>
        <v>0.60592255125284733</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382</v>
      </c>
      <c r="D15" s="143">
        <v>181</v>
      </c>
      <c r="E15" s="143">
        <v>97</v>
      </c>
      <c r="F15" s="143">
        <v>58</v>
      </c>
      <c r="G15" s="143">
        <v>136</v>
      </c>
      <c r="H15" s="143">
        <v>58</v>
      </c>
      <c r="I15" s="144">
        <v>582</v>
      </c>
    </row>
    <row r="16" spans="2:10" x14ac:dyDescent="0.4">
      <c r="B16" s="141"/>
      <c r="C16" s="143"/>
      <c r="D16" s="143"/>
      <c r="E16" s="143"/>
      <c r="F16" s="143"/>
      <c r="G16" s="143"/>
      <c r="H16" s="143"/>
      <c r="I16" s="145"/>
    </row>
    <row r="17" spans="2:18" x14ac:dyDescent="0.4">
      <c r="B17" s="141"/>
      <c r="C17" s="143"/>
      <c r="D17" s="143"/>
      <c r="E17" s="143">
        <f>E15+F15</f>
        <v>155</v>
      </c>
      <c r="F17" s="143"/>
      <c r="G17" s="143">
        <f>G15+H15</f>
        <v>194</v>
      </c>
      <c r="H17" s="143"/>
      <c r="I17" s="146"/>
    </row>
    <row r="18" spans="2:18" x14ac:dyDescent="0.4">
      <c r="B18" s="141"/>
      <c r="C18" s="276" t="s">
        <v>383</v>
      </c>
      <c r="D18" s="150">
        <f t="shared" ref="D18:I18" si="1">D15*D11</f>
        <v>537.06557377049182</v>
      </c>
      <c r="E18" s="150">
        <f t="shared" si="1"/>
        <v>152.83414634146342</v>
      </c>
      <c r="F18" s="150">
        <f t="shared" si="1"/>
        <v>93.402597402597408</v>
      </c>
      <c r="G18" s="150">
        <f t="shared" si="1"/>
        <v>151.31125827814569</v>
      </c>
      <c r="H18" s="150">
        <f t="shared" si="1"/>
        <v>93.402597402597408</v>
      </c>
      <c r="I18" s="147">
        <f t="shared" si="1"/>
        <v>352.64692482915717</v>
      </c>
    </row>
    <row r="19" spans="2:18" x14ac:dyDescent="0.4">
      <c r="B19" s="141"/>
      <c r="C19" s="143"/>
      <c r="D19" s="150"/>
      <c r="E19" s="150"/>
      <c r="F19" s="150"/>
      <c r="G19" s="150"/>
      <c r="H19" s="150"/>
      <c r="I19" s="148"/>
    </row>
    <row r="20" spans="2:18" x14ac:dyDescent="0.4">
      <c r="B20" s="141"/>
      <c r="C20" s="143"/>
      <c r="D20" s="150"/>
      <c r="E20" s="150">
        <f>E18+F18</f>
        <v>246.23674374406085</v>
      </c>
      <c r="F20" s="150"/>
      <c r="G20" s="150">
        <f>G18+H18</f>
        <v>244.71385568074311</v>
      </c>
      <c r="H20" s="150"/>
      <c r="I20" s="149"/>
    </row>
    <row r="21" spans="2:18" ht="19.5" thickBot="1" x14ac:dyDescent="0.45">
      <c r="B21" s="153"/>
      <c r="C21" s="75" t="s">
        <v>132</v>
      </c>
      <c r="D21" s="76">
        <f t="shared" ref="D21:I21" si="2">D18/D15</f>
        <v>2.9672131147540983</v>
      </c>
      <c r="E21" s="76">
        <f t="shared" si="2"/>
        <v>1.575609756097561</v>
      </c>
      <c r="F21" s="76">
        <f t="shared" si="2"/>
        <v>1.6103896103896105</v>
      </c>
      <c r="G21" s="76">
        <f t="shared" si="2"/>
        <v>1.1125827814569536</v>
      </c>
      <c r="H21" s="76">
        <f t="shared" si="2"/>
        <v>1.6103896103896105</v>
      </c>
      <c r="I21" s="76">
        <f t="shared" si="2"/>
        <v>0.60592255125284733</v>
      </c>
    </row>
    <row r="22" spans="2:18" x14ac:dyDescent="0.4">
      <c r="B22" s="77"/>
      <c r="C22" s="77"/>
      <c r="D22" s="151" t="s">
        <v>261</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274"/>
      <c r="D31" s="102" t="s">
        <v>183</v>
      </c>
      <c r="E31" s="275" t="s">
        <v>123</v>
      </c>
      <c r="F31" s="275"/>
      <c r="G31" s="275" t="s">
        <v>124</v>
      </c>
      <c r="H31" s="275"/>
      <c r="I31" s="103" t="s">
        <v>125</v>
      </c>
    </row>
    <row r="32" spans="2:18" x14ac:dyDescent="0.4">
      <c r="B32" s="191" t="s">
        <v>193</v>
      </c>
      <c r="C32" s="272" t="s">
        <v>333</v>
      </c>
      <c r="D32" s="273" t="s">
        <v>344</v>
      </c>
      <c r="E32" s="273">
        <v>232</v>
      </c>
      <c r="F32" s="273">
        <v>59</v>
      </c>
      <c r="G32" s="273">
        <v>173</v>
      </c>
      <c r="H32" s="273">
        <v>59</v>
      </c>
      <c r="I32" s="194">
        <v>704</v>
      </c>
      <c r="K32"/>
      <c r="L32"/>
      <c r="M32"/>
      <c r="N32"/>
      <c r="O32"/>
      <c r="P32"/>
      <c r="Q32"/>
      <c r="R32"/>
    </row>
    <row r="33" spans="2:18" ht="18.75" customHeight="1" x14ac:dyDescent="0.4">
      <c r="B33" s="192"/>
      <c r="C33" s="141"/>
      <c r="D33" s="143"/>
      <c r="E33" s="143"/>
      <c r="F33" s="143"/>
      <c r="G33" s="143"/>
      <c r="H33" s="143"/>
      <c r="I33" s="145"/>
      <c r="K33"/>
      <c r="L33"/>
      <c r="M33"/>
      <c r="N33"/>
      <c r="O33"/>
      <c r="P33"/>
      <c r="Q33"/>
      <c r="R33"/>
    </row>
    <row r="34" spans="2:18" ht="19.5" thickBot="1" x14ac:dyDescent="0.45">
      <c r="B34" s="192"/>
      <c r="C34" s="153"/>
      <c r="D34" s="177"/>
      <c r="E34" s="207">
        <f>E32+F32</f>
        <v>291</v>
      </c>
      <c r="F34" s="208"/>
      <c r="G34" s="207">
        <f>G32+H32</f>
        <v>232</v>
      </c>
      <c r="H34" s="208"/>
      <c r="I34" s="176"/>
      <c r="K34"/>
      <c r="L34"/>
      <c r="M34"/>
      <c r="N34"/>
      <c r="O34"/>
      <c r="P34"/>
      <c r="Q34"/>
      <c r="R34"/>
    </row>
    <row r="35" spans="2:18" x14ac:dyDescent="0.4">
      <c r="B35" s="192"/>
      <c r="C35" s="272" t="s">
        <v>334</v>
      </c>
      <c r="D35" s="197" t="s">
        <v>359</v>
      </c>
      <c r="E35" s="273">
        <v>274</v>
      </c>
      <c r="F35" s="273">
        <v>47</v>
      </c>
      <c r="G35" s="273">
        <v>257</v>
      </c>
      <c r="H35" s="273">
        <v>47</v>
      </c>
      <c r="I35" s="194">
        <v>1841</v>
      </c>
      <c r="K35"/>
      <c r="L35"/>
      <c r="M35"/>
      <c r="N35"/>
      <c r="O35"/>
      <c r="P35"/>
      <c r="Q35"/>
      <c r="R35"/>
    </row>
    <row r="36" spans="2:18" x14ac:dyDescent="0.4">
      <c r="B36" s="192"/>
      <c r="C36" s="141"/>
      <c r="D36" s="204"/>
      <c r="E36" s="143"/>
      <c r="F36" s="143"/>
      <c r="G36" s="143"/>
      <c r="H36" s="143"/>
      <c r="I36" s="145"/>
      <c r="K36"/>
      <c r="L36"/>
      <c r="M36"/>
      <c r="N36"/>
      <c r="O36"/>
      <c r="P36"/>
      <c r="Q36"/>
      <c r="R36"/>
    </row>
    <row r="37" spans="2:18" ht="19.5" thickBot="1" x14ac:dyDescent="0.45">
      <c r="B37" s="192"/>
      <c r="C37" s="153"/>
      <c r="D37" s="205"/>
      <c r="E37" s="207">
        <f>E35+F35</f>
        <v>321</v>
      </c>
      <c r="F37" s="208"/>
      <c r="G37" s="207">
        <f>G35+H35</f>
        <v>304</v>
      </c>
      <c r="H37" s="208"/>
      <c r="I37" s="176"/>
      <c r="K37"/>
      <c r="L37"/>
      <c r="M37"/>
      <c r="N37"/>
      <c r="O37"/>
      <c r="P37"/>
      <c r="Q37"/>
      <c r="R37"/>
    </row>
    <row r="38" spans="2:18" x14ac:dyDescent="0.4">
      <c r="B38" s="192"/>
      <c r="C38" s="272" t="s">
        <v>335</v>
      </c>
      <c r="D38" s="273" t="s">
        <v>364</v>
      </c>
      <c r="E38" s="273">
        <v>275</v>
      </c>
      <c r="F38" s="273">
        <v>74</v>
      </c>
      <c r="G38" s="273">
        <v>253</v>
      </c>
      <c r="H38" s="273">
        <v>74</v>
      </c>
      <c r="I38" s="194">
        <v>1867</v>
      </c>
      <c r="K38"/>
      <c r="L38"/>
      <c r="M38"/>
      <c r="N38"/>
      <c r="O38"/>
      <c r="P38"/>
      <c r="Q38"/>
      <c r="R38"/>
    </row>
    <row r="39" spans="2:18" ht="18.75" customHeight="1" x14ac:dyDescent="0.4">
      <c r="B39" s="192"/>
      <c r="C39" s="141"/>
      <c r="D39" s="143"/>
      <c r="E39" s="143"/>
      <c r="F39" s="143"/>
      <c r="G39" s="143"/>
      <c r="H39" s="143"/>
      <c r="I39" s="145"/>
      <c r="K39"/>
      <c r="L39"/>
      <c r="M39"/>
      <c r="N39"/>
      <c r="O39"/>
      <c r="P39"/>
      <c r="Q39"/>
      <c r="R39"/>
    </row>
    <row r="40" spans="2:18" ht="19.5" thickBot="1" x14ac:dyDescent="0.45">
      <c r="B40" s="192"/>
      <c r="C40" s="153"/>
      <c r="D40" s="177"/>
      <c r="E40" s="207">
        <f>E38+F38</f>
        <v>349</v>
      </c>
      <c r="F40" s="208"/>
      <c r="G40" s="207">
        <f>G38+H38</f>
        <v>327</v>
      </c>
      <c r="H40" s="208"/>
      <c r="I40" s="176"/>
      <c r="J40" s="66">
        <v>82.9</v>
      </c>
      <c r="K40"/>
      <c r="L40"/>
      <c r="M40"/>
      <c r="N40"/>
      <c r="O40"/>
      <c r="P40"/>
      <c r="Q40"/>
      <c r="R40"/>
    </row>
    <row r="41" spans="2:18" x14ac:dyDescent="0.4">
      <c r="B41" s="192"/>
      <c r="C41" s="272" t="s">
        <v>336</v>
      </c>
      <c r="D41" s="273" t="s">
        <v>365</v>
      </c>
      <c r="E41" s="273">
        <v>362</v>
      </c>
      <c r="F41" s="273">
        <v>110</v>
      </c>
      <c r="G41" s="273">
        <v>475</v>
      </c>
      <c r="H41" s="273">
        <v>110</v>
      </c>
      <c r="I41" s="194">
        <v>3341</v>
      </c>
      <c r="K41"/>
      <c r="L41"/>
      <c r="M41"/>
      <c r="N41"/>
      <c r="O41"/>
      <c r="P41"/>
      <c r="Q41"/>
      <c r="R41"/>
    </row>
    <row r="42" spans="2:18" x14ac:dyDescent="0.4">
      <c r="B42" s="192"/>
      <c r="C42" s="141"/>
      <c r="D42" s="143"/>
      <c r="E42" s="143"/>
      <c r="F42" s="143"/>
      <c r="G42" s="143"/>
      <c r="H42" s="143"/>
      <c r="I42" s="145"/>
      <c r="K42"/>
      <c r="L42"/>
      <c r="M42"/>
      <c r="N42"/>
      <c r="O42"/>
      <c r="P42"/>
      <c r="Q42"/>
      <c r="R42"/>
    </row>
    <row r="43" spans="2:18" ht="19.5" thickBot="1" x14ac:dyDescent="0.45">
      <c r="B43" s="192"/>
      <c r="C43" s="153"/>
      <c r="D43" s="177"/>
      <c r="E43" s="207">
        <f>E41+F41</f>
        <v>472</v>
      </c>
      <c r="F43" s="208"/>
      <c r="G43" s="207">
        <f>G41+H41</f>
        <v>585</v>
      </c>
      <c r="H43" s="208"/>
      <c r="I43" s="176"/>
      <c r="J43" s="66">
        <v>148.47999999999999</v>
      </c>
      <c r="K43"/>
      <c r="L43"/>
      <c r="M43"/>
      <c r="N43"/>
      <c r="O43"/>
      <c r="P43"/>
      <c r="Q43"/>
      <c r="R43"/>
    </row>
    <row r="44" spans="2:18" x14ac:dyDescent="0.4">
      <c r="B44" s="192"/>
      <c r="C44" s="272" t="s">
        <v>337</v>
      </c>
      <c r="D44" s="143" t="s">
        <v>370</v>
      </c>
      <c r="E44" s="143">
        <v>457</v>
      </c>
      <c r="F44" s="143">
        <v>150</v>
      </c>
      <c r="G44" s="143">
        <v>536</v>
      </c>
      <c r="H44" s="143">
        <v>150</v>
      </c>
      <c r="I44" s="144">
        <v>2319</v>
      </c>
      <c r="K44"/>
      <c r="L44"/>
      <c r="M44"/>
      <c r="N44"/>
      <c r="O44"/>
      <c r="P44"/>
      <c r="Q44"/>
      <c r="R44"/>
    </row>
    <row r="45" spans="2:18" x14ac:dyDescent="0.4">
      <c r="B45" s="192"/>
      <c r="C45" s="141"/>
      <c r="D45" s="143"/>
      <c r="E45" s="143"/>
      <c r="F45" s="143"/>
      <c r="G45" s="143"/>
      <c r="H45" s="143"/>
      <c r="I45" s="145"/>
      <c r="K45"/>
      <c r="L45"/>
      <c r="M45"/>
      <c r="N45"/>
      <c r="O45"/>
      <c r="P45"/>
      <c r="Q45"/>
      <c r="R45"/>
    </row>
    <row r="46" spans="2:18" ht="19.5" thickBot="1" x14ac:dyDescent="0.45">
      <c r="B46" s="192"/>
      <c r="C46" s="153"/>
      <c r="D46" s="143"/>
      <c r="E46" s="207">
        <f>E44+F44</f>
        <v>607</v>
      </c>
      <c r="F46" s="208"/>
      <c r="G46" s="207">
        <f>G44+H44</f>
        <v>686</v>
      </c>
      <c r="H46" s="208"/>
      <c r="I46" s="146"/>
      <c r="J46" s="66">
        <v>103</v>
      </c>
      <c r="K46"/>
      <c r="L46"/>
      <c r="M46"/>
      <c r="N46"/>
      <c r="O46"/>
      <c r="P46"/>
      <c r="Q46"/>
      <c r="R46"/>
    </row>
    <row r="47" spans="2:18" x14ac:dyDescent="0.4">
      <c r="B47" s="192"/>
      <c r="C47" s="272" t="s">
        <v>338</v>
      </c>
      <c r="D47" s="143" t="s">
        <v>374</v>
      </c>
      <c r="E47" s="143">
        <v>754</v>
      </c>
      <c r="F47" s="143">
        <v>244</v>
      </c>
      <c r="G47" s="143">
        <v>853</v>
      </c>
      <c r="H47" s="143">
        <v>244</v>
      </c>
      <c r="I47" s="144">
        <v>3095</v>
      </c>
      <c r="K47" s="88"/>
      <c r="L47" s="88"/>
      <c r="M47" s="88"/>
      <c r="N47" s="88"/>
      <c r="O47" s="88"/>
      <c r="P47" s="88"/>
      <c r="Q47" s="88"/>
      <c r="R47" s="88"/>
    </row>
    <row r="48" spans="2:18" x14ac:dyDescent="0.4">
      <c r="B48" s="192"/>
      <c r="C48" s="141"/>
      <c r="D48" s="143"/>
      <c r="E48" s="143"/>
      <c r="F48" s="143"/>
      <c r="G48" s="143"/>
      <c r="H48" s="143"/>
      <c r="I48" s="145"/>
      <c r="K48" s="88"/>
      <c r="L48" s="88"/>
      <c r="M48" s="88"/>
      <c r="N48" s="88"/>
      <c r="O48" s="88"/>
      <c r="P48" s="88"/>
      <c r="Q48" s="88"/>
      <c r="R48" s="88"/>
    </row>
    <row r="49" spans="2:18" ht="19.5" thickBot="1" x14ac:dyDescent="0.45">
      <c r="B49" s="192"/>
      <c r="C49" s="153"/>
      <c r="D49" s="143"/>
      <c r="E49" s="207">
        <f>E47+F47</f>
        <v>998</v>
      </c>
      <c r="F49" s="208"/>
      <c r="G49" s="207">
        <f>G47+H47</f>
        <v>1097</v>
      </c>
      <c r="H49" s="208"/>
      <c r="I49" s="146"/>
      <c r="J49" s="66">
        <v>137.5</v>
      </c>
      <c r="K49" s="88"/>
      <c r="L49" s="88"/>
      <c r="M49" s="88"/>
      <c r="N49" s="88"/>
      <c r="O49" s="88"/>
      <c r="P49" s="88"/>
      <c r="Q49" s="88"/>
      <c r="R49" s="88"/>
    </row>
    <row r="50" spans="2:18" x14ac:dyDescent="0.4">
      <c r="B50" s="192"/>
      <c r="C50" s="272" t="s">
        <v>339</v>
      </c>
      <c r="D50" s="143" t="s">
        <v>384</v>
      </c>
      <c r="E50" s="143">
        <v>508</v>
      </c>
      <c r="F50" s="143">
        <v>167</v>
      </c>
      <c r="G50" s="143">
        <v>563</v>
      </c>
      <c r="H50" s="143">
        <v>167</v>
      </c>
      <c r="I50" s="144">
        <v>1064</v>
      </c>
      <c r="K50" s="88"/>
      <c r="L50" s="88"/>
      <c r="M50" s="88"/>
      <c r="N50" s="88"/>
      <c r="O50" s="88"/>
      <c r="P50" s="88"/>
      <c r="Q50" s="88"/>
      <c r="R50" s="88"/>
    </row>
    <row r="51" spans="2:18" x14ac:dyDescent="0.4">
      <c r="B51" s="192"/>
      <c r="C51" s="141"/>
      <c r="D51" s="143"/>
      <c r="E51" s="143"/>
      <c r="F51" s="143"/>
      <c r="G51" s="143"/>
      <c r="H51" s="143"/>
      <c r="I51" s="145"/>
      <c r="K51" s="88"/>
      <c r="L51" s="88"/>
      <c r="M51" s="88"/>
      <c r="N51" s="88"/>
      <c r="O51" s="88"/>
      <c r="P51" s="88"/>
      <c r="Q51" s="88"/>
      <c r="R51" s="88"/>
    </row>
    <row r="52" spans="2:18" ht="19.5" thickBot="1" x14ac:dyDescent="0.45">
      <c r="B52" s="192"/>
      <c r="C52" s="153"/>
      <c r="D52" s="143"/>
      <c r="E52" s="207">
        <f>E50+F50</f>
        <v>675</v>
      </c>
      <c r="F52" s="208"/>
      <c r="G52" s="207">
        <f>G50+H50</f>
        <v>730</v>
      </c>
      <c r="H52" s="208"/>
      <c r="I52" s="146"/>
      <c r="J52" s="66">
        <v>47.2</v>
      </c>
      <c r="K52" s="88"/>
      <c r="L52" s="88"/>
      <c r="M52" s="88"/>
      <c r="N52" s="88"/>
      <c r="O52" s="88"/>
      <c r="P52" s="88"/>
      <c r="Q52" s="88"/>
      <c r="R52" s="88"/>
    </row>
    <row r="53" spans="2:18" x14ac:dyDescent="0.4">
      <c r="B53" s="192"/>
      <c r="C53" s="179"/>
      <c r="D53" s="197"/>
      <c r="E53" s="273"/>
      <c r="F53" s="273"/>
      <c r="G53" s="273"/>
      <c r="H53" s="273"/>
      <c r="I53" s="194"/>
      <c r="K53" s="88"/>
      <c r="L53" s="88"/>
      <c r="M53" s="88"/>
      <c r="N53" s="88"/>
      <c r="O53" s="88"/>
      <c r="P53" s="88"/>
      <c r="Q53" s="88"/>
      <c r="R53" s="88"/>
    </row>
    <row r="54" spans="2:18" x14ac:dyDescent="0.4">
      <c r="B54" s="192"/>
      <c r="C54" s="180"/>
      <c r="D54" s="204"/>
      <c r="E54" s="143"/>
      <c r="F54" s="143"/>
      <c r="G54" s="143"/>
      <c r="H54" s="143"/>
      <c r="I54" s="145"/>
      <c r="K54" s="88"/>
      <c r="L54" s="88"/>
      <c r="M54" s="88"/>
      <c r="N54" s="88"/>
      <c r="O54" s="88"/>
      <c r="P54" s="88"/>
      <c r="Q54" s="88"/>
      <c r="R54" s="88"/>
    </row>
    <row r="55" spans="2:18" ht="19.5" thickBot="1" x14ac:dyDescent="0.45">
      <c r="B55" s="192"/>
      <c r="C55" s="181"/>
      <c r="D55" s="205"/>
      <c r="E55" s="207"/>
      <c r="F55" s="208"/>
      <c r="G55" s="207"/>
      <c r="H55" s="208"/>
      <c r="I55" s="176"/>
      <c r="K55" s="88"/>
      <c r="L55" s="88"/>
      <c r="M55" s="88"/>
      <c r="N55" s="88"/>
      <c r="O55" s="88"/>
      <c r="P55" s="88"/>
      <c r="Q55" s="88"/>
      <c r="R55" s="88"/>
    </row>
    <row r="56" spans="2:18" x14ac:dyDescent="0.4">
      <c r="B56" s="192"/>
      <c r="C56" s="272"/>
      <c r="D56" s="273"/>
      <c r="E56" s="273"/>
      <c r="F56" s="273"/>
      <c r="G56" s="273"/>
      <c r="H56" s="273"/>
      <c r="I56" s="194"/>
      <c r="K56" s="88"/>
      <c r="L56" s="88"/>
      <c r="M56" s="88"/>
      <c r="N56" s="88"/>
      <c r="O56" s="88"/>
      <c r="P56" s="88"/>
      <c r="Q56" s="88"/>
      <c r="R56" s="88"/>
    </row>
    <row r="57" spans="2:18" x14ac:dyDescent="0.4">
      <c r="B57" s="192"/>
      <c r="C57" s="141"/>
      <c r="D57" s="143"/>
      <c r="E57" s="143"/>
      <c r="F57" s="143"/>
      <c r="G57" s="143"/>
      <c r="H57" s="143"/>
      <c r="I57" s="145"/>
      <c r="K57" s="88"/>
      <c r="L57" s="88"/>
      <c r="M57" s="88"/>
      <c r="N57" s="88"/>
      <c r="O57" s="88"/>
      <c r="P57" s="88"/>
      <c r="Q57" s="88"/>
      <c r="R57" s="88"/>
    </row>
    <row r="58" spans="2:18" ht="19.5" thickBot="1" x14ac:dyDescent="0.45">
      <c r="B58" s="192"/>
      <c r="C58" s="153"/>
      <c r="D58" s="177"/>
      <c r="E58" s="207"/>
      <c r="F58" s="208"/>
      <c r="G58" s="207"/>
      <c r="H58" s="208"/>
      <c r="I58" s="176"/>
      <c r="K58" s="88"/>
      <c r="L58" s="88"/>
      <c r="M58" s="88"/>
      <c r="N58" s="88"/>
      <c r="O58" s="88"/>
      <c r="P58" s="88"/>
      <c r="Q58" s="88"/>
      <c r="R58" s="88"/>
    </row>
    <row r="59" spans="2:18" x14ac:dyDescent="0.4">
      <c r="B59" s="192"/>
      <c r="C59" s="272"/>
      <c r="D59" s="197"/>
      <c r="E59" s="273"/>
      <c r="F59" s="273"/>
      <c r="G59" s="273"/>
      <c r="H59" s="273"/>
      <c r="I59" s="194"/>
      <c r="K59" s="88"/>
      <c r="L59" s="88"/>
      <c r="M59" s="88"/>
      <c r="N59" s="88"/>
      <c r="O59" s="88"/>
      <c r="P59" s="88"/>
      <c r="Q59" s="88"/>
      <c r="R59" s="88"/>
    </row>
    <row r="60" spans="2:18" x14ac:dyDescent="0.4">
      <c r="B60" s="192"/>
      <c r="C60" s="141"/>
      <c r="D60" s="204"/>
      <c r="E60" s="143"/>
      <c r="F60" s="143"/>
      <c r="G60" s="143"/>
      <c r="H60" s="143"/>
      <c r="I60" s="145"/>
      <c r="K60" s="88"/>
      <c r="L60" s="88"/>
      <c r="M60" s="88"/>
      <c r="N60" s="88"/>
      <c r="O60" s="88"/>
      <c r="P60" s="88"/>
      <c r="Q60" s="88"/>
      <c r="R60" s="88"/>
    </row>
    <row r="61" spans="2:18" ht="19.5" thickBot="1" x14ac:dyDescent="0.45">
      <c r="B61" s="193"/>
      <c r="C61" s="153"/>
      <c r="D61" s="205"/>
      <c r="E61" s="207">
        <f>E59+F59</f>
        <v>0</v>
      </c>
      <c r="F61" s="208"/>
      <c r="G61" s="207">
        <f>G59+H59</f>
        <v>0</v>
      </c>
      <c r="H61" s="208"/>
      <c r="I61" s="176"/>
      <c r="K61" s="88"/>
      <c r="L61" s="88"/>
      <c r="M61" s="88"/>
      <c r="N61" s="88"/>
      <c r="O61" s="88"/>
      <c r="P61" s="88"/>
      <c r="Q61" s="88"/>
      <c r="R61" s="88"/>
    </row>
    <row r="62" spans="2:18" x14ac:dyDescent="0.4">
      <c r="B62" s="77"/>
      <c r="C62" s="77"/>
      <c r="D62" s="91"/>
      <c r="E62" s="92"/>
      <c r="F62" s="92"/>
      <c r="G62" s="92"/>
      <c r="H62" s="92"/>
      <c r="I62" s="77"/>
      <c r="K62" s="88"/>
      <c r="L62" s="88"/>
      <c r="M62" s="88"/>
      <c r="N62" s="88"/>
      <c r="O62" s="88"/>
      <c r="P62" s="88"/>
      <c r="Q62" s="88"/>
      <c r="R62" s="88"/>
    </row>
    <row r="63" spans="2:18" x14ac:dyDescent="0.4">
      <c r="D63" s="178" t="s">
        <v>145</v>
      </c>
    </row>
    <row r="64" spans="2:18" ht="19.5" thickBot="1" x14ac:dyDescent="0.45">
      <c r="D64" s="178"/>
    </row>
    <row r="65" spans="3:36" ht="19.5" thickBot="1" x14ac:dyDescent="0.45">
      <c r="D65" s="83"/>
      <c r="E65" s="255" t="s">
        <v>183</v>
      </c>
      <c r="F65" s="256"/>
      <c r="G65" s="263" t="s">
        <v>147</v>
      </c>
      <c r="H65" s="182"/>
      <c r="I65" s="182" t="s">
        <v>148</v>
      </c>
      <c r="J65" s="183"/>
      <c r="L65" s="83"/>
      <c r="M65" s="255" t="s">
        <v>183</v>
      </c>
      <c r="N65" s="256"/>
      <c r="O65" s="263" t="s">
        <v>147</v>
      </c>
      <c r="P65" s="182"/>
      <c r="Q65" s="182" t="s">
        <v>148</v>
      </c>
      <c r="R65" s="183"/>
      <c r="U65" s="83"/>
      <c r="V65" s="255" t="s">
        <v>183</v>
      </c>
      <c r="W65" s="256"/>
      <c r="X65" s="263" t="s">
        <v>147</v>
      </c>
      <c r="Y65" s="182"/>
      <c r="Z65" s="182" t="s">
        <v>148</v>
      </c>
      <c r="AA65" s="183"/>
    </row>
    <row r="66" spans="3:36" ht="19.5" thickBot="1" x14ac:dyDescent="0.45">
      <c r="C66" s="84" t="s">
        <v>146</v>
      </c>
      <c r="D66" s="191" t="s">
        <v>333</v>
      </c>
      <c r="E66" s="266">
        <v>88</v>
      </c>
      <c r="F66" s="267"/>
      <c r="G66" s="97" t="s">
        <v>103</v>
      </c>
      <c r="H66" s="70" t="s">
        <v>128</v>
      </c>
      <c r="I66" s="70" t="s">
        <v>129</v>
      </c>
      <c r="J66" s="71" t="s">
        <v>128</v>
      </c>
      <c r="L66" s="191" t="s">
        <v>255</v>
      </c>
      <c r="M66" s="266">
        <v>124</v>
      </c>
      <c r="N66" s="267"/>
      <c r="O66" s="97" t="s">
        <v>103</v>
      </c>
      <c r="P66" s="70" t="s">
        <v>128</v>
      </c>
      <c r="Q66" s="70" t="s">
        <v>129</v>
      </c>
      <c r="R66" s="71" t="s">
        <v>128</v>
      </c>
      <c r="U66" s="191" t="s">
        <v>213</v>
      </c>
      <c r="V66" s="251">
        <v>70</v>
      </c>
      <c r="W66" s="252"/>
      <c r="X66" s="97" t="s">
        <v>103</v>
      </c>
      <c r="Y66" s="70" t="s">
        <v>128</v>
      </c>
      <c r="Z66" s="70" t="s">
        <v>129</v>
      </c>
      <c r="AA66" s="71" t="s">
        <v>128</v>
      </c>
      <c r="AD66" s="179" t="s">
        <v>142</v>
      </c>
      <c r="AE66" s="255" t="s">
        <v>183</v>
      </c>
      <c r="AF66" s="256"/>
      <c r="AG66" s="263" t="s">
        <v>147</v>
      </c>
      <c r="AH66" s="182"/>
      <c r="AI66" s="182" t="s">
        <v>148</v>
      </c>
      <c r="AJ66" s="183"/>
    </row>
    <row r="67" spans="3:36" ht="19.5" x14ac:dyDescent="0.4">
      <c r="C67" s="107" t="s">
        <v>302</v>
      </c>
      <c r="D67" s="192"/>
      <c r="E67" s="268"/>
      <c r="F67" s="269"/>
      <c r="G67" s="142">
        <v>43</v>
      </c>
      <c r="H67" s="154">
        <v>9</v>
      </c>
      <c r="I67" s="154">
        <v>42</v>
      </c>
      <c r="J67" s="144">
        <v>9</v>
      </c>
      <c r="L67" s="192"/>
      <c r="M67" s="268"/>
      <c r="N67" s="269"/>
      <c r="O67" s="142">
        <v>34</v>
      </c>
      <c r="P67" s="154">
        <v>9</v>
      </c>
      <c r="Q67" s="154">
        <v>39</v>
      </c>
      <c r="R67" s="144">
        <v>9</v>
      </c>
      <c r="U67" s="192"/>
      <c r="V67" s="251"/>
      <c r="W67" s="252"/>
      <c r="X67" s="142">
        <v>21</v>
      </c>
      <c r="Y67" s="154">
        <v>12</v>
      </c>
      <c r="Z67" s="154">
        <v>34</v>
      </c>
      <c r="AA67" s="144">
        <v>12</v>
      </c>
      <c r="AD67" s="180"/>
      <c r="AE67" s="257"/>
      <c r="AF67" s="258"/>
      <c r="AG67" s="97" t="s">
        <v>103</v>
      </c>
      <c r="AH67" s="70" t="s">
        <v>128</v>
      </c>
      <c r="AI67" s="70" t="s">
        <v>129</v>
      </c>
      <c r="AJ67" s="71" t="s">
        <v>128</v>
      </c>
    </row>
    <row r="68" spans="3:36" x14ac:dyDescent="0.4">
      <c r="D68" s="192"/>
      <c r="E68" s="268"/>
      <c r="F68" s="269"/>
      <c r="G68" s="264"/>
      <c r="H68" s="156"/>
      <c r="I68" s="156"/>
      <c r="J68" s="146"/>
      <c r="L68" s="192"/>
      <c r="M68" s="268"/>
      <c r="N68" s="269"/>
      <c r="O68" s="264"/>
      <c r="P68" s="156"/>
      <c r="Q68" s="156"/>
      <c r="R68" s="146"/>
      <c r="U68" s="192"/>
      <c r="V68" s="251"/>
      <c r="W68" s="252"/>
      <c r="X68" s="264"/>
      <c r="Y68" s="156"/>
      <c r="Z68" s="156"/>
      <c r="AA68" s="146"/>
      <c r="AD68" s="180"/>
      <c r="AE68" s="251"/>
      <c r="AF68" s="252"/>
      <c r="AG68" s="141">
        <v>24</v>
      </c>
      <c r="AH68" s="143">
        <v>5</v>
      </c>
      <c r="AI68" s="143">
        <v>35</v>
      </c>
      <c r="AJ68" s="184">
        <v>5</v>
      </c>
    </row>
    <row r="69" spans="3:36" ht="19.5" thickBot="1" x14ac:dyDescent="0.45">
      <c r="D69" s="193"/>
      <c r="E69" s="270"/>
      <c r="F69" s="271"/>
      <c r="G69" s="265">
        <f>G67+H67</f>
        <v>52</v>
      </c>
      <c r="H69" s="196"/>
      <c r="I69" s="195">
        <f>I67+J67</f>
        <v>51</v>
      </c>
      <c r="J69" s="201"/>
      <c r="L69" s="193"/>
      <c r="M69" s="270"/>
      <c r="N69" s="271"/>
      <c r="O69" s="265">
        <f>O67+P67</f>
        <v>43</v>
      </c>
      <c r="P69" s="196"/>
      <c r="Q69" s="195">
        <f>Q67+R67</f>
        <v>48</v>
      </c>
      <c r="R69" s="201"/>
      <c r="U69" s="193"/>
      <c r="V69" s="253"/>
      <c r="W69" s="254"/>
      <c r="X69" s="265">
        <f>X67+Y67</f>
        <v>33</v>
      </c>
      <c r="Y69" s="196"/>
      <c r="Z69" s="195">
        <f>Z67+AA67</f>
        <v>46</v>
      </c>
      <c r="AA69" s="201"/>
      <c r="AD69" s="180"/>
      <c r="AE69" s="251"/>
      <c r="AF69" s="252"/>
      <c r="AG69" s="141"/>
      <c r="AH69" s="143"/>
      <c r="AI69" s="143"/>
      <c r="AJ69" s="184"/>
    </row>
    <row r="70" spans="3:36" ht="19.5" thickBot="1" x14ac:dyDescent="0.45">
      <c r="D70" s="191" t="s">
        <v>334</v>
      </c>
      <c r="E70" s="266">
        <v>62</v>
      </c>
      <c r="F70" s="267"/>
      <c r="G70" s="97" t="s">
        <v>103</v>
      </c>
      <c r="H70" s="70" t="s">
        <v>128</v>
      </c>
      <c r="I70" s="70" t="s">
        <v>129</v>
      </c>
      <c r="J70" s="71" t="s">
        <v>128</v>
      </c>
      <c r="L70" s="191" t="s">
        <v>262</v>
      </c>
      <c r="M70" s="266">
        <v>233</v>
      </c>
      <c r="N70" s="267"/>
      <c r="O70" s="97" t="s">
        <v>103</v>
      </c>
      <c r="P70" s="70" t="s">
        <v>128</v>
      </c>
      <c r="Q70" s="70" t="s">
        <v>129</v>
      </c>
      <c r="R70" s="71" t="s">
        <v>128</v>
      </c>
      <c r="U70" s="180" t="s">
        <v>218</v>
      </c>
      <c r="V70" s="251">
        <v>93</v>
      </c>
      <c r="W70" s="252"/>
      <c r="X70" s="97" t="s">
        <v>103</v>
      </c>
      <c r="Y70" s="70" t="s">
        <v>128</v>
      </c>
      <c r="Z70" s="70" t="s">
        <v>129</v>
      </c>
      <c r="AA70" s="71" t="s">
        <v>128</v>
      </c>
      <c r="AD70" s="181"/>
      <c r="AE70" s="251"/>
      <c r="AF70" s="252"/>
      <c r="AG70" s="153">
        <f>AG68+AH68</f>
        <v>29</v>
      </c>
      <c r="AH70" s="177"/>
      <c r="AI70" s="177">
        <f>AI68+AJ68</f>
        <v>40</v>
      </c>
      <c r="AJ70" s="185"/>
    </row>
    <row r="71" spans="3:36" x14ac:dyDescent="0.4">
      <c r="D71" s="192"/>
      <c r="E71" s="268"/>
      <c r="F71" s="269"/>
      <c r="G71" s="142">
        <v>85</v>
      </c>
      <c r="H71" s="154">
        <v>18</v>
      </c>
      <c r="I71" s="154">
        <v>91</v>
      </c>
      <c r="J71" s="144">
        <v>18</v>
      </c>
      <c r="L71" s="192"/>
      <c r="M71" s="268"/>
      <c r="N71" s="269"/>
      <c r="O71" s="142">
        <v>45</v>
      </c>
      <c r="P71" s="154">
        <v>6</v>
      </c>
      <c r="Q71" s="154">
        <v>37</v>
      </c>
      <c r="R71" s="144">
        <v>6</v>
      </c>
      <c r="U71" s="180"/>
      <c r="V71" s="251"/>
      <c r="W71" s="252"/>
      <c r="X71" s="142">
        <v>28</v>
      </c>
      <c r="Y71" s="154">
        <v>3</v>
      </c>
      <c r="Z71" s="154">
        <v>29</v>
      </c>
      <c r="AA71" s="144">
        <v>3</v>
      </c>
      <c r="AD71" s="179" t="s">
        <v>149</v>
      </c>
      <c r="AE71" s="251"/>
      <c r="AF71" s="252"/>
      <c r="AG71" s="97" t="s">
        <v>103</v>
      </c>
      <c r="AH71" s="70" t="s">
        <v>128</v>
      </c>
      <c r="AI71" s="70" t="s">
        <v>129</v>
      </c>
      <c r="AJ71" s="71" t="s">
        <v>128</v>
      </c>
    </row>
    <row r="72" spans="3:36" x14ac:dyDescent="0.4">
      <c r="D72" s="192"/>
      <c r="E72" s="268"/>
      <c r="F72" s="269"/>
      <c r="G72" s="264"/>
      <c r="H72" s="156"/>
      <c r="I72" s="156"/>
      <c r="J72" s="146"/>
      <c r="L72" s="192"/>
      <c r="M72" s="268"/>
      <c r="N72" s="269"/>
      <c r="O72" s="264"/>
      <c r="P72" s="156"/>
      <c r="Q72" s="156"/>
      <c r="R72" s="146"/>
      <c r="U72" s="180"/>
      <c r="V72" s="251"/>
      <c r="W72" s="252"/>
      <c r="X72" s="264"/>
      <c r="Y72" s="156"/>
      <c r="Z72" s="156"/>
      <c r="AA72" s="146"/>
      <c r="AD72" s="180"/>
      <c r="AE72" s="251"/>
      <c r="AF72" s="252"/>
      <c r="AG72" s="141">
        <v>37</v>
      </c>
      <c r="AH72" s="143">
        <v>7</v>
      </c>
      <c r="AI72" s="143">
        <v>43</v>
      </c>
      <c r="AJ72" s="184">
        <v>7</v>
      </c>
    </row>
    <row r="73" spans="3:36" ht="19.5" thickBot="1" x14ac:dyDescent="0.45">
      <c r="D73" s="193"/>
      <c r="E73" s="270"/>
      <c r="F73" s="271"/>
      <c r="G73" s="265">
        <f>G71+H71</f>
        <v>103</v>
      </c>
      <c r="H73" s="196"/>
      <c r="I73" s="195">
        <f>I71+J71</f>
        <v>109</v>
      </c>
      <c r="J73" s="201"/>
      <c r="L73" s="193"/>
      <c r="M73" s="270"/>
      <c r="N73" s="271"/>
      <c r="O73" s="265">
        <f>O71+P71</f>
        <v>51</v>
      </c>
      <c r="P73" s="196"/>
      <c r="Q73" s="195">
        <f>Q71+R71</f>
        <v>43</v>
      </c>
      <c r="R73" s="201"/>
      <c r="U73" s="181"/>
      <c r="V73" s="253"/>
      <c r="W73" s="254"/>
      <c r="X73" s="265">
        <f>X71+Y71</f>
        <v>31</v>
      </c>
      <c r="Y73" s="196"/>
      <c r="Z73" s="195">
        <f>Z71+AA71</f>
        <v>32</v>
      </c>
      <c r="AA73" s="201"/>
      <c r="AD73" s="180"/>
      <c r="AE73" s="251"/>
      <c r="AF73" s="252"/>
      <c r="AG73" s="141"/>
      <c r="AH73" s="143"/>
      <c r="AI73" s="143"/>
      <c r="AJ73" s="184"/>
    </row>
    <row r="74" spans="3:36" ht="19.5" thickBot="1" x14ac:dyDescent="0.45">
      <c r="D74" s="191" t="s">
        <v>335</v>
      </c>
      <c r="E74" s="266">
        <v>148</v>
      </c>
      <c r="F74" s="267"/>
      <c r="G74" s="97" t="s">
        <v>103</v>
      </c>
      <c r="H74" s="70" t="s">
        <v>128</v>
      </c>
      <c r="I74" s="70" t="s">
        <v>129</v>
      </c>
      <c r="J74" s="71" t="s">
        <v>128</v>
      </c>
      <c r="L74" s="191" t="s">
        <v>269</v>
      </c>
      <c r="M74" s="266">
        <v>203</v>
      </c>
      <c r="N74" s="267"/>
      <c r="O74" s="97" t="s">
        <v>103</v>
      </c>
      <c r="P74" s="70" t="s">
        <v>128</v>
      </c>
      <c r="Q74" s="70" t="s">
        <v>129</v>
      </c>
      <c r="R74" s="71" t="s">
        <v>128</v>
      </c>
      <c r="U74" s="180" t="s">
        <v>224</v>
      </c>
      <c r="V74" s="251">
        <v>64</v>
      </c>
      <c r="W74" s="252"/>
      <c r="X74" s="97" t="s">
        <v>103</v>
      </c>
      <c r="Y74" s="70" t="s">
        <v>128</v>
      </c>
      <c r="Z74" s="70" t="s">
        <v>129</v>
      </c>
      <c r="AA74" s="71" t="s">
        <v>128</v>
      </c>
      <c r="AD74" s="181"/>
      <c r="AE74" s="251"/>
      <c r="AF74" s="252"/>
      <c r="AG74" s="153">
        <f>AG72+AH72</f>
        <v>44</v>
      </c>
      <c r="AH74" s="177"/>
      <c r="AI74" s="177">
        <f>AI72+AJ72</f>
        <v>50</v>
      </c>
      <c r="AJ74" s="185"/>
    </row>
    <row r="75" spans="3:36" x14ac:dyDescent="0.4">
      <c r="D75" s="192"/>
      <c r="E75" s="268"/>
      <c r="F75" s="269"/>
      <c r="G75" s="142">
        <v>157</v>
      </c>
      <c r="H75" s="154">
        <v>33</v>
      </c>
      <c r="I75" s="154">
        <v>134</v>
      </c>
      <c r="J75" s="144">
        <v>33</v>
      </c>
      <c r="L75" s="192"/>
      <c r="M75" s="268"/>
      <c r="N75" s="269"/>
      <c r="O75" s="142">
        <v>42</v>
      </c>
      <c r="P75" s="154">
        <v>3</v>
      </c>
      <c r="Q75" s="154">
        <v>52</v>
      </c>
      <c r="R75" s="144">
        <v>3</v>
      </c>
      <c r="U75" s="180"/>
      <c r="V75" s="251"/>
      <c r="W75" s="252"/>
      <c r="X75" s="142">
        <v>25</v>
      </c>
      <c r="Y75" s="154">
        <v>3</v>
      </c>
      <c r="Z75" s="154">
        <v>23</v>
      </c>
      <c r="AA75" s="144">
        <v>3</v>
      </c>
      <c r="AD75" s="180" t="s">
        <v>150</v>
      </c>
      <c r="AE75" s="251"/>
      <c r="AF75" s="252"/>
      <c r="AG75" s="97" t="s">
        <v>103</v>
      </c>
      <c r="AH75" s="70" t="s">
        <v>128</v>
      </c>
      <c r="AI75" s="70" t="s">
        <v>129</v>
      </c>
      <c r="AJ75" s="71" t="s">
        <v>128</v>
      </c>
    </row>
    <row r="76" spans="3:36" x14ac:dyDescent="0.4">
      <c r="D76" s="192"/>
      <c r="E76" s="268"/>
      <c r="F76" s="269"/>
      <c r="G76" s="264"/>
      <c r="H76" s="156"/>
      <c r="I76" s="156"/>
      <c r="J76" s="146"/>
      <c r="L76" s="192"/>
      <c r="M76" s="268"/>
      <c r="N76" s="269"/>
      <c r="O76" s="264"/>
      <c r="P76" s="156"/>
      <c r="Q76" s="156"/>
      <c r="R76" s="146"/>
      <c r="U76" s="180"/>
      <c r="V76" s="251"/>
      <c r="W76" s="252"/>
      <c r="X76" s="264"/>
      <c r="Y76" s="156"/>
      <c r="Z76" s="156"/>
      <c r="AA76" s="146"/>
      <c r="AD76" s="180"/>
      <c r="AE76" s="251"/>
      <c r="AF76" s="252"/>
      <c r="AG76" s="141">
        <v>13</v>
      </c>
      <c r="AH76" s="143">
        <v>2</v>
      </c>
      <c r="AI76" s="143">
        <v>46</v>
      </c>
      <c r="AJ76" s="184">
        <v>2</v>
      </c>
    </row>
    <row r="77" spans="3:36" ht="19.5" thickBot="1" x14ac:dyDescent="0.45">
      <c r="D77" s="193"/>
      <c r="E77" s="270"/>
      <c r="F77" s="271"/>
      <c r="G77" s="265">
        <f>G75+H75</f>
        <v>190</v>
      </c>
      <c r="H77" s="196"/>
      <c r="I77" s="195">
        <f>I75+J75</f>
        <v>167</v>
      </c>
      <c r="J77" s="201"/>
      <c r="L77" s="193"/>
      <c r="M77" s="270"/>
      <c r="N77" s="271"/>
      <c r="O77" s="265">
        <f>O75+P75</f>
        <v>45</v>
      </c>
      <c r="P77" s="196"/>
      <c r="Q77" s="195">
        <f>Q75+R75</f>
        <v>55</v>
      </c>
      <c r="R77" s="201"/>
      <c r="U77" s="181"/>
      <c r="V77" s="253"/>
      <c r="W77" s="254"/>
      <c r="X77" s="265">
        <f>X75+Y75</f>
        <v>28</v>
      </c>
      <c r="Y77" s="196"/>
      <c r="Z77" s="195">
        <f>Z75+AA75</f>
        <v>26</v>
      </c>
      <c r="AA77" s="201"/>
      <c r="AD77" s="180"/>
      <c r="AE77" s="251"/>
      <c r="AF77" s="252"/>
      <c r="AG77" s="141"/>
      <c r="AH77" s="143"/>
      <c r="AI77" s="143"/>
      <c r="AJ77" s="184"/>
    </row>
    <row r="78" spans="3:36" ht="19.5" thickBot="1" x14ac:dyDescent="0.45">
      <c r="D78" s="191" t="s">
        <v>336</v>
      </c>
      <c r="E78" s="266">
        <v>447</v>
      </c>
      <c r="F78" s="267"/>
      <c r="G78" s="97" t="s">
        <v>103</v>
      </c>
      <c r="H78" s="70" t="s">
        <v>128</v>
      </c>
      <c r="I78" s="70" t="s">
        <v>129</v>
      </c>
      <c r="J78" s="71" t="s">
        <v>128</v>
      </c>
      <c r="L78" s="191" t="s">
        <v>294</v>
      </c>
      <c r="M78" s="266">
        <v>162</v>
      </c>
      <c r="N78" s="267"/>
      <c r="O78" s="97" t="s">
        <v>103</v>
      </c>
      <c r="P78" s="70" t="s">
        <v>128</v>
      </c>
      <c r="Q78" s="70" t="s">
        <v>129</v>
      </c>
      <c r="R78" s="71" t="s">
        <v>128</v>
      </c>
      <c r="U78" s="191" t="s">
        <v>230</v>
      </c>
      <c r="V78" s="266">
        <v>70</v>
      </c>
      <c r="W78" s="267"/>
      <c r="X78" s="97" t="s">
        <v>103</v>
      </c>
      <c r="Y78" s="70" t="s">
        <v>128</v>
      </c>
      <c r="Z78" s="70" t="s">
        <v>129</v>
      </c>
      <c r="AA78" s="71" t="s">
        <v>128</v>
      </c>
      <c r="AD78" s="181"/>
      <c r="AE78" s="251"/>
      <c r="AF78" s="252"/>
      <c r="AG78" s="153">
        <f>AG76+AH76</f>
        <v>15</v>
      </c>
      <c r="AH78" s="177"/>
      <c r="AI78" s="177">
        <f>AI76+AJ76</f>
        <v>48</v>
      </c>
      <c r="AJ78" s="185"/>
    </row>
    <row r="79" spans="3:36" x14ac:dyDescent="0.4">
      <c r="D79" s="192"/>
      <c r="E79" s="268"/>
      <c r="F79" s="269"/>
      <c r="G79" s="142">
        <v>167</v>
      </c>
      <c r="H79" s="154">
        <v>35</v>
      </c>
      <c r="I79" s="154">
        <v>179</v>
      </c>
      <c r="J79" s="144">
        <v>35</v>
      </c>
      <c r="L79" s="192"/>
      <c r="M79" s="268"/>
      <c r="N79" s="269"/>
      <c r="O79" s="142">
        <v>41</v>
      </c>
      <c r="P79" s="154">
        <v>8</v>
      </c>
      <c r="Q79" s="154">
        <v>36</v>
      </c>
      <c r="R79" s="144">
        <v>8</v>
      </c>
      <c r="U79" s="192"/>
      <c r="V79" s="268"/>
      <c r="W79" s="269"/>
      <c r="X79" s="142">
        <v>25</v>
      </c>
      <c r="Y79" s="154">
        <v>6</v>
      </c>
      <c r="Z79" s="154">
        <v>19</v>
      </c>
      <c r="AA79" s="144">
        <v>6</v>
      </c>
      <c r="AD79" s="180" t="s">
        <v>138</v>
      </c>
      <c r="AE79" s="251"/>
      <c r="AF79" s="252"/>
      <c r="AG79" s="97" t="s">
        <v>103</v>
      </c>
      <c r="AH79" s="70" t="s">
        <v>128</v>
      </c>
      <c r="AI79" s="70" t="s">
        <v>129</v>
      </c>
      <c r="AJ79" s="71" t="s">
        <v>128</v>
      </c>
    </row>
    <row r="80" spans="3:36" x14ac:dyDescent="0.4">
      <c r="D80" s="192"/>
      <c r="E80" s="268"/>
      <c r="F80" s="269"/>
      <c r="G80" s="264"/>
      <c r="H80" s="156"/>
      <c r="I80" s="156"/>
      <c r="J80" s="146"/>
      <c r="L80" s="192"/>
      <c r="M80" s="268"/>
      <c r="N80" s="269"/>
      <c r="O80" s="264"/>
      <c r="P80" s="156"/>
      <c r="Q80" s="156"/>
      <c r="R80" s="146"/>
      <c r="U80" s="192"/>
      <c r="V80" s="268"/>
      <c r="W80" s="269"/>
      <c r="X80" s="264"/>
      <c r="Y80" s="156"/>
      <c r="Z80" s="156"/>
      <c r="AA80" s="146"/>
      <c r="AD80" s="180"/>
      <c r="AE80" s="251"/>
      <c r="AF80" s="252"/>
      <c r="AG80" s="142"/>
      <c r="AH80" s="154"/>
      <c r="AI80" s="154"/>
      <c r="AJ80" s="144"/>
    </row>
    <row r="81" spans="4:36" ht="19.5" thickBot="1" x14ac:dyDescent="0.45">
      <c r="D81" s="193"/>
      <c r="E81" s="270"/>
      <c r="F81" s="271"/>
      <c r="G81" s="265">
        <f>G79+H79</f>
        <v>202</v>
      </c>
      <c r="H81" s="196"/>
      <c r="I81" s="195">
        <f>I79+J79</f>
        <v>214</v>
      </c>
      <c r="J81" s="201"/>
      <c r="L81" s="193"/>
      <c r="M81" s="270"/>
      <c r="N81" s="271"/>
      <c r="O81" s="265">
        <f>O79+P79</f>
        <v>49</v>
      </c>
      <c r="P81" s="196"/>
      <c r="Q81" s="195">
        <f>Q79+R79</f>
        <v>44</v>
      </c>
      <c r="R81" s="201"/>
      <c r="U81" s="193"/>
      <c r="V81" s="270"/>
      <c r="W81" s="271"/>
      <c r="X81" s="265">
        <f>X79+Y79</f>
        <v>31</v>
      </c>
      <c r="Y81" s="196"/>
      <c r="Z81" s="195">
        <f>Z79+AA79</f>
        <v>25</v>
      </c>
      <c r="AA81" s="201"/>
      <c r="AD81" s="180"/>
      <c r="AE81" s="251"/>
      <c r="AF81" s="252"/>
      <c r="AG81" s="264"/>
      <c r="AH81" s="156"/>
      <c r="AI81" s="156"/>
      <c r="AJ81" s="146"/>
    </row>
    <row r="82" spans="4:36" ht="19.5" thickBot="1" x14ac:dyDescent="0.45">
      <c r="D82" s="191" t="s">
        <v>337</v>
      </c>
      <c r="E82" s="266">
        <v>109</v>
      </c>
      <c r="F82" s="267"/>
      <c r="G82" s="97" t="s">
        <v>103</v>
      </c>
      <c r="H82" s="70" t="s">
        <v>128</v>
      </c>
      <c r="I82" s="70" t="s">
        <v>129</v>
      </c>
      <c r="J82" s="71" t="s">
        <v>128</v>
      </c>
      <c r="L82" s="191" t="s">
        <v>303</v>
      </c>
      <c r="M82" s="266">
        <v>136</v>
      </c>
      <c r="N82" s="267"/>
      <c r="O82" s="97" t="s">
        <v>103</v>
      </c>
      <c r="P82" s="70" t="s">
        <v>128</v>
      </c>
      <c r="Q82" s="70" t="s">
        <v>129</v>
      </c>
      <c r="R82" s="71" t="s">
        <v>128</v>
      </c>
      <c r="U82" s="191" t="s">
        <v>243</v>
      </c>
      <c r="V82" s="266">
        <v>92</v>
      </c>
      <c r="W82" s="267"/>
      <c r="X82" s="97" t="s">
        <v>103</v>
      </c>
      <c r="Y82" s="70" t="s">
        <v>128</v>
      </c>
      <c r="Z82" s="70" t="s">
        <v>129</v>
      </c>
      <c r="AA82" s="71" t="s">
        <v>128</v>
      </c>
      <c r="AD82" s="181"/>
      <c r="AE82" s="251"/>
      <c r="AF82" s="252"/>
      <c r="AG82" s="265">
        <f>AG80+AH80</f>
        <v>0</v>
      </c>
      <c r="AH82" s="196"/>
      <c r="AI82" s="195">
        <f>AI80+AJ80</f>
        <v>0</v>
      </c>
      <c r="AJ82" s="201"/>
    </row>
    <row r="83" spans="4:36" x14ac:dyDescent="0.4">
      <c r="D83" s="192"/>
      <c r="E83" s="268"/>
      <c r="F83" s="269"/>
      <c r="G83" s="142">
        <v>160</v>
      </c>
      <c r="H83" s="154">
        <v>40</v>
      </c>
      <c r="I83" s="154">
        <v>155</v>
      </c>
      <c r="J83" s="144">
        <v>40</v>
      </c>
      <c r="L83" s="192"/>
      <c r="M83" s="268"/>
      <c r="N83" s="269"/>
      <c r="O83" s="142">
        <v>26</v>
      </c>
      <c r="P83" s="154">
        <v>9</v>
      </c>
      <c r="Q83" s="154">
        <v>43</v>
      </c>
      <c r="R83" s="144">
        <v>9</v>
      </c>
      <c r="U83" s="192"/>
      <c r="V83" s="268"/>
      <c r="W83" s="269"/>
      <c r="X83" s="142">
        <v>36</v>
      </c>
      <c r="Y83" s="154">
        <v>6</v>
      </c>
      <c r="Z83" s="154">
        <v>41</v>
      </c>
      <c r="AA83" s="144">
        <v>6</v>
      </c>
      <c r="AD83" s="180" t="s">
        <v>153</v>
      </c>
      <c r="AE83" s="251"/>
      <c r="AF83" s="252"/>
      <c r="AG83" s="97" t="s">
        <v>103</v>
      </c>
      <c r="AH83" s="70" t="s">
        <v>128</v>
      </c>
      <c r="AI83" s="70" t="s">
        <v>129</v>
      </c>
      <c r="AJ83" s="71" t="s">
        <v>128</v>
      </c>
    </row>
    <row r="84" spans="4:36" x14ac:dyDescent="0.4">
      <c r="D84" s="192"/>
      <c r="E84" s="268"/>
      <c r="F84" s="269"/>
      <c r="G84" s="264"/>
      <c r="H84" s="156"/>
      <c r="I84" s="156"/>
      <c r="J84" s="146"/>
      <c r="L84" s="192"/>
      <c r="M84" s="268"/>
      <c r="N84" s="269"/>
      <c r="O84" s="264"/>
      <c r="P84" s="156"/>
      <c r="Q84" s="156"/>
      <c r="R84" s="146"/>
      <c r="U84" s="192"/>
      <c r="V84" s="268"/>
      <c r="W84" s="269"/>
      <c r="X84" s="264"/>
      <c r="Y84" s="156"/>
      <c r="Z84" s="156"/>
      <c r="AA84" s="146"/>
      <c r="AD84" s="180"/>
      <c r="AE84" s="251"/>
      <c r="AF84" s="252"/>
      <c r="AG84" s="142"/>
      <c r="AH84" s="154"/>
      <c r="AI84" s="154"/>
      <c r="AJ84" s="144"/>
    </row>
    <row r="85" spans="4:36" ht="19.5" thickBot="1" x14ac:dyDescent="0.45">
      <c r="D85" s="193"/>
      <c r="E85" s="270"/>
      <c r="F85" s="271"/>
      <c r="G85" s="265">
        <f>G83+H83</f>
        <v>200</v>
      </c>
      <c r="H85" s="196"/>
      <c r="I85" s="195">
        <f>I83+J83</f>
        <v>195</v>
      </c>
      <c r="J85" s="201"/>
      <c r="L85" s="193"/>
      <c r="M85" s="270"/>
      <c r="N85" s="271"/>
      <c r="O85" s="265">
        <f>O83+P83</f>
        <v>35</v>
      </c>
      <c r="P85" s="196"/>
      <c r="Q85" s="195">
        <f>Q83+R83</f>
        <v>52</v>
      </c>
      <c r="R85" s="201"/>
      <c r="U85" s="193"/>
      <c r="V85" s="270"/>
      <c r="W85" s="271"/>
      <c r="X85" s="265">
        <f>X83+Y83</f>
        <v>42</v>
      </c>
      <c r="Y85" s="196"/>
      <c r="Z85" s="195">
        <f>Z83+AA83</f>
        <v>47</v>
      </c>
      <c r="AA85" s="201"/>
      <c r="AD85" s="180"/>
      <c r="AE85" s="251"/>
      <c r="AF85" s="252"/>
      <c r="AG85" s="264"/>
      <c r="AH85" s="156"/>
      <c r="AI85" s="156"/>
      <c r="AJ85" s="146"/>
    </row>
    <row r="86" spans="4:36" ht="19.5" thickBot="1" x14ac:dyDescent="0.45">
      <c r="D86" s="191" t="s">
        <v>338</v>
      </c>
      <c r="E86" s="266">
        <v>25</v>
      </c>
      <c r="F86" s="267"/>
      <c r="G86" s="97" t="s">
        <v>103</v>
      </c>
      <c r="H86" s="70" t="s">
        <v>128</v>
      </c>
      <c r="I86" s="70" t="s">
        <v>129</v>
      </c>
      <c r="J86" s="71" t="s">
        <v>128</v>
      </c>
      <c r="L86" s="191" t="s">
        <v>310</v>
      </c>
      <c r="M86" s="266">
        <v>112</v>
      </c>
      <c r="N86" s="267"/>
      <c r="O86" s="97" t="s">
        <v>103</v>
      </c>
      <c r="P86" s="70" t="s">
        <v>128</v>
      </c>
      <c r="Q86" s="70" t="s">
        <v>129</v>
      </c>
      <c r="R86" s="71" t="s">
        <v>128</v>
      </c>
      <c r="U86" s="191" t="s">
        <v>250</v>
      </c>
      <c r="V86" s="266">
        <v>113</v>
      </c>
      <c r="W86" s="267"/>
      <c r="X86" s="97" t="s">
        <v>103</v>
      </c>
      <c r="Y86" s="70" t="s">
        <v>128</v>
      </c>
      <c r="Z86" s="70" t="s">
        <v>129</v>
      </c>
      <c r="AA86" s="71" t="s">
        <v>128</v>
      </c>
      <c r="AD86" s="181"/>
      <c r="AE86" s="251"/>
      <c r="AF86" s="252"/>
      <c r="AG86" s="265">
        <f>AG84+AH84</f>
        <v>0</v>
      </c>
      <c r="AH86" s="196"/>
      <c r="AI86" s="195">
        <f>AI84+AJ84</f>
        <v>0</v>
      </c>
      <c r="AJ86" s="201"/>
    </row>
    <row r="87" spans="4:36" x14ac:dyDescent="0.4">
      <c r="D87" s="192"/>
      <c r="E87" s="268"/>
      <c r="F87" s="269"/>
      <c r="G87" s="142">
        <v>175</v>
      </c>
      <c r="H87" s="154">
        <v>73</v>
      </c>
      <c r="I87" s="154">
        <v>186</v>
      </c>
      <c r="J87" s="144">
        <v>73</v>
      </c>
      <c r="L87" s="192"/>
      <c r="M87" s="268"/>
      <c r="N87" s="269"/>
      <c r="O87" s="142">
        <v>29</v>
      </c>
      <c r="P87" s="154">
        <v>9</v>
      </c>
      <c r="Q87" s="154">
        <v>29</v>
      </c>
      <c r="R87" s="144">
        <v>9</v>
      </c>
      <c r="U87" s="192"/>
      <c r="V87" s="268"/>
      <c r="W87" s="269"/>
      <c r="X87" s="142">
        <v>33</v>
      </c>
      <c r="Y87" s="154">
        <v>8</v>
      </c>
      <c r="Z87" s="154">
        <v>69</v>
      </c>
      <c r="AA87" s="144">
        <v>8</v>
      </c>
      <c r="AD87" s="180" t="s">
        <v>154</v>
      </c>
      <c r="AE87" s="251"/>
      <c r="AF87" s="252"/>
      <c r="AG87" s="97" t="s">
        <v>103</v>
      </c>
      <c r="AH87" s="70" t="s">
        <v>128</v>
      </c>
      <c r="AI87" s="70" t="s">
        <v>129</v>
      </c>
      <c r="AJ87" s="71" t="s">
        <v>128</v>
      </c>
    </row>
    <row r="88" spans="4:36" x14ac:dyDescent="0.4">
      <c r="D88" s="192"/>
      <c r="E88" s="268"/>
      <c r="F88" s="269"/>
      <c r="G88" s="264"/>
      <c r="H88" s="156"/>
      <c r="I88" s="156"/>
      <c r="J88" s="146"/>
      <c r="L88" s="192"/>
      <c r="M88" s="268"/>
      <c r="N88" s="269"/>
      <c r="O88" s="264"/>
      <c r="P88" s="156"/>
      <c r="Q88" s="156"/>
      <c r="R88" s="146"/>
      <c r="U88" s="192"/>
      <c r="V88" s="268"/>
      <c r="W88" s="269"/>
      <c r="X88" s="264"/>
      <c r="Y88" s="156"/>
      <c r="Z88" s="156"/>
      <c r="AA88" s="146"/>
      <c r="AD88" s="180"/>
      <c r="AE88" s="251"/>
      <c r="AF88" s="252"/>
      <c r="AG88" s="142"/>
      <c r="AH88" s="154"/>
      <c r="AI88" s="154"/>
      <c r="AJ88" s="144"/>
    </row>
    <row r="89" spans="4:36" ht="19.5" thickBot="1" x14ac:dyDescent="0.45">
      <c r="D89" s="193"/>
      <c r="E89" s="270"/>
      <c r="F89" s="271"/>
      <c r="G89" s="265">
        <f>G87+H87</f>
        <v>248</v>
      </c>
      <c r="H89" s="196"/>
      <c r="I89" s="195">
        <f>I87+J87</f>
        <v>259</v>
      </c>
      <c r="J89" s="201"/>
      <c r="L89" s="193"/>
      <c r="M89" s="270"/>
      <c r="N89" s="271"/>
      <c r="O89" s="265">
        <f>O87+P87</f>
        <v>38</v>
      </c>
      <c r="P89" s="196"/>
      <c r="Q89" s="195">
        <f>Q87+R87</f>
        <v>38</v>
      </c>
      <c r="R89" s="201"/>
      <c r="U89" s="193"/>
      <c r="V89" s="270"/>
      <c r="W89" s="271"/>
      <c r="X89" s="265">
        <f>X87+Y87</f>
        <v>41</v>
      </c>
      <c r="Y89" s="196"/>
      <c r="Z89" s="195">
        <f>Z87+AA87</f>
        <v>77</v>
      </c>
      <c r="AA89" s="201"/>
      <c r="AD89" s="180"/>
      <c r="AE89" s="251"/>
      <c r="AF89" s="252"/>
      <c r="AG89" s="264"/>
      <c r="AH89" s="156"/>
      <c r="AI89" s="156"/>
      <c r="AJ89" s="146"/>
    </row>
    <row r="90" spans="4:36" ht="19.5" thickBot="1" x14ac:dyDescent="0.45">
      <c r="D90" s="191" t="s">
        <v>339</v>
      </c>
      <c r="E90" s="266">
        <v>119</v>
      </c>
      <c r="F90" s="267"/>
      <c r="G90" s="97" t="s">
        <v>103</v>
      </c>
      <c r="H90" s="70" t="s">
        <v>128</v>
      </c>
      <c r="I90" s="70" t="s">
        <v>129</v>
      </c>
      <c r="J90" s="71" t="s">
        <v>128</v>
      </c>
      <c r="L90" s="191" t="s">
        <v>315</v>
      </c>
      <c r="M90" s="266">
        <v>71</v>
      </c>
      <c r="N90" s="267"/>
      <c r="O90" s="97" t="s">
        <v>103</v>
      </c>
      <c r="P90" s="70" t="s">
        <v>128</v>
      </c>
      <c r="Q90" s="70" t="s">
        <v>129</v>
      </c>
      <c r="R90" s="71" t="s">
        <v>128</v>
      </c>
      <c r="U90" s="191" t="s">
        <v>255</v>
      </c>
      <c r="V90" s="266">
        <v>124</v>
      </c>
      <c r="W90" s="267"/>
      <c r="X90" s="97" t="s">
        <v>103</v>
      </c>
      <c r="Y90" s="70" t="s">
        <v>128</v>
      </c>
      <c r="Z90" s="70" t="s">
        <v>129</v>
      </c>
      <c r="AA90" s="71" t="s">
        <v>128</v>
      </c>
      <c r="AD90" s="181"/>
      <c r="AE90" s="251"/>
      <c r="AF90" s="252"/>
      <c r="AG90" s="265">
        <f>AG88+AH88</f>
        <v>0</v>
      </c>
      <c r="AH90" s="196"/>
      <c r="AI90" s="195">
        <f>AI88+AJ88</f>
        <v>0</v>
      </c>
      <c r="AJ90" s="201"/>
    </row>
    <row r="91" spans="4:36" x14ac:dyDescent="0.4">
      <c r="D91" s="192"/>
      <c r="E91" s="268"/>
      <c r="F91" s="269"/>
      <c r="G91" s="142">
        <v>185</v>
      </c>
      <c r="H91" s="154">
        <v>43</v>
      </c>
      <c r="I91" s="154">
        <v>227</v>
      </c>
      <c r="J91" s="144">
        <v>43</v>
      </c>
      <c r="L91" s="192"/>
      <c r="M91" s="268"/>
      <c r="N91" s="269"/>
      <c r="O91" s="142">
        <v>53</v>
      </c>
      <c r="P91" s="154">
        <v>6</v>
      </c>
      <c r="Q91" s="154">
        <v>49</v>
      </c>
      <c r="R91" s="144">
        <v>6</v>
      </c>
      <c r="U91" s="192"/>
      <c r="V91" s="268"/>
      <c r="W91" s="269"/>
      <c r="X91" s="142">
        <v>34</v>
      </c>
      <c r="Y91" s="154">
        <v>9</v>
      </c>
      <c r="Z91" s="154">
        <v>39</v>
      </c>
      <c r="AA91" s="144">
        <v>9</v>
      </c>
      <c r="AD91" s="180" t="s">
        <v>209</v>
      </c>
      <c r="AE91" s="251"/>
      <c r="AF91" s="252"/>
      <c r="AG91" s="97" t="s">
        <v>103</v>
      </c>
      <c r="AH91" s="70" t="s">
        <v>128</v>
      </c>
      <c r="AI91" s="70" t="s">
        <v>129</v>
      </c>
      <c r="AJ91" s="71" t="s">
        <v>128</v>
      </c>
    </row>
    <row r="92" spans="4:36" x14ac:dyDescent="0.4">
      <c r="D92" s="192"/>
      <c r="E92" s="268"/>
      <c r="F92" s="269"/>
      <c r="G92" s="264"/>
      <c r="H92" s="156"/>
      <c r="I92" s="156"/>
      <c r="J92" s="146"/>
      <c r="L92" s="192"/>
      <c r="M92" s="268"/>
      <c r="N92" s="269"/>
      <c r="O92" s="264"/>
      <c r="P92" s="156"/>
      <c r="Q92" s="156"/>
      <c r="R92" s="146"/>
      <c r="U92" s="192"/>
      <c r="V92" s="268"/>
      <c r="W92" s="269"/>
      <c r="X92" s="264"/>
      <c r="Y92" s="156"/>
      <c r="Z92" s="156"/>
      <c r="AA92" s="146"/>
      <c r="AD92" s="180"/>
      <c r="AE92" s="251"/>
      <c r="AF92" s="252"/>
      <c r="AG92" s="142"/>
      <c r="AH92" s="154"/>
      <c r="AI92" s="154"/>
      <c r="AJ92" s="144"/>
    </row>
    <row r="93" spans="4:36" ht="19.5" thickBot="1" x14ac:dyDescent="0.45">
      <c r="D93" s="193"/>
      <c r="E93" s="270"/>
      <c r="F93" s="271"/>
      <c r="G93" s="265">
        <f>G91+H91</f>
        <v>228</v>
      </c>
      <c r="H93" s="196"/>
      <c r="I93" s="195">
        <f>I91+J91</f>
        <v>270</v>
      </c>
      <c r="J93" s="201"/>
      <c r="L93" s="193"/>
      <c r="M93" s="270"/>
      <c r="N93" s="271"/>
      <c r="O93" s="265">
        <f>O91+P91</f>
        <v>59</v>
      </c>
      <c r="P93" s="196"/>
      <c r="Q93" s="195">
        <f>Q91+R91</f>
        <v>55</v>
      </c>
      <c r="R93" s="201"/>
      <c r="U93" s="193"/>
      <c r="V93" s="270"/>
      <c r="W93" s="271"/>
      <c r="X93" s="265">
        <f>X91+Y91</f>
        <v>43</v>
      </c>
      <c r="Y93" s="196"/>
      <c r="Z93" s="195">
        <f>Z91+AA91</f>
        <v>48</v>
      </c>
      <c r="AA93" s="201"/>
      <c r="AD93" s="180"/>
      <c r="AE93" s="251"/>
      <c r="AF93" s="252"/>
      <c r="AG93" s="264"/>
      <c r="AH93" s="156"/>
      <c r="AI93" s="156"/>
      <c r="AJ93" s="146"/>
    </row>
    <row r="94" spans="4:36" ht="19.5" thickBot="1" x14ac:dyDescent="0.45">
      <c r="D94" s="191"/>
      <c r="E94" s="266"/>
      <c r="F94" s="267"/>
      <c r="G94" s="97" t="s">
        <v>103</v>
      </c>
      <c r="H94" s="70" t="s">
        <v>128</v>
      </c>
      <c r="I94" s="70" t="s">
        <v>129</v>
      </c>
      <c r="J94" s="71" t="s">
        <v>128</v>
      </c>
      <c r="L94" s="191" t="s">
        <v>325</v>
      </c>
      <c r="M94" s="266">
        <v>125</v>
      </c>
      <c r="N94" s="267"/>
      <c r="O94" s="97" t="s">
        <v>103</v>
      </c>
      <c r="P94" s="70" t="s">
        <v>128</v>
      </c>
      <c r="Q94" s="70" t="s">
        <v>129</v>
      </c>
      <c r="R94" s="71" t="s">
        <v>128</v>
      </c>
      <c r="U94" s="191" t="s">
        <v>262</v>
      </c>
      <c r="V94" s="266">
        <v>233</v>
      </c>
      <c r="W94" s="267"/>
      <c r="X94" s="97" t="s">
        <v>134</v>
      </c>
      <c r="Y94" s="70" t="s">
        <v>135</v>
      </c>
      <c r="Z94" s="70" t="s">
        <v>136</v>
      </c>
      <c r="AA94" s="71" t="s">
        <v>135</v>
      </c>
      <c r="AD94" s="181"/>
      <c r="AE94" s="251"/>
      <c r="AF94" s="252"/>
      <c r="AG94" s="265">
        <f>AG92+AH92</f>
        <v>0</v>
      </c>
      <c r="AH94" s="196"/>
      <c r="AI94" s="195">
        <f>AI92+AJ92</f>
        <v>0</v>
      </c>
      <c r="AJ94" s="201"/>
    </row>
    <row r="95" spans="4:36" x14ac:dyDescent="0.4">
      <c r="D95" s="192"/>
      <c r="E95" s="268"/>
      <c r="F95" s="269"/>
      <c r="G95" s="142"/>
      <c r="H95" s="154"/>
      <c r="I95" s="154"/>
      <c r="J95" s="144"/>
      <c r="L95" s="192"/>
      <c r="M95" s="268"/>
      <c r="N95" s="269"/>
      <c r="O95" s="142">
        <v>55</v>
      </c>
      <c r="P95" s="154">
        <v>14</v>
      </c>
      <c r="Q95" s="154">
        <v>44</v>
      </c>
      <c r="R95" s="144">
        <v>14</v>
      </c>
      <c r="U95" s="192"/>
      <c r="V95" s="268"/>
      <c r="W95" s="269"/>
      <c r="X95" s="142">
        <v>45</v>
      </c>
      <c r="Y95" s="154">
        <v>6</v>
      </c>
      <c r="Z95" s="154">
        <v>37</v>
      </c>
      <c r="AA95" s="144">
        <v>6</v>
      </c>
      <c r="AD95" s="180" t="s">
        <v>210</v>
      </c>
      <c r="AE95" s="251"/>
      <c r="AF95" s="252"/>
      <c r="AG95" s="97" t="s">
        <v>103</v>
      </c>
      <c r="AH95" s="70" t="s">
        <v>128</v>
      </c>
      <c r="AI95" s="70" t="s">
        <v>129</v>
      </c>
      <c r="AJ95" s="71" t="s">
        <v>128</v>
      </c>
    </row>
    <row r="96" spans="4:36" x14ac:dyDescent="0.4">
      <c r="D96" s="192"/>
      <c r="E96" s="268"/>
      <c r="F96" s="269"/>
      <c r="G96" s="264"/>
      <c r="H96" s="156"/>
      <c r="I96" s="156"/>
      <c r="J96" s="146"/>
      <c r="L96" s="192"/>
      <c r="M96" s="268"/>
      <c r="N96" s="269"/>
      <c r="O96" s="264"/>
      <c r="P96" s="156"/>
      <c r="Q96" s="156"/>
      <c r="R96" s="146"/>
      <c r="U96" s="192"/>
      <c r="V96" s="268"/>
      <c r="W96" s="269"/>
      <c r="X96" s="264"/>
      <c r="Y96" s="156"/>
      <c r="Z96" s="156"/>
      <c r="AA96" s="146"/>
      <c r="AD96" s="180"/>
      <c r="AE96" s="251"/>
      <c r="AF96" s="252"/>
      <c r="AG96" s="142"/>
      <c r="AH96" s="154"/>
      <c r="AI96" s="154"/>
      <c r="AJ96" s="144"/>
    </row>
    <row r="97" spans="4:36" ht="19.5" thickBot="1" x14ac:dyDescent="0.45">
      <c r="D97" s="193"/>
      <c r="E97" s="270"/>
      <c r="F97" s="271"/>
      <c r="G97" s="265">
        <f>G95+H95</f>
        <v>0</v>
      </c>
      <c r="H97" s="196"/>
      <c r="I97" s="195">
        <f>I95+J95</f>
        <v>0</v>
      </c>
      <c r="J97" s="201"/>
      <c r="L97" s="193"/>
      <c r="M97" s="270"/>
      <c r="N97" s="271"/>
      <c r="O97" s="265">
        <f>O95+P95</f>
        <v>69</v>
      </c>
      <c r="P97" s="196"/>
      <c r="Q97" s="195">
        <f>Q95+R95</f>
        <v>58</v>
      </c>
      <c r="R97" s="201"/>
      <c r="U97" s="193"/>
      <c r="V97" s="270"/>
      <c r="W97" s="271"/>
      <c r="X97" s="265">
        <f>X95+Y95</f>
        <v>51</v>
      </c>
      <c r="Y97" s="196"/>
      <c r="Z97" s="195">
        <f>Z95+AA95</f>
        <v>43</v>
      </c>
      <c r="AA97" s="201"/>
      <c r="AD97" s="180"/>
      <c r="AE97" s="251"/>
      <c r="AF97" s="252"/>
      <c r="AG97" s="264"/>
      <c r="AH97" s="156"/>
      <c r="AI97" s="156"/>
      <c r="AJ97" s="146"/>
    </row>
    <row r="98" spans="4:36" ht="19.5" thickBot="1" x14ac:dyDescent="0.45">
      <c r="D98" s="191"/>
      <c r="E98" s="266"/>
      <c r="F98" s="267"/>
      <c r="G98" s="97" t="s">
        <v>103</v>
      </c>
      <c r="H98" s="70" t="s">
        <v>128</v>
      </c>
      <c r="I98" s="70" t="s">
        <v>129</v>
      </c>
      <c r="J98" s="71" t="s">
        <v>128</v>
      </c>
      <c r="L98" s="191" t="s">
        <v>331</v>
      </c>
      <c r="M98" s="266">
        <v>165</v>
      </c>
      <c r="N98" s="267"/>
      <c r="O98" s="97" t="s">
        <v>103</v>
      </c>
      <c r="P98" s="70" t="s">
        <v>128</v>
      </c>
      <c r="Q98" s="70" t="s">
        <v>129</v>
      </c>
      <c r="R98" s="71" t="s">
        <v>128</v>
      </c>
      <c r="U98" s="191" t="s">
        <v>269</v>
      </c>
      <c r="V98" s="266">
        <v>203</v>
      </c>
      <c r="W98" s="267"/>
      <c r="X98" s="97" t="s">
        <v>271</v>
      </c>
      <c r="Y98" s="70" t="s">
        <v>272</v>
      </c>
      <c r="Z98" s="70" t="s">
        <v>273</v>
      </c>
      <c r="AA98" s="71" t="s">
        <v>272</v>
      </c>
      <c r="AD98" s="181"/>
      <c r="AE98" s="251"/>
      <c r="AF98" s="252"/>
      <c r="AG98" s="265">
        <f>AG96+AH96</f>
        <v>0</v>
      </c>
      <c r="AH98" s="196"/>
      <c r="AI98" s="195">
        <f>AI96+AJ96</f>
        <v>0</v>
      </c>
      <c r="AJ98" s="201"/>
    </row>
    <row r="99" spans="4:36" x14ac:dyDescent="0.4">
      <c r="D99" s="192"/>
      <c r="E99" s="268"/>
      <c r="F99" s="269"/>
      <c r="G99" s="142"/>
      <c r="H99" s="154"/>
      <c r="I99" s="154"/>
      <c r="J99" s="144"/>
      <c r="L99" s="192"/>
      <c r="M99" s="268"/>
      <c r="N99" s="269"/>
      <c r="O99" s="142">
        <v>40</v>
      </c>
      <c r="P99" s="154">
        <v>6</v>
      </c>
      <c r="Q99" s="154">
        <v>29</v>
      </c>
      <c r="R99" s="144">
        <v>6</v>
      </c>
      <c r="U99" s="192"/>
      <c r="V99" s="268"/>
      <c r="W99" s="269"/>
      <c r="X99" s="142">
        <v>42</v>
      </c>
      <c r="Y99" s="154">
        <v>3</v>
      </c>
      <c r="Z99" s="154">
        <v>52</v>
      </c>
      <c r="AA99" s="144">
        <v>3</v>
      </c>
      <c r="AD99" s="180" t="s">
        <v>211</v>
      </c>
      <c r="AE99" s="251"/>
      <c r="AF99" s="252"/>
      <c r="AG99" s="97" t="s">
        <v>103</v>
      </c>
      <c r="AH99" s="70" t="s">
        <v>128</v>
      </c>
      <c r="AI99" s="70" t="s">
        <v>129</v>
      </c>
      <c r="AJ99" s="71" t="s">
        <v>128</v>
      </c>
    </row>
    <row r="100" spans="4:36" x14ac:dyDescent="0.4">
      <c r="D100" s="192"/>
      <c r="E100" s="268"/>
      <c r="F100" s="269"/>
      <c r="G100" s="264"/>
      <c r="H100" s="156"/>
      <c r="I100" s="156"/>
      <c r="J100" s="146"/>
      <c r="L100" s="192"/>
      <c r="M100" s="268"/>
      <c r="N100" s="269"/>
      <c r="O100" s="264"/>
      <c r="P100" s="156"/>
      <c r="Q100" s="156"/>
      <c r="R100" s="146"/>
      <c r="U100" s="192"/>
      <c r="V100" s="268"/>
      <c r="W100" s="269"/>
      <c r="X100" s="264"/>
      <c r="Y100" s="156"/>
      <c r="Z100" s="156"/>
      <c r="AA100" s="146"/>
      <c r="AD100" s="180"/>
      <c r="AE100" s="251"/>
      <c r="AF100" s="252"/>
      <c r="AG100" s="142"/>
      <c r="AH100" s="154"/>
      <c r="AI100" s="154"/>
      <c r="AJ100" s="144"/>
    </row>
    <row r="101" spans="4:36" ht="19.5" thickBot="1" x14ac:dyDescent="0.45">
      <c r="D101" s="193"/>
      <c r="E101" s="270"/>
      <c r="F101" s="271"/>
      <c r="G101" s="265">
        <f>G99+H99</f>
        <v>0</v>
      </c>
      <c r="H101" s="196"/>
      <c r="I101" s="195">
        <f>I99+J99</f>
        <v>0</v>
      </c>
      <c r="J101" s="201"/>
      <c r="L101" s="193"/>
      <c r="M101" s="270"/>
      <c r="N101" s="271"/>
      <c r="O101" s="265">
        <f>O99+P99</f>
        <v>46</v>
      </c>
      <c r="P101" s="196"/>
      <c r="Q101" s="195">
        <f>Q99+R99</f>
        <v>35</v>
      </c>
      <c r="R101" s="201"/>
      <c r="U101" s="193"/>
      <c r="V101" s="270"/>
      <c r="W101" s="271"/>
      <c r="X101" s="265">
        <f>X99+Y99</f>
        <v>45</v>
      </c>
      <c r="Y101" s="196"/>
      <c r="Z101" s="195">
        <f>Z99+AA99</f>
        <v>55</v>
      </c>
      <c r="AA101" s="201"/>
      <c r="AD101" s="180"/>
      <c r="AE101" s="251"/>
      <c r="AF101" s="252"/>
      <c r="AG101" s="264"/>
      <c r="AH101" s="156"/>
      <c r="AI101" s="156"/>
      <c r="AJ101" s="146"/>
    </row>
    <row r="102" spans="4:36" ht="19.5" thickBot="1" x14ac:dyDescent="0.45">
      <c r="AD102" s="181"/>
      <c r="AE102" s="251"/>
      <c r="AF102" s="252"/>
      <c r="AG102" s="265">
        <f>AG100+AH100</f>
        <v>0</v>
      </c>
      <c r="AH102" s="196"/>
      <c r="AI102" s="195">
        <f>AI100+AJ100</f>
        <v>0</v>
      </c>
      <c r="AJ102" s="201"/>
    </row>
    <row r="103" spans="4:36" x14ac:dyDescent="0.4">
      <c r="AD103" s="180" t="s">
        <v>212</v>
      </c>
      <c r="AE103" s="251"/>
      <c r="AF103" s="252"/>
      <c r="AG103" s="97" t="s">
        <v>103</v>
      </c>
      <c r="AH103" s="70" t="s">
        <v>128</v>
      </c>
      <c r="AI103" s="70" t="s">
        <v>129</v>
      </c>
      <c r="AJ103" s="71" t="s">
        <v>128</v>
      </c>
    </row>
    <row r="104" spans="4:36" x14ac:dyDescent="0.4">
      <c r="AD104" s="180"/>
      <c r="AE104" s="251"/>
      <c r="AF104" s="252"/>
      <c r="AG104" s="142"/>
      <c r="AH104" s="154"/>
      <c r="AI104" s="154"/>
      <c r="AJ104" s="144"/>
    </row>
    <row r="105" spans="4:36" x14ac:dyDescent="0.4">
      <c r="AD105" s="180"/>
      <c r="AE105" s="251"/>
      <c r="AF105" s="252"/>
      <c r="AG105" s="264"/>
      <c r="AH105" s="156"/>
      <c r="AI105" s="156"/>
      <c r="AJ105" s="146"/>
    </row>
    <row r="106" spans="4:36" ht="19.5" thickBot="1" x14ac:dyDescent="0.45">
      <c r="AD106" s="181"/>
      <c r="AE106" s="251"/>
      <c r="AF106" s="252"/>
      <c r="AG106" s="265">
        <f>AG104+AH104</f>
        <v>0</v>
      </c>
      <c r="AH106" s="196"/>
      <c r="AI106" s="195">
        <f>AI104+AJ104</f>
        <v>0</v>
      </c>
      <c r="AJ106" s="201"/>
    </row>
  </sheetData>
  <mergeCells count="451">
    <mergeCell ref="AG100:AG101"/>
    <mergeCell ref="AG102:AH102"/>
    <mergeCell ref="AI102:AJ102"/>
    <mergeCell ref="AD103:AD106"/>
    <mergeCell ref="AE103:AF106"/>
    <mergeCell ref="AG104:AG105"/>
    <mergeCell ref="AH104:AH105"/>
    <mergeCell ref="AI104:AI105"/>
    <mergeCell ref="AJ104:AJ105"/>
    <mergeCell ref="AG106:AH106"/>
    <mergeCell ref="AI106:AJ106"/>
    <mergeCell ref="AI98:AJ98"/>
    <mergeCell ref="G99:G100"/>
    <mergeCell ref="H99:H100"/>
    <mergeCell ref="I99:I100"/>
    <mergeCell ref="J99:J100"/>
    <mergeCell ref="O99:O100"/>
    <mergeCell ref="P99:P100"/>
    <mergeCell ref="Q99:Q100"/>
    <mergeCell ref="R99:R100"/>
    <mergeCell ref="X99:X100"/>
    <mergeCell ref="AH100:AH101"/>
    <mergeCell ref="AI100:AI101"/>
    <mergeCell ref="AJ100:AJ101"/>
    <mergeCell ref="G101:H101"/>
    <mergeCell ref="I101:J101"/>
    <mergeCell ref="O101:P101"/>
    <mergeCell ref="Q101:R101"/>
    <mergeCell ref="X101:Y101"/>
    <mergeCell ref="Z101:AA101"/>
    <mergeCell ref="Y99:Y100"/>
    <mergeCell ref="Z99:Z100"/>
    <mergeCell ref="AA99:AA100"/>
    <mergeCell ref="AD99:AD102"/>
    <mergeCell ref="AE99:AF102"/>
    <mergeCell ref="D98:D101"/>
    <mergeCell ref="E98:F101"/>
    <mergeCell ref="L98:L101"/>
    <mergeCell ref="M98:N101"/>
    <mergeCell ref="U98:U101"/>
    <mergeCell ref="V98:W101"/>
    <mergeCell ref="AH96:AH97"/>
    <mergeCell ref="AI96:AI97"/>
    <mergeCell ref="AJ96:AJ97"/>
    <mergeCell ref="G97:H97"/>
    <mergeCell ref="I97:J97"/>
    <mergeCell ref="O97:P97"/>
    <mergeCell ref="Q97:R97"/>
    <mergeCell ref="X97:Y97"/>
    <mergeCell ref="Z97:AA97"/>
    <mergeCell ref="Y95:Y96"/>
    <mergeCell ref="Z95:Z96"/>
    <mergeCell ref="AA95:AA96"/>
    <mergeCell ref="AD95:AD98"/>
    <mergeCell ref="AE95:AF98"/>
    <mergeCell ref="AG96:AG97"/>
    <mergeCell ref="AG98:AH98"/>
    <mergeCell ref="D94:D97"/>
    <mergeCell ref="E94:F97"/>
    <mergeCell ref="AG92:AG93"/>
    <mergeCell ref="AG94:AH94"/>
    <mergeCell ref="AI94:AJ94"/>
    <mergeCell ref="G95:G96"/>
    <mergeCell ref="H95:H96"/>
    <mergeCell ref="I95:I96"/>
    <mergeCell ref="J95:J96"/>
    <mergeCell ref="O95:O96"/>
    <mergeCell ref="P95:P96"/>
    <mergeCell ref="Q95:Q96"/>
    <mergeCell ref="R95:R96"/>
    <mergeCell ref="X95:X96"/>
    <mergeCell ref="L94:L97"/>
    <mergeCell ref="M94:N97"/>
    <mergeCell ref="U94:U97"/>
    <mergeCell ref="V94:W97"/>
    <mergeCell ref="AI90:AJ90"/>
    <mergeCell ref="G91:G92"/>
    <mergeCell ref="H91:H92"/>
    <mergeCell ref="I91:I92"/>
    <mergeCell ref="J91:J92"/>
    <mergeCell ref="O91:O92"/>
    <mergeCell ref="P91:P92"/>
    <mergeCell ref="Q91:Q92"/>
    <mergeCell ref="R91:R92"/>
    <mergeCell ref="X91:X92"/>
    <mergeCell ref="AH92:AH93"/>
    <mergeCell ref="AI92:AI93"/>
    <mergeCell ref="AJ92:AJ93"/>
    <mergeCell ref="G93:H93"/>
    <mergeCell ref="I93:J93"/>
    <mergeCell ref="O93:P93"/>
    <mergeCell ref="Q93:R93"/>
    <mergeCell ref="X93:Y93"/>
    <mergeCell ref="Z93:AA93"/>
    <mergeCell ref="Y91:Y92"/>
    <mergeCell ref="Z91:Z92"/>
    <mergeCell ref="AA91:AA92"/>
    <mergeCell ref="AD91:AD94"/>
    <mergeCell ref="AE91:AF94"/>
    <mergeCell ref="D90:D93"/>
    <mergeCell ref="E90:F93"/>
    <mergeCell ref="L90:L93"/>
    <mergeCell ref="M90:N93"/>
    <mergeCell ref="U90:U93"/>
    <mergeCell ref="V90:W93"/>
    <mergeCell ref="AH88:AH89"/>
    <mergeCell ref="AI88:AI89"/>
    <mergeCell ref="AJ88:AJ89"/>
    <mergeCell ref="G89:H89"/>
    <mergeCell ref="I89:J89"/>
    <mergeCell ref="O89:P89"/>
    <mergeCell ref="Q89:R89"/>
    <mergeCell ref="X89:Y89"/>
    <mergeCell ref="Z89:AA89"/>
    <mergeCell ref="Y87:Y88"/>
    <mergeCell ref="Z87:Z88"/>
    <mergeCell ref="AA87:AA88"/>
    <mergeCell ref="AD87:AD90"/>
    <mergeCell ref="AE87:AF90"/>
    <mergeCell ref="AG88:AG89"/>
    <mergeCell ref="AG90:AH90"/>
    <mergeCell ref="D86:D89"/>
    <mergeCell ref="E86:F89"/>
    <mergeCell ref="AG84:AG85"/>
    <mergeCell ref="AG86:AH86"/>
    <mergeCell ref="AI86:AJ86"/>
    <mergeCell ref="G87:G88"/>
    <mergeCell ref="H87:H88"/>
    <mergeCell ref="I87:I88"/>
    <mergeCell ref="J87:J88"/>
    <mergeCell ref="O87:O88"/>
    <mergeCell ref="P87:P88"/>
    <mergeCell ref="Q87:Q88"/>
    <mergeCell ref="R87:R88"/>
    <mergeCell ref="X87:X88"/>
    <mergeCell ref="L86:L89"/>
    <mergeCell ref="M86:N89"/>
    <mergeCell ref="U86:U89"/>
    <mergeCell ref="V86:W89"/>
    <mergeCell ref="AI82:AJ82"/>
    <mergeCell ref="G83:G84"/>
    <mergeCell ref="H83:H84"/>
    <mergeCell ref="I83:I84"/>
    <mergeCell ref="J83:J84"/>
    <mergeCell ref="O83:O84"/>
    <mergeCell ref="P83:P84"/>
    <mergeCell ref="Q83:Q84"/>
    <mergeCell ref="R83:R84"/>
    <mergeCell ref="X83:X84"/>
    <mergeCell ref="AH84:AH85"/>
    <mergeCell ref="AI84:AI85"/>
    <mergeCell ref="AJ84:AJ85"/>
    <mergeCell ref="G85:H85"/>
    <mergeCell ref="I85:J85"/>
    <mergeCell ref="O85:P85"/>
    <mergeCell ref="Q85:R85"/>
    <mergeCell ref="X85:Y85"/>
    <mergeCell ref="Z85:AA85"/>
    <mergeCell ref="Y83:Y84"/>
    <mergeCell ref="Z83:Z84"/>
    <mergeCell ref="AA83:AA84"/>
    <mergeCell ref="AD83:AD86"/>
    <mergeCell ref="AE83:AF86"/>
    <mergeCell ref="D82:D85"/>
    <mergeCell ref="E82:F85"/>
    <mergeCell ref="L82:L85"/>
    <mergeCell ref="M82:N85"/>
    <mergeCell ref="U82:U85"/>
    <mergeCell ref="V82:W85"/>
    <mergeCell ref="AH80:AH81"/>
    <mergeCell ref="AI80:AI81"/>
    <mergeCell ref="AJ80:AJ81"/>
    <mergeCell ref="G81:H81"/>
    <mergeCell ref="I81:J81"/>
    <mergeCell ref="O81:P81"/>
    <mergeCell ref="Q81:R81"/>
    <mergeCell ref="X81:Y81"/>
    <mergeCell ref="Z81:AA81"/>
    <mergeCell ref="Y79:Y80"/>
    <mergeCell ref="Z79:Z80"/>
    <mergeCell ref="AA79:AA80"/>
    <mergeCell ref="AD79:AD82"/>
    <mergeCell ref="AE79:AF82"/>
    <mergeCell ref="AG80:AG81"/>
    <mergeCell ref="AG82:AH82"/>
    <mergeCell ref="D78:D81"/>
    <mergeCell ref="E78:F81"/>
    <mergeCell ref="AG76:AG77"/>
    <mergeCell ref="AG78:AH78"/>
    <mergeCell ref="AI78:AJ78"/>
    <mergeCell ref="G79:G80"/>
    <mergeCell ref="H79:H80"/>
    <mergeCell ref="I79:I80"/>
    <mergeCell ref="J79:J80"/>
    <mergeCell ref="O79:O80"/>
    <mergeCell ref="P79:P80"/>
    <mergeCell ref="Q79:Q80"/>
    <mergeCell ref="R79:R80"/>
    <mergeCell ref="X79:X80"/>
    <mergeCell ref="L78:L81"/>
    <mergeCell ref="M78:N81"/>
    <mergeCell ref="U78:U81"/>
    <mergeCell ref="V78:W81"/>
    <mergeCell ref="AI74:AJ74"/>
    <mergeCell ref="G75:G76"/>
    <mergeCell ref="H75:H76"/>
    <mergeCell ref="I75:I76"/>
    <mergeCell ref="J75:J76"/>
    <mergeCell ref="O75:O76"/>
    <mergeCell ref="P75:P76"/>
    <mergeCell ref="Q75:Q76"/>
    <mergeCell ref="R75:R76"/>
    <mergeCell ref="X75:X76"/>
    <mergeCell ref="AH76:AH77"/>
    <mergeCell ref="AI76:AI77"/>
    <mergeCell ref="AJ76:AJ77"/>
    <mergeCell ref="G77:H77"/>
    <mergeCell ref="I77:J77"/>
    <mergeCell ref="O77:P77"/>
    <mergeCell ref="Q77:R77"/>
    <mergeCell ref="X77:Y77"/>
    <mergeCell ref="Z77:AA77"/>
    <mergeCell ref="Y75:Y76"/>
    <mergeCell ref="Z75:Z76"/>
    <mergeCell ref="AA75:AA76"/>
    <mergeCell ref="AD75:AD78"/>
    <mergeCell ref="AE75:AF78"/>
    <mergeCell ref="D74:D77"/>
    <mergeCell ref="E74:F77"/>
    <mergeCell ref="L74:L77"/>
    <mergeCell ref="M74:N77"/>
    <mergeCell ref="U74:U77"/>
    <mergeCell ref="V74:W77"/>
    <mergeCell ref="AH72:AH73"/>
    <mergeCell ref="AI72:AI73"/>
    <mergeCell ref="AJ72:AJ73"/>
    <mergeCell ref="G73:H73"/>
    <mergeCell ref="I73:J73"/>
    <mergeCell ref="O73:P73"/>
    <mergeCell ref="Q73:R73"/>
    <mergeCell ref="X73:Y73"/>
    <mergeCell ref="Z73:AA73"/>
    <mergeCell ref="Y71:Y72"/>
    <mergeCell ref="Z71:Z72"/>
    <mergeCell ref="AA71:AA72"/>
    <mergeCell ref="AD71:AD74"/>
    <mergeCell ref="AE71:AF74"/>
    <mergeCell ref="AG72:AG73"/>
    <mergeCell ref="AG74:AH74"/>
    <mergeCell ref="D70:D73"/>
    <mergeCell ref="E70:F73"/>
    <mergeCell ref="AI70:AJ70"/>
    <mergeCell ref="G71:G72"/>
    <mergeCell ref="H71:H72"/>
    <mergeCell ref="I71:I72"/>
    <mergeCell ref="J71:J72"/>
    <mergeCell ref="O71:O72"/>
    <mergeCell ref="P71:P72"/>
    <mergeCell ref="Q71:Q72"/>
    <mergeCell ref="R71:R72"/>
    <mergeCell ref="X71:X72"/>
    <mergeCell ref="L70:L73"/>
    <mergeCell ref="M70:N73"/>
    <mergeCell ref="U70:U73"/>
    <mergeCell ref="V70:W73"/>
    <mergeCell ref="AH68:AH69"/>
    <mergeCell ref="AI68:AI69"/>
    <mergeCell ref="AJ68:AJ69"/>
    <mergeCell ref="G69:H69"/>
    <mergeCell ref="I69:J69"/>
    <mergeCell ref="O69:P69"/>
    <mergeCell ref="Q69:R69"/>
    <mergeCell ref="X69:Y69"/>
    <mergeCell ref="Z69:AA69"/>
    <mergeCell ref="X67:X68"/>
    <mergeCell ref="Y67:Y68"/>
    <mergeCell ref="Z67:Z68"/>
    <mergeCell ref="AA67:AA68"/>
    <mergeCell ref="AE67:AF70"/>
    <mergeCell ref="AG68:AG69"/>
    <mergeCell ref="AG70:AH70"/>
    <mergeCell ref="AD66:AD70"/>
    <mergeCell ref="AE66:AF66"/>
    <mergeCell ref="AG66:AH66"/>
    <mergeCell ref="AI66:AJ66"/>
    <mergeCell ref="G67:G68"/>
    <mergeCell ref="H67:H68"/>
    <mergeCell ref="I67:I68"/>
    <mergeCell ref="J67:J68"/>
    <mergeCell ref="O67:O68"/>
    <mergeCell ref="P67:P68"/>
    <mergeCell ref="D66:D69"/>
    <mergeCell ref="E66:F69"/>
    <mergeCell ref="L66:L69"/>
    <mergeCell ref="M66:N69"/>
    <mergeCell ref="U66:U69"/>
    <mergeCell ref="V66:W69"/>
    <mergeCell ref="Q67:Q68"/>
    <mergeCell ref="R67:R68"/>
    <mergeCell ref="M65:N65"/>
    <mergeCell ref="O65:P65"/>
    <mergeCell ref="Q65:R65"/>
    <mergeCell ref="V65:W65"/>
    <mergeCell ref="X65:Y65"/>
    <mergeCell ref="Z65:AA65"/>
    <mergeCell ref="E61:F61"/>
    <mergeCell ref="G61:H61"/>
    <mergeCell ref="D63:D64"/>
    <mergeCell ref="E65:F65"/>
    <mergeCell ref="G65:H65"/>
    <mergeCell ref="I65:J65"/>
    <mergeCell ref="I56:I58"/>
    <mergeCell ref="E58:F58"/>
    <mergeCell ref="G58:H58"/>
    <mergeCell ref="C59:C61"/>
    <mergeCell ref="D59:D61"/>
    <mergeCell ref="E59:E60"/>
    <mergeCell ref="F59:F60"/>
    <mergeCell ref="G59:G60"/>
    <mergeCell ref="H59:H60"/>
    <mergeCell ref="I59:I61"/>
    <mergeCell ref="I50:I52"/>
    <mergeCell ref="E52:F52"/>
    <mergeCell ref="G52:H52"/>
    <mergeCell ref="C53:C55"/>
    <mergeCell ref="D53:D55"/>
    <mergeCell ref="E53:E54"/>
    <mergeCell ref="F53:F54"/>
    <mergeCell ref="G53:G54"/>
    <mergeCell ref="H53:H54"/>
    <mergeCell ref="I53:I55"/>
    <mergeCell ref="G44:G45"/>
    <mergeCell ref="H44:H45"/>
    <mergeCell ref="E55:F55"/>
    <mergeCell ref="G55:H55"/>
    <mergeCell ref="C56:C58"/>
    <mergeCell ref="D56:D58"/>
    <mergeCell ref="E56:E57"/>
    <mergeCell ref="F56:F57"/>
    <mergeCell ref="G56:G57"/>
    <mergeCell ref="H56:H57"/>
    <mergeCell ref="I41:I43"/>
    <mergeCell ref="E43:F43"/>
    <mergeCell ref="G43:H43"/>
    <mergeCell ref="I35:I37"/>
    <mergeCell ref="E37:F37"/>
    <mergeCell ref="G37:H37"/>
    <mergeCell ref="E49:F49"/>
    <mergeCell ref="G49:H49"/>
    <mergeCell ref="C50:C52"/>
    <mergeCell ref="D50:D52"/>
    <mergeCell ref="E50:E51"/>
    <mergeCell ref="F50:F51"/>
    <mergeCell ref="G50:G51"/>
    <mergeCell ref="H50:H51"/>
    <mergeCell ref="I44:I46"/>
    <mergeCell ref="E46:F46"/>
    <mergeCell ref="G46:H46"/>
    <mergeCell ref="C47:C49"/>
    <mergeCell ref="D47:D49"/>
    <mergeCell ref="E47:E48"/>
    <mergeCell ref="F47:F48"/>
    <mergeCell ref="G47:G48"/>
    <mergeCell ref="H47:H48"/>
    <mergeCell ref="I47:I49"/>
    <mergeCell ref="I38:I40"/>
    <mergeCell ref="H32:H33"/>
    <mergeCell ref="I32:I34"/>
    <mergeCell ref="E34:F34"/>
    <mergeCell ref="G34:H34"/>
    <mergeCell ref="C35:C37"/>
    <mergeCell ref="D35:D37"/>
    <mergeCell ref="E35:E36"/>
    <mergeCell ref="F35:F36"/>
    <mergeCell ref="G35:G36"/>
    <mergeCell ref="H35:H36"/>
    <mergeCell ref="B32:B61"/>
    <mergeCell ref="C32:C34"/>
    <mergeCell ref="D32:D34"/>
    <mergeCell ref="E32:E33"/>
    <mergeCell ref="F32:F33"/>
    <mergeCell ref="G32:G33"/>
    <mergeCell ref="E40:F40"/>
    <mergeCell ref="G40:H40"/>
    <mergeCell ref="C41:C43"/>
    <mergeCell ref="D41:D43"/>
    <mergeCell ref="C38:C40"/>
    <mergeCell ref="D38:D40"/>
    <mergeCell ref="E38:E39"/>
    <mergeCell ref="F38:F39"/>
    <mergeCell ref="G38:G39"/>
    <mergeCell ref="H38:H39"/>
    <mergeCell ref="E41:E42"/>
    <mergeCell ref="F41:F42"/>
    <mergeCell ref="G41:G42"/>
    <mergeCell ref="H41:H42"/>
    <mergeCell ref="C44:C46"/>
    <mergeCell ref="D44:D46"/>
    <mergeCell ref="E44:E45"/>
    <mergeCell ref="F44:F45"/>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34477-8D1E-4FBA-A283-EFBDE2178F24}">
  <dimension ref="B1:AJ106"/>
  <sheetViews>
    <sheetView topLeftCell="A42" zoomScale="85" zoomScaleNormal="85" workbookViewId="0">
      <selection activeCell="E56" sqref="E56:H57"/>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382</v>
      </c>
      <c r="D5" s="143">
        <v>181</v>
      </c>
      <c r="E5" s="143">
        <v>97</v>
      </c>
      <c r="F5" s="143">
        <v>58</v>
      </c>
      <c r="G5" s="143">
        <v>136</v>
      </c>
      <c r="H5" s="143">
        <v>58</v>
      </c>
      <c r="I5" s="144">
        <v>582</v>
      </c>
      <c r="J5" s="106" t="s">
        <v>265</v>
      </c>
    </row>
    <row r="6" spans="2:10" x14ac:dyDescent="0.4">
      <c r="B6" s="141"/>
      <c r="C6" s="143"/>
      <c r="D6" s="143"/>
      <c r="E6" s="143"/>
      <c r="F6" s="143"/>
      <c r="G6" s="143"/>
      <c r="H6" s="143"/>
      <c r="I6" s="145"/>
    </row>
    <row r="7" spans="2:10" x14ac:dyDescent="0.4">
      <c r="B7" s="141"/>
      <c r="C7" s="143"/>
      <c r="D7" s="143"/>
      <c r="E7" s="143">
        <f>E5+F5</f>
        <v>155</v>
      </c>
      <c r="F7" s="143"/>
      <c r="G7" s="143">
        <f>G5+H5</f>
        <v>194</v>
      </c>
      <c r="H7" s="143"/>
      <c r="I7" s="146"/>
    </row>
    <row r="8" spans="2:10" x14ac:dyDescent="0.4">
      <c r="B8" s="141"/>
      <c r="C8" s="143" t="s">
        <v>385</v>
      </c>
      <c r="D8" s="143">
        <v>338</v>
      </c>
      <c r="E8" s="143">
        <v>143</v>
      </c>
      <c r="F8" s="143">
        <v>25</v>
      </c>
      <c r="G8" s="143">
        <v>124</v>
      </c>
      <c r="H8" s="143">
        <v>25</v>
      </c>
      <c r="I8" s="144">
        <v>476</v>
      </c>
      <c r="J8" s="106" t="s">
        <v>265</v>
      </c>
    </row>
    <row r="9" spans="2:10" x14ac:dyDescent="0.4">
      <c r="B9" s="141"/>
      <c r="C9" s="143"/>
      <c r="D9" s="143"/>
      <c r="E9" s="143"/>
      <c r="F9" s="143"/>
      <c r="G9" s="143"/>
      <c r="H9" s="143"/>
      <c r="I9" s="145"/>
    </row>
    <row r="10" spans="2:10" x14ac:dyDescent="0.4">
      <c r="B10" s="141"/>
      <c r="C10" s="143"/>
      <c r="D10" s="143"/>
      <c r="E10" s="143">
        <f>E8+F8</f>
        <v>168</v>
      </c>
      <c r="F10" s="143"/>
      <c r="G10" s="143">
        <f>G8+H8</f>
        <v>149</v>
      </c>
      <c r="H10" s="143"/>
      <c r="I10" s="146"/>
    </row>
    <row r="11" spans="2:10" ht="19.5" thickBot="1" x14ac:dyDescent="0.45">
      <c r="B11" s="142"/>
      <c r="C11" s="72" t="s">
        <v>132</v>
      </c>
      <c r="D11" s="73">
        <f t="shared" ref="D11:I11" si="0">D8/D5</f>
        <v>1.867403314917127</v>
      </c>
      <c r="E11" s="73">
        <f t="shared" si="0"/>
        <v>1.4742268041237114</v>
      </c>
      <c r="F11" s="73">
        <f t="shared" si="0"/>
        <v>0.43103448275862066</v>
      </c>
      <c r="G11" s="73">
        <f t="shared" si="0"/>
        <v>0.91176470588235292</v>
      </c>
      <c r="H11" s="73">
        <f t="shared" si="0"/>
        <v>0.43103448275862066</v>
      </c>
      <c r="I11" s="74">
        <f t="shared" si="0"/>
        <v>0.81786941580756012</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386</v>
      </c>
      <c r="D15" s="143">
        <v>202</v>
      </c>
      <c r="E15" s="143">
        <v>148</v>
      </c>
      <c r="F15" s="143">
        <v>38</v>
      </c>
      <c r="G15" s="143">
        <v>229</v>
      </c>
      <c r="H15" s="143">
        <v>38</v>
      </c>
      <c r="I15" s="144">
        <v>617</v>
      </c>
    </row>
    <row r="16" spans="2:10" x14ac:dyDescent="0.4">
      <c r="B16" s="141"/>
      <c r="C16" s="143"/>
      <c r="D16" s="143"/>
      <c r="E16" s="143"/>
      <c r="F16" s="143"/>
      <c r="G16" s="143"/>
      <c r="H16" s="143"/>
      <c r="I16" s="145"/>
    </row>
    <row r="17" spans="2:18" x14ac:dyDescent="0.4">
      <c r="B17" s="141"/>
      <c r="C17" s="143"/>
      <c r="D17" s="143"/>
      <c r="E17" s="143">
        <f>E15+F15</f>
        <v>186</v>
      </c>
      <c r="F17" s="143"/>
      <c r="G17" s="143">
        <f>G15+H15</f>
        <v>267</v>
      </c>
      <c r="H17" s="143"/>
      <c r="I17" s="146"/>
    </row>
    <row r="18" spans="2:18" x14ac:dyDescent="0.4">
      <c r="B18" s="141"/>
      <c r="C18" s="276" t="s">
        <v>387</v>
      </c>
      <c r="D18" s="150">
        <f t="shared" ref="D18:I18" si="1">D15*D11</f>
        <v>377.21546961325964</v>
      </c>
      <c r="E18" s="150">
        <f t="shared" si="1"/>
        <v>218.18556701030928</v>
      </c>
      <c r="F18" s="150">
        <f t="shared" si="1"/>
        <v>16.379310344827584</v>
      </c>
      <c r="G18" s="150">
        <f t="shared" si="1"/>
        <v>208.79411764705881</v>
      </c>
      <c r="H18" s="150">
        <f t="shared" si="1"/>
        <v>16.379310344827584</v>
      </c>
      <c r="I18" s="147">
        <f t="shared" si="1"/>
        <v>504.62542955326461</v>
      </c>
    </row>
    <row r="19" spans="2:18" x14ac:dyDescent="0.4">
      <c r="B19" s="141"/>
      <c r="C19" s="143"/>
      <c r="D19" s="150"/>
      <c r="E19" s="150"/>
      <c r="F19" s="150"/>
      <c r="G19" s="150"/>
      <c r="H19" s="150"/>
      <c r="I19" s="148"/>
    </row>
    <row r="20" spans="2:18" x14ac:dyDescent="0.4">
      <c r="B20" s="141"/>
      <c r="C20" s="143"/>
      <c r="D20" s="150"/>
      <c r="E20" s="150">
        <f>E18+F18</f>
        <v>234.56487735513687</v>
      </c>
      <c r="F20" s="150"/>
      <c r="G20" s="150">
        <f>G18+H18</f>
        <v>225.1734279918864</v>
      </c>
      <c r="H20" s="150"/>
      <c r="I20" s="149"/>
    </row>
    <row r="21" spans="2:18" ht="19.5" thickBot="1" x14ac:dyDescent="0.45">
      <c r="B21" s="153"/>
      <c r="C21" s="75" t="s">
        <v>132</v>
      </c>
      <c r="D21" s="76">
        <f t="shared" ref="D21:I21" si="2">D18/D15</f>
        <v>1.867403314917127</v>
      </c>
      <c r="E21" s="76">
        <f t="shared" si="2"/>
        <v>1.4742268041237114</v>
      </c>
      <c r="F21" s="76">
        <f t="shared" si="2"/>
        <v>0.43103448275862061</v>
      </c>
      <c r="G21" s="76">
        <f t="shared" si="2"/>
        <v>0.91176470588235292</v>
      </c>
      <c r="H21" s="76">
        <f t="shared" si="2"/>
        <v>0.43103448275862061</v>
      </c>
      <c r="I21" s="76">
        <f t="shared" si="2"/>
        <v>0.81786941580756012</v>
      </c>
    </row>
    <row r="22" spans="2:18" x14ac:dyDescent="0.4">
      <c r="B22" s="77"/>
      <c r="C22" s="77"/>
      <c r="D22" s="151" t="s">
        <v>261</v>
      </c>
      <c r="E22" s="78"/>
      <c r="F22" s="78"/>
      <c r="G22" s="78"/>
      <c r="H22" s="78"/>
      <c r="I22" s="78"/>
    </row>
    <row r="23" spans="2:18" x14ac:dyDescent="0.4">
      <c r="B23" s="77"/>
      <c r="C23" s="77"/>
      <c r="D23" s="152"/>
      <c r="E23" s="78"/>
      <c r="F23" s="78"/>
      <c r="G23" s="78"/>
      <c r="H23" s="78"/>
      <c r="I23" s="78"/>
    </row>
    <row r="24" spans="2:18" x14ac:dyDescent="0.4">
      <c r="B24" s="77"/>
      <c r="C24" s="77"/>
      <c r="D24" s="78"/>
      <c r="E24" s="78"/>
      <c r="F24" s="78"/>
      <c r="G24" s="78"/>
      <c r="H24" s="78"/>
      <c r="I24" s="78"/>
    </row>
    <row r="25" spans="2:18" x14ac:dyDescent="0.4">
      <c r="B25" s="77"/>
      <c r="C25" s="77"/>
      <c r="D25" s="78"/>
      <c r="E25" s="78"/>
      <c r="F25" s="78"/>
      <c r="G25" s="78"/>
      <c r="H25" s="78"/>
      <c r="I25" s="78"/>
    </row>
    <row r="26" spans="2:18" x14ac:dyDescent="0.4">
      <c r="B26" s="77"/>
      <c r="C26" s="77"/>
      <c r="D26" s="78"/>
      <c r="E26" s="78"/>
      <c r="F26" s="78"/>
      <c r="G26" s="78"/>
      <c r="H26" s="78"/>
      <c r="I26" s="78"/>
    </row>
    <row r="27" spans="2:18" x14ac:dyDescent="0.4">
      <c r="B27" s="77"/>
      <c r="C27" s="77"/>
      <c r="D27" s="77"/>
      <c r="E27" s="78"/>
      <c r="F27" s="78"/>
      <c r="G27" s="78"/>
      <c r="H27" s="78"/>
      <c r="I27" s="78"/>
    </row>
    <row r="29" spans="2:18" ht="19.5" thickBot="1" x14ac:dyDescent="0.45">
      <c r="D29" s="79"/>
    </row>
    <row r="30" spans="2:18" ht="19.5" x14ac:dyDescent="0.4">
      <c r="B30" s="134" t="s">
        <v>140</v>
      </c>
      <c r="C30" s="135"/>
      <c r="D30" s="138" t="s">
        <v>121</v>
      </c>
      <c r="E30" s="138"/>
      <c r="F30" s="138"/>
      <c r="G30" s="138"/>
      <c r="H30" s="138"/>
      <c r="I30" s="139"/>
    </row>
    <row r="31" spans="2:18" ht="18" customHeight="1" thickBot="1" x14ac:dyDescent="0.45">
      <c r="B31" s="190"/>
      <c r="C31" s="274"/>
      <c r="D31" s="102" t="s">
        <v>183</v>
      </c>
      <c r="E31" s="275" t="s">
        <v>123</v>
      </c>
      <c r="F31" s="275"/>
      <c r="G31" s="275" t="s">
        <v>124</v>
      </c>
      <c r="H31" s="275"/>
      <c r="I31" s="103" t="s">
        <v>125</v>
      </c>
    </row>
    <row r="32" spans="2:18" x14ac:dyDescent="0.4">
      <c r="B32" s="191" t="s">
        <v>193</v>
      </c>
      <c r="C32" s="272" t="s">
        <v>333</v>
      </c>
      <c r="D32" s="273" t="s">
        <v>344</v>
      </c>
      <c r="E32" s="273">
        <v>232</v>
      </c>
      <c r="F32" s="273">
        <v>59</v>
      </c>
      <c r="G32" s="273">
        <v>173</v>
      </c>
      <c r="H32" s="273">
        <v>59</v>
      </c>
      <c r="I32" s="194">
        <v>704</v>
      </c>
      <c r="K32"/>
      <c r="L32"/>
      <c r="M32"/>
      <c r="N32"/>
      <c r="O32"/>
      <c r="P32"/>
      <c r="Q32"/>
      <c r="R32"/>
    </row>
    <row r="33" spans="2:18" ht="18.75" customHeight="1" x14ac:dyDescent="0.4">
      <c r="B33" s="192"/>
      <c r="C33" s="141"/>
      <c r="D33" s="143"/>
      <c r="E33" s="143"/>
      <c r="F33" s="143"/>
      <c r="G33" s="143"/>
      <c r="H33" s="143"/>
      <c r="I33" s="145"/>
      <c r="K33"/>
      <c r="L33"/>
      <c r="M33"/>
      <c r="N33"/>
      <c r="O33"/>
      <c r="P33"/>
      <c r="Q33"/>
      <c r="R33"/>
    </row>
    <row r="34" spans="2:18" ht="19.5" thickBot="1" x14ac:dyDescent="0.45">
      <c r="B34" s="192"/>
      <c r="C34" s="153"/>
      <c r="D34" s="177"/>
      <c r="E34" s="207">
        <f>E32+F32</f>
        <v>291</v>
      </c>
      <c r="F34" s="208"/>
      <c r="G34" s="207">
        <f>G32+H32</f>
        <v>232</v>
      </c>
      <c r="H34" s="208"/>
      <c r="I34" s="176"/>
      <c r="K34"/>
      <c r="L34"/>
      <c r="M34"/>
      <c r="N34"/>
      <c r="O34"/>
      <c r="P34"/>
      <c r="Q34"/>
      <c r="R34"/>
    </row>
    <row r="35" spans="2:18" x14ac:dyDescent="0.4">
      <c r="B35" s="192"/>
      <c r="C35" s="272" t="s">
        <v>334</v>
      </c>
      <c r="D35" s="197" t="s">
        <v>359</v>
      </c>
      <c r="E35" s="273">
        <v>274</v>
      </c>
      <c r="F35" s="273">
        <v>47</v>
      </c>
      <c r="G35" s="273">
        <v>257</v>
      </c>
      <c r="H35" s="273">
        <v>47</v>
      </c>
      <c r="I35" s="194">
        <v>1841</v>
      </c>
      <c r="K35"/>
      <c r="L35"/>
      <c r="M35"/>
      <c r="N35"/>
      <c r="O35"/>
      <c r="P35"/>
      <c r="Q35"/>
      <c r="R35"/>
    </row>
    <row r="36" spans="2:18" x14ac:dyDescent="0.4">
      <c r="B36" s="192"/>
      <c r="C36" s="141"/>
      <c r="D36" s="204"/>
      <c r="E36" s="143"/>
      <c r="F36" s="143"/>
      <c r="G36" s="143"/>
      <c r="H36" s="143"/>
      <c r="I36" s="145"/>
      <c r="K36"/>
      <c r="L36"/>
      <c r="M36"/>
      <c r="N36"/>
      <c r="O36"/>
      <c r="P36"/>
      <c r="Q36"/>
      <c r="R36"/>
    </row>
    <row r="37" spans="2:18" ht="19.5" thickBot="1" x14ac:dyDescent="0.45">
      <c r="B37" s="192"/>
      <c r="C37" s="153"/>
      <c r="D37" s="205"/>
      <c r="E37" s="207">
        <f>E35+F35</f>
        <v>321</v>
      </c>
      <c r="F37" s="208"/>
      <c r="G37" s="207">
        <f>G35+H35</f>
        <v>304</v>
      </c>
      <c r="H37" s="208"/>
      <c r="I37" s="176"/>
      <c r="K37"/>
      <c r="L37"/>
      <c r="M37"/>
      <c r="N37"/>
      <c r="O37"/>
      <c r="P37"/>
      <c r="Q37"/>
      <c r="R37"/>
    </row>
    <row r="38" spans="2:18" x14ac:dyDescent="0.4">
      <c r="B38" s="192"/>
      <c r="C38" s="272" t="s">
        <v>335</v>
      </c>
      <c r="D38" s="273" t="s">
        <v>364</v>
      </c>
      <c r="E38" s="273">
        <v>275</v>
      </c>
      <c r="F38" s="273">
        <v>74</v>
      </c>
      <c r="G38" s="273">
        <v>253</v>
      </c>
      <c r="H38" s="273">
        <v>74</v>
      </c>
      <c r="I38" s="194">
        <v>1867</v>
      </c>
      <c r="K38"/>
      <c r="L38"/>
      <c r="M38"/>
      <c r="N38"/>
      <c r="O38"/>
      <c r="P38"/>
      <c r="Q38"/>
      <c r="R38"/>
    </row>
    <row r="39" spans="2:18" ht="18.75" customHeight="1" x14ac:dyDescent="0.4">
      <c r="B39" s="192"/>
      <c r="C39" s="141"/>
      <c r="D39" s="143"/>
      <c r="E39" s="143"/>
      <c r="F39" s="143"/>
      <c r="G39" s="143"/>
      <c r="H39" s="143"/>
      <c r="I39" s="145"/>
      <c r="K39"/>
      <c r="L39"/>
      <c r="M39"/>
      <c r="N39"/>
      <c r="O39"/>
      <c r="P39"/>
      <c r="Q39"/>
      <c r="R39"/>
    </row>
    <row r="40" spans="2:18" ht="19.5" thickBot="1" x14ac:dyDescent="0.45">
      <c r="B40" s="192"/>
      <c r="C40" s="153"/>
      <c r="D40" s="177"/>
      <c r="E40" s="207">
        <f>E38+F38</f>
        <v>349</v>
      </c>
      <c r="F40" s="208"/>
      <c r="G40" s="207">
        <f>G38+H38</f>
        <v>327</v>
      </c>
      <c r="H40" s="208"/>
      <c r="I40" s="176"/>
      <c r="J40" s="66">
        <v>82.9</v>
      </c>
      <c r="K40"/>
      <c r="L40"/>
      <c r="M40"/>
      <c r="N40"/>
      <c r="O40"/>
      <c r="P40"/>
      <c r="Q40"/>
      <c r="R40"/>
    </row>
    <row r="41" spans="2:18" x14ac:dyDescent="0.4">
      <c r="B41" s="192"/>
      <c r="C41" s="272" t="s">
        <v>336</v>
      </c>
      <c r="D41" s="273" t="s">
        <v>365</v>
      </c>
      <c r="E41" s="273">
        <v>362</v>
      </c>
      <c r="F41" s="273">
        <v>110</v>
      </c>
      <c r="G41" s="273">
        <v>475</v>
      </c>
      <c r="H41" s="273">
        <v>110</v>
      </c>
      <c r="I41" s="194">
        <v>3341</v>
      </c>
      <c r="K41"/>
      <c r="L41"/>
      <c r="M41"/>
      <c r="N41"/>
      <c r="O41"/>
      <c r="P41"/>
      <c r="Q41"/>
      <c r="R41"/>
    </row>
    <row r="42" spans="2:18" x14ac:dyDescent="0.4">
      <c r="B42" s="192"/>
      <c r="C42" s="141"/>
      <c r="D42" s="143"/>
      <c r="E42" s="143"/>
      <c r="F42" s="143"/>
      <c r="G42" s="143"/>
      <c r="H42" s="143"/>
      <c r="I42" s="145"/>
      <c r="K42"/>
      <c r="L42"/>
      <c r="M42"/>
      <c r="N42"/>
      <c r="O42"/>
      <c r="P42"/>
      <c r="Q42"/>
      <c r="R42"/>
    </row>
    <row r="43" spans="2:18" ht="19.5" thickBot="1" x14ac:dyDescent="0.45">
      <c r="B43" s="192"/>
      <c r="C43" s="153"/>
      <c r="D43" s="177"/>
      <c r="E43" s="207">
        <f>E41+F41</f>
        <v>472</v>
      </c>
      <c r="F43" s="208"/>
      <c r="G43" s="207">
        <f>G41+H41</f>
        <v>585</v>
      </c>
      <c r="H43" s="208"/>
      <c r="I43" s="176"/>
      <c r="J43" s="66">
        <v>148.47999999999999</v>
      </c>
      <c r="K43"/>
      <c r="L43"/>
      <c r="M43"/>
      <c r="N43"/>
      <c r="O43"/>
      <c r="P43"/>
      <c r="Q43"/>
      <c r="R43"/>
    </row>
    <row r="44" spans="2:18" x14ac:dyDescent="0.4">
      <c r="B44" s="192"/>
      <c r="C44" s="272" t="s">
        <v>337</v>
      </c>
      <c r="D44" s="143" t="s">
        <v>370</v>
      </c>
      <c r="E44" s="143">
        <v>457</v>
      </c>
      <c r="F44" s="143">
        <v>150</v>
      </c>
      <c r="G44" s="143">
        <v>536</v>
      </c>
      <c r="H44" s="143">
        <v>150</v>
      </c>
      <c r="I44" s="144">
        <v>2319</v>
      </c>
      <c r="K44"/>
      <c r="L44"/>
      <c r="M44"/>
      <c r="N44"/>
      <c r="O44"/>
      <c r="P44"/>
      <c r="Q44"/>
      <c r="R44"/>
    </row>
    <row r="45" spans="2:18" x14ac:dyDescent="0.4">
      <c r="B45" s="192"/>
      <c r="C45" s="141"/>
      <c r="D45" s="143"/>
      <c r="E45" s="143"/>
      <c r="F45" s="143"/>
      <c r="G45" s="143"/>
      <c r="H45" s="143"/>
      <c r="I45" s="145"/>
      <c r="K45"/>
      <c r="L45"/>
      <c r="M45"/>
      <c r="N45"/>
      <c r="O45"/>
      <c r="P45"/>
      <c r="Q45"/>
      <c r="R45"/>
    </row>
    <row r="46" spans="2:18" ht="19.5" thickBot="1" x14ac:dyDescent="0.45">
      <c r="B46" s="192"/>
      <c r="C46" s="153"/>
      <c r="D46" s="143"/>
      <c r="E46" s="207">
        <f>E44+F44</f>
        <v>607</v>
      </c>
      <c r="F46" s="208"/>
      <c r="G46" s="207">
        <f>G44+H44</f>
        <v>686</v>
      </c>
      <c r="H46" s="208"/>
      <c r="I46" s="146"/>
      <c r="J46" s="66">
        <v>103</v>
      </c>
      <c r="K46"/>
      <c r="L46"/>
      <c r="M46"/>
      <c r="N46"/>
      <c r="O46"/>
      <c r="P46"/>
      <c r="Q46"/>
      <c r="R46"/>
    </row>
    <row r="47" spans="2:18" x14ac:dyDescent="0.4">
      <c r="B47" s="192"/>
      <c r="C47" s="272" t="s">
        <v>338</v>
      </c>
      <c r="D47" s="143" t="s">
        <v>374</v>
      </c>
      <c r="E47" s="143">
        <v>754</v>
      </c>
      <c r="F47" s="143">
        <v>244</v>
      </c>
      <c r="G47" s="143">
        <v>853</v>
      </c>
      <c r="H47" s="143">
        <v>244</v>
      </c>
      <c r="I47" s="144">
        <v>3095</v>
      </c>
      <c r="K47" s="88"/>
      <c r="L47" s="88"/>
      <c r="M47" s="88"/>
      <c r="N47" s="88"/>
      <c r="O47" s="88"/>
      <c r="P47" s="88"/>
      <c r="Q47" s="88"/>
      <c r="R47" s="88"/>
    </row>
    <row r="48" spans="2:18" x14ac:dyDescent="0.4">
      <c r="B48" s="192"/>
      <c r="C48" s="141"/>
      <c r="D48" s="143"/>
      <c r="E48" s="143"/>
      <c r="F48" s="143"/>
      <c r="G48" s="143"/>
      <c r="H48" s="143"/>
      <c r="I48" s="145"/>
      <c r="K48" s="88"/>
      <c r="L48" s="88"/>
      <c r="M48" s="88"/>
      <c r="N48" s="88"/>
      <c r="O48" s="88"/>
      <c r="P48" s="88"/>
      <c r="Q48" s="88"/>
      <c r="R48" s="88"/>
    </row>
    <row r="49" spans="2:18" ht="19.5" thickBot="1" x14ac:dyDescent="0.45">
      <c r="B49" s="192"/>
      <c r="C49" s="153"/>
      <c r="D49" s="143"/>
      <c r="E49" s="207">
        <f>E47+F47</f>
        <v>998</v>
      </c>
      <c r="F49" s="208"/>
      <c r="G49" s="207">
        <f>G47+H47</f>
        <v>1097</v>
      </c>
      <c r="H49" s="208"/>
      <c r="I49" s="146"/>
      <c r="J49" s="66">
        <v>137.5</v>
      </c>
      <c r="K49" s="88"/>
      <c r="L49" s="88"/>
      <c r="M49" s="88"/>
      <c r="N49" s="88"/>
      <c r="O49" s="88"/>
      <c r="P49" s="88"/>
      <c r="Q49" s="88"/>
      <c r="R49" s="88"/>
    </row>
    <row r="50" spans="2:18" x14ac:dyDescent="0.4">
      <c r="B50" s="192"/>
      <c r="C50" s="272" t="s">
        <v>339</v>
      </c>
      <c r="D50" s="143" t="s">
        <v>384</v>
      </c>
      <c r="E50" s="143">
        <v>508</v>
      </c>
      <c r="F50" s="143">
        <v>167</v>
      </c>
      <c r="G50" s="143">
        <v>563</v>
      </c>
      <c r="H50" s="143">
        <v>167</v>
      </c>
      <c r="I50" s="144">
        <v>1064</v>
      </c>
      <c r="K50" s="88"/>
      <c r="L50" s="88"/>
      <c r="M50" s="88"/>
      <c r="N50" s="88"/>
      <c r="O50" s="88"/>
      <c r="P50" s="88"/>
      <c r="Q50" s="88"/>
      <c r="R50" s="88"/>
    </row>
    <row r="51" spans="2:18" x14ac:dyDescent="0.4">
      <c r="B51" s="192"/>
      <c r="C51" s="141"/>
      <c r="D51" s="143"/>
      <c r="E51" s="143"/>
      <c r="F51" s="143"/>
      <c r="G51" s="143"/>
      <c r="H51" s="143"/>
      <c r="I51" s="145"/>
      <c r="K51" s="88"/>
      <c r="L51" s="88"/>
      <c r="M51" s="88"/>
      <c r="N51" s="88"/>
      <c r="O51" s="88"/>
      <c r="P51" s="88"/>
      <c r="Q51" s="88"/>
      <c r="R51" s="88"/>
    </row>
    <row r="52" spans="2:18" ht="19.5" thickBot="1" x14ac:dyDescent="0.45">
      <c r="B52" s="192"/>
      <c r="C52" s="153"/>
      <c r="D52" s="143"/>
      <c r="E52" s="207">
        <f>E50+F50</f>
        <v>675</v>
      </c>
      <c r="F52" s="208"/>
      <c r="G52" s="207">
        <f>G50+H50</f>
        <v>730</v>
      </c>
      <c r="H52" s="208"/>
      <c r="I52" s="146"/>
      <c r="J52" s="66">
        <v>47.2</v>
      </c>
      <c r="K52" s="88"/>
      <c r="L52" s="88"/>
      <c r="M52" s="88"/>
      <c r="N52" s="88"/>
      <c r="O52" s="88"/>
      <c r="P52" s="88"/>
      <c r="Q52" s="88"/>
      <c r="R52" s="88"/>
    </row>
    <row r="53" spans="2:18" x14ac:dyDescent="0.4">
      <c r="B53" s="192"/>
      <c r="C53" s="179" t="s">
        <v>388</v>
      </c>
      <c r="D53" s="143" t="s">
        <v>389</v>
      </c>
      <c r="E53" s="143">
        <v>176</v>
      </c>
      <c r="F53" s="143">
        <v>33</v>
      </c>
      <c r="G53" s="143">
        <v>174</v>
      </c>
      <c r="H53" s="143">
        <v>33</v>
      </c>
      <c r="I53" s="144">
        <v>476</v>
      </c>
      <c r="K53" s="88"/>
      <c r="L53" s="88"/>
      <c r="M53" s="88"/>
      <c r="N53" s="88"/>
      <c r="O53" s="88"/>
      <c r="P53" s="88"/>
      <c r="Q53" s="88"/>
      <c r="R53" s="88"/>
    </row>
    <row r="54" spans="2:18" x14ac:dyDescent="0.4">
      <c r="B54" s="192"/>
      <c r="C54" s="180"/>
      <c r="D54" s="143"/>
      <c r="E54" s="143"/>
      <c r="F54" s="143"/>
      <c r="G54" s="143"/>
      <c r="H54" s="143"/>
      <c r="I54" s="145"/>
      <c r="K54" s="88"/>
      <c r="L54" s="88"/>
      <c r="M54" s="88"/>
      <c r="N54" s="88"/>
      <c r="O54" s="88"/>
      <c r="P54" s="88"/>
      <c r="Q54" s="88"/>
      <c r="R54" s="88"/>
    </row>
    <row r="55" spans="2:18" ht="19.5" thickBot="1" x14ac:dyDescent="0.45">
      <c r="B55" s="192"/>
      <c r="C55" s="181"/>
      <c r="D55" s="143"/>
      <c r="E55" s="207">
        <f>E53+F53</f>
        <v>209</v>
      </c>
      <c r="F55" s="208"/>
      <c r="G55" s="207">
        <f>G53+H53</f>
        <v>207</v>
      </c>
      <c r="H55" s="208"/>
      <c r="I55" s="146"/>
      <c r="J55" s="66">
        <f>I53/22.5</f>
        <v>21.155555555555555</v>
      </c>
      <c r="K55" s="88"/>
      <c r="L55" s="88"/>
      <c r="M55" s="88"/>
      <c r="N55" s="88"/>
      <c r="O55" s="88"/>
      <c r="P55" s="88"/>
      <c r="Q55" s="88"/>
      <c r="R55" s="88"/>
    </row>
    <row r="56" spans="2:18" x14ac:dyDescent="0.4">
      <c r="B56" s="192"/>
      <c r="C56" s="272" t="s">
        <v>390</v>
      </c>
      <c r="D56" s="273"/>
      <c r="E56" s="200"/>
      <c r="F56" s="200"/>
      <c r="G56" s="200"/>
      <c r="H56" s="200"/>
      <c r="I56" s="194"/>
      <c r="K56" s="88"/>
      <c r="L56" s="88"/>
      <c r="M56" s="88"/>
      <c r="N56" s="88"/>
      <c r="O56" s="88"/>
      <c r="P56" s="88"/>
      <c r="Q56" s="88"/>
      <c r="R56" s="88"/>
    </row>
    <row r="57" spans="2:18" x14ac:dyDescent="0.4">
      <c r="B57" s="192"/>
      <c r="C57" s="141"/>
      <c r="D57" s="143"/>
      <c r="E57" s="156"/>
      <c r="F57" s="156"/>
      <c r="G57" s="156"/>
      <c r="H57" s="156"/>
      <c r="I57" s="145"/>
      <c r="K57" s="88"/>
      <c r="L57" s="88"/>
      <c r="M57" s="88"/>
      <c r="N57" s="88"/>
      <c r="O57" s="88"/>
      <c r="P57" s="88"/>
      <c r="Q57" s="88"/>
      <c r="R57" s="88"/>
    </row>
    <row r="58" spans="2:18" ht="19.5" thickBot="1" x14ac:dyDescent="0.45">
      <c r="B58" s="192"/>
      <c r="C58" s="153"/>
      <c r="D58" s="177"/>
      <c r="E58" s="207"/>
      <c r="F58" s="208"/>
      <c r="G58" s="207"/>
      <c r="H58" s="208"/>
      <c r="I58" s="176"/>
      <c r="K58" s="88"/>
      <c r="L58" s="88"/>
      <c r="M58" s="88"/>
      <c r="N58" s="88"/>
      <c r="O58" s="88"/>
      <c r="P58" s="88"/>
      <c r="Q58" s="88"/>
      <c r="R58" s="88"/>
    </row>
    <row r="59" spans="2:18" x14ac:dyDescent="0.4">
      <c r="B59" s="192"/>
      <c r="C59" s="272" t="s">
        <v>391</v>
      </c>
      <c r="D59" s="197"/>
      <c r="E59" s="273"/>
      <c r="F59" s="273"/>
      <c r="G59" s="273"/>
      <c r="H59" s="273"/>
      <c r="I59" s="194"/>
      <c r="K59" s="88"/>
      <c r="L59" s="88"/>
      <c r="M59" s="88"/>
      <c r="N59" s="88"/>
      <c r="O59" s="88"/>
      <c r="P59" s="88"/>
      <c r="Q59" s="88"/>
      <c r="R59" s="88"/>
    </row>
    <row r="60" spans="2:18" x14ac:dyDescent="0.4">
      <c r="B60" s="192"/>
      <c r="C60" s="141"/>
      <c r="D60" s="204"/>
      <c r="E60" s="143"/>
      <c r="F60" s="143"/>
      <c r="G60" s="143"/>
      <c r="H60" s="143"/>
      <c r="I60" s="145"/>
      <c r="K60" s="88"/>
      <c r="L60" s="88"/>
      <c r="M60" s="88"/>
      <c r="N60" s="88"/>
      <c r="O60" s="88"/>
      <c r="P60" s="88"/>
      <c r="Q60" s="88"/>
      <c r="R60" s="88"/>
    </row>
    <row r="61" spans="2:18" ht="19.5" thickBot="1" x14ac:dyDescent="0.45">
      <c r="B61" s="193"/>
      <c r="C61" s="153"/>
      <c r="D61" s="205"/>
      <c r="E61" s="207">
        <f>E59+F59</f>
        <v>0</v>
      </c>
      <c r="F61" s="208"/>
      <c r="G61" s="207">
        <f>G59+H59</f>
        <v>0</v>
      </c>
      <c r="H61" s="208"/>
      <c r="I61" s="176"/>
      <c r="K61" s="88"/>
      <c r="L61" s="88"/>
      <c r="M61" s="88"/>
      <c r="N61" s="88"/>
      <c r="O61" s="88"/>
      <c r="P61" s="88"/>
      <c r="Q61" s="88"/>
      <c r="R61" s="88"/>
    </row>
    <row r="62" spans="2:18" x14ac:dyDescent="0.4">
      <c r="B62" s="77"/>
      <c r="C62" s="77"/>
      <c r="D62" s="91"/>
      <c r="E62" s="92"/>
      <c r="F62" s="92"/>
      <c r="G62" s="92"/>
      <c r="H62" s="92"/>
      <c r="I62" s="77"/>
      <c r="K62" s="88"/>
      <c r="L62" s="88"/>
      <c r="M62" s="88"/>
      <c r="N62" s="88"/>
      <c r="O62" s="88"/>
      <c r="P62" s="88"/>
      <c r="Q62" s="88"/>
      <c r="R62" s="88"/>
    </row>
    <row r="63" spans="2:18" x14ac:dyDescent="0.4">
      <c r="D63" s="178" t="s">
        <v>145</v>
      </c>
    </row>
    <row r="64" spans="2:18" ht="19.5" thickBot="1" x14ac:dyDescent="0.45">
      <c r="D64" s="178"/>
    </row>
    <row r="65" spans="3:36" ht="19.5" thickBot="1" x14ac:dyDescent="0.45">
      <c r="D65" s="83"/>
      <c r="E65" s="255" t="s">
        <v>183</v>
      </c>
      <c r="F65" s="256"/>
      <c r="G65" s="263" t="s">
        <v>147</v>
      </c>
      <c r="H65" s="182"/>
      <c r="I65" s="182" t="s">
        <v>148</v>
      </c>
      <c r="J65" s="183"/>
      <c r="L65" s="83"/>
      <c r="M65" s="255" t="s">
        <v>183</v>
      </c>
      <c r="N65" s="256"/>
      <c r="O65" s="263" t="s">
        <v>147</v>
      </c>
      <c r="P65" s="182"/>
      <c r="Q65" s="182" t="s">
        <v>148</v>
      </c>
      <c r="R65" s="183"/>
      <c r="U65" s="83"/>
      <c r="V65" s="255" t="s">
        <v>183</v>
      </c>
      <c r="W65" s="256"/>
      <c r="X65" s="263" t="s">
        <v>147</v>
      </c>
      <c r="Y65" s="182"/>
      <c r="Z65" s="182" t="s">
        <v>148</v>
      </c>
      <c r="AA65" s="183"/>
    </row>
    <row r="66" spans="3:36" ht="19.5" thickBot="1" x14ac:dyDescent="0.45">
      <c r="C66" s="84" t="s">
        <v>146</v>
      </c>
      <c r="D66" s="191" t="s">
        <v>333</v>
      </c>
      <c r="E66" s="266">
        <v>88</v>
      </c>
      <c r="F66" s="267"/>
      <c r="G66" s="97" t="s">
        <v>103</v>
      </c>
      <c r="H66" s="70" t="s">
        <v>128</v>
      </c>
      <c r="I66" s="70" t="s">
        <v>129</v>
      </c>
      <c r="J66" s="71" t="s">
        <v>128</v>
      </c>
      <c r="L66" s="191" t="s">
        <v>255</v>
      </c>
      <c r="M66" s="266">
        <v>124</v>
      </c>
      <c r="N66" s="267"/>
      <c r="O66" s="97" t="s">
        <v>103</v>
      </c>
      <c r="P66" s="70" t="s">
        <v>128</v>
      </c>
      <c r="Q66" s="70" t="s">
        <v>129</v>
      </c>
      <c r="R66" s="71" t="s">
        <v>128</v>
      </c>
      <c r="U66" s="191" t="s">
        <v>213</v>
      </c>
      <c r="V66" s="251">
        <v>70</v>
      </c>
      <c r="W66" s="252"/>
      <c r="X66" s="97" t="s">
        <v>103</v>
      </c>
      <c r="Y66" s="70" t="s">
        <v>128</v>
      </c>
      <c r="Z66" s="70" t="s">
        <v>129</v>
      </c>
      <c r="AA66" s="71" t="s">
        <v>128</v>
      </c>
      <c r="AD66" s="179" t="s">
        <v>142</v>
      </c>
      <c r="AE66" s="255" t="s">
        <v>183</v>
      </c>
      <c r="AF66" s="256"/>
      <c r="AG66" s="263" t="s">
        <v>147</v>
      </c>
      <c r="AH66" s="182"/>
      <c r="AI66" s="182" t="s">
        <v>148</v>
      </c>
      <c r="AJ66" s="183"/>
    </row>
    <row r="67" spans="3:36" ht="19.5" x14ac:dyDescent="0.4">
      <c r="C67" s="107" t="s">
        <v>302</v>
      </c>
      <c r="D67" s="192"/>
      <c r="E67" s="268"/>
      <c r="F67" s="269"/>
      <c r="G67" s="142">
        <v>43</v>
      </c>
      <c r="H67" s="154">
        <v>9</v>
      </c>
      <c r="I67" s="154">
        <v>42</v>
      </c>
      <c r="J67" s="144">
        <v>9</v>
      </c>
      <c r="L67" s="192"/>
      <c r="M67" s="268"/>
      <c r="N67" s="269"/>
      <c r="O67" s="142">
        <v>34</v>
      </c>
      <c r="P67" s="154">
        <v>9</v>
      </c>
      <c r="Q67" s="154">
        <v>39</v>
      </c>
      <c r="R67" s="144">
        <v>9</v>
      </c>
      <c r="U67" s="192"/>
      <c r="V67" s="251"/>
      <c r="W67" s="252"/>
      <c r="X67" s="142">
        <v>21</v>
      </c>
      <c r="Y67" s="154">
        <v>12</v>
      </c>
      <c r="Z67" s="154">
        <v>34</v>
      </c>
      <c r="AA67" s="144">
        <v>12</v>
      </c>
      <c r="AD67" s="180"/>
      <c r="AE67" s="257"/>
      <c r="AF67" s="258"/>
      <c r="AG67" s="97" t="s">
        <v>103</v>
      </c>
      <c r="AH67" s="70" t="s">
        <v>128</v>
      </c>
      <c r="AI67" s="70" t="s">
        <v>129</v>
      </c>
      <c r="AJ67" s="71" t="s">
        <v>128</v>
      </c>
    </row>
    <row r="68" spans="3:36" x14ac:dyDescent="0.4">
      <c r="D68" s="192"/>
      <c r="E68" s="268"/>
      <c r="F68" s="269"/>
      <c r="G68" s="264"/>
      <c r="H68" s="156"/>
      <c r="I68" s="156"/>
      <c r="J68" s="146"/>
      <c r="L68" s="192"/>
      <c r="M68" s="268"/>
      <c r="N68" s="269"/>
      <c r="O68" s="264"/>
      <c r="P68" s="156"/>
      <c r="Q68" s="156"/>
      <c r="R68" s="146"/>
      <c r="U68" s="192"/>
      <c r="V68" s="251"/>
      <c r="W68" s="252"/>
      <c r="X68" s="264"/>
      <c r="Y68" s="156"/>
      <c r="Z68" s="156"/>
      <c r="AA68" s="146"/>
      <c r="AD68" s="180"/>
      <c r="AE68" s="251"/>
      <c r="AF68" s="252"/>
      <c r="AG68" s="141">
        <v>24</v>
      </c>
      <c r="AH68" s="143">
        <v>5</v>
      </c>
      <c r="AI68" s="143">
        <v>35</v>
      </c>
      <c r="AJ68" s="184">
        <v>5</v>
      </c>
    </row>
    <row r="69" spans="3:36" ht="19.5" thickBot="1" x14ac:dyDescent="0.45">
      <c r="D69" s="193"/>
      <c r="E69" s="270"/>
      <c r="F69" s="271"/>
      <c r="G69" s="265">
        <f>G67+H67</f>
        <v>52</v>
      </c>
      <c r="H69" s="196"/>
      <c r="I69" s="195">
        <f>I67+J67</f>
        <v>51</v>
      </c>
      <c r="J69" s="201"/>
      <c r="L69" s="193"/>
      <c r="M69" s="270"/>
      <c r="N69" s="271"/>
      <c r="O69" s="265">
        <f>O67+P67</f>
        <v>43</v>
      </c>
      <c r="P69" s="196"/>
      <c r="Q69" s="195">
        <f>Q67+R67</f>
        <v>48</v>
      </c>
      <c r="R69" s="201"/>
      <c r="U69" s="193"/>
      <c r="V69" s="253"/>
      <c r="W69" s="254"/>
      <c r="X69" s="265">
        <f>X67+Y67</f>
        <v>33</v>
      </c>
      <c r="Y69" s="196"/>
      <c r="Z69" s="195">
        <f>Z67+AA67</f>
        <v>46</v>
      </c>
      <c r="AA69" s="201"/>
      <c r="AD69" s="180"/>
      <c r="AE69" s="251"/>
      <c r="AF69" s="252"/>
      <c r="AG69" s="141"/>
      <c r="AH69" s="143"/>
      <c r="AI69" s="143"/>
      <c r="AJ69" s="184"/>
    </row>
    <row r="70" spans="3:36" ht="19.5" thickBot="1" x14ac:dyDescent="0.45">
      <c r="D70" s="191" t="s">
        <v>334</v>
      </c>
      <c r="E70" s="266">
        <v>62</v>
      </c>
      <c r="F70" s="267"/>
      <c r="G70" s="97" t="s">
        <v>103</v>
      </c>
      <c r="H70" s="70" t="s">
        <v>128</v>
      </c>
      <c r="I70" s="70" t="s">
        <v>129</v>
      </c>
      <c r="J70" s="71" t="s">
        <v>128</v>
      </c>
      <c r="L70" s="191" t="s">
        <v>262</v>
      </c>
      <c r="M70" s="266">
        <v>233</v>
      </c>
      <c r="N70" s="267"/>
      <c r="O70" s="97" t="s">
        <v>103</v>
      </c>
      <c r="P70" s="70" t="s">
        <v>128</v>
      </c>
      <c r="Q70" s="70" t="s">
        <v>129</v>
      </c>
      <c r="R70" s="71" t="s">
        <v>128</v>
      </c>
      <c r="U70" s="180" t="s">
        <v>218</v>
      </c>
      <c r="V70" s="251">
        <v>93</v>
      </c>
      <c r="W70" s="252"/>
      <c r="X70" s="97" t="s">
        <v>103</v>
      </c>
      <c r="Y70" s="70" t="s">
        <v>128</v>
      </c>
      <c r="Z70" s="70" t="s">
        <v>129</v>
      </c>
      <c r="AA70" s="71" t="s">
        <v>128</v>
      </c>
      <c r="AD70" s="181"/>
      <c r="AE70" s="251"/>
      <c r="AF70" s="252"/>
      <c r="AG70" s="153">
        <f>AG68+AH68</f>
        <v>29</v>
      </c>
      <c r="AH70" s="177"/>
      <c r="AI70" s="177">
        <f>AI68+AJ68</f>
        <v>40</v>
      </c>
      <c r="AJ70" s="185"/>
    </row>
    <row r="71" spans="3:36" x14ac:dyDescent="0.4">
      <c r="D71" s="192"/>
      <c r="E71" s="268"/>
      <c r="F71" s="269"/>
      <c r="G71" s="142">
        <v>85</v>
      </c>
      <c r="H71" s="154">
        <v>18</v>
      </c>
      <c r="I71" s="154">
        <v>91</v>
      </c>
      <c r="J71" s="144">
        <v>18</v>
      </c>
      <c r="L71" s="192"/>
      <c r="M71" s="268"/>
      <c r="N71" s="269"/>
      <c r="O71" s="142">
        <v>45</v>
      </c>
      <c r="P71" s="154">
        <v>6</v>
      </c>
      <c r="Q71" s="154">
        <v>37</v>
      </c>
      <c r="R71" s="144">
        <v>6</v>
      </c>
      <c r="U71" s="180"/>
      <c r="V71" s="251"/>
      <c r="W71" s="252"/>
      <c r="X71" s="142">
        <v>28</v>
      </c>
      <c r="Y71" s="154">
        <v>3</v>
      </c>
      <c r="Z71" s="154">
        <v>29</v>
      </c>
      <c r="AA71" s="144">
        <v>3</v>
      </c>
      <c r="AD71" s="179" t="s">
        <v>149</v>
      </c>
      <c r="AE71" s="251"/>
      <c r="AF71" s="252"/>
      <c r="AG71" s="97" t="s">
        <v>103</v>
      </c>
      <c r="AH71" s="70" t="s">
        <v>128</v>
      </c>
      <c r="AI71" s="70" t="s">
        <v>129</v>
      </c>
      <c r="AJ71" s="71" t="s">
        <v>128</v>
      </c>
    </row>
    <row r="72" spans="3:36" x14ac:dyDescent="0.4">
      <c r="D72" s="192"/>
      <c r="E72" s="268"/>
      <c r="F72" s="269"/>
      <c r="G72" s="264"/>
      <c r="H72" s="156"/>
      <c r="I72" s="156"/>
      <c r="J72" s="146"/>
      <c r="L72" s="192"/>
      <c r="M72" s="268"/>
      <c r="N72" s="269"/>
      <c r="O72" s="264"/>
      <c r="P72" s="156"/>
      <c r="Q72" s="156"/>
      <c r="R72" s="146"/>
      <c r="U72" s="180"/>
      <c r="V72" s="251"/>
      <c r="W72" s="252"/>
      <c r="X72" s="264"/>
      <c r="Y72" s="156"/>
      <c r="Z72" s="156"/>
      <c r="AA72" s="146"/>
      <c r="AD72" s="180"/>
      <c r="AE72" s="251"/>
      <c r="AF72" s="252"/>
      <c r="AG72" s="141">
        <v>37</v>
      </c>
      <c r="AH72" s="143">
        <v>7</v>
      </c>
      <c r="AI72" s="143">
        <v>43</v>
      </c>
      <c r="AJ72" s="184">
        <v>7</v>
      </c>
    </row>
    <row r="73" spans="3:36" ht="19.5" thickBot="1" x14ac:dyDescent="0.45">
      <c r="D73" s="193"/>
      <c r="E73" s="270"/>
      <c r="F73" s="271"/>
      <c r="G73" s="265">
        <f>G71+H71</f>
        <v>103</v>
      </c>
      <c r="H73" s="196"/>
      <c r="I73" s="195">
        <f>I71+J71</f>
        <v>109</v>
      </c>
      <c r="J73" s="201"/>
      <c r="L73" s="193"/>
      <c r="M73" s="270"/>
      <c r="N73" s="271"/>
      <c r="O73" s="265">
        <f>O71+P71</f>
        <v>51</v>
      </c>
      <c r="P73" s="196"/>
      <c r="Q73" s="195">
        <f>Q71+R71</f>
        <v>43</v>
      </c>
      <c r="R73" s="201"/>
      <c r="U73" s="181"/>
      <c r="V73" s="253"/>
      <c r="W73" s="254"/>
      <c r="X73" s="265">
        <f>X71+Y71</f>
        <v>31</v>
      </c>
      <c r="Y73" s="196"/>
      <c r="Z73" s="195">
        <f>Z71+AA71</f>
        <v>32</v>
      </c>
      <c r="AA73" s="201"/>
      <c r="AD73" s="180"/>
      <c r="AE73" s="251"/>
      <c r="AF73" s="252"/>
      <c r="AG73" s="141"/>
      <c r="AH73" s="143"/>
      <c r="AI73" s="143"/>
      <c r="AJ73" s="184"/>
    </row>
    <row r="74" spans="3:36" ht="19.5" thickBot="1" x14ac:dyDescent="0.45">
      <c r="D74" s="191" t="s">
        <v>335</v>
      </c>
      <c r="E74" s="266">
        <v>148</v>
      </c>
      <c r="F74" s="267"/>
      <c r="G74" s="97" t="s">
        <v>103</v>
      </c>
      <c r="H74" s="70" t="s">
        <v>128</v>
      </c>
      <c r="I74" s="70" t="s">
        <v>129</v>
      </c>
      <c r="J74" s="71" t="s">
        <v>128</v>
      </c>
      <c r="L74" s="191" t="s">
        <v>269</v>
      </c>
      <c r="M74" s="266">
        <v>203</v>
      </c>
      <c r="N74" s="267"/>
      <c r="O74" s="97" t="s">
        <v>103</v>
      </c>
      <c r="P74" s="70" t="s">
        <v>128</v>
      </c>
      <c r="Q74" s="70" t="s">
        <v>129</v>
      </c>
      <c r="R74" s="71" t="s">
        <v>128</v>
      </c>
      <c r="U74" s="180" t="s">
        <v>224</v>
      </c>
      <c r="V74" s="251">
        <v>64</v>
      </c>
      <c r="W74" s="252"/>
      <c r="X74" s="97" t="s">
        <v>103</v>
      </c>
      <c r="Y74" s="70" t="s">
        <v>128</v>
      </c>
      <c r="Z74" s="70" t="s">
        <v>129</v>
      </c>
      <c r="AA74" s="71" t="s">
        <v>128</v>
      </c>
      <c r="AD74" s="181"/>
      <c r="AE74" s="251"/>
      <c r="AF74" s="252"/>
      <c r="AG74" s="153">
        <f>AG72+AH72</f>
        <v>44</v>
      </c>
      <c r="AH74" s="177"/>
      <c r="AI74" s="177">
        <f>AI72+AJ72</f>
        <v>50</v>
      </c>
      <c r="AJ74" s="185"/>
    </row>
    <row r="75" spans="3:36" x14ac:dyDescent="0.4">
      <c r="D75" s="192"/>
      <c r="E75" s="268"/>
      <c r="F75" s="269"/>
      <c r="G75" s="142">
        <v>157</v>
      </c>
      <c r="H75" s="154">
        <v>33</v>
      </c>
      <c r="I75" s="154">
        <v>134</v>
      </c>
      <c r="J75" s="144">
        <v>33</v>
      </c>
      <c r="L75" s="192"/>
      <c r="M75" s="268"/>
      <c r="N75" s="269"/>
      <c r="O75" s="142">
        <v>42</v>
      </c>
      <c r="P75" s="154">
        <v>3</v>
      </c>
      <c r="Q75" s="154">
        <v>52</v>
      </c>
      <c r="R75" s="144">
        <v>3</v>
      </c>
      <c r="U75" s="180"/>
      <c r="V75" s="251"/>
      <c r="W75" s="252"/>
      <c r="X75" s="142">
        <v>25</v>
      </c>
      <c r="Y75" s="154">
        <v>3</v>
      </c>
      <c r="Z75" s="154">
        <v>23</v>
      </c>
      <c r="AA75" s="144">
        <v>3</v>
      </c>
      <c r="AD75" s="180" t="s">
        <v>150</v>
      </c>
      <c r="AE75" s="251"/>
      <c r="AF75" s="252"/>
      <c r="AG75" s="97" t="s">
        <v>103</v>
      </c>
      <c r="AH75" s="70" t="s">
        <v>128</v>
      </c>
      <c r="AI75" s="70" t="s">
        <v>129</v>
      </c>
      <c r="AJ75" s="71" t="s">
        <v>128</v>
      </c>
    </row>
    <row r="76" spans="3:36" x14ac:dyDescent="0.4">
      <c r="D76" s="192"/>
      <c r="E76" s="268"/>
      <c r="F76" s="269"/>
      <c r="G76" s="264"/>
      <c r="H76" s="156"/>
      <c r="I76" s="156"/>
      <c r="J76" s="146"/>
      <c r="L76" s="192"/>
      <c r="M76" s="268"/>
      <c r="N76" s="269"/>
      <c r="O76" s="264"/>
      <c r="P76" s="156"/>
      <c r="Q76" s="156"/>
      <c r="R76" s="146"/>
      <c r="U76" s="180"/>
      <c r="V76" s="251"/>
      <c r="W76" s="252"/>
      <c r="X76" s="264"/>
      <c r="Y76" s="156"/>
      <c r="Z76" s="156"/>
      <c r="AA76" s="146"/>
      <c r="AD76" s="180"/>
      <c r="AE76" s="251"/>
      <c r="AF76" s="252"/>
      <c r="AG76" s="141">
        <v>13</v>
      </c>
      <c r="AH76" s="143">
        <v>2</v>
      </c>
      <c r="AI76" s="143">
        <v>46</v>
      </c>
      <c r="AJ76" s="184">
        <v>2</v>
      </c>
    </row>
    <row r="77" spans="3:36" ht="19.5" thickBot="1" x14ac:dyDescent="0.45">
      <c r="D77" s="193"/>
      <c r="E77" s="270"/>
      <c r="F77" s="271"/>
      <c r="G77" s="265">
        <f>G75+H75</f>
        <v>190</v>
      </c>
      <c r="H77" s="196"/>
      <c r="I77" s="195">
        <f>I75+J75</f>
        <v>167</v>
      </c>
      <c r="J77" s="201"/>
      <c r="L77" s="193"/>
      <c r="M77" s="270"/>
      <c r="N77" s="271"/>
      <c r="O77" s="265">
        <f>O75+P75</f>
        <v>45</v>
      </c>
      <c r="P77" s="196"/>
      <c r="Q77" s="195">
        <f>Q75+R75</f>
        <v>55</v>
      </c>
      <c r="R77" s="201"/>
      <c r="U77" s="181"/>
      <c r="V77" s="253"/>
      <c r="W77" s="254"/>
      <c r="X77" s="265">
        <f>X75+Y75</f>
        <v>28</v>
      </c>
      <c r="Y77" s="196"/>
      <c r="Z77" s="195">
        <f>Z75+AA75</f>
        <v>26</v>
      </c>
      <c r="AA77" s="201"/>
      <c r="AD77" s="180"/>
      <c r="AE77" s="251"/>
      <c r="AF77" s="252"/>
      <c r="AG77" s="141"/>
      <c r="AH77" s="143"/>
      <c r="AI77" s="143"/>
      <c r="AJ77" s="184"/>
    </row>
    <row r="78" spans="3:36" ht="19.5" thickBot="1" x14ac:dyDescent="0.45">
      <c r="D78" s="191" t="s">
        <v>336</v>
      </c>
      <c r="E78" s="266">
        <v>447</v>
      </c>
      <c r="F78" s="267"/>
      <c r="G78" s="97" t="s">
        <v>103</v>
      </c>
      <c r="H78" s="70" t="s">
        <v>128</v>
      </c>
      <c r="I78" s="70" t="s">
        <v>129</v>
      </c>
      <c r="J78" s="71" t="s">
        <v>128</v>
      </c>
      <c r="L78" s="191" t="s">
        <v>294</v>
      </c>
      <c r="M78" s="266">
        <v>162</v>
      </c>
      <c r="N78" s="267"/>
      <c r="O78" s="97" t="s">
        <v>103</v>
      </c>
      <c r="P78" s="70" t="s">
        <v>128</v>
      </c>
      <c r="Q78" s="70" t="s">
        <v>129</v>
      </c>
      <c r="R78" s="71" t="s">
        <v>128</v>
      </c>
      <c r="U78" s="191" t="s">
        <v>230</v>
      </c>
      <c r="V78" s="266">
        <v>70</v>
      </c>
      <c r="W78" s="267"/>
      <c r="X78" s="97" t="s">
        <v>103</v>
      </c>
      <c r="Y78" s="70" t="s">
        <v>128</v>
      </c>
      <c r="Z78" s="70" t="s">
        <v>129</v>
      </c>
      <c r="AA78" s="71" t="s">
        <v>128</v>
      </c>
      <c r="AD78" s="181"/>
      <c r="AE78" s="251"/>
      <c r="AF78" s="252"/>
      <c r="AG78" s="153">
        <f>AG76+AH76</f>
        <v>15</v>
      </c>
      <c r="AH78" s="177"/>
      <c r="AI78" s="177">
        <f>AI76+AJ76</f>
        <v>48</v>
      </c>
      <c r="AJ78" s="185"/>
    </row>
    <row r="79" spans="3:36" x14ac:dyDescent="0.4">
      <c r="D79" s="192"/>
      <c r="E79" s="268"/>
      <c r="F79" s="269"/>
      <c r="G79" s="142">
        <v>167</v>
      </c>
      <c r="H79" s="154">
        <v>35</v>
      </c>
      <c r="I79" s="154">
        <v>179</v>
      </c>
      <c r="J79" s="144">
        <v>35</v>
      </c>
      <c r="L79" s="192"/>
      <c r="M79" s="268"/>
      <c r="N79" s="269"/>
      <c r="O79" s="142">
        <v>41</v>
      </c>
      <c r="P79" s="154">
        <v>8</v>
      </c>
      <c r="Q79" s="154">
        <v>36</v>
      </c>
      <c r="R79" s="144">
        <v>8</v>
      </c>
      <c r="U79" s="192"/>
      <c r="V79" s="268"/>
      <c r="W79" s="269"/>
      <c r="X79" s="142">
        <v>25</v>
      </c>
      <c r="Y79" s="154">
        <v>6</v>
      </c>
      <c r="Z79" s="154">
        <v>19</v>
      </c>
      <c r="AA79" s="144">
        <v>6</v>
      </c>
      <c r="AD79" s="180" t="s">
        <v>138</v>
      </c>
      <c r="AE79" s="251"/>
      <c r="AF79" s="252"/>
      <c r="AG79" s="97" t="s">
        <v>103</v>
      </c>
      <c r="AH79" s="70" t="s">
        <v>128</v>
      </c>
      <c r="AI79" s="70" t="s">
        <v>129</v>
      </c>
      <c r="AJ79" s="71" t="s">
        <v>128</v>
      </c>
    </row>
    <row r="80" spans="3:36" x14ac:dyDescent="0.4">
      <c r="D80" s="192"/>
      <c r="E80" s="268"/>
      <c r="F80" s="269"/>
      <c r="G80" s="264"/>
      <c r="H80" s="156"/>
      <c r="I80" s="156"/>
      <c r="J80" s="146"/>
      <c r="L80" s="192"/>
      <c r="M80" s="268"/>
      <c r="N80" s="269"/>
      <c r="O80" s="264"/>
      <c r="P80" s="156"/>
      <c r="Q80" s="156"/>
      <c r="R80" s="146"/>
      <c r="U80" s="192"/>
      <c r="V80" s="268"/>
      <c r="W80" s="269"/>
      <c r="X80" s="264"/>
      <c r="Y80" s="156"/>
      <c r="Z80" s="156"/>
      <c r="AA80" s="146"/>
      <c r="AD80" s="180"/>
      <c r="AE80" s="251"/>
      <c r="AF80" s="252"/>
      <c r="AG80" s="142"/>
      <c r="AH80" s="154"/>
      <c r="AI80" s="154"/>
      <c r="AJ80" s="144"/>
    </row>
    <row r="81" spans="4:36" ht="19.5" thickBot="1" x14ac:dyDescent="0.45">
      <c r="D81" s="193"/>
      <c r="E81" s="270"/>
      <c r="F81" s="271"/>
      <c r="G81" s="265">
        <f>G79+H79</f>
        <v>202</v>
      </c>
      <c r="H81" s="196"/>
      <c r="I81" s="195">
        <f>I79+J79</f>
        <v>214</v>
      </c>
      <c r="J81" s="201"/>
      <c r="L81" s="193"/>
      <c r="M81" s="270"/>
      <c r="N81" s="271"/>
      <c r="O81" s="265">
        <f>O79+P79</f>
        <v>49</v>
      </c>
      <c r="P81" s="196"/>
      <c r="Q81" s="195">
        <f>Q79+R79</f>
        <v>44</v>
      </c>
      <c r="R81" s="201"/>
      <c r="U81" s="193"/>
      <c r="V81" s="270"/>
      <c r="W81" s="271"/>
      <c r="X81" s="265">
        <f>X79+Y79</f>
        <v>31</v>
      </c>
      <c r="Y81" s="196"/>
      <c r="Z81" s="195">
        <f>Z79+AA79</f>
        <v>25</v>
      </c>
      <c r="AA81" s="201"/>
      <c r="AD81" s="180"/>
      <c r="AE81" s="251"/>
      <c r="AF81" s="252"/>
      <c r="AG81" s="264"/>
      <c r="AH81" s="156"/>
      <c r="AI81" s="156"/>
      <c r="AJ81" s="146"/>
    </row>
    <row r="82" spans="4:36" ht="19.5" thickBot="1" x14ac:dyDescent="0.45">
      <c r="D82" s="191" t="s">
        <v>337</v>
      </c>
      <c r="E82" s="266">
        <v>109</v>
      </c>
      <c r="F82" s="267"/>
      <c r="G82" s="97" t="s">
        <v>103</v>
      </c>
      <c r="H82" s="70" t="s">
        <v>128</v>
      </c>
      <c r="I82" s="70" t="s">
        <v>129</v>
      </c>
      <c r="J82" s="71" t="s">
        <v>128</v>
      </c>
      <c r="L82" s="191" t="s">
        <v>303</v>
      </c>
      <c r="M82" s="266">
        <v>136</v>
      </c>
      <c r="N82" s="267"/>
      <c r="O82" s="97" t="s">
        <v>103</v>
      </c>
      <c r="P82" s="70" t="s">
        <v>128</v>
      </c>
      <c r="Q82" s="70" t="s">
        <v>129</v>
      </c>
      <c r="R82" s="71" t="s">
        <v>128</v>
      </c>
      <c r="U82" s="191" t="s">
        <v>243</v>
      </c>
      <c r="V82" s="266">
        <v>92</v>
      </c>
      <c r="W82" s="267"/>
      <c r="X82" s="97" t="s">
        <v>103</v>
      </c>
      <c r="Y82" s="70" t="s">
        <v>128</v>
      </c>
      <c r="Z82" s="70" t="s">
        <v>129</v>
      </c>
      <c r="AA82" s="71" t="s">
        <v>128</v>
      </c>
      <c r="AD82" s="181"/>
      <c r="AE82" s="251"/>
      <c r="AF82" s="252"/>
      <c r="AG82" s="265">
        <f>AG80+AH80</f>
        <v>0</v>
      </c>
      <c r="AH82" s="196"/>
      <c r="AI82" s="195">
        <f>AI80+AJ80</f>
        <v>0</v>
      </c>
      <c r="AJ82" s="201"/>
    </row>
    <row r="83" spans="4:36" x14ac:dyDescent="0.4">
      <c r="D83" s="192"/>
      <c r="E83" s="268"/>
      <c r="F83" s="269"/>
      <c r="G83" s="142">
        <v>160</v>
      </c>
      <c r="H83" s="154">
        <v>40</v>
      </c>
      <c r="I83" s="154">
        <v>155</v>
      </c>
      <c r="J83" s="144">
        <v>40</v>
      </c>
      <c r="L83" s="192"/>
      <c r="M83" s="268"/>
      <c r="N83" s="269"/>
      <c r="O83" s="142">
        <v>26</v>
      </c>
      <c r="P83" s="154">
        <v>9</v>
      </c>
      <c r="Q83" s="154">
        <v>43</v>
      </c>
      <c r="R83" s="144">
        <v>9</v>
      </c>
      <c r="U83" s="192"/>
      <c r="V83" s="268"/>
      <c r="W83" s="269"/>
      <c r="X83" s="142">
        <v>36</v>
      </c>
      <c r="Y83" s="154">
        <v>6</v>
      </c>
      <c r="Z83" s="154">
        <v>41</v>
      </c>
      <c r="AA83" s="144">
        <v>6</v>
      </c>
      <c r="AD83" s="180" t="s">
        <v>153</v>
      </c>
      <c r="AE83" s="251"/>
      <c r="AF83" s="252"/>
      <c r="AG83" s="97" t="s">
        <v>103</v>
      </c>
      <c r="AH83" s="70" t="s">
        <v>128</v>
      </c>
      <c r="AI83" s="70" t="s">
        <v>129</v>
      </c>
      <c r="AJ83" s="71" t="s">
        <v>128</v>
      </c>
    </row>
    <row r="84" spans="4:36" x14ac:dyDescent="0.4">
      <c r="D84" s="192"/>
      <c r="E84" s="268"/>
      <c r="F84" s="269"/>
      <c r="G84" s="264"/>
      <c r="H84" s="156"/>
      <c r="I84" s="156"/>
      <c r="J84" s="146"/>
      <c r="L84" s="192"/>
      <c r="M84" s="268"/>
      <c r="N84" s="269"/>
      <c r="O84" s="264"/>
      <c r="P84" s="156"/>
      <c r="Q84" s="156"/>
      <c r="R84" s="146"/>
      <c r="U84" s="192"/>
      <c r="V84" s="268"/>
      <c r="W84" s="269"/>
      <c r="X84" s="264"/>
      <c r="Y84" s="156"/>
      <c r="Z84" s="156"/>
      <c r="AA84" s="146"/>
      <c r="AD84" s="180"/>
      <c r="AE84" s="251"/>
      <c r="AF84" s="252"/>
      <c r="AG84" s="142"/>
      <c r="AH84" s="154"/>
      <c r="AI84" s="154"/>
      <c r="AJ84" s="144"/>
    </row>
    <row r="85" spans="4:36" ht="19.5" thickBot="1" x14ac:dyDescent="0.45">
      <c r="D85" s="193"/>
      <c r="E85" s="270"/>
      <c r="F85" s="271"/>
      <c r="G85" s="265">
        <f>G83+H83</f>
        <v>200</v>
      </c>
      <c r="H85" s="196"/>
      <c r="I85" s="195">
        <f>I83+J83</f>
        <v>195</v>
      </c>
      <c r="J85" s="201"/>
      <c r="L85" s="193"/>
      <c r="M85" s="270"/>
      <c r="N85" s="271"/>
      <c r="O85" s="265">
        <f>O83+P83</f>
        <v>35</v>
      </c>
      <c r="P85" s="196"/>
      <c r="Q85" s="195">
        <f>Q83+R83</f>
        <v>52</v>
      </c>
      <c r="R85" s="201"/>
      <c r="U85" s="193"/>
      <c r="V85" s="270"/>
      <c r="W85" s="271"/>
      <c r="X85" s="265">
        <f>X83+Y83</f>
        <v>42</v>
      </c>
      <c r="Y85" s="196"/>
      <c r="Z85" s="195">
        <f>Z83+AA83</f>
        <v>47</v>
      </c>
      <c r="AA85" s="201"/>
      <c r="AD85" s="180"/>
      <c r="AE85" s="251"/>
      <c r="AF85" s="252"/>
      <c r="AG85" s="264"/>
      <c r="AH85" s="156"/>
      <c r="AI85" s="156"/>
      <c r="AJ85" s="146"/>
    </row>
    <row r="86" spans="4:36" ht="19.5" thickBot="1" x14ac:dyDescent="0.45">
      <c r="D86" s="191" t="s">
        <v>338</v>
      </c>
      <c r="E86" s="266">
        <v>25</v>
      </c>
      <c r="F86" s="267"/>
      <c r="G86" s="97" t="s">
        <v>103</v>
      </c>
      <c r="H86" s="70" t="s">
        <v>128</v>
      </c>
      <c r="I86" s="70" t="s">
        <v>129</v>
      </c>
      <c r="J86" s="71" t="s">
        <v>128</v>
      </c>
      <c r="L86" s="191" t="s">
        <v>310</v>
      </c>
      <c r="M86" s="266">
        <v>112</v>
      </c>
      <c r="N86" s="267"/>
      <c r="O86" s="97" t="s">
        <v>103</v>
      </c>
      <c r="P86" s="70" t="s">
        <v>128</v>
      </c>
      <c r="Q86" s="70" t="s">
        <v>129</v>
      </c>
      <c r="R86" s="71" t="s">
        <v>128</v>
      </c>
      <c r="U86" s="191" t="s">
        <v>250</v>
      </c>
      <c r="V86" s="266">
        <v>113</v>
      </c>
      <c r="W86" s="267"/>
      <c r="X86" s="97" t="s">
        <v>103</v>
      </c>
      <c r="Y86" s="70" t="s">
        <v>128</v>
      </c>
      <c r="Z86" s="70" t="s">
        <v>129</v>
      </c>
      <c r="AA86" s="71" t="s">
        <v>128</v>
      </c>
      <c r="AD86" s="181"/>
      <c r="AE86" s="251"/>
      <c r="AF86" s="252"/>
      <c r="AG86" s="265">
        <f>AG84+AH84</f>
        <v>0</v>
      </c>
      <c r="AH86" s="196"/>
      <c r="AI86" s="195">
        <f>AI84+AJ84</f>
        <v>0</v>
      </c>
      <c r="AJ86" s="201"/>
    </row>
    <row r="87" spans="4:36" x14ac:dyDescent="0.4">
      <c r="D87" s="192"/>
      <c r="E87" s="268"/>
      <c r="F87" s="269"/>
      <c r="G87" s="142">
        <v>175</v>
      </c>
      <c r="H87" s="154">
        <v>73</v>
      </c>
      <c r="I87" s="154">
        <v>186</v>
      </c>
      <c r="J87" s="144">
        <v>73</v>
      </c>
      <c r="L87" s="192"/>
      <c r="M87" s="268"/>
      <c r="N87" s="269"/>
      <c r="O87" s="142">
        <v>29</v>
      </c>
      <c r="P87" s="154">
        <v>9</v>
      </c>
      <c r="Q87" s="154">
        <v>29</v>
      </c>
      <c r="R87" s="144">
        <v>9</v>
      </c>
      <c r="U87" s="192"/>
      <c r="V87" s="268"/>
      <c r="W87" s="269"/>
      <c r="X87" s="142">
        <v>33</v>
      </c>
      <c r="Y87" s="154">
        <v>8</v>
      </c>
      <c r="Z87" s="154">
        <v>69</v>
      </c>
      <c r="AA87" s="144">
        <v>8</v>
      </c>
      <c r="AD87" s="180" t="s">
        <v>154</v>
      </c>
      <c r="AE87" s="251"/>
      <c r="AF87" s="252"/>
      <c r="AG87" s="97" t="s">
        <v>103</v>
      </c>
      <c r="AH87" s="70" t="s">
        <v>128</v>
      </c>
      <c r="AI87" s="70" t="s">
        <v>129</v>
      </c>
      <c r="AJ87" s="71" t="s">
        <v>128</v>
      </c>
    </row>
    <row r="88" spans="4:36" x14ac:dyDescent="0.4">
      <c r="D88" s="192"/>
      <c r="E88" s="268"/>
      <c r="F88" s="269"/>
      <c r="G88" s="264"/>
      <c r="H88" s="156"/>
      <c r="I88" s="156"/>
      <c r="J88" s="146"/>
      <c r="L88" s="192"/>
      <c r="M88" s="268"/>
      <c r="N88" s="269"/>
      <c r="O88" s="264"/>
      <c r="P88" s="156"/>
      <c r="Q88" s="156"/>
      <c r="R88" s="146"/>
      <c r="U88" s="192"/>
      <c r="V88" s="268"/>
      <c r="W88" s="269"/>
      <c r="X88" s="264"/>
      <c r="Y88" s="156"/>
      <c r="Z88" s="156"/>
      <c r="AA88" s="146"/>
      <c r="AD88" s="180"/>
      <c r="AE88" s="251"/>
      <c r="AF88" s="252"/>
      <c r="AG88" s="142"/>
      <c r="AH88" s="154"/>
      <c r="AI88" s="154"/>
      <c r="AJ88" s="144"/>
    </row>
    <row r="89" spans="4:36" ht="19.5" thickBot="1" x14ac:dyDescent="0.45">
      <c r="D89" s="193"/>
      <c r="E89" s="270"/>
      <c r="F89" s="271"/>
      <c r="G89" s="265">
        <f>G87+H87</f>
        <v>248</v>
      </c>
      <c r="H89" s="196"/>
      <c r="I89" s="195">
        <f>I87+J87</f>
        <v>259</v>
      </c>
      <c r="J89" s="201"/>
      <c r="L89" s="193"/>
      <c r="M89" s="270"/>
      <c r="N89" s="271"/>
      <c r="O89" s="265">
        <f>O87+P87</f>
        <v>38</v>
      </c>
      <c r="P89" s="196"/>
      <c r="Q89" s="195">
        <f>Q87+R87</f>
        <v>38</v>
      </c>
      <c r="R89" s="201"/>
      <c r="U89" s="193"/>
      <c r="V89" s="270"/>
      <c r="W89" s="271"/>
      <c r="X89" s="265">
        <f>X87+Y87</f>
        <v>41</v>
      </c>
      <c r="Y89" s="196"/>
      <c r="Z89" s="195">
        <f>Z87+AA87</f>
        <v>77</v>
      </c>
      <c r="AA89" s="201"/>
      <c r="AD89" s="180"/>
      <c r="AE89" s="251"/>
      <c r="AF89" s="252"/>
      <c r="AG89" s="264"/>
      <c r="AH89" s="156"/>
      <c r="AI89" s="156"/>
      <c r="AJ89" s="146"/>
    </row>
    <row r="90" spans="4:36" ht="19.5" thickBot="1" x14ac:dyDescent="0.45">
      <c r="D90" s="191" t="s">
        <v>339</v>
      </c>
      <c r="E90" s="266">
        <v>119</v>
      </c>
      <c r="F90" s="267"/>
      <c r="G90" s="97" t="s">
        <v>103</v>
      </c>
      <c r="H90" s="70" t="s">
        <v>128</v>
      </c>
      <c r="I90" s="70" t="s">
        <v>129</v>
      </c>
      <c r="J90" s="71" t="s">
        <v>128</v>
      </c>
      <c r="L90" s="191" t="s">
        <v>315</v>
      </c>
      <c r="M90" s="266">
        <v>71</v>
      </c>
      <c r="N90" s="267"/>
      <c r="O90" s="97" t="s">
        <v>103</v>
      </c>
      <c r="P90" s="70" t="s">
        <v>128</v>
      </c>
      <c r="Q90" s="70" t="s">
        <v>129</v>
      </c>
      <c r="R90" s="71" t="s">
        <v>128</v>
      </c>
      <c r="U90" s="191" t="s">
        <v>255</v>
      </c>
      <c r="V90" s="266">
        <v>124</v>
      </c>
      <c r="W90" s="267"/>
      <c r="X90" s="97" t="s">
        <v>103</v>
      </c>
      <c r="Y90" s="70" t="s">
        <v>128</v>
      </c>
      <c r="Z90" s="70" t="s">
        <v>129</v>
      </c>
      <c r="AA90" s="71" t="s">
        <v>128</v>
      </c>
      <c r="AD90" s="181"/>
      <c r="AE90" s="251"/>
      <c r="AF90" s="252"/>
      <c r="AG90" s="265">
        <f>AG88+AH88</f>
        <v>0</v>
      </c>
      <c r="AH90" s="196"/>
      <c r="AI90" s="195">
        <f>AI88+AJ88</f>
        <v>0</v>
      </c>
      <c r="AJ90" s="201"/>
    </row>
    <row r="91" spans="4:36" x14ac:dyDescent="0.4">
      <c r="D91" s="192"/>
      <c r="E91" s="268"/>
      <c r="F91" s="269"/>
      <c r="G91" s="142">
        <v>185</v>
      </c>
      <c r="H91" s="154">
        <v>43</v>
      </c>
      <c r="I91" s="154">
        <v>227</v>
      </c>
      <c r="J91" s="144">
        <v>43</v>
      </c>
      <c r="L91" s="192"/>
      <c r="M91" s="268"/>
      <c r="N91" s="269"/>
      <c r="O91" s="142">
        <v>53</v>
      </c>
      <c r="P91" s="154">
        <v>6</v>
      </c>
      <c r="Q91" s="154">
        <v>49</v>
      </c>
      <c r="R91" s="144">
        <v>6</v>
      </c>
      <c r="U91" s="192"/>
      <c r="V91" s="268"/>
      <c r="W91" s="269"/>
      <c r="X91" s="142">
        <v>34</v>
      </c>
      <c r="Y91" s="154">
        <v>9</v>
      </c>
      <c r="Z91" s="154">
        <v>39</v>
      </c>
      <c r="AA91" s="144">
        <v>9</v>
      </c>
      <c r="AD91" s="180" t="s">
        <v>209</v>
      </c>
      <c r="AE91" s="251"/>
      <c r="AF91" s="252"/>
      <c r="AG91" s="97" t="s">
        <v>103</v>
      </c>
      <c r="AH91" s="70" t="s">
        <v>128</v>
      </c>
      <c r="AI91" s="70" t="s">
        <v>129</v>
      </c>
      <c r="AJ91" s="71" t="s">
        <v>128</v>
      </c>
    </row>
    <row r="92" spans="4:36" x14ac:dyDescent="0.4">
      <c r="D92" s="192"/>
      <c r="E92" s="268"/>
      <c r="F92" s="269"/>
      <c r="G92" s="264"/>
      <c r="H92" s="156"/>
      <c r="I92" s="156"/>
      <c r="J92" s="146"/>
      <c r="L92" s="192"/>
      <c r="M92" s="268"/>
      <c r="N92" s="269"/>
      <c r="O92" s="264"/>
      <c r="P92" s="156"/>
      <c r="Q92" s="156"/>
      <c r="R92" s="146"/>
      <c r="U92" s="192"/>
      <c r="V92" s="268"/>
      <c r="W92" s="269"/>
      <c r="X92" s="264"/>
      <c r="Y92" s="156"/>
      <c r="Z92" s="156"/>
      <c r="AA92" s="146"/>
      <c r="AD92" s="180"/>
      <c r="AE92" s="251"/>
      <c r="AF92" s="252"/>
      <c r="AG92" s="142"/>
      <c r="AH92" s="154"/>
      <c r="AI92" s="154"/>
      <c r="AJ92" s="144"/>
    </row>
    <row r="93" spans="4:36" ht="19.5" thickBot="1" x14ac:dyDescent="0.45">
      <c r="D93" s="193"/>
      <c r="E93" s="270"/>
      <c r="F93" s="271"/>
      <c r="G93" s="265">
        <f>G91+H91</f>
        <v>228</v>
      </c>
      <c r="H93" s="196"/>
      <c r="I93" s="195">
        <f>I91+J91</f>
        <v>270</v>
      </c>
      <c r="J93" s="201"/>
      <c r="L93" s="193"/>
      <c r="M93" s="270"/>
      <c r="N93" s="271"/>
      <c r="O93" s="265">
        <f>O91+P91</f>
        <v>59</v>
      </c>
      <c r="P93" s="196"/>
      <c r="Q93" s="195">
        <f>Q91+R91</f>
        <v>55</v>
      </c>
      <c r="R93" s="201"/>
      <c r="U93" s="193"/>
      <c r="V93" s="270"/>
      <c r="W93" s="271"/>
      <c r="X93" s="265">
        <f>X91+Y91</f>
        <v>43</v>
      </c>
      <c r="Y93" s="196"/>
      <c r="Z93" s="195">
        <f>Z91+AA91</f>
        <v>48</v>
      </c>
      <c r="AA93" s="201"/>
      <c r="AD93" s="180"/>
      <c r="AE93" s="251"/>
      <c r="AF93" s="252"/>
      <c r="AG93" s="264"/>
      <c r="AH93" s="156"/>
      <c r="AI93" s="156"/>
      <c r="AJ93" s="146"/>
    </row>
    <row r="94" spans="4:36" ht="19.5" thickBot="1" x14ac:dyDescent="0.45">
      <c r="D94" s="191" t="s">
        <v>392</v>
      </c>
      <c r="E94" s="266">
        <v>85</v>
      </c>
      <c r="F94" s="267"/>
      <c r="G94" s="97" t="s">
        <v>103</v>
      </c>
      <c r="H94" s="70" t="s">
        <v>128</v>
      </c>
      <c r="I94" s="70" t="s">
        <v>129</v>
      </c>
      <c r="J94" s="71" t="s">
        <v>128</v>
      </c>
      <c r="L94" s="191" t="s">
        <v>325</v>
      </c>
      <c r="M94" s="266">
        <v>125</v>
      </c>
      <c r="N94" s="267"/>
      <c r="O94" s="97" t="s">
        <v>103</v>
      </c>
      <c r="P94" s="70" t="s">
        <v>128</v>
      </c>
      <c r="Q94" s="70" t="s">
        <v>129</v>
      </c>
      <c r="R94" s="71" t="s">
        <v>128</v>
      </c>
      <c r="U94" s="191" t="s">
        <v>262</v>
      </c>
      <c r="V94" s="266">
        <v>233</v>
      </c>
      <c r="W94" s="267"/>
      <c r="X94" s="97" t="s">
        <v>134</v>
      </c>
      <c r="Y94" s="70" t="s">
        <v>135</v>
      </c>
      <c r="Z94" s="70" t="s">
        <v>136</v>
      </c>
      <c r="AA94" s="71" t="s">
        <v>135</v>
      </c>
      <c r="AD94" s="181"/>
      <c r="AE94" s="251"/>
      <c r="AF94" s="252"/>
      <c r="AG94" s="265">
        <f>AG92+AH92</f>
        <v>0</v>
      </c>
      <c r="AH94" s="196"/>
      <c r="AI94" s="195">
        <f>AI92+AJ92</f>
        <v>0</v>
      </c>
      <c r="AJ94" s="201"/>
    </row>
    <row r="95" spans="4:36" x14ac:dyDescent="0.4">
      <c r="D95" s="192"/>
      <c r="E95" s="268"/>
      <c r="F95" s="269"/>
      <c r="G95" s="142">
        <v>33</v>
      </c>
      <c r="H95" s="154">
        <v>8</v>
      </c>
      <c r="I95" s="154">
        <v>50</v>
      </c>
      <c r="J95" s="144">
        <v>8</v>
      </c>
      <c r="L95" s="192"/>
      <c r="M95" s="268"/>
      <c r="N95" s="269"/>
      <c r="O95" s="142">
        <v>55</v>
      </c>
      <c r="P95" s="154">
        <v>14</v>
      </c>
      <c r="Q95" s="154">
        <v>44</v>
      </c>
      <c r="R95" s="144">
        <v>14</v>
      </c>
      <c r="U95" s="192"/>
      <c r="V95" s="268"/>
      <c r="W95" s="269"/>
      <c r="X95" s="142">
        <v>45</v>
      </c>
      <c r="Y95" s="154">
        <v>6</v>
      </c>
      <c r="Z95" s="154">
        <v>37</v>
      </c>
      <c r="AA95" s="144">
        <v>6</v>
      </c>
      <c r="AD95" s="180" t="s">
        <v>210</v>
      </c>
      <c r="AE95" s="251"/>
      <c r="AF95" s="252"/>
      <c r="AG95" s="97" t="s">
        <v>103</v>
      </c>
      <c r="AH95" s="70" t="s">
        <v>128</v>
      </c>
      <c r="AI95" s="70" t="s">
        <v>129</v>
      </c>
      <c r="AJ95" s="71" t="s">
        <v>128</v>
      </c>
    </row>
    <row r="96" spans="4:36" x14ac:dyDescent="0.4">
      <c r="D96" s="192"/>
      <c r="E96" s="268"/>
      <c r="F96" s="269"/>
      <c r="G96" s="264"/>
      <c r="H96" s="156"/>
      <c r="I96" s="156"/>
      <c r="J96" s="146"/>
      <c r="L96" s="192"/>
      <c r="M96" s="268"/>
      <c r="N96" s="269"/>
      <c r="O96" s="264"/>
      <c r="P96" s="156"/>
      <c r="Q96" s="156"/>
      <c r="R96" s="146"/>
      <c r="U96" s="192"/>
      <c r="V96" s="268"/>
      <c r="W96" s="269"/>
      <c r="X96" s="264"/>
      <c r="Y96" s="156"/>
      <c r="Z96" s="156"/>
      <c r="AA96" s="146"/>
      <c r="AD96" s="180"/>
      <c r="AE96" s="251"/>
      <c r="AF96" s="252"/>
      <c r="AG96" s="142"/>
      <c r="AH96" s="154"/>
      <c r="AI96" s="154"/>
      <c r="AJ96" s="144"/>
    </row>
    <row r="97" spans="4:36" ht="19.5" thickBot="1" x14ac:dyDescent="0.45">
      <c r="D97" s="193"/>
      <c r="E97" s="270"/>
      <c r="F97" s="271"/>
      <c r="G97" s="265">
        <f>G95+H95</f>
        <v>41</v>
      </c>
      <c r="H97" s="196"/>
      <c r="I97" s="195">
        <f>I95+J95</f>
        <v>58</v>
      </c>
      <c r="J97" s="201"/>
      <c r="L97" s="193"/>
      <c r="M97" s="270"/>
      <c r="N97" s="271"/>
      <c r="O97" s="265">
        <f>O95+P95</f>
        <v>69</v>
      </c>
      <c r="P97" s="196"/>
      <c r="Q97" s="195">
        <f>Q95+R95</f>
        <v>58</v>
      </c>
      <c r="R97" s="201"/>
      <c r="U97" s="193"/>
      <c r="V97" s="270"/>
      <c r="W97" s="271"/>
      <c r="X97" s="265">
        <f>X95+Y95</f>
        <v>51</v>
      </c>
      <c r="Y97" s="196"/>
      <c r="Z97" s="195">
        <f>Z95+AA95</f>
        <v>43</v>
      </c>
      <c r="AA97" s="201"/>
      <c r="AD97" s="180"/>
      <c r="AE97" s="251"/>
      <c r="AF97" s="252"/>
      <c r="AG97" s="264"/>
      <c r="AH97" s="156"/>
      <c r="AI97" s="156"/>
      <c r="AJ97" s="146"/>
    </row>
    <row r="98" spans="4:36" ht="19.5" thickBot="1" x14ac:dyDescent="0.45">
      <c r="D98" s="191" t="s">
        <v>393</v>
      </c>
      <c r="E98" s="266"/>
      <c r="F98" s="267"/>
      <c r="G98" s="97" t="s">
        <v>103</v>
      </c>
      <c r="H98" s="70" t="s">
        <v>128</v>
      </c>
      <c r="I98" s="70" t="s">
        <v>129</v>
      </c>
      <c r="J98" s="71" t="s">
        <v>128</v>
      </c>
      <c r="L98" s="191" t="s">
        <v>331</v>
      </c>
      <c r="M98" s="266">
        <v>165</v>
      </c>
      <c r="N98" s="267"/>
      <c r="O98" s="97" t="s">
        <v>103</v>
      </c>
      <c r="P98" s="70" t="s">
        <v>128</v>
      </c>
      <c r="Q98" s="70" t="s">
        <v>129</v>
      </c>
      <c r="R98" s="71" t="s">
        <v>128</v>
      </c>
      <c r="U98" s="191" t="s">
        <v>269</v>
      </c>
      <c r="V98" s="266">
        <v>203</v>
      </c>
      <c r="W98" s="267"/>
      <c r="X98" s="97" t="s">
        <v>271</v>
      </c>
      <c r="Y98" s="70" t="s">
        <v>272</v>
      </c>
      <c r="Z98" s="70" t="s">
        <v>273</v>
      </c>
      <c r="AA98" s="71" t="s">
        <v>272</v>
      </c>
      <c r="AD98" s="181"/>
      <c r="AE98" s="251"/>
      <c r="AF98" s="252"/>
      <c r="AG98" s="265">
        <f>AG96+AH96</f>
        <v>0</v>
      </c>
      <c r="AH98" s="196"/>
      <c r="AI98" s="195">
        <f>AI96+AJ96</f>
        <v>0</v>
      </c>
      <c r="AJ98" s="201"/>
    </row>
    <row r="99" spans="4:36" x14ac:dyDescent="0.4">
      <c r="D99" s="192"/>
      <c r="E99" s="268"/>
      <c r="F99" s="269"/>
      <c r="G99" s="142"/>
      <c r="H99" s="154"/>
      <c r="I99" s="154"/>
      <c r="J99" s="144"/>
      <c r="L99" s="192"/>
      <c r="M99" s="268"/>
      <c r="N99" s="269"/>
      <c r="O99" s="142">
        <v>40</v>
      </c>
      <c r="P99" s="154">
        <v>6</v>
      </c>
      <c r="Q99" s="154">
        <v>29</v>
      </c>
      <c r="R99" s="144">
        <v>6</v>
      </c>
      <c r="U99" s="192"/>
      <c r="V99" s="268"/>
      <c r="W99" s="269"/>
      <c r="X99" s="142">
        <v>42</v>
      </c>
      <c r="Y99" s="154">
        <v>3</v>
      </c>
      <c r="Z99" s="154">
        <v>52</v>
      </c>
      <c r="AA99" s="144">
        <v>3</v>
      </c>
      <c r="AD99" s="180" t="s">
        <v>211</v>
      </c>
      <c r="AE99" s="251"/>
      <c r="AF99" s="252"/>
      <c r="AG99" s="97" t="s">
        <v>103</v>
      </c>
      <c r="AH99" s="70" t="s">
        <v>128</v>
      </c>
      <c r="AI99" s="70" t="s">
        <v>129</v>
      </c>
      <c r="AJ99" s="71" t="s">
        <v>128</v>
      </c>
    </row>
    <row r="100" spans="4:36" x14ac:dyDescent="0.4">
      <c r="D100" s="192"/>
      <c r="E100" s="268"/>
      <c r="F100" s="269"/>
      <c r="G100" s="264"/>
      <c r="H100" s="156"/>
      <c r="I100" s="156"/>
      <c r="J100" s="146"/>
      <c r="L100" s="192"/>
      <c r="M100" s="268"/>
      <c r="N100" s="269"/>
      <c r="O100" s="264"/>
      <c r="P100" s="156"/>
      <c r="Q100" s="156"/>
      <c r="R100" s="146"/>
      <c r="U100" s="192"/>
      <c r="V100" s="268"/>
      <c r="W100" s="269"/>
      <c r="X100" s="264"/>
      <c r="Y100" s="156"/>
      <c r="Z100" s="156"/>
      <c r="AA100" s="146"/>
      <c r="AD100" s="180"/>
      <c r="AE100" s="251"/>
      <c r="AF100" s="252"/>
      <c r="AG100" s="142"/>
      <c r="AH100" s="154"/>
      <c r="AI100" s="154"/>
      <c r="AJ100" s="144"/>
    </row>
    <row r="101" spans="4:36" ht="19.5" thickBot="1" x14ac:dyDescent="0.45">
      <c r="D101" s="193"/>
      <c r="E101" s="270"/>
      <c r="F101" s="271"/>
      <c r="G101" s="265">
        <f>G99+H99</f>
        <v>0</v>
      </c>
      <c r="H101" s="196"/>
      <c r="I101" s="195">
        <f>I99+J99</f>
        <v>0</v>
      </c>
      <c r="J101" s="201"/>
      <c r="L101" s="193"/>
      <c r="M101" s="270"/>
      <c r="N101" s="271"/>
      <c r="O101" s="265">
        <f>O99+P99</f>
        <v>46</v>
      </c>
      <c r="P101" s="196"/>
      <c r="Q101" s="195">
        <f>Q99+R99</f>
        <v>35</v>
      </c>
      <c r="R101" s="201"/>
      <c r="U101" s="193"/>
      <c r="V101" s="270"/>
      <c r="W101" s="271"/>
      <c r="X101" s="265">
        <f>X99+Y99</f>
        <v>45</v>
      </c>
      <c r="Y101" s="196"/>
      <c r="Z101" s="195">
        <f>Z99+AA99</f>
        <v>55</v>
      </c>
      <c r="AA101" s="201"/>
      <c r="AD101" s="180"/>
      <c r="AE101" s="251"/>
      <c r="AF101" s="252"/>
      <c r="AG101" s="264"/>
      <c r="AH101" s="156"/>
      <c r="AI101" s="156"/>
      <c r="AJ101" s="146"/>
    </row>
    <row r="102" spans="4:36" ht="19.5" thickBot="1" x14ac:dyDescent="0.45">
      <c r="AD102" s="181"/>
      <c r="AE102" s="251"/>
      <c r="AF102" s="252"/>
      <c r="AG102" s="265">
        <f>AG100+AH100</f>
        <v>0</v>
      </c>
      <c r="AH102" s="196"/>
      <c r="AI102" s="195">
        <f>AI100+AJ100</f>
        <v>0</v>
      </c>
      <c r="AJ102" s="201"/>
    </row>
    <row r="103" spans="4:36" x14ac:dyDescent="0.4">
      <c r="AD103" s="180" t="s">
        <v>212</v>
      </c>
      <c r="AE103" s="251"/>
      <c r="AF103" s="252"/>
      <c r="AG103" s="97" t="s">
        <v>103</v>
      </c>
      <c r="AH103" s="70" t="s">
        <v>128</v>
      </c>
      <c r="AI103" s="70" t="s">
        <v>129</v>
      </c>
      <c r="AJ103" s="71" t="s">
        <v>128</v>
      </c>
    </row>
    <row r="104" spans="4:36" x14ac:dyDescent="0.4">
      <c r="AD104" s="180"/>
      <c r="AE104" s="251"/>
      <c r="AF104" s="252"/>
      <c r="AG104" s="142"/>
      <c r="AH104" s="154"/>
      <c r="AI104" s="154"/>
      <c r="AJ104" s="144"/>
    </row>
    <row r="105" spans="4:36" x14ac:dyDescent="0.4">
      <c r="AD105" s="180"/>
      <c r="AE105" s="251"/>
      <c r="AF105" s="252"/>
      <c r="AG105" s="264"/>
      <c r="AH105" s="156"/>
      <c r="AI105" s="156"/>
      <c r="AJ105" s="146"/>
    </row>
    <row r="106" spans="4:36" ht="19.5" thickBot="1" x14ac:dyDescent="0.45">
      <c r="AD106" s="181"/>
      <c r="AE106" s="251"/>
      <c r="AF106" s="252"/>
      <c r="AG106" s="265">
        <f>AG104+AH104</f>
        <v>0</v>
      </c>
      <c r="AH106" s="196"/>
      <c r="AI106" s="195">
        <f>AI104+AJ104</f>
        <v>0</v>
      </c>
      <c r="AJ106" s="201"/>
    </row>
  </sheetData>
  <mergeCells count="451">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32:B61"/>
    <mergeCell ref="C32:C34"/>
    <mergeCell ref="D32:D34"/>
    <mergeCell ref="E32:E33"/>
    <mergeCell ref="F32:F33"/>
    <mergeCell ref="G32:G33"/>
    <mergeCell ref="E40:F40"/>
    <mergeCell ref="G40:H40"/>
    <mergeCell ref="C41:C43"/>
    <mergeCell ref="D41:D43"/>
    <mergeCell ref="C38:C40"/>
    <mergeCell ref="D38:D40"/>
    <mergeCell ref="E38:E39"/>
    <mergeCell ref="F38:F39"/>
    <mergeCell ref="G38:G39"/>
    <mergeCell ref="H38:H39"/>
    <mergeCell ref="E41:E42"/>
    <mergeCell ref="F41:F42"/>
    <mergeCell ref="G41:G42"/>
    <mergeCell ref="H41:H42"/>
    <mergeCell ref="C44:C46"/>
    <mergeCell ref="D44:D46"/>
    <mergeCell ref="E44:E45"/>
    <mergeCell ref="F44:F45"/>
    <mergeCell ref="I38:I40"/>
    <mergeCell ref="H32:H33"/>
    <mergeCell ref="I32:I34"/>
    <mergeCell ref="E34:F34"/>
    <mergeCell ref="G34:H34"/>
    <mergeCell ref="C35:C37"/>
    <mergeCell ref="D35:D37"/>
    <mergeCell ref="E35:E36"/>
    <mergeCell ref="F35:F36"/>
    <mergeCell ref="G35:G36"/>
    <mergeCell ref="H35:H36"/>
    <mergeCell ref="I41:I43"/>
    <mergeCell ref="E43:F43"/>
    <mergeCell ref="G43:H43"/>
    <mergeCell ref="I35:I37"/>
    <mergeCell ref="E37:F37"/>
    <mergeCell ref="G37:H37"/>
    <mergeCell ref="E49:F49"/>
    <mergeCell ref="G49:H49"/>
    <mergeCell ref="C50:C52"/>
    <mergeCell ref="D50:D52"/>
    <mergeCell ref="E50:E51"/>
    <mergeCell ref="F50:F51"/>
    <mergeCell ref="G50:G51"/>
    <mergeCell ref="H50:H51"/>
    <mergeCell ref="I44:I46"/>
    <mergeCell ref="E46:F46"/>
    <mergeCell ref="G46:H46"/>
    <mergeCell ref="C47:C49"/>
    <mergeCell ref="D47:D49"/>
    <mergeCell ref="E47:E48"/>
    <mergeCell ref="F47:F48"/>
    <mergeCell ref="G47:G48"/>
    <mergeCell ref="H47:H48"/>
    <mergeCell ref="I47:I49"/>
    <mergeCell ref="G44:G45"/>
    <mergeCell ref="H44:H45"/>
    <mergeCell ref="E55:F55"/>
    <mergeCell ref="G55:H55"/>
    <mergeCell ref="C56:C58"/>
    <mergeCell ref="D56:D58"/>
    <mergeCell ref="E56:E57"/>
    <mergeCell ref="F56:F57"/>
    <mergeCell ref="G56:G57"/>
    <mergeCell ref="H56:H57"/>
    <mergeCell ref="I50:I52"/>
    <mergeCell ref="E52:F52"/>
    <mergeCell ref="G52:H52"/>
    <mergeCell ref="C53:C55"/>
    <mergeCell ref="D53:D55"/>
    <mergeCell ref="E53:E54"/>
    <mergeCell ref="F53:F54"/>
    <mergeCell ref="G53:G54"/>
    <mergeCell ref="H53:H54"/>
    <mergeCell ref="I53:I55"/>
    <mergeCell ref="I56:I58"/>
    <mergeCell ref="E58:F58"/>
    <mergeCell ref="G58:H58"/>
    <mergeCell ref="C59:C61"/>
    <mergeCell ref="D59:D61"/>
    <mergeCell ref="E59:E60"/>
    <mergeCell ref="F59:F60"/>
    <mergeCell ref="G59:G60"/>
    <mergeCell ref="H59:H60"/>
    <mergeCell ref="I59:I61"/>
    <mergeCell ref="M65:N65"/>
    <mergeCell ref="O65:P65"/>
    <mergeCell ref="Q65:R65"/>
    <mergeCell ref="V65:W65"/>
    <mergeCell ref="X65:Y65"/>
    <mergeCell ref="Z65:AA65"/>
    <mergeCell ref="E61:F61"/>
    <mergeCell ref="G61:H61"/>
    <mergeCell ref="D63:D64"/>
    <mergeCell ref="E65:F65"/>
    <mergeCell ref="G65:H65"/>
    <mergeCell ref="I65:J65"/>
    <mergeCell ref="O67:O68"/>
    <mergeCell ref="P67:P68"/>
    <mergeCell ref="D66:D69"/>
    <mergeCell ref="E66:F69"/>
    <mergeCell ref="L66:L69"/>
    <mergeCell ref="M66:N69"/>
    <mergeCell ref="U66:U69"/>
    <mergeCell ref="V66:W69"/>
    <mergeCell ref="Q67:Q68"/>
    <mergeCell ref="R67:R68"/>
    <mergeCell ref="AH68:AH69"/>
    <mergeCell ref="AI68:AI69"/>
    <mergeCell ref="AJ68:AJ69"/>
    <mergeCell ref="G69:H69"/>
    <mergeCell ref="I69:J69"/>
    <mergeCell ref="O69:P69"/>
    <mergeCell ref="Q69:R69"/>
    <mergeCell ref="X69:Y69"/>
    <mergeCell ref="Z69:AA69"/>
    <mergeCell ref="X67:X68"/>
    <mergeCell ref="Y67:Y68"/>
    <mergeCell ref="Z67:Z68"/>
    <mergeCell ref="AA67:AA68"/>
    <mergeCell ref="AE67:AF70"/>
    <mergeCell ref="AG68:AG69"/>
    <mergeCell ref="AG70:AH70"/>
    <mergeCell ref="AD66:AD70"/>
    <mergeCell ref="AE66:AF66"/>
    <mergeCell ref="AG66:AH66"/>
    <mergeCell ref="AI66:AJ66"/>
    <mergeCell ref="G67:G68"/>
    <mergeCell ref="H67:H68"/>
    <mergeCell ref="I67:I68"/>
    <mergeCell ref="J67:J68"/>
    <mergeCell ref="AI70:AJ70"/>
    <mergeCell ref="G71:G72"/>
    <mergeCell ref="H71:H72"/>
    <mergeCell ref="I71:I72"/>
    <mergeCell ref="J71:J72"/>
    <mergeCell ref="O71:O72"/>
    <mergeCell ref="P71:P72"/>
    <mergeCell ref="Q71:Q72"/>
    <mergeCell ref="R71:R72"/>
    <mergeCell ref="X71:X72"/>
    <mergeCell ref="L70:L73"/>
    <mergeCell ref="M70:N73"/>
    <mergeCell ref="U70:U73"/>
    <mergeCell ref="V70:W73"/>
    <mergeCell ref="D74:D77"/>
    <mergeCell ref="E74:F77"/>
    <mergeCell ref="L74:L77"/>
    <mergeCell ref="M74:N77"/>
    <mergeCell ref="U74:U77"/>
    <mergeCell ref="V74:W77"/>
    <mergeCell ref="AH72:AH73"/>
    <mergeCell ref="AI72:AI73"/>
    <mergeCell ref="AJ72:AJ73"/>
    <mergeCell ref="G73:H73"/>
    <mergeCell ref="I73:J73"/>
    <mergeCell ref="O73:P73"/>
    <mergeCell ref="Q73:R73"/>
    <mergeCell ref="X73:Y73"/>
    <mergeCell ref="Z73:AA73"/>
    <mergeCell ref="Y71:Y72"/>
    <mergeCell ref="Z71:Z72"/>
    <mergeCell ref="AA71:AA72"/>
    <mergeCell ref="AD71:AD74"/>
    <mergeCell ref="AE71:AF74"/>
    <mergeCell ref="AG72:AG73"/>
    <mergeCell ref="AG74:AH74"/>
    <mergeCell ref="D70:D73"/>
    <mergeCell ref="E70:F73"/>
    <mergeCell ref="AI74:AJ74"/>
    <mergeCell ref="G75:G76"/>
    <mergeCell ref="H75:H76"/>
    <mergeCell ref="I75:I76"/>
    <mergeCell ref="J75:J76"/>
    <mergeCell ref="O75:O76"/>
    <mergeCell ref="P75:P76"/>
    <mergeCell ref="Q75:Q76"/>
    <mergeCell ref="R75:R76"/>
    <mergeCell ref="X75:X76"/>
    <mergeCell ref="AH76:AH77"/>
    <mergeCell ref="AI76:AI77"/>
    <mergeCell ref="AJ76:AJ77"/>
    <mergeCell ref="G77:H77"/>
    <mergeCell ref="I77:J77"/>
    <mergeCell ref="O77:P77"/>
    <mergeCell ref="Q77:R77"/>
    <mergeCell ref="X77:Y77"/>
    <mergeCell ref="Z77:AA77"/>
    <mergeCell ref="Y75:Y76"/>
    <mergeCell ref="Z75:Z76"/>
    <mergeCell ref="AA75:AA76"/>
    <mergeCell ref="AD75:AD78"/>
    <mergeCell ref="AE75:AF78"/>
    <mergeCell ref="AG76:AG77"/>
    <mergeCell ref="AG78:AH78"/>
    <mergeCell ref="AI78:AJ78"/>
    <mergeCell ref="G79:G80"/>
    <mergeCell ref="H79:H80"/>
    <mergeCell ref="I79:I80"/>
    <mergeCell ref="J79:J80"/>
    <mergeCell ref="O79:O80"/>
    <mergeCell ref="P79:P80"/>
    <mergeCell ref="Q79:Q80"/>
    <mergeCell ref="R79:R80"/>
    <mergeCell ref="X79:X80"/>
    <mergeCell ref="L78:L81"/>
    <mergeCell ref="M78:N81"/>
    <mergeCell ref="U78:U81"/>
    <mergeCell ref="V78:W81"/>
    <mergeCell ref="D82:D85"/>
    <mergeCell ref="E82:F85"/>
    <mergeCell ref="L82:L85"/>
    <mergeCell ref="M82:N85"/>
    <mergeCell ref="U82:U85"/>
    <mergeCell ref="V82:W85"/>
    <mergeCell ref="AH80:AH81"/>
    <mergeCell ref="AI80:AI81"/>
    <mergeCell ref="AJ80:AJ81"/>
    <mergeCell ref="G81:H81"/>
    <mergeCell ref="I81:J81"/>
    <mergeCell ref="O81:P81"/>
    <mergeCell ref="Q81:R81"/>
    <mergeCell ref="X81:Y81"/>
    <mergeCell ref="Z81:AA81"/>
    <mergeCell ref="Y79:Y80"/>
    <mergeCell ref="Z79:Z80"/>
    <mergeCell ref="AA79:AA80"/>
    <mergeCell ref="AD79:AD82"/>
    <mergeCell ref="AE79:AF82"/>
    <mergeCell ref="AG80:AG81"/>
    <mergeCell ref="AG82:AH82"/>
    <mergeCell ref="D78:D81"/>
    <mergeCell ref="E78:F81"/>
    <mergeCell ref="AI82:AJ82"/>
    <mergeCell ref="G83:G84"/>
    <mergeCell ref="H83:H84"/>
    <mergeCell ref="I83:I84"/>
    <mergeCell ref="J83:J84"/>
    <mergeCell ref="O83:O84"/>
    <mergeCell ref="P83:P84"/>
    <mergeCell ref="Q83:Q84"/>
    <mergeCell ref="R83:R84"/>
    <mergeCell ref="X83:X84"/>
    <mergeCell ref="AH84:AH85"/>
    <mergeCell ref="AI84:AI85"/>
    <mergeCell ref="AJ84:AJ85"/>
    <mergeCell ref="G85:H85"/>
    <mergeCell ref="I85:J85"/>
    <mergeCell ref="O85:P85"/>
    <mergeCell ref="Q85:R85"/>
    <mergeCell ref="X85:Y85"/>
    <mergeCell ref="Z85:AA85"/>
    <mergeCell ref="Y83:Y84"/>
    <mergeCell ref="Z83:Z84"/>
    <mergeCell ref="AA83:AA84"/>
    <mergeCell ref="AD83:AD86"/>
    <mergeCell ref="AE83:AF86"/>
    <mergeCell ref="AG84:AG85"/>
    <mergeCell ref="AG86:AH86"/>
    <mergeCell ref="AI86:AJ86"/>
    <mergeCell ref="G87:G88"/>
    <mergeCell ref="H87:H88"/>
    <mergeCell ref="I87:I88"/>
    <mergeCell ref="J87:J88"/>
    <mergeCell ref="O87:O88"/>
    <mergeCell ref="P87:P88"/>
    <mergeCell ref="Q87:Q88"/>
    <mergeCell ref="R87:R88"/>
    <mergeCell ref="X87:X88"/>
    <mergeCell ref="L86:L89"/>
    <mergeCell ref="M86:N89"/>
    <mergeCell ref="U86:U89"/>
    <mergeCell ref="V86:W89"/>
    <mergeCell ref="D90:D93"/>
    <mergeCell ref="E90:F93"/>
    <mergeCell ref="L90:L93"/>
    <mergeCell ref="M90:N93"/>
    <mergeCell ref="U90:U93"/>
    <mergeCell ref="V90:W93"/>
    <mergeCell ref="AH88:AH89"/>
    <mergeCell ref="AI88:AI89"/>
    <mergeCell ref="AJ88:AJ89"/>
    <mergeCell ref="G89:H89"/>
    <mergeCell ref="I89:J89"/>
    <mergeCell ref="O89:P89"/>
    <mergeCell ref="Q89:R89"/>
    <mergeCell ref="X89:Y89"/>
    <mergeCell ref="Z89:AA89"/>
    <mergeCell ref="Y87:Y88"/>
    <mergeCell ref="Z87:Z88"/>
    <mergeCell ref="AA87:AA88"/>
    <mergeCell ref="AD87:AD90"/>
    <mergeCell ref="AE87:AF90"/>
    <mergeCell ref="AG88:AG89"/>
    <mergeCell ref="AG90:AH90"/>
    <mergeCell ref="D86:D89"/>
    <mergeCell ref="E86:F89"/>
    <mergeCell ref="AI90:AJ90"/>
    <mergeCell ref="G91:G92"/>
    <mergeCell ref="H91:H92"/>
    <mergeCell ref="I91:I92"/>
    <mergeCell ref="J91:J92"/>
    <mergeCell ref="O91:O92"/>
    <mergeCell ref="P91:P92"/>
    <mergeCell ref="Q91:Q92"/>
    <mergeCell ref="R91:R92"/>
    <mergeCell ref="X91:X92"/>
    <mergeCell ref="AH92:AH93"/>
    <mergeCell ref="AI92:AI93"/>
    <mergeCell ref="AJ92:AJ93"/>
    <mergeCell ref="G93:H93"/>
    <mergeCell ref="I93:J93"/>
    <mergeCell ref="O93:P93"/>
    <mergeCell ref="Q93:R93"/>
    <mergeCell ref="X93:Y93"/>
    <mergeCell ref="Z93:AA93"/>
    <mergeCell ref="Y91:Y92"/>
    <mergeCell ref="Z91:Z92"/>
    <mergeCell ref="AA91:AA92"/>
    <mergeCell ref="AD91:AD94"/>
    <mergeCell ref="AE91:AF94"/>
    <mergeCell ref="AG92:AG93"/>
    <mergeCell ref="AG94:AH94"/>
    <mergeCell ref="AI94:AJ94"/>
    <mergeCell ref="G95:G96"/>
    <mergeCell ref="H95:H96"/>
    <mergeCell ref="I95:I96"/>
    <mergeCell ref="J95:J96"/>
    <mergeCell ref="O95:O96"/>
    <mergeCell ref="P95:P96"/>
    <mergeCell ref="Q95:Q96"/>
    <mergeCell ref="R95:R96"/>
    <mergeCell ref="X95:X96"/>
    <mergeCell ref="L94:L97"/>
    <mergeCell ref="M94:N97"/>
    <mergeCell ref="U94:U97"/>
    <mergeCell ref="V94:W97"/>
    <mergeCell ref="D98:D101"/>
    <mergeCell ref="E98:F101"/>
    <mergeCell ref="L98:L101"/>
    <mergeCell ref="M98:N101"/>
    <mergeCell ref="U98:U101"/>
    <mergeCell ref="V98:W101"/>
    <mergeCell ref="AH96:AH97"/>
    <mergeCell ref="AI96:AI97"/>
    <mergeCell ref="AJ96:AJ97"/>
    <mergeCell ref="G97:H97"/>
    <mergeCell ref="I97:J97"/>
    <mergeCell ref="O97:P97"/>
    <mergeCell ref="Q97:R97"/>
    <mergeCell ref="X97:Y97"/>
    <mergeCell ref="Z97:AA97"/>
    <mergeCell ref="Y95:Y96"/>
    <mergeCell ref="Z95:Z96"/>
    <mergeCell ref="AA95:AA96"/>
    <mergeCell ref="AD95:AD98"/>
    <mergeCell ref="AE95:AF98"/>
    <mergeCell ref="AG96:AG97"/>
    <mergeCell ref="AG98:AH98"/>
    <mergeCell ref="D94:D97"/>
    <mergeCell ref="E94:F97"/>
    <mergeCell ref="AI98:AJ98"/>
    <mergeCell ref="G99:G100"/>
    <mergeCell ref="H99:H100"/>
    <mergeCell ref="I99:I100"/>
    <mergeCell ref="J99:J100"/>
    <mergeCell ref="O99:O100"/>
    <mergeCell ref="P99:P100"/>
    <mergeCell ref="Q99:Q100"/>
    <mergeCell ref="R99:R100"/>
    <mergeCell ref="X99:X100"/>
    <mergeCell ref="AH100:AH101"/>
    <mergeCell ref="AI100:AI101"/>
    <mergeCell ref="AJ100:AJ101"/>
    <mergeCell ref="G101:H101"/>
    <mergeCell ref="I101:J101"/>
    <mergeCell ref="O101:P101"/>
    <mergeCell ref="Q101:R101"/>
    <mergeCell ref="X101:Y101"/>
    <mergeCell ref="Z101:AA101"/>
    <mergeCell ref="Y99:Y100"/>
    <mergeCell ref="Z99:Z100"/>
    <mergeCell ref="AA99:AA100"/>
    <mergeCell ref="AD99:AD102"/>
    <mergeCell ref="AE99:AF102"/>
    <mergeCell ref="AG100:AG101"/>
    <mergeCell ref="AG102:AH102"/>
    <mergeCell ref="AI102:AJ102"/>
    <mergeCell ref="AD103:AD106"/>
    <mergeCell ref="AE103:AF106"/>
    <mergeCell ref="AG104:AG105"/>
    <mergeCell ref="AH104:AH105"/>
    <mergeCell ref="AI104:AI105"/>
    <mergeCell ref="AJ104:AJ105"/>
    <mergeCell ref="AG106:AH106"/>
    <mergeCell ref="AI106:AJ106"/>
  </mergeCells>
  <phoneticPr fontId="4"/>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2CE9A-5DBB-422C-A80C-08B7B6562AB6}">
  <dimension ref="B1:AR106"/>
  <sheetViews>
    <sheetView topLeftCell="A12" zoomScale="85" zoomScaleNormal="85" workbookViewId="0">
      <selection activeCell="G34" sqref="G34:H34"/>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386</v>
      </c>
      <c r="D5" s="143">
        <v>202</v>
      </c>
      <c r="E5" s="143">
        <v>148</v>
      </c>
      <c r="F5" s="143">
        <v>38</v>
      </c>
      <c r="G5" s="143">
        <v>229</v>
      </c>
      <c r="H5" s="143">
        <v>38</v>
      </c>
      <c r="I5" s="144">
        <v>617</v>
      </c>
      <c r="J5" s="106" t="s">
        <v>265</v>
      </c>
    </row>
    <row r="6" spans="2:10" x14ac:dyDescent="0.4">
      <c r="B6" s="141"/>
      <c r="C6" s="143"/>
      <c r="D6" s="143"/>
      <c r="E6" s="143"/>
      <c r="F6" s="143"/>
      <c r="G6" s="143"/>
      <c r="H6" s="143"/>
      <c r="I6" s="145"/>
    </row>
    <row r="7" spans="2:10" x14ac:dyDescent="0.4">
      <c r="B7" s="141"/>
      <c r="C7" s="143"/>
      <c r="D7" s="143"/>
      <c r="E7" s="143">
        <f>E5+F5</f>
        <v>186</v>
      </c>
      <c r="F7" s="143"/>
      <c r="G7" s="143">
        <f>G5+H5</f>
        <v>267</v>
      </c>
      <c r="H7" s="143"/>
      <c r="I7" s="146"/>
    </row>
    <row r="8" spans="2:10" x14ac:dyDescent="0.4">
      <c r="B8" s="141"/>
      <c r="C8" s="143" t="s">
        <v>394</v>
      </c>
      <c r="D8" s="143">
        <v>569</v>
      </c>
      <c r="E8" s="143">
        <v>84</v>
      </c>
      <c r="F8" s="143">
        <v>59</v>
      </c>
      <c r="G8" s="143">
        <v>148</v>
      </c>
      <c r="H8" s="143">
        <v>59</v>
      </c>
      <c r="I8" s="144">
        <v>175</v>
      </c>
      <c r="J8" s="106" t="s">
        <v>265</v>
      </c>
    </row>
    <row r="9" spans="2:10" x14ac:dyDescent="0.4">
      <c r="B9" s="141"/>
      <c r="C9" s="143"/>
      <c r="D9" s="143"/>
      <c r="E9" s="143"/>
      <c r="F9" s="143"/>
      <c r="G9" s="143"/>
      <c r="H9" s="143"/>
      <c r="I9" s="145"/>
    </row>
    <row r="10" spans="2:10" x14ac:dyDescent="0.4">
      <c r="B10" s="141"/>
      <c r="C10" s="143"/>
      <c r="D10" s="143"/>
      <c r="E10" s="143">
        <f>E8+F8</f>
        <v>143</v>
      </c>
      <c r="F10" s="143"/>
      <c r="G10" s="143">
        <f>G8+H8</f>
        <v>207</v>
      </c>
      <c r="H10" s="143"/>
      <c r="I10" s="146"/>
    </row>
    <row r="11" spans="2:10" ht="19.5" thickBot="1" x14ac:dyDescent="0.45">
      <c r="B11" s="142"/>
      <c r="C11" s="72" t="s">
        <v>132</v>
      </c>
      <c r="D11" s="73">
        <f t="shared" ref="D11:I11" si="0">D8/D5</f>
        <v>2.8168316831683167</v>
      </c>
      <c r="E11" s="73">
        <f t="shared" si="0"/>
        <v>0.56756756756756754</v>
      </c>
      <c r="F11" s="73">
        <f t="shared" si="0"/>
        <v>1.5526315789473684</v>
      </c>
      <c r="G11" s="73">
        <f t="shared" si="0"/>
        <v>0.64628820960698685</v>
      </c>
      <c r="H11" s="73">
        <f t="shared" si="0"/>
        <v>1.5526315789473684</v>
      </c>
      <c r="I11" s="74">
        <f t="shared" si="0"/>
        <v>0.28363047001620745</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395</v>
      </c>
      <c r="D15" s="143">
        <v>220</v>
      </c>
      <c r="E15" s="143">
        <v>207</v>
      </c>
      <c r="F15" s="143">
        <v>35</v>
      </c>
      <c r="G15" s="143">
        <v>191</v>
      </c>
      <c r="H15" s="143">
        <v>35</v>
      </c>
      <c r="I15" s="144">
        <v>1211</v>
      </c>
    </row>
    <row r="16" spans="2:10" x14ac:dyDescent="0.4">
      <c r="B16" s="141"/>
      <c r="C16" s="143"/>
      <c r="D16" s="143"/>
      <c r="E16" s="143"/>
      <c r="F16" s="143"/>
      <c r="G16" s="143"/>
      <c r="H16" s="143"/>
      <c r="I16" s="145"/>
    </row>
    <row r="17" spans="2:19" x14ac:dyDescent="0.4">
      <c r="B17" s="141"/>
      <c r="C17" s="143"/>
      <c r="D17" s="143"/>
      <c r="E17" s="143">
        <f>E15+F15</f>
        <v>242</v>
      </c>
      <c r="F17" s="143"/>
      <c r="G17" s="143">
        <f>G15+H15</f>
        <v>226</v>
      </c>
      <c r="H17" s="143"/>
      <c r="I17" s="146"/>
    </row>
    <row r="18" spans="2:19" x14ac:dyDescent="0.4">
      <c r="B18" s="141"/>
      <c r="C18" s="276" t="s">
        <v>396</v>
      </c>
      <c r="D18" s="150">
        <f t="shared" ref="D18:I18" si="1">D15*D11</f>
        <v>619.70297029702965</v>
      </c>
      <c r="E18" s="150">
        <f t="shared" si="1"/>
        <v>117.48648648648648</v>
      </c>
      <c r="F18" s="150">
        <f t="shared" si="1"/>
        <v>54.34210526315789</v>
      </c>
      <c r="G18" s="150">
        <f t="shared" si="1"/>
        <v>123.44104803493448</v>
      </c>
      <c r="H18" s="150">
        <f t="shared" si="1"/>
        <v>54.34210526315789</v>
      </c>
      <c r="I18" s="147">
        <f t="shared" si="1"/>
        <v>343.47649918962719</v>
      </c>
    </row>
    <row r="19" spans="2:19" x14ac:dyDescent="0.4">
      <c r="B19" s="141"/>
      <c r="C19" s="143"/>
      <c r="D19" s="150"/>
      <c r="E19" s="150"/>
      <c r="F19" s="150"/>
      <c r="G19" s="150"/>
      <c r="H19" s="150"/>
      <c r="I19" s="148"/>
    </row>
    <row r="20" spans="2:19" x14ac:dyDescent="0.4">
      <c r="B20" s="141"/>
      <c r="C20" s="143"/>
      <c r="D20" s="150"/>
      <c r="E20" s="150">
        <f>E18+F18</f>
        <v>171.82859174964437</v>
      </c>
      <c r="F20" s="150"/>
      <c r="G20" s="150">
        <f>G18+H18</f>
        <v>177.78315329809237</v>
      </c>
      <c r="H20" s="150"/>
      <c r="I20" s="149"/>
    </row>
    <row r="21" spans="2:19" ht="19.5" thickBot="1" x14ac:dyDescent="0.45">
      <c r="B21" s="153"/>
      <c r="C21" s="75" t="s">
        <v>132</v>
      </c>
      <c r="D21" s="76">
        <f t="shared" ref="D21:I21" si="2">D18/D15</f>
        <v>2.8168316831683167</v>
      </c>
      <c r="E21" s="76">
        <f t="shared" si="2"/>
        <v>0.56756756756756754</v>
      </c>
      <c r="F21" s="76">
        <f t="shared" si="2"/>
        <v>1.5526315789473684</v>
      </c>
      <c r="G21" s="76">
        <f t="shared" si="2"/>
        <v>0.64628820960698685</v>
      </c>
      <c r="H21" s="76">
        <f t="shared" si="2"/>
        <v>1.5526315789473684</v>
      </c>
      <c r="I21" s="76">
        <f t="shared" si="2"/>
        <v>0.28363047001620745</v>
      </c>
    </row>
    <row r="22" spans="2:19" x14ac:dyDescent="0.4">
      <c r="B22" s="77"/>
      <c r="C22" s="77"/>
      <c r="D22" s="151" t="s">
        <v>261</v>
      </c>
      <c r="E22" s="78"/>
      <c r="F22" s="78"/>
      <c r="G22" s="78"/>
      <c r="H22" s="78"/>
      <c r="I22" s="78"/>
    </row>
    <row r="23" spans="2:19" x14ac:dyDescent="0.4">
      <c r="B23" s="77"/>
      <c r="C23" s="77"/>
      <c r="D23" s="152"/>
      <c r="E23" s="78"/>
      <c r="F23" s="78"/>
      <c r="G23" s="78"/>
      <c r="H23" s="78"/>
      <c r="I23" s="78"/>
    </row>
    <row r="24" spans="2:19" x14ac:dyDescent="0.4">
      <c r="B24" s="77"/>
      <c r="C24" s="77"/>
      <c r="D24" s="78"/>
      <c r="E24" s="78"/>
      <c r="F24" s="78"/>
      <c r="G24" s="78"/>
      <c r="H24" s="78"/>
      <c r="I24" s="78"/>
    </row>
    <row r="25" spans="2:19" x14ac:dyDescent="0.4">
      <c r="B25" s="77"/>
      <c r="C25" s="77"/>
      <c r="D25" s="78"/>
      <c r="E25" s="78"/>
      <c r="F25" s="78"/>
      <c r="G25" s="78"/>
      <c r="H25" s="78"/>
      <c r="I25" s="78"/>
    </row>
    <row r="26" spans="2:19" x14ac:dyDescent="0.4">
      <c r="B26" s="77"/>
      <c r="C26" s="77"/>
      <c r="D26" s="78"/>
      <c r="E26" s="78"/>
      <c r="F26" s="78"/>
      <c r="G26" s="78"/>
      <c r="H26" s="78"/>
      <c r="I26" s="78"/>
    </row>
    <row r="27" spans="2:19" x14ac:dyDescent="0.4">
      <c r="B27" s="77"/>
      <c r="C27" s="77"/>
      <c r="D27" s="77"/>
      <c r="E27" s="78"/>
      <c r="F27" s="78"/>
      <c r="G27" s="78"/>
      <c r="H27" s="78"/>
      <c r="I27" s="78"/>
    </row>
    <row r="29" spans="2:19" ht="19.5" thickBot="1" x14ac:dyDescent="0.45">
      <c r="D29" s="79"/>
    </row>
    <row r="30" spans="2:19" ht="19.5" x14ac:dyDescent="0.4">
      <c r="B30" s="134" t="s">
        <v>140</v>
      </c>
      <c r="C30" s="135"/>
      <c r="D30" s="138" t="s">
        <v>121</v>
      </c>
      <c r="E30" s="138"/>
      <c r="F30" s="138"/>
      <c r="G30" s="138"/>
      <c r="H30" s="138"/>
      <c r="I30" s="139"/>
      <c r="L30" s="134" t="s">
        <v>140</v>
      </c>
      <c r="M30" s="135"/>
      <c r="N30" s="138" t="s">
        <v>121</v>
      </c>
      <c r="O30" s="138"/>
      <c r="P30" s="138"/>
      <c r="Q30" s="138"/>
      <c r="R30" s="138"/>
      <c r="S30" s="139"/>
    </row>
    <row r="31" spans="2:1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row>
    <row r="32" spans="2:19" x14ac:dyDescent="0.4">
      <c r="B32" s="191" t="s">
        <v>193</v>
      </c>
      <c r="C32" s="179" t="s">
        <v>390</v>
      </c>
      <c r="D32" s="273" t="s">
        <v>397</v>
      </c>
      <c r="E32" s="143">
        <v>111</v>
      </c>
      <c r="F32" s="143">
        <v>72</v>
      </c>
      <c r="G32" s="143">
        <v>191</v>
      </c>
      <c r="H32" s="143">
        <v>72</v>
      </c>
      <c r="I32" s="144">
        <v>175</v>
      </c>
      <c r="K32"/>
      <c r="L32" s="191" t="s">
        <v>193</v>
      </c>
      <c r="M32" s="272" t="s">
        <v>333</v>
      </c>
      <c r="N32" s="273" t="s">
        <v>344</v>
      </c>
      <c r="O32" s="273">
        <v>232</v>
      </c>
      <c r="P32" s="273">
        <v>59</v>
      </c>
      <c r="Q32" s="273">
        <v>173</v>
      </c>
      <c r="R32" s="273">
        <v>59</v>
      </c>
      <c r="S32" s="194">
        <v>704</v>
      </c>
    </row>
    <row r="33" spans="2:20" x14ac:dyDescent="0.4">
      <c r="B33" s="192"/>
      <c r="C33" s="180"/>
      <c r="D33" s="143"/>
      <c r="E33" s="143"/>
      <c r="F33" s="143"/>
      <c r="G33" s="143"/>
      <c r="H33" s="143"/>
      <c r="I33" s="145"/>
      <c r="K33"/>
      <c r="L33" s="192"/>
      <c r="M33" s="141"/>
      <c r="N33" s="143"/>
      <c r="O33" s="143"/>
      <c r="P33" s="143"/>
      <c r="Q33" s="143"/>
      <c r="R33" s="143"/>
      <c r="S33" s="145"/>
    </row>
    <row r="34" spans="2:20" ht="19.5" thickBot="1" x14ac:dyDescent="0.45">
      <c r="B34" s="192"/>
      <c r="C34" s="181"/>
      <c r="D34" s="177"/>
      <c r="E34" s="207">
        <f>E32+F32</f>
        <v>183</v>
      </c>
      <c r="F34" s="208"/>
      <c r="G34" s="207">
        <f>G32+H32</f>
        <v>263</v>
      </c>
      <c r="H34" s="208"/>
      <c r="I34" s="146"/>
      <c r="K34"/>
      <c r="L34" s="192"/>
      <c r="M34" s="153"/>
      <c r="N34" s="177"/>
      <c r="O34" s="207">
        <f>O32+P32</f>
        <v>291</v>
      </c>
      <c r="P34" s="208"/>
      <c r="Q34" s="207">
        <f>Q32+R32</f>
        <v>232</v>
      </c>
      <c r="R34" s="208"/>
      <c r="S34" s="176"/>
    </row>
    <row r="35" spans="2:20" x14ac:dyDescent="0.4">
      <c r="B35" s="192"/>
      <c r="C35" s="179" t="s">
        <v>391</v>
      </c>
      <c r="D35" s="197"/>
      <c r="E35" s="273"/>
      <c r="F35" s="273"/>
      <c r="G35" s="273"/>
      <c r="H35" s="273"/>
      <c r="I35" s="194"/>
      <c r="K35"/>
      <c r="L35" s="192"/>
      <c r="M35" s="272" t="s">
        <v>334</v>
      </c>
      <c r="N35" s="197" t="s">
        <v>359</v>
      </c>
      <c r="O35" s="273">
        <v>274</v>
      </c>
      <c r="P35" s="273">
        <v>47</v>
      </c>
      <c r="Q35" s="273">
        <v>257</v>
      </c>
      <c r="R35" s="273">
        <v>47</v>
      </c>
      <c r="S35" s="194">
        <v>1841</v>
      </c>
    </row>
    <row r="36" spans="2:20" x14ac:dyDescent="0.4">
      <c r="B36" s="192"/>
      <c r="C36" s="180"/>
      <c r="D36" s="204"/>
      <c r="E36" s="143"/>
      <c r="F36" s="143"/>
      <c r="G36" s="143"/>
      <c r="H36" s="143"/>
      <c r="I36" s="145"/>
      <c r="K36"/>
      <c r="L36" s="192"/>
      <c r="M36" s="141"/>
      <c r="N36" s="204"/>
      <c r="O36" s="143"/>
      <c r="P36" s="143"/>
      <c r="Q36" s="143"/>
      <c r="R36" s="143"/>
      <c r="S36" s="145"/>
    </row>
    <row r="37" spans="2:20" ht="19.5" thickBot="1" x14ac:dyDescent="0.45">
      <c r="B37" s="192"/>
      <c r="C37" s="181"/>
      <c r="D37" s="205"/>
      <c r="E37" s="207">
        <f>E35+F35</f>
        <v>0</v>
      </c>
      <c r="F37" s="208"/>
      <c r="G37" s="207">
        <f>G35+H35</f>
        <v>0</v>
      </c>
      <c r="H37" s="208"/>
      <c r="I37" s="176"/>
      <c r="K37"/>
      <c r="L37" s="192"/>
      <c r="M37" s="153"/>
      <c r="N37" s="205"/>
      <c r="O37" s="207">
        <f>O35+P35</f>
        <v>321</v>
      </c>
      <c r="P37" s="208"/>
      <c r="Q37" s="207">
        <f>Q35+R35</f>
        <v>304</v>
      </c>
      <c r="R37" s="208"/>
      <c r="S37" s="176"/>
    </row>
    <row r="38" spans="2:20" x14ac:dyDescent="0.4">
      <c r="B38" s="192"/>
      <c r="C38" s="179" t="s">
        <v>398</v>
      </c>
      <c r="D38" s="273"/>
      <c r="E38" s="273"/>
      <c r="F38" s="273"/>
      <c r="G38" s="273"/>
      <c r="H38" s="273"/>
      <c r="I38" s="194"/>
      <c r="K38"/>
      <c r="L38" s="192"/>
      <c r="M38" s="272" t="s">
        <v>335</v>
      </c>
      <c r="N38" s="273" t="s">
        <v>364</v>
      </c>
      <c r="O38" s="273">
        <v>275</v>
      </c>
      <c r="P38" s="273">
        <v>74</v>
      </c>
      <c r="Q38" s="273">
        <v>253</v>
      </c>
      <c r="R38" s="273">
        <v>74</v>
      </c>
      <c r="S38" s="194">
        <v>1867</v>
      </c>
    </row>
    <row r="39" spans="2:20" x14ac:dyDescent="0.4">
      <c r="B39" s="192"/>
      <c r="C39" s="180"/>
      <c r="D39" s="143"/>
      <c r="E39" s="143"/>
      <c r="F39" s="143"/>
      <c r="G39" s="143"/>
      <c r="H39" s="143"/>
      <c r="I39" s="145"/>
      <c r="K39"/>
      <c r="L39" s="192"/>
      <c r="M39" s="141"/>
      <c r="N39" s="143"/>
      <c r="O39" s="143"/>
      <c r="P39" s="143"/>
      <c r="Q39" s="143"/>
      <c r="R39" s="143"/>
      <c r="S39" s="145"/>
    </row>
    <row r="40" spans="2:20" ht="19.5" thickBot="1" x14ac:dyDescent="0.45">
      <c r="B40" s="192"/>
      <c r="C40" s="181"/>
      <c r="D40" s="177"/>
      <c r="E40" s="207">
        <f>E38+F38</f>
        <v>0</v>
      </c>
      <c r="F40" s="208"/>
      <c r="G40" s="207">
        <f>G38+H38</f>
        <v>0</v>
      </c>
      <c r="H40" s="208"/>
      <c r="I40" s="176"/>
      <c r="K40"/>
      <c r="L40" s="192"/>
      <c r="M40" s="153"/>
      <c r="N40" s="177"/>
      <c r="O40" s="207">
        <f>O38+P38</f>
        <v>349</v>
      </c>
      <c r="P40" s="208"/>
      <c r="Q40" s="207">
        <f>Q38+R38</f>
        <v>327</v>
      </c>
      <c r="R40" s="208"/>
      <c r="S40" s="176"/>
      <c r="T40" s="66">
        <v>82.9</v>
      </c>
    </row>
    <row r="41" spans="2:20" x14ac:dyDescent="0.4">
      <c r="B41" s="192"/>
      <c r="C41" s="179" t="s">
        <v>399</v>
      </c>
      <c r="D41" s="273"/>
      <c r="E41" s="273"/>
      <c r="F41" s="273"/>
      <c r="G41" s="273"/>
      <c r="H41" s="273"/>
      <c r="I41" s="194"/>
      <c r="K41"/>
      <c r="L41" s="192"/>
      <c r="M41" s="272" t="s">
        <v>336</v>
      </c>
      <c r="N41" s="273" t="s">
        <v>365</v>
      </c>
      <c r="O41" s="273">
        <v>362</v>
      </c>
      <c r="P41" s="273">
        <v>110</v>
      </c>
      <c r="Q41" s="273">
        <v>475</v>
      </c>
      <c r="R41" s="273">
        <v>110</v>
      </c>
      <c r="S41" s="194">
        <v>3341</v>
      </c>
    </row>
    <row r="42" spans="2:20" x14ac:dyDescent="0.4">
      <c r="B42" s="192"/>
      <c r="C42" s="180"/>
      <c r="D42" s="143"/>
      <c r="E42" s="143"/>
      <c r="F42" s="143"/>
      <c r="G42" s="143"/>
      <c r="H42" s="143"/>
      <c r="I42" s="145"/>
      <c r="K42"/>
      <c r="L42" s="192"/>
      <c r="M42" s="141"/>
      <c r="N42" s="143"/>
      <c r="O42" s="143"/>
      <c r="P42" s="143"/>
      <c r="Q42" s="143"/>
      <c r="R42" s="143"/>
      <c r="S42" s="145"/>
    </row>
    <row r="43" spans="2:20" ht="19.5" thickBot="1" x14ac:dyDescent="0.45">
      <c r="B43" s="192"/>
      <c r="C43" s="181"/>
      <c r="D43" s="177"/>
      <c r="E43" s="207">
        <f>E41+F41</f>
        <v>0</v>
      </c>
      <c r="F43" s="208"/>
      <c r="G43" s="207">
        <f>G41+H41</f>
        <v>0</v>
      </c>
      <c r="H43" s="208"/>
      <c r="I43" s="176"/>
      <c r="K43"/>
      <c r="L43" s="192"/>
      <c r="M43" s="153"/>
      <c r="N43" s="177"/>
      <c r="O43" s="207">
        <f>O41+P41</f>
        <v>472</v>
      </c>
      <c r="P43" s="208"/>
      <c r="Q43" s="207">
        <f>Q41+R41</f>
        <v>585</v>
      </c>
      <c r="R43" s="208"/>
      <c r="S43" s="176"/>
      <c r="T43" s="66">
        <v>148.47999999999999</v>
      </c>
    </row>
    <row r="44" spans="2:20" x14ac:dyDescent="0.4">
      <c r="B44" s="192"/>
      <c r="C44" s="179" t="s">
        <v>400</v>
      </c>
      <c r="D44" s="143"/>
      <c r="E44" s="143"/>
      <c r="F44" s="143"/>
      <c r="G44" s="143"/>
      <c r="H44" s="143"/>
      <c r="I44" s="144"/>
      <c r="K44"/>
      <c r="L44" s="192"/>
      <c r="M44" s="272" t="s">
        <v>337</v>
      </c>
      <c r="N44" s="143" t="s">
        <v>370</v>
      </c>
      <c r="O44" s="143">
        <v>457</v>
      </c>
      <c r="P44" s="143">
        <v>150</v>
      </c>
      <c r="Q44" s="143">
        <v>536</v>
      </c>
      <c r="R44" s="143">
        <v>150</v>
      </c>
      <c r="S44" s="144">
        <v>2319</v>
      </c>
    </row>
    <row r="45" spans="2:20" x14ac:dyDescent="0.4">
      <c r="B45" s="192"/>
      <c r="C45" s="180"/>
      <c r="D45" s="143"/>
      <c r="E45" s="143"/>
      <c r="F45" s="143"/>
      <c r="G45" s="143"/>
      <c r="H45" s="143"/>
      <c r="I45" s="145"/>
      <c r="K45"/>
      <c r="L45" s="192"/>
      <c r="M45" s="141"/>
      <c r="N45" s="143"/>
      <c r="O45" s="143"/>
      <c r="P45" s="143"/>
      <c r="Q45" s="143"/>
      <c r="R45" s="143"/>
      <c r="S45" s="145"/>
    </row>
    <row r="46" spans="2:20" ht="19.5" thickBot="1" x14ac:dyDescent="0.45">
      <c r="B46" s="192"/>
      <c r="C46" s="181"/>
      <c r="D46" s="143"/>
      <c r="E46" s="207">
        <f>E44+F44</f>
        <v>0</v>
      </c>
      <c r="F46" s="208"/>
      <c r="G46" s="207">
        <f>G44+H44</f>
        <v>0</v>
      </c>
      <c r="H46" s="208"/>
      <c r="I46" s="146"/>
      <c r="K46"/>
      <c r="L46" s="192"/>
      <c r="M46" s="153"/>
      <c r="N46" s="143"/>
      <c r="O46" s="207">
        <f>O44+P44</f>
        <v>607</v>
      </c>
      <c r="P46" s="208"/>
      <c r="Q46" s="207">
        <f>Q44+R44</f>
        <v>686</v>
      </c>
      <c r="R46" s="208"/>
      <c r="S46" s="146"/>
      <c r="T46" s="66">
        <v>103</v>
      </c>
    </row>
    <row r="47" spans="2:20" x14ac:dyDescent="0.4">
      <c r="B47" s="192"/>
      <c r="C47" s="179" t="s">
        <v>401</v>
      </c>
      <c r="D47" s="143"/>
      <c r="E47" s="143"/>
      <c r="F47" s="143"/>
      <c r="G47" s="143"/>
      <c r="H47" s="143"/>
      <c r="I47" s="144"/>
      <c r="K47" s="88"/>
      <c r="L47" s="192"/>
      <c r="M47" s="272" t="s">
        <v>338</v>
      </c>
      <c r="N47" s="143" t="s">
        <v>374</v>
      </c>
      <c r="O47" s="143">
        <v>754</v>
      </c>
      <c r="P47" s="143">
        <v>244</v>
      </c>
      <c r="Q47" s="143">
        <v>853</v>
      </c>
      <c r="R47" s="143">
        <v>244</v>
      </c>
      <c r="S47" s="144">
        <v>3095</v>
      </c>
    </row>
    <row r="48" spans="2:20" x14ac:dyDescent="0.4">
      <c r="B48" s="192"/>
      <c r="C48" s="180"/>
      <c r="D48" s="143"/>
      <c r="E48" s="143"/>
      <c r="F48" s="143"/>
      <c r="G48" s="143"/>
      <c r="H48" s="143"/>
      <c r="I48" s="145"/>
      <c r="K48" s="88"/>
      <c r="L48" s="192"/>
      <c r="M48" s="141"/>
      <c r="N48" s="143"/>
      <c r="O48" s="143"/>
      <c r="P48" s="143"/>
      <c r="Q48" s="143"/>
      <c r="R48" s="143"/>
      <c r="S48" s="145"/>
    </row>
    <row r="49" spans="2:20" ht="19.5" thickBot="1" x14ac:dyDescent="0.45">
      <c r="B49" s="192"/>
      <c r="C49" s="181"/>
      <c r="D49" s="143"/>
      <c r="E49" s="207">
        <f>E47+F47</f>
        <v>0</v>
      </c>
      <c r="F49" s="208"/>
      <c r="G49" s="207">
        <f>G47+H47</f>
        <v>0</v>
      </c>
      <c r="H49" s="208"/>
      <c r="I49" s="146"/>
      <c r="K49" s="88"/>
      <c r="L49" s="192"/>
      <c r="M49" s="153"/>
      <c r="N49" s="143"/>
      <c r="O49" s="207">
        <f>O47+P47</f>
        <v>998</v>
      </c>
      <c r="P49" s="208"/>
      <c r="Q49" s="207">
        <f>Q47+R47</f>
        <v>1097</v>
      </c>
      <c r="R49" s="208"/>
      <c r="S49" s="146"/>
      <c r="T49" s="66">
        <v>137.5</v>
      </c>
    </row>
    <row r="50" spans="2:20" x14ac:dyDescent="0.4">
      <c r="B50" s="192"/>
      <c r="C50" s="179" t="s">
        <v>402</v>
      </c>
      <c r="D50" s="143"/>
      <c r="E50" s="143"/>
      <c r="F50" s="143"/>
      <c r="G50" s="143"/>
      <c r="H50" s="143"/>
      <c r="I50" s="144"/>
      <c r="K50" s="88"/>
      <c r="L50" s="192"/>
      <c r="M50" s="272" t="s">
        <v>339</v>
      </c>
      <c r="N50" s="143" t="s">
        <v>384</v>
      </c>
      <c r="O50" s="143">
        <v>508</v>
      </c>
      <c r="P50" s="143">
        <v>167</v>
      </c>
      <c r="Q50" s="143">
        <v>563</v>
      </c>
      <c r="R50" s="143">
        <v>167</v>
      </c>
      <c r="S50" s="144">
        <v>1064</v>
      </c>
    </row>
    <row r="51" spans="2:20" x14ac:dyDescent="0.4">
      <c r="B51" s="192"/>
      <c r="C51" s="180"/>
      <c r="D51" s="143"/>
      <c r="E51" s="143"/>
      <c r="F51" s="143"/>
      <c r="G51" s="143"/>
      <c r="H51" s="143"/>
      <c r="I51" s="145"/>
      <c r="K51" s="88"/>
      <c r="L51" s="192"/>
      <c r="M51" s="141"/>
      <c r="N51" s="143"/>
      <c r="O51" s="143"/>
      <c r="P51" s="143"/>
      <c r="Q51" s="143"/>
      <c r="R51" s="143"/>
      <c r="S51" s="145"/>
    </row>
    <row r="52" spans="2:20" ht="19.5" thickBot="1" x14ac:dyDescent="0.45">
      <c r="B52" s="192"/>
      <c r="C52" s="181"/>
      <c r="D52" s="143"/>
      <c r="E52" s="207">
        <f>E50+F50</f>
        <v>0</v>
      </c>
      <c r="F52" s="208"/>
      <c r="G52" s="207">
        <f>G50+H50</f>
        <v>0</v>
      </c>
      <c r="H52" s="208"/>
      <c r="I52" s="146"/>
      <c r="K52" s="88"/>
      <c r="L52" s="192"/>
      <c r="M52" s="153"/>
      <c r="N52" s="143"/>
      <c r="O52" s="207">
        <f>O50+P50</f>
        <v>675</v>
      </c>
      <c r="P52" s="208"/>
      <c r="Q52" s="207">
        <f>Q50+R50</f>
        <v>730</v>
      </c>
      <c r="R52" s="208"/>
      <c r="S52" s="146"/>
      <c r="T52" s="66">
        <v>47.2</v>
      </c>
    </row>
    <row r="53" spans="2:20" x14ac:dyDescent="0.4">
      <c r="B53" s="192"/>
      <c r="C53" s="179" t="s">
        <v>403</v>
      </c>
      <c r="D53" s="143"/>
      <c r="E53" s="143"/>
      <c r="F53" s="143"/>
      <c r="G53" s="143"/>
      <c r="H53" s="143"/>
      <c r="I53" s="144"/>
      <c r="K53" s="88"/>
      <c r="L53" s="192"/>
      <c r="M53" s="179" t="s">
        <v>388</v>
      </c>
      <c r="N53" s="143" t="s">
        <v>389</v>
      </c>
      <c r="O53" s="143">
        <v>176</v>
      </c>
      <c r="P53" s="143">
        <v>33</v>
      </c>
      <c r="Q53" s="143">
        <v>174</v>
      </c>
      <c r="R53" s="143">
        <v>33</v>
      </c>
      <c r="S53" s="144">
        <v>476</v>
      </c>
    </row>
    <row r="54" spans="2:20" x14ac:dyDescent="0.4">
      <c r="B54" s="192"/>
      <c r="C54" s="180"/>
      <c r="D54" s="143"/>
      <c r="E54" s="143"/>
      <c r="F54" s="143"/>
      <c r="G54" s="143"/>
      <c r="H54" s="143"/>
      <c r="I54" s="145"/>
      <c r="K54" s="88"/>
      <c r="L54" s="192"/>
      <c r="M54" s="180"/>
      <c r="N54" s="143"/>
      <c r="O54" s="143"/>
      <c r="P54" s="143"/>
      <c r="Q54" s="143"/>
      <c r="R54" s="143"/>
      <c r="S54" s="145"/>
    </row>
    <row r="55" spans="2:20" ht="19.5" thickBot="1" x14ac:dyDescent="0.45">
      <c r="B55" s="192"/>
      <c r="C55" s="181"/>
      <c r="D55" s="143"/>
      <c r="E55" s="207">
        <f>E53+F53</f>
        <v>0</v>
      </c>
      <c r="F55" s="208"/>
      <c r="G55" s="207">
        <f>G53+H53</f>
        <v>0</v>
      </c>
      <c r="H55" s="208"/>
      <c r="I55" s="146"/>
      <c r="K55" s="88"/>
      <c r="L55" s="192"/>
      <c r="M55" s="181"/>
      <c r="N55" s="143"/>
      <c r="O55" s="207">
        <f>O53+P53</f>
        <v>209</v>
      </c>
      <c r="P55" s="208"/>
      <c r="Q55" s="207">
        <f>Q53+R53</f>
        <v>207</v>
      </c>
      <c r="R55" s="208"/>
      <c r="S55" s="146"/>
      <c r="T55" s="66">
        <f>S53/22.5</f>
        <v>21.155555555555555</v>
      </c>
    </row>
    <row r="56" spans="2:20" x14ac:dyDescent="0.4">
      <c r="B56" s="192"/>
      <c r="C56" s="179" t="s">
        <v>404</v>
      </c>
      <c r="D56" s="273"/>
      <c r="E56" s="273"/>
      <c r="F56" s="273"/>
      <c r="G56" s="273"/>
      <c r="H56" s="273"/>
      <c r="I56" s="194"/>
      <c r="K56" s="88"/>
      <c r="L56" s="192"/>
      <c r="M56" s="272" t="s">
        <v>390</v>
      </c>
      <c r="N56" s="273"/>
      <c r="O56" s="200"/>
      <c r="P56" s="200"/>
      <c r="Q56" s="200"/>
      <c r="R56" s="200"/>
      <c r="S56" s="194"/>
    </row>
    <row r="57" spans="2:20" x14ac:dyDescent="0.4">
      <c r="B57" s="192"/>
      <c r="C57" s="180"/>
      <c r="D57" s="143"/>
      <c r="E57" s="143"/>
      <c r="F57" s="143"/>
      <c r="G57" s="143"/>
      <c r="H57" s="143"/>
      <c r="I57" s="145"/>
      <c r="K57" s="88"/>
      <c r="L57" s="192"/>
      <c r="M57" s="141"/>
      <c r="N57" s="143"/>
      <c r="O57" s="156"/>
      <c r="P57" s="156"/>
      <c r="Q57" s="156"/>
      <c r="R57" s="156"/>
      <c r="S57" s="145"/>
    </row>
    <row r="58" spans="2:20" ht="19.5" thickBot="1" x14ac:dyDescent="0.45">
      <c r="B58" s="192"/>
      <c r="C58" s="181"/>
      <c r="D58" s="177"/>
      <c r="E58" s="207"/>
      <c r="F58" s="208"/>
      <c r="G58" s="207"/>
      <c r="H58" s="208"/>
      <c r="I58" s="176"/>
      <c r="K58" s="88"/>
      <c r="L58" s="192"/>
      <c r="M58" s="153"/>
      <c r="N58" s="177"/>
      <c r="O58" s="207"/>
      <c r="P58" s="208"/>
      <c r="Q58" s="207"/>
      <c r="R58" s="208"/>
      <c r="S58" s="176"/>
    </row>
    <row r="59" spans="2:20" x14ac:dyDescent="0.4">
      <c r="B59" s="192"/>
      <c r="C59" s="179" t="s">
        <v>405</v>
      </c>
      <c r="D59" s="197"/>
      <c r="E59" s="273"/>
      <c r="F59" s="273"/>
      <c r="G59" s="273"/>
      <c r="H59" s="273"/>
      <c r="I59" s="194"/>
      <c r="K59" s="88"/>
      <c r="L59" s="192"/>
      <c r="M59" s="272" t="s">
        <v>391</v>
      </c>
      <c r="N59" s="197"/>
      <c r="O59" s="273"/>
      <c r="P59" s="273"/>
      <c r="Q59" s="273"/>
      <c r="R59" s="273"/>
      <c r="S59" s="194"/>
    </row>
    <row r="60" spans="2:20" x14ac:dyDescent="0.4">
      <c r="B60" s="192"/>
      <c r="C60" s="180"/>
      <c r="D60" s="204"/>
      <c r="E60" s="143"/>
      <c r="F60" s="143"/>
      <c r="G60" s="143"/>
      <c r="H60" s="143"/>
      <c r="I60" s="145"/>
      <c r="K60" s="88"/>
      <c r="L60" s="192"/>
      <c r="M60" s="141"/>
      <c r="N60" s="204"/>
      <c r="O60" s="143"/>
      <c r="P60" s="143"/>
      <c r="Q60" s="143"/>
      <c r="R60" s="143"/>
      <c r="S60" s="145"/>
    </row>
    <row r="61" spans="2:20" ht="19.5" thickBot="1" x14ac:dyDescent="0.45">
      <c r="B61" s="193"/>
      <c r="C61" s="181"/>
      <c r="D61" s="205"/>
      <c r="E61" s="207">
        <f>E59+F59</f>
        <v>0</v>
      </c>
      <c r="F61" s="208"/>
      <c r="G61" s="207">
        <f>G59+H59</f>
        <v>0</v>
      </c>
      <c r="H61" s="208"/>
      <c r="I61" s="176"/>
      <c r="K61" s="88"/>
      <c r="L61" s="193"/>
      <c r="M61" s="153"/>
      <c r="N61" s="205"/>
      <c r="O61" s="207">
        <f>O59+P59</f>
        <v>0</v>
      </c>
      <c r="P61" s="208"/>
      <c r="Q61" s="207">
        <f>Q59+R59</f>
        <v>0</v>
      </c>
      <c r="R61" s="208"/>
      <c r="S61" s="176"/>
    </row>
    <row r="62" spans="2:20" x14ac:dyDescent="0.4">
      <c r="B62" s="77"/>
      <c r="C62" s="77"/>
      <c r="D62" s="91"/>
      <c r="E62" s="92"/>
      <c r="F62" s="92"/>
      <c r="G62" s="92"/>
      <c r="H62" s="92"/>
      <c r="I62" s="77"/>
      <c r="K62" s="88"/>
      <c r="L62" s="88"/>
      <c r="M62" s="88"/>
      <c r="N62" s="88"/>
      <c r="O62" s="88"/>
      <c r="P62" s="88"/>
      <c r="Q62" s="88"/>
      <c r="R62" s="88"/>
    </row>
    <row r="63" spans="2:20" x14ac:dyDescent="0.4">
      <c r="D63" s="178" t="s">
        <v>145</v>
      </c>
    </row>
    <row r="64" spans="2:20" ht="19.5" thickBot="1" x14ac:dyDescent="0.45">
      <c r="D64" s="178"/>
    </row>
    <row r="65" spans="3:44"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C65" s="83"/>
      <c r="AD65" s="255" t="s">
        <v>183</v>
      </c>
      <c r="AE65" s="256"/>
      <c r="AF65" s="263" t="s">
        <v>147</v>
      </c>
      <c r="AG65" s="182"/>
      <c r="AH65" s="182" t="s">
        <v>148</v>
      </c>
      <c r="AI65" s="183"/>
    </row>
    <row r="66" spans="3:44" ht="19.5" thickBot="1" x14ac:dyDescent="0.45">
      <c r="C66" s="84" t="s">
        <v>146</v>
      </c>
      <c r="D66" s="191" t="s">
        <v>390</v>
      </c>
      <c r="E66" s="266">
        <v>47</v>
      </c>
      <c r="F66" s="267"/>
      <c r="G66" s="97" t="s">
        <v>103</v>
      </c>
      <c r="H66" s="70" t="s">
        <v>128</v>
      </c>
      <c r="I66" s="70" t="s">
        <v>129</v>
      </c>
      <c r="J66" s="71" t="s">
        <v>128</v>
      </c>
      <c r="L66" s="191" t="s">
        <v>333</v>
      </c>
      <c r="M66" s="266">
        <v>88</v>
      </c>
      <c r="N66" s="267"/>
      <c r="O66" s="97" t="s">
        <v>103</v>
      </c>
      <c r="P66" s="70" t="s">
        <v>128</v>
      </c>
      <c r="Q66" s="70" t="s">
        <v>129</v>
      </c>
      <c r="R66" s="71" t="s">
        <v>128</v>
      </c>
      <c r="T66" s="191" t="s">
        <v>255</v>
      </c>
      <c r="U66" s="266">
        <v>124</v>
      </c>
      <c r="V66" s="267"/>
      <c r="W66" s="97" t="s">
        <v>103</v>
      </c>
      <c r="X66" s="70" t="s">
        <v>128</v>
      </c>
      <c r="Y66" s="70" t="s">
        <v>129</v>
      </c>
      <c r="Z66" s="71" t="s">
        <v>128</v>
      </c>
      <c r="AC66" s="191" t="s">
        <v>213</v>
      </c>
      <c r="AD66" s="251">
        <v>70</v>
      </c>
      <c r="AE66" s="252"/>
      <c r="AF66" s="97" t="s">
        <v>103</v>
      </c>
      <c r="AG66" s="70" t="s">
        <v>128</v>
      </c>
      <c r="AH66" s="70" t="s">
        <v>129</v>
      </c>
      <c r="AI66" s="71" t="s">
        <v>128</v>
      </c>
      <c r="AL66" s="179" t="s">
        <v>142</v>
      </c>
      <c r="AM66" s="255" t="s">
        <v>183</v>
      </c>
      <c r="AN66" s="256"/>
      <c r="AO66" s="263" t="s">
        <v>147</v>
      </c>
      <c r="AP66" s="182"/>
      <c r="AQ66" s="182" t="s">
        <v>148</v>
      </c>
      <c r="AR66" s="183"/>
    </row>
    <row r="67" spans="3:44" ht="19.5" x14ac:dyDescent="0.4">
      <c r="C67" s="107" t="s">
        <v>302</v>
      </c>
      <c r="D67" s="192"/>
      <c r="E67" s="268"/>
      <c r="F67" s="269"/>
      <c r="G67" s="142">
        <v>27</v>
      </c>
      <c r="H67" s="154">
        <v>13</v>
      </c>
      <c r="I67" s="154">
        <v>43</v>
      </c>
      <c r="J67" s="144">
        <v>13</v>
      </c>
      <c r="L67" s="192"/>
      <c r="M67" s="268"/>
      <c r="N67" s="269"/>
      <c r="O67" s="142">
        <v>43</v>
      </c>
      <c r="P67" s="154">
        <v>9</v>
      </c>
      <c r="Q67" s="154">
        <v>42</v>
      </c>
      <c r="R67" s="144">
        <v>9</v>
      </c>
      <c r="T67" s="192"/>
      <c r="U67" s="268"/>
      <c r="V67" s="269"/>
      <c r="W67" s="142">
        <v>34</v>
      </c>
      <c r="X67" s="154">
        <v>9</v>
      </c>
      <c r="Y67" s="154">
        <v>39</v>
      </c>
      <c r="Z67" s="144">
        <v>9</v>
      </c>
      <c r="AC67" s="192"/>
      <c r="AD67" s="251"/>
      <c r="AE67" s="252"/>
      <c r="AF67" s="142">
        <v>21</v>
      </c>
      <c r="AG67" s="154">
        <v>12</v>
      </c>
      <c r="AH67" s="154">
        <v>34</v>
      </c>
      <c r="AI67" s="144">
        <v>12</v>
      </c>
      <c r="AL67" s="180"/>
      <c r="AM67" s="257"/>
      <c r="AN67" s="258"/>
      <c r="AO67" s="97" t="s">
        <v>103</v>
      </c>
      <c r="AP67" s="70" t="s">
        <v>128</v>
      </c>
      <c r="AQ67" s="70" t="s">
        <v>129</v>
      </c>
      <c r="AR67" s="71" t="s">
        <v>128</v>
      </c>
    </row>
    <row r="68" spans="3:44" x14ac:dyDescent="0.4">
      <c r="D68" s="192"/>
      <c r="E68" s="268"/>
      <c r="F68" s="269"/>
      <c r="G68" s="264"/>
      <c r="H68" s="156"/>
      <c r="I68" s="156"/>
      <c r="J68" s="146"/>
      <c r="L68" s="192"/>
      <c r="M68" s="268"/>
      <c r="N68" s="269"/>
      <c r="O68" s="264"/>
      <c r="P68" s="156"/>
      <c r="Q68" s="156"/>
      <c r="R68" s="146"/>
      <c r="T68" s="192"/>
      <c r="U68" s="268"/>
      <c r="V68" s="269"/>
      <c r="W68" s="264"/>
      <c r="X68" s="156"/>
      <c r="Y68" s="156"/>
      <c r="Z68" s="146"/>
      <c r="AC68" s="192"/>
      <c r="AD68" s="251"/>
      <c r="AE68" s="252"/>
      <c r="AF68" s="264"/>
      <c r="AG68" s="156"/>
      <c r="AH68" s="156"/>
      <c r="AI68" s="146"/>
      <c r="AL68" s="180"/>
      <c r="AM68" s="251"/>
      <c r="AN68" s="252"/>
      <c r="AO68" s="141">
        <v>24</v>
      </c>
      <c r="AP68" s="143">
        <v>5</v>
      </c>
      <c r="AQ68" s="143">
        <v>35</v>
      </c>
      <c r="AR68" s="184">
        <v>5</v>
      </c>
    </row>
    <row r="69" spans="3:44" ht="19.5" thickBot="1" x14ac:dyDescent="0.45">
      <c r="D69" s="193"/>
      <c r="E69" s="270"/>
      <c r="F69" s="271"/>
      <c r="G69" s="265">
        <f>G67+H67</f>
        <v>40</v>
      </c>
      <c r="H69" s="196"/>
      <c r="I69" s="195">
        <f>I67+J67</f>
        <v>56</v>
      </c>
      <c r="J69" s="201"/>
      <c r="L69" s="193"/>
      <c r="M69" s="270"/>
      <c r="N69" s="271"/>
      <c r="O69" s="265">
        <f>O67+P67</f>
        <v>52</v>
      </c>
      <c r="P69" s="196"/>
      <c r="Q69" s="195">
        <f>Q67+R67</f>
        <v>51</v>
      </c>
      <c r="R69" s="201"/>
      <c r="T69" s="193"/>
      <c r="U69" s="270"/>
      <c r="V69" s="271"/>
      <c r="W69" s="265">
        <f>W67+X67</f>
        <v>43</v>
      </c>
      <c r="X69" s="196"/>
      <c r="Y69" s="195">
        <f>Y67+Z67</f>
        <v>48</v>
      </c>
      <c r="Z69" s="201"/>
      <c r="AC69" s="193"/>
      <c r="AD69" s="253"/>
      <c r="AE69" s="254"/>
      <c r="AF69" s="265">
        <f>AF67+AG67</f>
        <v>33</v>
      </c>
      <c r="AG69" s="196"/>
      <c r="AH69" s="195">
        <f>AH67+AI67</f>
        <v>46</v>
      </c>
      <c r="AI69" s="201"/>
      <c r="AL69" s="180"/>
      <c r="AM69" s="251"/>
      <c r="AN69" s="252"/>
      <c r="AO69" s="141"/>
      <c r="AP69" s="143"/>
      <c r="AQ69" s="143"/>
      <c r="AR69" s="184"/>
    </row>
    <row r="70" spans="3:44" ht="19.5" thickBot="1" x14ac:dyDescent="0.45">
      <c r="D70" s="191" t="s">
        <v>391</v>
      </c>
      <c r="E70" s="266"/>
      <c r="F70" s="267"/>
      <c r="G70" s="97" t="s">
        <v>103</v>
      </c>
      <c r="H70" s="70" t="s">
        <v>128</v>
      </c>
      <c r="I70" s="70" t="s">
        <v>129</v>
      </c>
      <c r="J70" s="71" t="s">
        <v>128</v>
      </c>
      <c r="L70" s="191" t="s">
        <v>334</v>
      </c>
      <c r="M70" s="266">
        <v>62</v>
      </c>
      <c r="N70" s="267"/>
      <c r="O70" s="97" t="s">
        <v>103</v>
      </c>
      <c r="P70" s="70" t="s">
        <v>128</v>
      </c>
      <c r="Q70" s="70" t="s">
        <v>129</v>
      </c>
      <c r="R70" s="71" t="s">
        <v>128</v>
      </c>
      <c r="T70" s="191" t="s">
        <v>262</v>
      </c>
      <c r="U70" s="266">
        <v>233</v>
      </c>
      <c r="V70" s="267"/>
      <c r="W70" s="97" t="s">
        <v>103</v>
      </c>
      <c r="X70" s="70" t="s">
        <v>128</v>
      </c>
      <c r="Y70" s="70" t="s">
        <v>129</v>
      </c>
      <c r="Z70" s="71" t="s">
        <v>128</v>
      </c>
      <c r="AC70" s="180" t="s">
        <v>218</v>
      </c>
      <c r="AD70" s="251">
        <v>93</v>
      </c>
      <c r="AE70" s="252"/>
      <c r="AF70" s="97" t="s">
        <v>103</v>
      </c>
      <c r="AG70" s="70" t="s">
        <v>128</v>
      </c>
      <c r="AH70" s="70" t="s">
        <v>129</v>
      </c>
      <c r="AI70" s="71" t="s">
        <v>128</v>
      </c>
      <c r="AL70" s="181"/>
      <c r="AM70" s="251"/>
      <c r="AN70" s="252"/>
      <c r="AO70" s="153">
        <f>AO68+AP68</f>
        <v>29</v>
      </c>
      <c r="AP70" s="177"/>
      <c r="AQ70" s="177">
        <f>AQ68+AR68</f>
        <v>40</v>
      </c>
      <c r="AR70" s="185"/>
    </row>
    <row r="71" spans="3:44" x14ac:dyDescent="0.4">
      <c r="D71" s="192"/>
      <c r="E71" s="268"/>
      <c r="F71" s="269"/>
      <c r="G71" s="142"/>
      <c r="H71" s="154"/>
      <c r="I71" s="154"/>
      <c r="J71" s="144"/>
      <c r="L71" s="192"/>
      <c r="M71" s="268"/>
      <c r="N71" s="269"/>
      <c r="O71" s="142">
        <v>85</v>
      </c>
      <c r="P71" s="154">
        <v>18</v>
      </c>
      <c r="Q71" s="154">
        <v>91</v>
      </c>
      <c r="R71" s="144">
        <v>18</v>
      </c>
      <c r="T71" s="192"/>
      <c r="U71" s="268"/>
      <c r="V71" s="269"/>
      <c r="W71" s="142">
        <v>45</v>
      </c>
      <c r="X71" s="154">
        <v>6</v>
      </c>
      <c r="Y71" s="154">
        <v>37</v>
      </c>
      <c r="Z71" s="144">
        <v>6</v>
      </c>
      <c r="AC71" s="180"/>
      <c r="AD71" s="251"/>
      <c r="AE71" s="252"/>
      <c r="AF71" s="142">
        <v>28</v>
      </c>
      <c r="AG71" s="154">
        <v>3</v>
      </c>
      <c r="AH71" s="154">
        <v>29</v>
      </c>
      <c r="AI71" s="144">
        <v>3</v>
      </c>
      <c r="AL71" s="179" t="s">
        <v>149</v>
      </c>
      <c r="AM71" s="251"/>
      <c r="AN71" s="252"/>
      <c r="AO71" s="97" t="s">
        <v>103</v>
      </c>
      <c r="AP71" s="70" t="s">
        <v>128</v>
      </c>
      <c r="AQ71" s="70" t="s">
        <v>129</v>
      </c>
      <c r="AR71" s="71" t="s">
        <v>128</v>
      </c>
    </row>
    <row r="72" spans="3:44" x14ac:dyDescent="0.4">
      <c r="D72" s="192"/>
      <c r="E72" s="268"/>
      <c r="F72" s="269"/>
      <c r="G72" s="264"/>
      <c r="H72" s="156"/>
      <c r="I72" s="156"/>
      <c r="J72" s="146"/>
      <c r="L72" s="192"/>
      <c r="M72" s="268"/>
      <c r="N72" s="269"/>
      <c r="O72" s="264"/>
      <c r="P72" s="156"/>
      <c r="Q72" s="156"/>
      <c r="R72" s="146"/>
      <c r="T72" s="192"/>
      <c r="U72" s="268"/>
      <c r="V72" s="269"/>
      <c r="W72" s="264"/>
      <c r="X72" s="156"/>
      <c r="Y72" s="156"/>
      <c r="Z72" s="146"/>
      <c r="AC72" s="180"/>
      <c r="AD72" s="251"/>
      <c r="AE72" s="252"/>
      <c r="AF72" s="264"/>
      <c r="AG72" s="156"/>
      <c r="AH72" s="156"/>
      <c r="AI72" s="146"/>
      <c r="AL72" s="180"/>
      <c r="AM72" s="251"/>
      <c r="AN72" s="252"/>
      <c r="AO72" s="141">
        <v>37</v>
      </c>
      <c r="AP72" s="143">
        <v>7</v>
      </c>
      <c r="AQ72" s="143">
        <v>43</v>
      </c>
      <c r="AR72" s="184">
        <v>7</v>
      </c>
    </row>
    <row r="73" spans="3:44" ht="19.5" thickBot="1" x14ac:dyDescent="0.45">
      <c r="D73" s="193"/>
      <c r="E73" s="270"/>
      <c r="F73" s="271"/>
      <c r="G73" s="265">
        <f>G71+H71</f>
        <v>0</v>
      </c>
      <c r="H73" s="196"/>
      <c r="I73" s="195">
        <f>I71+J71</f>
        <v>0</v>
      </c>
      <c r="J73" s="201"/>
      <c r="L73" s="193"/>
      <c r="M73" s="270"/>
      <c r="N73" s="271"/>
      <c r="O73" s="265">
        <f>O71+P71</f>
        <v>103</v>
      </c>
      <c r="P73" s="196"/>
      <c r="Q73" s="195">
        <f>Q71+R71</f>
        <v>109</v>
      </c>
      <c r="R73" s="201"/>
      <c r="T73" s="193"/>
      <c r="U73" s="270"/>
      <c r="V73" s="271"/>
      <c r="W73" s="265">
        <f>W71+X71</f>
        <v>51</v>
      </c>
      <c r="X73" s="196"/>
      <c r="Y73" s="195">
        <f>Y71+Z71</f>
        <v>43</v>
      </c>
      <c r="Z73" s="201"/>
      <c r="AC73" s="181"/>
      <c r="AD73" s="253"/>
      <c r="AE73" s="254"/>
      <c r="AF73" s="265">
        <f>AF71+AG71</f>
        <v>31</v>
      </c>
      <c r="AG73" s="196"/>
      <c r="AH73" s="195">
        <f>AH71+AI71</f>
        <v>32</v>
      </c>
      <c r="AI73" s="201"/>
      <c r="AL73" s="180"/>
      <c r="AM73" s="251"/>
      <c r="AN73" s="252"/>
      <c r="AO73" s="141"/>
      <c r="AP73" s="143"/>
      <c r="AQ73" s="143"/>
      <c r="AR73" s="184"/>
    </row>
    <row r="74" spans="3:44" ht="19.5" thickBot="1" x14ac:dyDescent="0.45">
      <c r="D74" s="191" t="s">
        <v>398</v>
      </c>
      <c r="E74" s="266"/>
      <c r="F74" s="267"/>
      <c r="G74" s="97" t="s">
        <v>103</v>
      </c>
      <c r="H74" s="70" t="s">
        <v>128</v>
      </c>
      <c r="I74" s="70" t="s">
        <v>129</v>
      </c>
      <c r="J74" s="71" t="s">
        <v>128</v>
      </c>
      <c r="L74" s="191" t="s">
        <v>335</v>
      </c>
      <c r="M74" s="266">
        <v>148</v>
      </c>
      <c r="N74" s="267"/>
      <c r="O74" s="97" t="s">
        <v>103</v>
      </c>
      <c r="P74" s="70" t="s">
        <v>128</v>
      </c>
      <c r="Q74" s="70" t="s">
        <v>129</v>
      </c>
      <c r="R74" s="71" t="s">
        <v>128</v>
      </c>
      <c r="T74" s="191" t="s">
        <v>269</v>
      </c>
      <c r="U74" s="266">
        <v>203</v>
      </c>
      <c r="V74" s="267"/>
      <c r="W74" s="97" t="s">
        <v>103</v>
      </c>
      <c r="X74" s="70" t="s">
        <v>128</v>
      </c>
      <c r="Y74" s="70" t="s">
        <v>129</v>
      </c>
      <c r="Z74" s="71" t="s">
        <v>128</v>
      </c>
      <c r="AC74" s="180" t="s">
        <v>224</v>
      </c>
      <c r="AD74" s="251">
        <v>64</v>
      </c>
      <c r="AE74" s="252"/>
      <c r="AF74" s="97" t="s">
        <v>103</v>
      </c>
      <c r="AG74" s="70" t="s">
        <v>128</v>
      </c>
      <c r="AH74" s="70" t="s">
        <v>129</v>
      </c>
      <c r="AI74" s="71" t="s">
        <v>128</v>
      </c>
      <c r="AL74" s="181"/>
      <c r="AM74" s="251"/>
      <c r="AN74" s="252"/>
      <c r="AO74" s="153">
        <f>AO72+AP72</f>
        <v>44</v>
      </c>
      <c r="AP74" s="177"/>
      <c r="AQ74" s="177">
        <f>AQ72+AR72</f>
        <v>50</v>
      </c>
      <c r="AR74" s="185"/>
    </row>
    <row r="75" spans="3:44" x14ac:dyDescent="0.4">
      <c r="D75" s="192"/>
      <c r="E75" s="268"/>
      <c r="F75" s="269"/>
      <c r="G75" s="142"/>
      <c r="H75" s="154"/>
      <c r="I75" s="154"/>
      <c r="J75" s="144"/>
      <c r="L75" s="192"/>
      <c r="M75" s="268"/>
      <c r="N75" s="269"/>
      <c r="O75" s="142">
        <v>157</v>
      </c>
      <c r="P75" s="154">
        <v>33</v>
      </c>
      <c r="Q75" s="154">
        <v>134</v>
      </c>
      <c r="R75" s="144">
        <v>33</v>
      </c>
      <c r="T75" s="192"/>
      <c r="U75" s="268"/>
      <c r="V75" s="269"/>
      <c r="W75" s="142">
        <v>42</v>
      </c>
      <c r="X75" s="154">
        <v>3</v>
      </c>
      <c r="Y75" s="154">
        <v>52</v>
      </c>
      <c r="Z75" s="144">
        <v>3</v>
      </c>
      <c r="AC75" s="180"/>
      <c r="AD75" s="251"/>
      <c r="AE75" s="252"/>
      <c r="AF75" s="142">
        <v>25</v>
      </c>
      <c r="AG75" s="154">
        <v>3</v>
      </c>
      <c r="AH75" s="154">
        <v>23</v>
      </c>
      <c r="AI75" s="144">
        <v>3</v>
      </c>
      <c r="AL75" s="180" t="s">
        <v>150</v>
      </c>
      <c r="AM75" s="251"/>
      <c r="AN75" s="252"/>
      <c r="AO75" s="97" t="s">
        <v>103</v>
      </c>
      <c r="AP75" s="70" t="s">
        <v>128</v>
      </c>
      <c r="AQ75" s="70" t="s">
        <v>129</v>
      </c>
      <c r="AR75" s="71" t="s">
        <v>128</v>
      </c>
    </row>
    <row r="76" spans="3:44" x14ac:dyDescent="0.4">
      <c r="D76" s="192"/>
      <c r="E76" s="268"/>
      <c r="F76" s="269"/>
      <c r="G76" s="264"/>
      <c r="H76" s="156"/>
      <c r="I76" s="156"/>
      <c r="J76" s="146"/>
      <c r="L76" s="192"/>
      <c r="M76" s="268"/>
      <c r="N76" s="269"/>
      <c r="O76" s="264"/>
      <c r="P76" s="156"/>
      <c r="Q76" s="156"/>
      <c r="R76" s="146"/>
      <c r="T76" s="192"/>
      <c r="U76" s="268"/>
      <c r="V76" s="269"/>
      <c r="W76" s="264"/>
      <c r="X76" s="156"/>
      <c r="Y76" s="156"/>
      <c r="Z76" s="146"/>
      <c r="AC76" s="180"/>
      <c r="AD76" s="251"/>
      <c r="AE76" s="252"/>
      <c r="AF76" s="264"/>
      <c r="AG76" s="156"/>
      <c r="AH76" s="156"/>
      <c r="AI76" s="146"/>
      <c r="AL76" s="180"/>
      <c r="AM76" s="251"/>
      <c r="AN76" s="252"/>
      <c r="AO76" s="141">
        <v>13</v>
      </c>
      <c r="AP76" s="143">
        <v>2</v>
      </c>
      <c r="AQ76" s="143">
        <v>46</v>
      </c>
      <c r="AR76" s="184">
        <v>2</v>
      </c>
    </row>
    <row r="77" spans="3:44" ht="19.5" thickBot="1" x14ac:dyDescent="0.45">
      <c r="D77" s="193"/>
      <c r="E77" s="270"/>
      <c r="F77" s="271"/>
      <c r="G77" s="265">
        <f>G75+H75</f>
        <v>0</v>
      </c>
      <c r="H77" s="196"/>
      <c r="I77" s="195">
        <f>I75+J75</f>
        <v>0</v>
      </c>
      <c r="J77" s="201"/>
      <c r="L77" s="193"/>
      <c r="M77" s="270"/>
      <c r="N77" s="271"/>
      <c r="O77" s="265">
        <f>O75+P75</f>
        <v>190</v>
      </c>
      <c r="P77" s="196"/>
      <c r="Q77" s="195">
        <f>Q75+R75</f>
        <v>167</v>
      </c>
      <c r="R77" s="201"/>
      <c r="T77" s="193"/>
      <c r="U77" s="270"/>
      <c r="V77" s="271"/>
      <c r="W77" s="265">
        <f>W75+X75</f>
        <v>45</v>
      </c>
      <c r="X77" s="196"/>
      <c r="Y77" s="195">
        <f>Y75+Z75</f>
        <v>55</v>
      </c>
      <c r="Z77" s="201"/>
      <c r="AC77" s="181"/>
      <c r="AD77" s="253"/>
      <c r="AE77" s="254"/>
      <c r="AF77" s="265">
        <f>AF75+AG75</f>
        <v>28</v>
      </c>
      <c r="AG77" s="196"/>
      <c r="AH77" s="195">
        <f>AH75+AI75</f>
        <v>26</v>
      </c>
      <c r="AI77" s="201"/>
      <c r="AL77" s="180"/>
      <c r="AM77" s="251"/>
      <c r="AN77" s="252"/>
      <c r="AO77" s="141"/>
      <c r="AP77" s="143"/>
      <c r="AQ77" s="143"/>
      <c r="AR77" s="184"/>
    </row>
    <row r="78" spans="3:44" ht="19.5" thickBot="1" x14ac:dyDescent="0.45">
      <c r="D78" s="191" t="s">
        <v>399</v>
      </c>
      <c r="E78" s="266"/>
      <c r="F78" s="267"/>
      <c r="G78" s="97" t="s">
        <v>103</v>
      </c>
      <c r="H78" s="70" t="s">
        <v>128</v>
      </c>
      <c r="I78" s="70" t="s">
        <v>129</v>
      </c>
      <c r="J78" s="71" t="s">
        <v>128</v>
      </c>
      <c r="L78" s="191" t="s">
        <v>336</v>
      </c>
      <c r="M78" s="266">
        <v>447</v>
      </c>
      <c r="N78" s="267"/>
      <c r="O78" s="97" t="s">
        <v>103</v>
      </c>
      <c r="P78" s="70" t="s">
        <v>128</v>
      </c>
      <c r="Q78" s="70" t="s">
        <v>129</v>
      </c>
      <c r="R78" s="71" t="s">
        <v>128</v>
      </c>
      <c r="T78" s="191" t="s">
        <v>294</v>
      </c>
      <c r="U78" s="266">
        <v>162</v>
      </c>
      <c r="V78" s="267"/>
      <c r="W78" s="97" t="s">
        <v>103</v>
      </c>
      <c r="X78" s="70" t="s">
        <v>128</v>
      </c>
      <c r="Y78" s="70" t="s">
        <v>129</v>
      </c>
      <c r="Z78" s="71" t="s">
        <v>128</v>
      </c>
      <c r="AC78" s="191" t="s">
        <v>230</v>
      </c>
      <c r="AD78" s="266">
        <v>70</v>
      </c>
      <c r="AE78" s="267"/>
      <c r="AF78" s="97" t="s">
        <v>103</v>
      </c>
      <c r="AG78" s="70" t="s">
        <v>128</v>
      </c>
      <c r="AH78" s="70" t="s">
        <v>129</v>
      </c>
      <c r="AI78" s="71" t="s">
        <v>128</v>
      </c>
      <c r="AL78" s="181"/>
      <c r="AM78" s="251"/>
      <c r="AN78" s="252"/>
      <c r="AO78" s="153">
        <f>AO76+AP76</f>
        <v>15</v>
      </c>
      <c r="AP78" s="177"/>
      <c r="AQ78" s="177">
        <f>AQ76+AR76</f>
        <v>48</v>
      </c>
      <c r="AR78" s="185"/>
    </row>
    <row r="79" spans="3:44" x14ac:dyDescent="0.4">
      <c r="D79" s="192"/>
      <c r="E79" s="268"/>
      <c r="F79" s="269"/>
      <c r="G79" s="142"/>
      <c r="H79" s="154"/>
      <c r="I79" s="154"/>
      <c r="J79" s="144"/>
      <c r="L79" s="192"/>
      <c r="M79" s="268"/>
      <c r="N79" s="269"/>
      <c r="O79" s="142">
        <v>167</v>
      </c>
      <c r="P79" s="154">
        <v>35</v>
      </c>
      <c r="Q79" s="154">
        <v>179</v>
      </c>
      <c r="R79" s="144">
        <v>35</v>
      </c>
      <c r="T79" s="192"/>
      <c r="U79" s="268"/>
      <c r="V79" s="269"/>
      <c r="W79" s="142">
        <v>41</v>
      </c>
      <c r="X79" s="154">
        <v>8</v>
      </c>
      <c r="Y79" s="154">
        <v>36</v>
      </c>
      <c r="Z79" s="144">
        <v>8</v>
      </c>
      <c r="AC79" s="192"/>
      <c r="AD79" s="268"/>
      <c r="AE79" s="269"/>
      <c r="AF79" s="142">
        <v>25</v>
      </c>
      <c r="AG79" s="154">
        <v>6</v>
      </c>
      <c r="AH79" s="154">
        <v>19</v>
      </c>
      <c r="AI79" s="144">
        <v>6</v>
      </c>
      <c r="AL79" s="180" t="s">
        <v>138</v>
      </c>
      <c r="AM79" s="251"/>
      <c r="AN79" s="252"/>
      <c r="AO79" s="97" t="s">
        <v>103</v>
      </c>
      <c r="AP79" s="70" t="s">
        <v>128</v>
      </c>
      <c r="AQ79" s="70" t="s">
        <v>129</v>
      </c>
      <c r="AR79" s="71" t="s">
        <v>128</v>
      </c>
    </row>
    <row r="80" spans="3:44" x14ac:dyDescent="0.4">
      <c r="D80" s="192"/>
      <c r="E80" s="268"/>
      <c r="F80" s="269"/>
      <c r="G80" s="264"/>
      <c r="H80" s="156"/>
      <c r="I80" s="156"/>
      <c r="J80" s="146"/>
      <c r="L80" s="192"/>
      <c r="M80" s="268"/>
      <c r="N80" s="269"/>
      <c r="O80" s="264"/>
      <c r="P80" s="156"/>
      <c r="Q80" s="156"/>
      <c r="R80" s="146"/>
      <c r="T80" s="192"/>
      <c r="U80" s="268"/>
      <c r="V80" s="269"/>
      <c r="W80" s="264"/>
      <c r="X80" s="156"/>
      <c r="Y80" s="156"/>
      <c r="Z80" s="146"/>
      <c r="AC80" s="192"/>
      <c r="AD80" s="268"/>
      <c r="AE80" s="269"/>
      <c r="AF80" s="264"/>
      <c r="AG80" s="156"/>
      <c r="AH80" s="156"/>
      <c r="AI80" s="146"/>
      <c r="AL80" s="180"/>
      <c r="AM80" s="251"/>
      <c r="AN80" s="252"/>
      <c r="AO80" s="142"/>
      <c r="AP80" s="154"/>
      <c r="AQ80" s="154"/>
      <c r="AR80" s="144"/>
    </row>
    <row r="81" spans="4:44" ht="19.5" thickBot="1" x14ac:dyDescent="0.45">
      <c r="D81" s="193"/>
      <c r="E81" s="270"/>
      <c r="F81" s="271"/>
      <c r="G81" s="265">
        <f>G79+H79</f>
        <v>0</v>
      </c>
      <c r="H81" s="196"/>
      <c r="I81" s="195">
        <f>I79+J79</f>
        <v>0</v>
      </c>
      <c r="J81" s="201"/>
      <c r="L81" s="193"/>
      <c r="M81" s="270"/>
      <c r="N81" s="271"/>
      <c r="O81" s="265">
        <f>O79+P79</f>
        <v>202</v>
      </c>
      <c r="P81" s="196"/>
      <c r="Q81" s="195">
        <f>Q79+R79</f>
        <v>214</v>
      </c>
      <c r="R81" s="201"/>
      <c r="T81" s="193"/>
      <c r="U81" s="270"/>
      <c r="V81" s="271"/>
      <c r="W81" s="265">
        <f>W79+X79</f>
        <v>49</v>
      </c>
      <c r="X81" s="196"/>
      <c r="Y81" s="195">
        <f>Y79+Z79</f>
        <v>44</v>
      </c>
      <c r="Z81" s="201"/>
      <c r="AC81" s="193"/>
      <c r="AD81" s="270"/>
      <c r="AE81" s="271"/>
      <c r="AF81" s="265">
        <f>AF79+AG79</f>
        <v>31</v>
      </c>
      <c r="AG81" s="196"/>
      <c r="AH81" s="195">
        <f>AH79+AI79</f>
        <v>25</v>
      </c>
      <c r="AI81" s="201"/>
      <c r="AL81" s="180"/>
      <c r="AM81" s="251"/>
      <c r="AN81" s="252"/>
      <c r="AO81" s="264"/>
      <c r="AP81" s="156"/>
      <c r="AQ81" s="156"/>
      <c r="AR81" s="146"/>
    </row>
    <row r="82" spans="4:44" ht="19.5" thickBot="1" x14ac:dyDescent="0.45">
      <c r="D82" s="191" t="s">
        <v>400</v>
      </c>
      <c r="E82" s="266"/>
      <c r="F82" s="267"/>
      <c r="G82" s="97" t="s">
        <v>103</v>
      </c>
      <c r="H82" s="70" t="s">
        <v>128</v>
      </c>
      <c r="I82" s="70" t="s">
        <v>129</v>
      </c>
      <c r="J82" s="71" t="s">
        <v>128</v>
      </c>
      <c r="L82" s="191" t="s">
        <v>337</v>
      </c>
      <c r="M82" s="266">
        <v>109</v>
      </c>
      <c r="N82" s="267"/>
      <c r="O82" s="97" t="s">
        <v>103</v>
      </c>
      <c r="P82" s="70" t="s">
        <v>128</v>
      </c>
      <c r="Q82" s="70" t="s">
        <v>129</v>
      </c>
      <c r="R82" s="71" t="s">
        <v>128</v>
      </c>
      <c r="T82" s="191" t="s">
        <v>303</v>
      </c>
      <c r="U82" s="266">
        <v>136</v>
      </c>
      <c r="V82" s="267"/>
      <c r="W82" s="97" t="s">
        <v>103</v>
      </c>
      <c r="X82" s="70" t="s">
        <v>128</v>
      </c>
      <c r="Y82" s="70" t="s">
        <v>129</v>
      </c>
      <c r="Z82" s="71" t="s">
        <v>128</v>
      </c>
      <c r="AC82" s="191" t="s">
        <v>243</v>
      </c>
      <c r="AD82" s="266">
        <v>92</v>
      </c>
      <c r="AE82" s="267"/>
      <c r="AF82" s="97" t="s">
        <v>103</v>
      </c>
      <c r="AG82" s="70" t="s">
        <v>128</v>
      </c>
      <c r="AH82" s="70" t="s">
        <v>129</v>
      </c>
      <c r="AI82" s="71" t="s">
        <v>128</v>
      </c>
      <c r="AL82" s="181"/>
      <c r="AM82" s="251"/>
      <c r="AN82" s="252"/>
      <c r="AO82" s="265">
        <f>AO80+AP80</f>
        <v>0</v>
      </c>
      <c r="AP82" s="196"/>
      <c r="AQ82" s="195">
        <f>AQ80+AR80</f>
        <v>0</v>
      </c>
      <c r="AR82" s="201"/>
    </row>
    <row r="83" spans="4:44" x14ac:dyDescent="0.4">
      <c r="D83" s="192"/>
      <c r="E83" s="268"/>
      <c r="F83" s="269"/>
      <c r="G83" s="142"/>
      <c r="H83" s="154"/>
      <c r="I83" s="154"/>
      <c r="J83" s="144"/>
      <c r="L83" s="192"/>
      <c r="M83" s="268"/>
      <c r="N83" s="269"/>
      <c r="O83" s="142">
        <v>160</v>
      </c>
      <c r="P83" s="154">
        <v>40</v>
      </c>
      <c r="Q83" s="154">
        <v>155</v>
      </c>
      <c r="R83" s="144">
        <v>40</v>
      </c>
      <c r="T83" s="192"/>
      <c r="U83" s="268"/>
      <c r="V83" s="269"/>
      <c r="W83" s="142">
        <v>26</v>
      </c>
      <c r="X83" s="154">
        <v>9</v>
      </c>
      <c r="Y83" s="154">
        <v>43</v>
      </c>
      <c r="Z83" s="144">
        <v>9</v>
      </c>
      <c r="AC83" s="192"/>
      <c r="AD83" s="268"/>
      <c r="AE83" s="269"/>
      <c r="AF83" s="142">
        <v>36</v>
      </c>
      <c r="AG83" s="154">
        <v>6</v>
      </c>
      <c r="AH83" s="154">
        <v>41</v>
      </c>
      <c r="AI83" s="144">
        <v>6</v>
      </c>
      <c r="AL83" s="180" t="s">
        <v>153</v>
      </c>
      <c r="AM83" s="251"/>
      <c r="AN83" s="252"/>
      <c r="AO83" s="97" t="s">
        <v>103</v>
      </c>
      <c r="AP83" s="70" t="s">
        <v>128</v>
      </c>
      <c r="AQ83" s="70" t="s">
        <v>129</v>
      </c>
      <c r="AR83" s="71" t="s">
        <v>128</v>
      </c>
    </row>
    <row r="84" spans="4:44" x14ac:dyDescent="0.4">
      <c r="D84" s="192"/>
      <c r="E84" s="268"/>
      <c r="F84" s="269"/>
      <c r="G84" s="264"/>
      <c r="H84" s="156"/>
      <c r="I84" s="156"/>
      <c r="J84" s="146"/>
      <c r="L84" s="192"/>
      <c r="M84" s="268"/>
      <c r="N84" s="269"/>
      <c r="O84" s="264"/>
      <c r="P84" s="156"/>
      <c r="Q84" s="156"/>
      <c r="R84" s="146"/>
      <c r="T84" s="192"/>
      <c r="U84" s="268"/>
      <c r="V84" s="269"/>
      <c r="W84" s="264"/>
      <c r="X84" s="156"/>
      <c r="Y84" s="156"/>
      <c r="Z84" s="146"/>
      <c r="AC84" s="192"/>
      <c r="AD84" s="268"/>
      <c r="AE84" s="269"/>
      <c r="AF84" s="264"/>
      <c r="AG84" s="156"/>
      <c r="AH84" s="156"/>
      <c r="AI84" s="146"/>
      <c r="AL84" s="180"/>
      <c r="AM84" s="251"/>
      <c r="AN84" s="252"/>
      <c r="AO84" s="142"/>
      <c r="AP84" s="154"/>
      <c r="AQ84" s="154"/>
      <c r="AR84" s="144"/>
    </row>
    <row r="85" spans="4:44" ht="19.5" thickBot="1" x14ac:dyDescent="0.45">
      <c r="D85" s="193"/>
      <c r="E85" s="270"/>
      <c r="F85" s="271"/>
      <c r="G85" s="265">
        <f>G83+H83</f>
        <v>0</v>
      </c>
      <c r="H85" s="196"/>
      <c r="I85" s="195">
        <f>I83+J83</f>
        <v>0</v>
      </c>
      <c r="J85" s="201"/>
      <c r="L85" s="193"/>
      <c r="M85" s="270"/>
      <c r="N85" s="271"/>
      <c r="O85" s="265">
        <f>O83+P83</f>
        <v>200</v>
      </c>
      <c r="P85" s="196"/>
      <c r="Q85" s="195">
        <f>Q83+R83</f>
        <v>195</v>
      </c>
      <c r="R85" s="201"/>
      <c r="T85" s="193"/>
      <c r="U85" s="270"/>
      <c r="V85" s="271"/>
      <c r="W85" s="265">
        <f>W83+X83</f>
        <v>35</v>
      </c>
      <c r="X85" s="196"/>
      <c r="Y85" s="195">
        <f>Y83+Z83</f>
        <v>52</v>
      </c>
      <c r="Z85" s="201"/>
      <c r="AC85" s="193"/>
      <c r="AD85" s="270"/>
      <c r="AE85" s="271"/>
      <c r="AF85" s="265">
        <f>AF83+AG83</f>
        <v>42</v>
      </c>
      <c r="AG85" s="196"/>
      <c r="AH85" s="195">
        <f>AH83+AI83</f>
        <v>47</v>
      </c>
      <c r="AI85" s="201"/>
      <c r="AL85" s="180"/>
      <c r="AM85" s="251"/>
      <c r="AN85" s="252"/>
      <c r="AO85" s="264"/>
      <c r="AP85" s="156"/>
      <c r="AQ85" s="156"/>
      <c r="AR85" s="146"/>
    </row>
    <row r="86" spans="4:44" ht="19.5" thickBot="1" x14ac:dyDescent="0.45">
      <c r="D86" s="191" t="s">
        <v>401</v>
      </c>
      <c r="E86" s="266"/>
      <c r="F86" s="267"/>
      <c r="G86" s="97" t="s">
        <v>103</v>
      </c>
      <c r="H86" s="70" t="s">
        <v>128</v>
      </c>
      <c r="I86" s="70" t="s">
        <v>129</v>
      </c>
      <c r="J86" s="71" t="s">
        <v>128</v>
      </c>
      <c r="L86" s="191" t="s">
        <v>338</v>
      </c>
      <c r="M86" s="266">
        <v>25</v>
      </c>
      <c r="N86" s="267"/>
      <c r="O86" s="97" t="s">
        <v>103</v>
      </c>
      <c r="P86" s="70" t="s">
        <v>128</v>
      </c>
      <c r="Q86" s="70" t="s">
        <v>129</v>
      </c>
      <c r="R86" s="71" t="s">
        <v>128</v>
      </c>
      <c r="T86" s="191" t="s">
        <v>310</v>
      </c>
      <c r="U86" s="266">
        <v>112</v>
      </c>
      <c r="V86" s="267"/>
      <c r="W86" s="97" t="s">
        <v>103</v>
      </c>
      <c r="X86" s="70" t="s">
        <v>128</v>
      </c>
      <c r="Y86" s="70" t="s">
        <v>129</v>
      </c>
      <c r="Z86" s="71" t="s">
        <v>128</v>
      </c>
      <c r="AC86" s="191" t="s">
        <v>250</v>
      </c>
      <c r="AD86" s="266">
        <v>113</v>
      </c>
      <c r="AE86" s="267"/>
      <c r="AF86" s="97" t="s">
        <v>103</v>
      </c>
      <c r="AG86" s="70" t="s">
        <v>128</v>
      </c>
      <c r="AH86" s="70" t="s">
        <v>129</v>
      </c>
      <c r="AI86" s="71" t="s">
        <v>128</v>
      </c>
      <c r="AL86" s="181"/>
      <c r="AM86" s="251"/>
      <c r="AN86" s="252"/>
      <c r="AO86" s="265">
        <f>AO84+AP84</f>
        <v>0</v>
      </c>
      <c r="AP86" s="196"/>
      <c r="AQ86" s="195">
        <f>AQ84+AR84</f>
        <v>0</v>
      </c>
      <c r="AR86" s="201"/>
    </row>
    <row r="87" spans="4:44" x14ac:dyDescent="0.4">
      <c r="D87" s="192"/>
      <c r="E87" s="268"/>
      <c r="F87" s="269"/>
      <c r="G87" s="142"/>
      <c r="H87" s="154"/>
      <c r="I87" s="154"/>
      <c r="J87" s="144"/>
      <c r="L87" s="192"/>
      <c r="M87" s="268"/>
      <c r="N87" s="269"/>
      <c r="O87" s="142">
        <v>175</v>
      </c>
      <c r="P87" s="154">
        <v>73</v>
      </c>
      <c r="Q87" s="154">
        <v>186</v>
      </c>
      <c r="R87" s="144">
        <v>73</v>
      </c>
      <c r="T87" s="192"/>
      <c r="U87" s="268"/>
      <c r="V87" s="269"/>
      <c r="W87" s="142">
        <v>29</v>
      </c>
      <c r="X87" s="154">
        <v>9</v>
      </c>
      <c r="Y87" s="154">
        <v>29</v>
      </c>
      <c r="Z87" s="144">
        <v>9</v>
      </c>
      <c r="AC87" s="192"/>
      <c r="AD87" s="268"/>
      <c r="AE87" s="269"/>
      <c r="AF87" s="142">
        <v>33</v>
      </c>
      <c r="AG87" s="154">
        <v>8</v>
      </c>
      <c r="AH87" s="154">
        <v>69</v>
      </c>
      <c r="AI87" s="144">
        <v>8</v>
      </c>
      <c r="AL87" s="180" t="s">
        <v>154</v>
      </c>
      <c r="AM87" s="251"/>
      <c r="AN87" s="252"/>
      <c r="AO87" s="97" t="s">
        <v>103</v>
      </c>
      <c r="AP87" s="70" t="s">
        <v>128</v>
      </c>
      <c r="AQ87" s="70" t="s">
        <v>129</v>
      </c>
      <c r="AR87" s="71" t="s">
        <v>128</v>
      </c>
    </row>
    <row r="88" spans="4:44" x14ac:dyDescent="0.4">
      <c r="D88" s="192"/>
      <c r="E88" s="268"/>
      <c r="F88" s="269"/>
      <c r="G88" s="264"/>
      <c r="H88" s="156"/>
      <c r="I88" s="156"/>
      <c r="J88" s="146"/>
      <c r="L88" s="192"/>
      <c r="M88" s="268"/>
      <c r="N88" s="269"/>
      <c r="O88" s="264"/>
      <c r="P88" s="156"/>
      <c r="Q88" s="156"/>
      <c r="R88" s="146"/>
      <c r="T88" s="192"/>
      <c r="U88" s="268"/>
      <c r="V88" s="269"/>
      <c r="W88" s="264"/>
      <c r="X88" s="156"/>
      <c r="Y88" s="156"/>
      <c r="Z88" s="146"/>
      <c r="AC88" s="192"/>
      <c r="AD88" s="268"/>
      <c r="AE88" s="269"/>
      <c r="AF88" s="264"/>
      <c r="AG88" s="156"/>
      <c r="AH88" s="156"/>
      <c r="AI88" s="146"/>
      <c r="AL88" s="180"/>
      <c r="AM88" s="251"/>
      <c r="AN88" s="252"/>
      <c r="AO88" s="142"/>
      <c r="AP88" s="154"/>
      <c r="AQ88" s="154"/>
      <c r="AR88" s="144"/>
    </row>
    <row r="89" spans="4:44" ht="19.5" thickBot="1" x14ac:dyDescent="0.45">
      <c r="D89" s="193"/>
      <c r="E89" s="270"/>
      <c r="F89" s="271"/>
      <c r="G89" s="265">
        <f>G87+H87</f>
        <v>0</v>
      </c>
      <c r="H89" s="196"/>
      <c r="I89" s="195">
        <f>I87+J87</f>
        <v>0</v>
      </c>
      <c r="J89" s="201"/>
      <c r="L89" s="193"/>
      <c r="M89" s="270"/>
      <c r="N89" s="271"/>
      <c r="O89" s="265">
        <f>O87+P87</f>
        <v>248</v>
      </c>
      <c r="P89" s="196"/>
      <c r="Q89" s="195">
        <f>Q87+R87</f>
        <v>259</v>
      </c>
      <c r="R89" s="201"/>
      <c r="T89" s="193"/>
      <c r="U89" s="270"/>
      <c r="V89" s="271"/>
      <c r="W89" s="265">
        <f>W87+X87</f>
        <v>38</v>
      </c>
      <c r="X89" s="196"/>
      <c r="Y89" s="195">
        <f>Y87+Z87</f>
        <v>38</v>
      </c>
      <c r="Z89" s="201"/>
      <c r="AC89" s="193"/>
      <c r="AD89" s="270"/>
      <c r="AE89" s="271"/>
      <c r="AF89" s="265">
        <f>AF87+AG87</f>
        <v>41</v>
      </c>
      <c r="AG89" s="196"/>
      <c r="AH89" s="195">
        <f>AH87+AI87</f>
        <v>77</v>
      </c>
      <c r="AI89" s="201"/>
      <c r="AL89" s="180"/>
      <c r="AM89" s="251"/>
      <c r="AN89" s="252"/>
      <c r="AO89" s="264"/>
      <c r="AP89" s="156"/>
      <c r="AQ89" s="156"/>
      <c r="AR89" s="146"/>
    </row>
    <row r="90" spans="4:44" ht="19.5" thickBot="1" x14ac:dyDescent="0.45">
      <c r="D90" s="191" t="s">
        <v>402</v>
      </c>
      <c r="E90" s="266"/>
      <c r="F90" s="267"/>
      <c r="G90" s="97" t="s">
        <v>103</v>
      </c>
      <c r="H90" s="70" t="s">
        <v>128</v>
      </c>
      <c r="I90" s="70" t="s">
        <v>129</v>
      </c>
      <c r="J90" s="71" t="s">
        <v>128</v>
      </c>
      <c r="L90" s="191" t="s">
        <v>339</v>
      </c>
      <c r="M90" s="266">
        <v>119</v>
      </c>
      <c r="N90" s="267"/>
      <c r="O90" s="97" t="s">
        <v>103</v>
      </c>
      <c r="P90" s="70" t="s">
        <v>128</v>
      </c>
      <c r="Q90" s="70" t="s">
        <v>129</v>
      </c>
      <c r="R90" s="71" t="s">
        <v>128</v>
      </c>
      <c r="T90" s="191" t="s">
        <v>315</v>
      </c>
      <c r="U90" s="266">
        <v>71</v>
      </c>
      <c r="V90" s="267"/>
      <c r="W90" s="97" t="s">
        <v>103</v>
      </c>
      <c r="X90" s="70" t="s">
        <v>128</v>
      </c>
      <c r="Y90" s="70" t="s">
        <v>129</v>
      </c>
      <c r="Z90" s="71" t="s">
        <v>128</v>
      </c>
      <c r="AC90" s="191" t="s">
        <v>255</v>
      </c>
      <c r="AD90" s="266">
        <v>124</v>
      </c>
      <c r="AE90" s="267"/>
      <c r="AF90" s="97" t="s">
        <v>103</v>
      </c>
      <c r="AG90" s="70" t="s">
        <v>128</v>
      </c>
      <c r="AH90" s="70" t="s">
        <v>129</v>
      </c>
      <c r="AI90" s="71" t="s">
        <v>128</v>
      </c>
      <c r="AL90" s="181"/>
      <c r="AM90" s="251"/>
      <c r="AN90" s="252"/>
      <c r="AO90" s="265">
        <f>AO88+AP88</f>
        <v>0</v>
      </c>
      <c r="AP90" s="196"/>
      <c r="AQ90" s="195">
        <f>AQ88+AR88</f>
        <v>0</v>
      </c>
      <c r="AR90" s="201"/>
    </row>
    <row r="91" spans="4:44" x14ac:dyDescent="0.4">
      <c r="D91" s="192"/>
      <c r="E91" s="268"/>
      <c r="F91" s="269"/>
      <c r="G91" s="142"/>
      <c r="H91" s="154"/>
      <c r="I91" s="154"/>
      <c r="J91" s="144"/>
      <c r="L91" s="192"/>
      <c r="M91" s="268"/>
      <c r="N91" s="269"/>
      <c r="O91" s="142">
        <v>185</v>
      </c>
      <c r="P91" s="154">
        <v>43</v>
      </c>
      <c r="Q91" s="154">
        <v>227</v>
      </c>
      <c r="R91" s="144">
        <v>43</v>
      </c>
      <c r="T91" s="192"/>
      <c r="U91" s="268"/>
      <c r="V91" s="269"/>
      <c r="W91" s="142">
        <v>53</v>
      </c>
      <c r="X91" s="154">
        <v>6</v>
      </c>
      <c r="Y91" s="154">
        <v>49</v>
      </c>
      <c r="Z91" s="144">
        <v>6</v>
      </c>
      <c r="AC91" s="192"/>
      <c r="AD91" s="268"/>
      <c r="AE91" s="269"/>
      <c r="AF91" s="142">
        <v>34</v>
      </c>
      <c r="AG91" s="154">
        <v>9</v>
      </c>
      <c r="AH91" s="154">
        <v>39</v>
      </c>
      <c r="AI91" s="144">
        <v>9</v>
      </c>
      <c r="AL91" s="180" t="s">
        <v>209</v>
      </c>
      <c r="AM91" s="251"/>
      <c r="AN91" s="252"/>
      <c r="AO91" s="97" t="s">
        <v>103</v>
      </c>
      <c r="AP91" s="70" t="s">
        <v>128</v>
      </c>
      <c r="AQ91" s="70" t="s">
        <v>129</v>
      </c>
      <c r="AR91" s="71" t="s">
        <v>128</v>
      </c>
    </row>
    <row r="92" spans="4:44" x14ac:dyDescent="0.4">
      <c r="D92" s="192"/>
      <c r="E92" s="268"/>
      <c r="F92" s="269"/>
      <c r="G92" s="264"/>
      <c r="H92" s="156"/>
      <c r="I92" s="156"/>
      <c r="J92" s="146"/>
      <c r="L92" s="192"/>
      <c r="M92" s="268"/>
      <c r="N92" s="269"/>
      <c r="O92" s="264"/>
      <c r="P92" s="156"/>
      <c r="Q92" s="156"/>
      <c r="R92" s="146"/>
      <c r="T92" s="192"/>
      <c r="U92" s="268"/>
      <c r="V92" s="269"/>
      <c r="W92" s="264"/>
      <c r="X92" s="156"/>
      <c r="Y92" s="156"/>
      <c r="Z92" s="146"/>
      <c r="AC92" s="192"/>
      <c r="AD92" s="268"/>
      <c r="AE92" s="269"/>
      <c r="AF92" s="264"/>
      <c r="AG92" s="156"/>
      <c r="AH92" s="156"/>
      <c r="AI92" s="146"/>
      <c r="AL92" s="180"/>
      <c r="AM92" s="251"/>
      <c r="AN92" s="252"/>
      <c r="AO92" s="142"/>
      <c r="AP92" s="154"/>
      <c r="AQ92" s="154"/>
      <c r="AR92" s="144"/>
    </row>
    <row r="93" spans="4:44" ht="19.5" thickBot="1" x14ac:dyDescent="0.45">
      <c r="D93" s="193"/>
      <c r="E93" s="270"/>
      <c r="F93" s="271"/>
      <c r="G93" s="265">
        <f>G91+H91</f>
        <v>0</v>
      </c>
      <c r="H93" s="196"/>
      <c r="I93" s="195">
        <f>I91+J91</f>
        <v>0</v>
      </c>
      <c r="J93" s="201"/>
      <c r="L93" s="193"/>
      <c r="M93" s="270"/>
      <c r="N93" s="271"/>
      <c r="O93" s="265">
        <f>O91+P91</f>
        <v>228</v>
      </c>
      <c r="P93" s="196"/>
      <c r="Q93" s="195">
        <f>Q91+R91</f>
        <v>270</v>
      </c>
      <c r="R93" s="201"/>
      <c r="T93" s="193"/>
      <c r="U93" s="270"/>
      <c r="V93" s="271"/>
      <c r="W93" s="265">
        <f>W91+X91</f>
        <v>59</v>
      </c>
      <c r="X93" s="196"/>
      <c r="Y93" s="195">
        <f>Y91+Z91</f>
        <v>55</v>
      </c>
      <c r="Z93" s="201"/>
      <c r="AC93" s="193"/>
      <c r="AD93" s="270"/>
      <c r="AE93" s="271"/>
      <c r="AF93" s="265">
        <f>AF91+AG91</f>
        <v>43</v>
      </c>
      <c r="AG93" s="196"/>
      <c r="AH93" s="195">
        <f>AH91+AI91</f>
        <v>48</v>
      </c>
      <c r="AI93" s="201"/>
      <c r="AL93" s="180"/>
      <c r="AM93" s="251"/>
      <c r="AN93" s="252"/>
      <c r="AO93" s="264"/>
      <c r="AP93" s="156"/>
      <c r="AQ93" s="156"/>
      <c r="AR93" s="146"/>
    </row>
    <row r="94" spans="4:44" ht="19.5" thickBot="1" x14ac:dyDescent="0.45">
      <c r="D94" s="191" t="s">
        <v>403</v>
      </c>
      <c r="E94" s="266"/>
      <c r="F94" s="267"/>
      <c r="G94" s="97" t="s">
        <v>103</v>
      </c>
      <c r="H94" s="70" t="s">
        <v>128</v>
      </c>
      <c r="I94" s="70" t="s">
        <v>129</v>
      </c>
      <c r="J94" s="71" t="s">
        <v>128</v>
      </c>
      <c r="L94" s="191" t="s">
        <v>392</v>
      </c>
      <c r="M94" s="266">
        <v>85</v>
      </c>
      <c r="N94" s="267"/>
      <c r="O94" s="97" t="s">
        <v>103</v>
      </c>
      <c r="P94" s="70" t="s">
        <v>128</v>
      </c>
      <c r="Q94" s="70" t="s">
        <v>129</v>
      </c>
      <c r="R94" s="71" t="s">
        <v>128</v>
      </c>
      <c r="T94" s="191" t="s">
        <v>325</v>
      </c>
      <c r="U94" s="266">
        <v>125</v>
      </c>
      <c r="V94" s="267"/>
      <c r="W94" s="97" t="s">
        <v>103</v>
      </c>
      <c r="X94" s="70" t="s">
        <v>128</v>
      </c>
      <c r="Y94" s="70" t="s">
        <v>129</v>
      </c>
      <c r="Z94" s="71" t="s">
        <v>128</v>
      </c>
      <c r="AC94" s="191" t="s">
        <v>262</v>
      </c>
      <c r="AD94" s="266">
        <v>233</v>
      </c>
      <c r="AE94" s="267"/>
      <c r="AF94" s="97" t="s">
        <v>134</v>
      </c>
      <c r="AG94" s="70" t="s">
        <v>135</v>
      </c>
      <c r="AH94" s="70" t="s">
        <v>136</v>
      </c>
      <c r="AI94" s="71" t="s">
        <v>135</v>
      </c>
      <c r="AL94" s="181"/>
      <c r="AM94" s="251"/>
      <c r="AN94" s="252"/>
      <c r="AO94" s="265">
        <f>AO92+AP92</f>
        <v>0</v>
      </c>
      <c r="AP94" s="196"/>
      <c r="AQ94" s="195">
        <f>AQ92+AR92</f>
        <v>0</v>
      </c>
      <c r="AR94" s="201"/>
    </row>
    <row r="95" spans="4:44" x14ac:dyDescent="0.4">
      <c r="D95" s="192"/>
      <c r="E95" s="268"/>
      <c r="F95" s="269"/>
      <c r="G95" s="142"/>
      <c r="H95" s="154"/>
      <c r="I95" s="154"/>
      <c r="J95" s="144"/>
      <c r="L95" s="192"/>
      <c r="M95" s="268"/>
      <c r="N95" s="269"/>
      <c r="O95" s="142">
        <v>33</v>
      </c>
      <c r="P95" s="154">
        <v>8</v>
      </c>
      <c r="Q95" s="154">
        <v>50</v>
      </c>
      <c r="R95" s="144">
        <v>8</v>
      </c>
      <c r="T95" s="192"/>
      <c r="U95" s="268"/>
      <c r="V95" s="269"/>
      <c r="W95" s="142">
        <v>55</v>
      </c>
      <c r="X95" s="154">
        <v>14</v>
      </c>
      <c r="Y95" s="154">
        <v>44</v>
      </c>
      <c r="Z95" s="144">
        <v>14</v>
      </c>
      <c r="AC95" s="192"/>
      <c r="AD95" s="268"/>
      <c r="AE95" s="269"/>
      <c r="AF95" s="142">
        <v>45</v>
      </c>
      <c r="AG95" s="154">
        <v>6</v>
      </c>
      <c r="AH95" s="154">
        <v>37</v>
      </c>
      <c r="AI95" s="144">
        <v>6</v>
      </c>
      <c r="AL95" s="180" t="s">
        <v>210</v>
      </c>
      <c r="AM95" s="251"/>
      <c r="AN95" s="252"/>
      <c r="AO95" s="97" t="s">
        <v>103</v>
      </c>
      <c r="AP95" s="70" t="s">
        <v>128</v>
      </c>
      <c r="AQ95" s="70" t="s">
        <v>129</v>
      </c>
      <c r="AR95" s="71" t="s">
        <v>128</v>
      </c>
    </row>
    <row r="96" spans="4:44" x14ac:dyDescent="0.4">
      <c r="D96" s="192"/>
      <c r="E96" s="268"/>
      <c r="F96" s="269"/>
      <c r="G96" s="264"/>
      <c r="H96" s="156"/>
      <c r="I96" s="156"/>
      <c r="J96" s="146"/>
      <c r="L96" s="192"/>
      <c r="M96" s="268"/>
      <c r="N96" s="269"/>
      <c r="O96" s="264"/>
      <c r="P96" s="156"/>
      <c r="Q96" s="156"/>
      <c r="R96" s="146"/>
      <c r="T96" s="192"/>
      <c r="U96" s="268"/>
      <c r="V96" s="269"/>
      <c r="W96" s="264"/>
      <c r="X96" s="156"/>
      <c r="Y96" s="156"/>
      <c r="Z96" s="146"/>
      <c r="AC96" s="192"/>
      <c r="AD96" s="268"/>
      <c r="AE96" s="269"/>
      <c r="AF96" s="264"/>
      <c r="AG96" s="156"/>
      <c r="AH96" s="156"/>
      <c r="AI96" s="146"/>
      <c r="AL96" s="180"/>
      <c r="AM96" s="251"/>
      <c r="AN96" s="252"/>
      <c r="AO96" s="142"/>
      <c r="AP96" s="154"/>
      <c r="AQ96" s="154"/>
      <c r="AR96" s="144"/>
    </row>
    <row r="97" spans="4:44" ht="19.5" thickBot="1" x14ac:dyDescent="0.45">
      <c r="D97" s="193"/>
      <c r="E97" s="270"/>
      <c r="F97" s="271"/>
      <c r="G97" s="265">
        <f>G95+H95</f>
        <v>0</v>
      </c>
      <c r="H97" s="196"/>
      <c r="I97" s="195">
        <f>I95+J95</f>
        <v>0</v>
      </c>
      <c r="J97" s="201"/>
      <c r="L97" s="193"/>
      <c r="M97" s="270"/>
      <c r="N97" s="271"/>
      <c r="O97" s="265">
        <f>O95+P95</f>
        <v>41</v>
      </c>
      <c r="P97" s="196"/>
      <c r="Q97" s="195">
        <f>Q95+R95</f>
        <v>58</v>
      </c>
      <c r="R97" s="201"/>
      <c r="T97" s="193"/>
      <c r="U97" s="270"/>
      <c r="V97" s="271"/>
      <c r="W97" s="265">
        <f>W95+X95</f>
        <v>69</v>
      </c>
      <c r="X97" s="196"/>
      <c r="Y97" s="195">
        <f>Y95+Z95</f>
        <v>58</v>
      </c>
      <c r="Z97" s="201"/>
      <c r="AC97" s="193"/>
      <c r="AD97" s="270"/>
      <c r="AE97" s="271"/>
      <c r="AF97" s="265">
        <f>AF95+AG95</f>
        <v>51</v>
      </c>
      <c r="AG97" s="196"/>
      <c r="AH97" s="195">
        <f>AH95+AI95</f>
        <v>43</v>
      </c>
      <c r="AI97" s="201"/>
      <c r="AL97" s="180"/>
      <c r="AM97" s="251"/>
      <c r="AN97" s="252"/>
      <c r="AO97" s="264"/>
      <c r="AP97" s="156"/>
      <c r="AQ97" s="156"/>
      <c r="AR97" s="146"/>
    </row>
    <row r="98" spans="4:44" ht="19.5" thickBot="1" x14ac:dyDescent="0.45">
      <c r="D98" s="191" t="s">
        <v>404</v>
      </c>
      <c r="E98" s="266"/>
      <c r="F98" s="267"/>
      <c r="G98" s="97" t="s">
        <v>103</v>
      </c>
      <c r="H98" s="70" t="s">
        <v>128</v>
      </c>
      <c r="I98" s="70" t="s">
        <v>129</v>
      </c>
      <c r="J98" s="71" t="s">
        <v>128</v>
      </c>
      <c r="T98" s="191" t="s">
        <v>331</v>
      </c>
      <c r="U98" s="266">
        <v>165</v>
      </c>
      <c r="V98" s="267"/>
      <c r="W98" s="97" t="s">
        <v>103</v>
      </c>
      <c r="X98" s="70" t="s">
        <v>128</v>
      </c>
      <c r="Y98" s="70" t="s">
        <v>129</v>
      </c>
      <c r="Z98" s="71" t="s">
        <v>128</v>
      </c>
      <c r="AC98" s="191" t="s">
        <v>269</v>
      </c>
      <c r="AD98" s="266">
        <v>203</v>
      </c>
      <c r="AE98" s="267"/>
      <c r="AF98" s="97" t="s">
        <v>271</v>
      </c>
      <c r="AG98" s="70" t="s">
        <v>272</v>
      </c>
      <c r="AH98" s="70" t="s">
        <v>273</v>
      </c>
      <c r="AI98" s="71" t="s">
        <v>272</v>
      </c>
      <c r="AL98" s="181"/>
      <c r="AM98" s="251"/>
      <c r="AN98" s="252"/>
      <c r="AO98" s="265">
        <f>AO96+AP96</f>
        <v>0</v>
      </c>
      <c r="AP98" s="196"/>
      <c r="AQ98" s="195">
        <f>AQ96+AR96</f>
        <v>0</v>
      </c>
      <c r="AR98" s="201"/>
    </row>
    <row r="99" spans="4:44" x14ac:dyDescent="0.4">
      <c r="D99" s="192"/>
      <c r="E99" s="268"/>
      <c r="F99" s="269"/>
      <c r="G99" s="142"/>
      <c r="H99" s="154"/>
      <c r="I99" s="154"/>
      <c r="J99" s="144"/>
      <c r="T99" s="192"/>
      <c r="U99" s="268"/>
      <c r="V99" s="269"/>
      <c r="W99" s="142">
        <v>40</v>
      </c>
      <c r="X99" s="154">
        <v>6</v>
      </c>
      <c r="Y99" s="154">
        <v>29</v>
      </c>
      <c r="Z99" s="144">
        <v>6</v>
      </c>
      <c r="AC99" s="192"/>
      <c r="AD99" s="268"/>
      <c r="AE99" s="269"/>
      <c r="AF99" s="142">
        <v>42</v>
      </c>
      <c r="AG99" s="154">
        <v>3</v>
      </c>
      <c r="AH99" s="154">
        <v>52</v>
      </c>
      <c r="AI99" s="144">
        <v>3</v>
      </c>
      <c r="AL99" s="180" t="s">
        <v>211</v>
      </c>
      <c r="AM99" s="251"/>
      <c r="AN99" s="252"/>
      <c r="AO99" s="97" t="s">
        <v>103</v>
      </c>
      <c r="AP99" s="70" t="s">
        <v>128</v>
      </c>
      <c r="AQ99" s="70" t="s">
        <v>129</v>
      </c>
      <c r="AR99" s="71" t="s">
        <v>128</v>
      </c>
    </row>
    <row r="100" spans="4:44" x14ac:dyDescent="0.4">
      <c r="D100" s="192"/>
      <c r="E100" s="268"/>
      <c r="F100" s="269"/>
      <c r="G100" s="264"/>
      <c r="H100" s="156"/>
      <c r="I100" s="156"/>
      <c r="J100" s="146"/>
      <c r="T100" s="192"/>
      <c r="U100" s="268"/>
      <c r="V100" s="269"/>
      <c r="W100" s="264"/>
      <c r="X100" s="156"/>
      <c r="Y100" s="156"/>
      <c r="Z100" s="146"/>
      <c r="AC100" s="192"/>
      <c r="AD100" s="268"/>
      <c r="AE100" s="269"/>
      <c r="AF100" s="264"/>
      <c r="AG100" s="156"/>
      <c r="AH100" s="156"/>
      <c r="AI100" s="146"/>
      <c r="AL100" s="180"/>
      <c r="AM100" s="251"/>
      <c r="AN100" s="252"/>
      <c r="AO100" s="142"/>
      <c r="AP100" s="154"/>
      <c r="AQ100" s="154"/>
      <c r="AR100" s="144"/>
    </row>
    <row r="101" spans="4:44" ht="19.5" thickBot="1" x14ac:dyDescent="0.45">
      <c r="D101" s="193"/>
      <c r="E101" s="270"/>
      <c r="F101" s="271"/>
      <c r="G101" s="265">
        <f>G99+H99</f>
        <v>0</v>
      </c>
      <c r="H101" s="196"/>
      <c r="I101" s="195">
        <f>I99+J99</f>
        <v>0</v>
      </c>
      <c r="J101" s="201"/>
      <c r="T101" s="193"/>
      <c r="U101" s="270"/>
      <c r="V101" s="271"/>
      <c r="W101" s="265">
        <f>W99+X99</f>
        <v>46</v>
      </c>
      <c r="X101" s="196"/>
      <c r="Y101" s="195">
        <f>Y99+Z99</f>
        <v>35</v>
      </c>
      <c r="Z101" s="201"/>
      <c r="AC101" s="193"/>
      <c r="AD101" s="270"/>
      <c r="AE101" s="271"/>
      <c r="AF101" s="265">
        <f>AF99+AG99</f>
        <v>45</v>
      </c>
      <c r="AG101" s="196"/>
      <c r="AH101" s="195">
        <f>AH99+AI99</f>
        <v>55</v>
      </c>
      <c r="AI101" s="201"/>
      <c r="AL101" s="180"/>
      <c r="AM101" s="251"/>
      <c r="AN101" s="252"/>
      <c r="AO101" s="264"/>
      <c r="AP101" s="156"/>
      <c r="AQ101" s="156"/>
      <c r="AR101" s="146"/>
    </row>
    <row r="102" spans="4:44" ht="19.5" thickBot="1" x14ac:dyDescent="0.45">
      <c r="D102" s="191" t="s">
        <v>405</v>
      </c>
      <c r="E102" s="266"/>
      <c r="F102" s="267"/>
      <c r="G102" s="97" t="s">
        <v>103</v>
      </c>
      <c r="H102" s="70" t="s">
        <v>128</v>
      </c>
      <c r="I102" s="70" t="s">
        <v>129</v>
      </c>
      <c r="J102" s="71" t="s">
        <v>128</v>
      </c>
      <c r="AL102" s="181"/>
      <c r="AM102" s="251"/>
      <c r="AN102" s="252"/>
      <c r="AO102" s="265">
        <f>AO100+AP100</f>
        <v>0</v>
      </c>
      <c r="AP102" s="196"/>
      <c r="AQ102" s="195">
        <f>AQ100+AR100</f>
        <v>0</v>
      </c>
      <c r="AR102" s="201"/>
    </row>
    <row r="103" spans="4:44" x14ac:dyDescent="0.4">
      <c r="D103" s="192"/>
      <c r="E103" s="268"/>
      <c r="F103" s="269"/>
      <c r="G103" s="142"/>
      <c r="H103" s="154"/>
      <c r="I103" s="154"/>
      <c r="J103" s="144"/>
      <c r="AL103" s="180" t="s">
        <v>212</v>
      </c>
      <c r="AM103" s="251"/>
      <c r="AN103" s="252"/>
      <c r="AO103" s="97" t="s">
        <v>103</v>
      </c>
      <c r="AP103" s="70" t="s">
        <v>128</v>
      </c>
      <c r="AQ103" s="70" t="s">
        <v>129</v>
      </c>
      <c r="AR103" s="71" t="s">
        <v>128</v>
      </c>
    </row>
    <row r="104" spans="4:44" x14ac:dyDescent="0.4">
      <c r="D104" s="192"/>
      <c r="E104" s="268"/>
      <c r="F104" s="269"/>
      <c r="G104" s="264"/>
      <c r="H104" s="156"/>
      <c r="I104" s="156"/>
      <c r="J104" s="146"/>
      <c r="AL104" s="180"/>
      <c r="AM104" s="251"/>
      <c r="AN104" s="252"/>
      <c r="AO104" s="142"/>
      <c r="AP104" s="154"/>
      <c r="AQ104" s="154"/>
      <c r="AR104" s="144"/>
    </row>
    <row r="105" spans="4:44" ht="19.5" thickBot="1" x14ac:dyDescent="0.45">
      <c r="D105" s="193"/>
      <c r="E105" s="270"/>
      <c r="F105" s="271"/>
      <c r="G105" s="265">
        <f>G103+H103</f>
        <v>0</v>
      </c>
      <c r="H105" s="196"/>
      <c r="I105" s="195">
        <f>I103+J103</f>
        <v>0</v>
      </c>
      <c r="J105" s="201"/>
      <c r="AL105" s="180"/>
      <c r="AM105" s="251"/>
      <c r="AN105" s="252"/>
      <c r="AO105" s="264"/>
      <c r="AP105" s="156"/>
      <c r="AQ105" s="156"/>
      <c r="AR105" s="146"/>
    </row>
    <row r="106" spans="4:44" ht="19.5" thickBot="1" x14ac:dyDescent="0.45">
      <c r="AL106" s="181"/>
      <c r="AM106" s="251"/>
      <c r="AN106" s="252"/>
      <c r="AO106" s="265">
        <f>AO104+AP104</f>
        <v>0</v>
      </c>
      <c r="AP106" s="196"/>
      <c r="AQ106" s="195">
        <f>AQ104+AR104</f>
        <v>0</v>
      </c>
      <c r="AR106" s="201"/>
    </row>
  </sheetData>
  <mergeCells count="621">
    <mergeCell ref="AO106:AP106"/>
    <mergeCell ref="AQ106:AR106"/>
    <mergeCell ref="G69:H69"/>
    <mergeCell ref="I69:J69"/>
    <mergeCell ref="AP100:AP101"/>
    <mergeCell ref="AQ100:AQ101"/>
    <mergeCell ref="AR100:AR101"/>
    <mergeCell ref="G105:H105"/>
    <mergeCell ref="I105:J105"/>
    <mergeCell ref="W101:X101"/>
    <mergeCell ref="Y101:Z101"/>
    <mergeCell ref="AF101:AG101"/>
    <mergeCell ref="AH101:AI101"/>
    <mergeCell ref="AG99:AG100"/>
    <mergeCell ref="AH99:AH100"/>
    <mergeCell ref="AI99:AI100"/>
    <mergeCell ref="AL99:AL102"/>
    <mergeCell ref="AM99:AN102"/>
    <mergeCell ref="AO100:AO101"/>
    <mergeCell ref="AO102:AP102"/>
    <mergeCell ref="AQ102:AR102"/>
    <mergeCell ref="AL103:AL106"/>
    <mergeCell ref="AM103:AN106"/>
    <mergeCell ref="AO104:AO105"/>
    <mergeCell ref="AP104:AP105"/>
    <mergeCell ref="AQ104:AQ105"/>
    <mergeCell ref="AQ98:AR98"/>
    <mergeCell ref="G103:G104"/>
    <mergeCell ref="H103:H104"/>
    <mergeCell ref="I103:I104"/>
    <mergeCell ref="J103:J104"/>
    <mergeCell ref="W99:W100"/>
    <mergeCell ref="X99:X100"/>
    <mergeCell ref="Y99:Y100"/>
    <mergeCell ref="Z99:Z100"/>
    <mergeCell ref="AF99:AF100"/>
    <mergeCell ref="AR104:AR105"/>
    <mergeCell ref="G99:G100"/>
    <mergeCell ref="H99:H100"/>
    <mergeCell ref="I99:I100"/>
    <mergeCell ref="J99:J100"/>
    <mergeCell ref="D102:D105"/>
    <mergeCell ref="E102:F105"/>
    <mergeCell ref="T98:T101"/>
    <mergeCell ref="U98:V101"/>
    <mergeCell ref="AC98:AC101"/>
    <mergeCell ref="AD98:AE101"/>
    <mergeCell ref="AP96:AP97"/>
    <mergeCell ref="AQ96:AQ97"/>
    <mergeCell ref="AR96:AR97"/>
    <mergeCell ref="G101:H101"/>
    <mergeCell ref="I101:J101"/>
    <mergeCell ref="W97:X97"/>
    <mergeCell ref="Y97:Z97"/>
    <mergeCell ref="AF97:AG97"/>
    <mergeCell ref="AH97:AI97"/>
    <mergeCell ref="AG95:AG96"/>
    <mergeCell ref="AH95:AH96"/>
    <mergeCell ref="AI95:AI96"/>
    <mergeCell ref="AL95:AL98"/>
    <mergeCell ref="AM95:AN98"/>
    <mergeCell ref="AO96:AO97"/>
    <mergeCell ref="AO98:AP98"/>
    <mergeCell ref="D98:D101"/>
    <mergeCell ref="E98:F101"/>
    <mergeCell ref="W95:W96"/>
    <mergeCell ref="X95:X96"/>
    <mergeCell ref="Y95:Y96"/>
    <mergeCell ref="Z95:Z96"/>
    <mergeCell ref="AF95:AF96"/>
    <mergeCell ref="T94:T97"/>
    <mergeCell ref="U94:V97"/>
    <mergeCell ref="AC94:AC97"/>
    <mergeCell ref="AD94:AE97"/>
    <mergeCell ref="G97:H97"/>
    <mergeCell ref="I97:J97"/>
    <mergeCell ref="W93:X93"/>
    <mergeCell ref="Y93:Z93"/>
    <mergeCell ref="AF93:AG93"/>
    <mergeCell ref="AH93:AI93"/>
    <mergeCell ref="AG91:AG92"/>
    <mergeCell ref="AH91:AH92"/>
    <mergeCell ref="AI91:AI92"/>
    <mergeCell ref="L94:L97"/>
    <mergeCell ref="M94:N97"/>
    <mergeCell ref="O95:O96"/>
    <mergeCell ref="P95:P96"/>
    <mergeCell ref="Q95:Q96"/>
    <mergeCell ref="R95:R96"/>
    <mergeCell ref="O97:P97"/>
    <mergeCell ref="Q97:R97"/>
    <mergeCell ref="G95:G96"/>
    <mergeCell ref="H95:H96"/>
    <mergeCell ref="I95:I96"/>
    <mergeCell ref="J95:J96"/>
    <mergeCell ref="W91:W92"/>
    <mergeCell ref="X91:X92"/>
    <mergeCell ref="Y91:Y92"/>
    <mergeCell ref="D90:D93"/>
    <mergeCell ref="E90:F93"/>
    <mergeCell ref="Z91:Z92"/>
    <mergeCell ref="AF91:AF92"/>
    <mergeCell ref="L90:L93"/>
    <mergeCell ref="M90:N93"/>
    <mergeCell ref="O91:O92"/>
    <mergeCell ref="P91:P92"/>
    <mergeCell ref="Q91:Q92"/>
    <mergeCell ref="R91:R92"/>
    <mergeCell ref="O93:P93"/>
    <mergeCell ref="Q93:R93"/>
    <mergeCell ref="AQ94:AR94"/>
    <mergeCell ref="AO86:AP86"/>
    <mergeCell ref="D94:D97"/>
    <mergeCell ref="E94:F97"/>
    <mergeCell ref="T90:T93"/>
    <mergeCell ref="U90:V93"/>
    <mergeCell ref="AC90:AC93"/>
    <mergeCell ref="AD90:AE93"/>
    <mergeCell ref="AP88:AP89"/>
    <mergeCell ref="AQ88:AQ89"/>
    <mergeCell ref="AR88:AR89"/>
    <mergeCell ref="G93:H93"/>
    <mergeCell ref="I93:J93"/>
    <mergeCell ref="W89:X89"/>
    <mergeCell ref="Y89:Z89"/>
    <mergeCell ref="AF89:AG89"/>
    <mergeCell ref="AH89:AI89"/>
    <mergeCell ref="AG87:AG88"/>
    <mergeCell ref="AH87:AH88"/>
    <mergeCell ref="AI87:AI88"/>
    <mergeCell ref="AL87:AL90"/>
    <mergeCell ref="AM87:AN90"/>
    <mergeCell ref="AO88:AO89"/>
    <mergeCell ref="AO90:AP90"/>
    <mergeCell ref="G89:H89"/>
    <mergeCell ref="I89:J89"/>
    <mergeCell ref="AQ86:AR86"/>
    <mergeCell ref="G91:G92"/>
    <mergeCell ref="H91:H92"/>
    <mergeCell ref="I91:I92"/>
    <mergeCell ref="J91:J92"/>
    <mergeCell ref="W87:W88"/>
    <mergeCell ref="X87:X88"/>
    <mergeCell ref="Y87:Y88"/>
    <mergeCell ref="Z87:Z88"/>
    <mergeCell ref="AF87:AF88"/>
    <mergeCell ref="T86:T89"/>
    <mergeCell ref="U86:V89"/>
    <mergeCell ref="AC86:AC89"/>
    <mergeCell ref="AD86:AE89"/>
    <mergeCell ref="AQ90:AR90"/>
    <mergeCell ref="AP92:AP93"/>
    <mergeCell ref="AQ92:AQ93"/>
    <mergeCell ref="AR92:AR93"/>
    <mergeCell ref="AL91:AL94"/>
    <mergeCell ref="AM91:AN94"/>
    <mergeCell ref="AO92:AO93"/>
    <mergeCell ref="AO94:AP94"/>
    <mergeCell ref="J87:J88"/>
    <mergeCell ref="W83:W84"/>
    <mergeCell ref="X83:X84"/>
    <mergeCell ref="Y83:Y84"/>
    <mergeCell ref="Z83:Z84"/>
    <mergeCell ref="AF83:AF84"/>
    <mergeCell ref="L82:L85"/>
    <mergeCell ref="M82:N85"/>
    <mergeCell ref="O83:O84"/>
    <mergeCell ref="P83:P84"/>
    <mergeCell ref="Q83:Q84"/>
    <mergeCell ref="R83:R84"/>
    <mergeCell ref="O85:P85"/>
    <mergeCell ref="L86:L89"/>
    <mergeCell ref="M86:N89"/>
    <mergeCell ref="O87:O88"/>
    <mergeCell ref="P87:P88"/>
    <mergeCell ref="Q87:Q88"/>
    <mergeCell ref="R87:R88"/>
    <mergeCell ref="O89:P89"/>
    <mergeCell ref="Q89:R89"/>
    <mergeCell ref="AQ84:AQ85"/>
    <mergeCell ref="AR84:AR85"/>
    <mergeCell ref="AL83:AL86"/>
    <mergeCell ref="AM83:AN86"/>
    <mergeCell ref="AO84:AO85"/>
    <mergeCell ref="D86:D89"/>
    <mergeCell ref="E86:F89"/>
    <mergeCell ref="T82:T85"/>
    <mergeCell ref="U82:V85"/>
    <mergeCell ref="AC82:AC85"/>
    <mergeCell ref="AD82:AE85"/>
    <mergeCell ref="D82:D85"/>
    <mergeCell ref="E82:F85"/>
    <mergeCell ref="W85:X85"/>
    <mergeCell ref="Y85:Z85"/>
    <mergeCell ref="AF85:AG85"/>
    <mergeCell ref="AH85:AI85"/>
    <mergeCell ref="AG83:AG84"/>
    <mergeCell ref="AH83:AH84"/>
    <mergeCell ref="AI83:AI84"/>
    <mergeCell ref="AQ82:AR82"/>
    <mergeCell ref="G87:G88"/>
    <mergeCell ref="H87:H88"/>
    <mergeCell ref="I87:I88"/>
    <mergeCell ref="AO82:AP82"/>
    <mergeCell ref="G83:G84"/>
    <mergeCell ref="H83:H84"/>
    <mergeCell ref="I83:I84"/>
    <mergeCell ref="J83:J84"/>
    <mergeCell ref="W79:W80"/>
    <mergeCell ref="X79:X80"/>
    <mergeCell ref="Y79:Y80"/>
    <mergeCell ref="Z79:Z80"/>
    <mergeCell ref="AP84:AP85"/>
    <mergeCell ref="G85:H85"/>
    <mergeCell ref="I85:J85"/>
    <mergeCell ref="W81:X81"/>
    <mergeCell ref="Y81:Z81"/>
    <mergeCell ref="AF81:AG81"/>
    <mergeCell ref="AH81:AI81"/>
    <mergeCell ref="AG79:AG80"/>
    <mergeCell ref="AH79:AH80"/>
    <mergeCell ref="AI79:AI80"/>
    <mergeCell ref="Q85:R85"/>
    <mergeCell ref="Q79:Q80"/>
    <mergeCell ref="R79:R80"/>
    <mergeCell ref="O81:P81"/>
    <mergeCell ref="Q81:R81"/>
    <mergeCell ref="AQ76:AQ77"/>
    <mergeCell ref="AR76:AR77"/>
    <mergeCell ref="G81:H81"/>
    <mergeCell ref="I81:J81"/>
    <mergeCell ref="W77:X77"/>
    <mergeCell ref="Y77:Z77"/>
    <mergeCell ref="AF77:AG77"/>
    <mergeCell ref="AH77:AI77"/>
    <mergeCell ref="AG75:AG76"/>
    <mergeCell ref="AH75:AH76"/>
    <mergeCell ref="AI75:AI76"/>
    <mergeCell ref="AL75:AL78"/>
    <mergeCell ref="AM75:AN78"/>
    <mergeCell ref="AO76:AO77"/>
    <mergeCell ref="AO78:AP78"/>
    <mergeCell ref="L78:L81"/>
    <mergeCell ref="M78:N81"/>
    <mergeCell ref="O79:O80"/>
    <mergeCell ref="P79:P80"/>
    <mergeCell ref="AP80:AP81"/>
    <mergeCell ref="AQ80:AQ81"/>
    <mergeCell ref="AR80:AR81"/>
    <mergeCell ref="AL79:AL82"/>
    <mergeCell ref="AM79:AN82"/>
    <mergeCell ref="AQ78:AR78"/>
    <mergeCell ref="G79:G80"/>
    <mergeCell ref="H79:H80"/>
    <mergeCell ref="I79:I80"/>
    <mergeCell ref="J79:J80"/>
    <mergeCell ref="AF79:AF80"/>
    <mergeCell ref="T78:T81"/>
    <mergeCell ref="U78:V81"/>
    <mergeCell ref="AC78:AC81"/>
    <mergeCell ref="AD78:AE81"/>
    <mergeCell ref="AO80:AO81"/>
    <mergeCell ref="W75:W76"/>
    <mergeCell ref="X75:X76"/>
    <mergeCell ref="Y75:Y76"/>
    <mergeCell ref="Z75:Z76"/>
    <mergeCell ref="AF75:AF76"/>
    <mergeCell ref="L74:L77"/>
    <mergeCell ref="M74:N77"/>
    <mergeCell ref="O75:O76"/>
    <mergeCell ref="P75:P76"/>
    <mergeCell ref="Q75:Q76"/>
    <mergeCell ref="R75:R76"/>
    <mergeCell ref="O77:P77"/>
    <mergeCell ref="Q77:R77"/>
    <mergeCell ref="D78:D81"/>
    <mergeCell ref="E78:F81"/>
    <mergeCell ref="T74:T77"/>
    <mergeCell ref="U74:V77"/>
    <mergeCell ref="AC74:AC77"/>
    <mergeCell ref="AD74:AE77"/>
    <mergeCell ref="AP72:AP73"/>
    <mergeCell ref="AQ72:AQ73"/>
    <mergeCell ref="AR72:AR73"/>
    <mergeCell ref="G77:H77"/>
    <mergeCell ref="I77:J77"/>
    <mergeCell ref="W73:X73"/>
    <mergeCell ref="Y73:Z73"/>
    <mergeCell ref="AF73:AG73"/>
    <mergeCell ref="AH73:AI73"/>
    <mergeCell ref="AG71:AG72"/>
    <mergeCell ref="AH71:AH72"/>
    <mergeCell ref="AI71:AI72"/>
    <mergeCell ref="AL71:AL74"/>
    <mergeCell ref="AM71:AN74"/>
    <mergeCell ref="AO72:AO73"/>
    <mergeCell ref="AO74:AP74"/>
    <mergeCell ref="D74:D77"/>
    <mergeCell ref="E74:F77"/>
    <mergeCell ref="AQ70:AR70"/>
    <mergeCell ref="G75:G76"/>
    <mergeCell ref="H75:H76"/>
    <mergeCell ref="I75:I76"/>
    <mergeCell ref="J75:J76"/>
    <mergeCell ref="W71:W72"/>
    <mergeCell ref="X71:X72"/>
    <mergeCell ref="Y71:Y72"/>
    <mergeCell ref="Z71:Z72"/>
    <mergeCell ref="AF71:AF72"/>
    <mergeCell ref="T70:T73"/>
    <mergeCell ref="U70:V73"/>
    <mergeCell ref="AC70:AC73"/>
    <mergeCell ref="AD70:AE73"/>
    <mergeCell ref="L70:L73"/>
    <mergeCell ref="M70:N73"/>
    <mergeCell ref="O71:O72"/>
    <mergeCell ref="P71:P72"/>
    <mergeCell ref="Q71:Q72"/>
    <mergeCell ref="R71:R72"/>
    <mergeCell ref="O73:P73"/>
    <mergeCell ref="Q73:R73"/>
    <mergeCell ref="AQ74:AR74"/>
    <mergeCell ref="AP76:AP77"/>
    <mergeCell ref="AP68:AP69"/>
    <mergeCell ref="AQ68:AQ69"/>
    <mergeCell ref="AR68:AR69"/>
    <mergeCell ref="G73:H73"/>
    <mergeCell ref="I73:J73"/>
    <mergeCell ref="W69:X69"/>
    <mergeCell ref="Y69:Z69"/>
    <mergeCell ref="AF69:AG69"/>
    <mergeCell ref="AH69:AI69"/>
    <mergeCell ref="AF67:AF68"/>
    <mergeCell ref="AG67:AG68"/>
    <mergeCell ref="AH67:AH68"/>
    <mergeCell ref="AI67:AI68"/>
    <mergeCell ref="AM67:AN70"/>
    <mergeCell ref="AO68:AO69"/>
    <mergeCell ref="AO70:AP70"/>
    <mergeCell ref="AL66:AL70"/>
    <mergeCell ref="AM66:AN66"/>
    <mergeCell ref="AO66:AP66"/>
    <mergeCell ref="AQ66:AR66"/>
    <mergeCell ref="G71:G72"/>
    <mergeCell ref="H71:H72"/>
    <mergeCell ref="I71:I72"/>
    <mergeCell ref="J71:J72"/>
    <mergeCell ref="W67:W68"/>
    <mergeCell ref="X67:X68"/>
    <mergeCell ref="D70:D73"/>
    <mergeCell ref="E70:F73"/>
    <mergeCell ref="T66:T69"/>
    <mergeCell ref="U66:V69"/>
    <mergeCell ref="AC66:AC69"/>
    <mergeCell ref="AD66:AE69"/>
    <mergeCell ref="Y67:Y68"/>
    <mergeCell ref="Z67:Z68"/>
    <mergeCell ref="L66:L69"/>
    <mergeCell ref="M66:N69"/>
    <mergeCell ref="O67:O68"/>
    <mergeCell ref="P67:P68"/>
    <mergeCell ref="Q67:Q68"/>
    <mergeCell ref="R67:R68"/>
    <mergeCell ref="O69:P69"/>
    <mergeCell ref="Q69:R69"/>
    <mergeCell ref="D66:D69"/>
    <mergeCell ref="E66:F69"/>
    <mergeCell ref="G67:G68"/>
    <mergeCell ref="H67:H68"/>
    <mergeCell ref="I67:I68"/>
    <mergeCell ref="J67:J68"/>
    <mergeCell ref="U65:V65"/>
    <mergeCell ref="W65:X65"/>
    <mergeCell ref="Y65:Z65"/>
    <mergeCell ref="AD65:AE65"/>
    <mergeCell ref="AF65:AG65"/>
    <mergeCell ref="AH65:AI65"/>
    <mergeCell ref="E61:F61"/>
    <mergeCell ref="G61:H61"/>
    <mergeCell ref="D63:D64"/>
    <mergeCell ref="E65:F65"/>
    <mergeCell ref="G65:H65"/>
    <mergeCell ref="I65:J65"/>
    <mergeCell ref="M65:N65"/>
    <mergeCell ref="O65:P65"/>
    <mergeCell ref="Q65:R65"/>
    <mergeCell ref="M59:M61"/>
    <mergeCell ref="N59:N61"/>
    <mergeCell ref="O59:O60"/>
    <mergeCell ref="P59:P60"/>
    <mergeCell ref="Q59:Q60"/>
    <mergeCell ref="R59:R60"/>
    <mergeCell ref="S59:S61"/>
    <mergeCell ref="O61:P61"/>
    <mergeCell ref="Q61:R61"/>
    <mergeCell ref="I56:I58"/>
    <mergeCell ref="E58:F58"/>
    <mergeCell ref="G58:H58"/>
    <mergeCell ref="C59:C61"/>
    <mergeCell ref="D59:D61"/>
    <mergeCell ref="E59:E60"/>
    <mergeCell ref="F59:F60"/>
    <mergeCell ref="G59:G60"/>
    <mergeCell ref="H59:H60"/>
    <mergeCell ref="I59:I61"/>
    <mergeCell ref="I50:I52"/>
    <mergeCell ref="E52:F52"/>
    <mergeCell ref="G52:H52"/>
    <mergeCell ref="C53:C55"/>
    <mergeCell ref="D53:D55"/>
    <mergeCell ref="E53:E54"/>
    <mergeCell ref="F53:F54"/>
    <mergeCell ref="G53:G54"/>
    <mergeCell ref="H53:H54"/>
    <mergeCell ref="I53:I55"/>
    <mergeCell ref="G44:G45"/>
    <mergeCell ref="H44:H45"/>
    <mergeCell ref="E55:F55"/>
    <mergeCell ref="G55:H55"/>
    <mergeCell ref="C56:C58"/>
    <mergeCell ref="D56:D58"/>
    <mergeCell ref="E56:E57"/>
    <mergeCell ref="F56:F57"/>
    <mergeCell ref="G56:G57"/>
    <mergeCell ref="H56:H57"/>
    <mergeCell ref="I41:I43"/>
    <mergeCell ref="E43:F43"/>
    <mergeCell ref="G43:H43"/>
    <mergeCell ref="I35:I37"/>
    <mergeCell ref="E37:F37"/>
    <mergeCell ref="G37:H37"/>
    <mergeCell ref="E49:F49"/>
    <mergeCell ref="G49:H49"/>
    <mergeCell ref="C50:C52"/>
    <mergeCell ref="D50:D52"/>
    <mergeCell ref="E50:E51"/>
    <mergeCell ref="F50:F51"/>
    <mergeCell ref="G50:G51"/>
    <mergeCell ref="H50:H51"/>
    <mergeCell ref="I44:I46"/>
    <mergeCell ref="E46:F46"/>
    <mergeCell ref="G46:H46"/>
    <mergeCell ref="C47:C49"/>
    <mergeCell ref="D47:D49"/>
    <mergeCell ref="E47:E48"/>
    <mergeCell ref="F47:F48"/>
    <mergeCell ref="G47:G48"/>
    <mergeCell ref="H47:H48"/>
    <mergeCell ref="I47:I49"/>
    <mergeCell ref="I38:I40"/>
    <mergeCell ref="H32:H33"/>
    <mergeCell ref="I32:I34"/>
    <mergeCell ref="E34:F34"/>
    <mergeCell ref="G34:H34"/>
    <mergeCell ref="C35:C37"/>
    <mergeCell ref="D35:D37"/>
    <mergeCell ref="E35:E36"/>
    <mergeCell ref="F35:F36"/>
    <mergeCell ref="G35:G36"/>
    <mergeCell ref="H35:H36"/>
    <mergeCell ref="B32:B61"/>
    <mergeCell ref="C32:C34"/>
    <mergeCell ref="D32:D34"/>
    <mergeCell ref="E32:E33"/>
    <mergeCell ref="F32:F33"/>
    <mergeCell ref="G32:G33"/>
    <mergeCell ref="E40:F40"/>
    <mergeCell ref="G40:H40"/>
    <mergeCell ref="C41:C43"/>
    <mergeCell ref="D41:D43"/>
    <mergeCell ref="C38:C40"/>
    <mergeCell ref="D38:D40"/>
    <mergeCell ref="E38:E39"/>
    <mergeCell ref="F38:F39"/>
    <mergeCell ref="G38:G39"/>
    <mergeCell ref="H38:H39"/>
    <mergeCell ref="E41:E42"/>
    <mergeCell ref="F41:F42"/>
    <mergeCell ref="G41:G42"/>
    <mergeCell ref="H41:H42"/>
    <mergeCell ref="C44:C46"/>
    <mergeCell ref="D44:D46"/>
    <mergeCell ref="E44:E45"/>
    <mergeCell ref="F44:F45"/>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 ref="L30:M31"/>
    <mergeCell ref="N30:S30"/>
    <mergeCell ref="O31:P31"/>
    <mergeCell ref="Q31:R31"/>
    <mergeCell ref="L32:L61"/>
    <mergeCell ref="M32:M34"/>
    <mergeCell ref="N32:N34"/>
    <mergeCell ref="O32:O33"/>
    <mergeCell ref="P32:P33"/>
    <mergeCell ref="Q32:Q33"/>
    <mergeCell ref="R32:R33"/>
    <mergeCell ref="S32:S34"/>
    <mergeCell ref="O34:P34"/>
    <mergeCell ref="Q34:R34"/>
    <mergeCell ref="M35:M37"/>
    <mergeCell ref="N35:N37"/>
    <mergeCell ref="O35:O36"/>
    <mergeCell ref="P35:P36"/>
    <mergeCell ref="Q35:Q36"/>
    <mergeCell ref="R35:R36"/>
    <mergeCell ref="S35:S37"/>
    <mergeCell ref="O37:P37"/>
    <mergeCell ref="Q37:R37"/>
    <mergeCell ref="M38:M40"/>
    <mergeCell ref="N38:N40"/>
    <mergeCell ref="O38:O39"/>
    <mergeCell ref="P38:P39"/>
    <mergeCell ref="Q38:Q39"/>
    <mergeCell ref="R38:R39"/>
    <mergeCell ref="S38:S40"/>
    <mergeCell ref="O40:P40"/>
    <mergeCell ref="Q40:R40"/>
    <mergeCell ref="M41:M43"/>
    <mergeCell ref="N41:N43"/>
    <mergeCell ref="O41:O42"/>
    <mergeCell ref="P41:P42"/>
    <mergeCell ref="Q41:Q42"/>
    <mergeCell ref="R41:R42"/>
    <mergeCell ref="S41:S43"/>
    <mergeCell ref="O43:P43"/>
    <mergeCell ref="Q43:R43"/>
    <mergeCell ref="M44:M46"/>
    <mergeCell ref="N44:N46"/>
    <mergeCell ref="O44:O45"/>
    <mergeCell ref="P44:P45"/>
    <mergeCell ref="Q44:Q45"/>
    <mergeCell ref="R44:R45"/>
    <mergeCell ref="S44:S46"/>
    <mergeCell ref="O46:P46"/>
    <mergeCell ref="Q46:R46"/>
    <mergeCell ref="M47:M49"/>
    <mergeCell ref="N47:N49"/>
    <mergeCell ref="O47:O48"/>
    <mergeCell ref="P47:P48"/>
    <mergeCell ref="Q47:Q48"/>
    <mergeCell ref="R47:R48"/>
    <mergeCell ref="S47:S49"/>
    <mergeCell ref="O49:P49"/>
    <mergeCell ref="Q49:R49"/>
    <mergeCell ref="M50:M52"/>
    <mergeCell ref="N50:N52"/>
    <mergeCell ref="O50:O51"/>
    <mergeCell ref="P50:P51"/>
    <mergeCell ref="Q50:Q51"/>
    <mergeCell ref="R50:R51"/>
    <mergeCell ref="S50:S52"/>
    <mergeCell ref="O52:P52"/>
    <mergeCell ref="Q52:R52"/>
    <mergeCell ref="M53:M55"/>
    <mergeCell ref="N53:N55"/>
    <mergeCell ref="O53:O54"/>
    <mergeCell ref="P53:P54"/>
    <mergeCell ref="Q53:Q54"/>
    <mergeCell ref="R53:R54"/>
    <mergeCell ref="S53:S55"/>
    <mergeCell ref="O55:P55"/>
    <mergeCell ref="Q55:R55"/>
    <mergeCell ref="M56:M58"/>
    <mergeCell ref="N56:N58"/>
    <mergeCell ref="O56:O57"/>
    <mergeCell ref="P56:P57"/>
    <mergeCell ref="Q56:Q57"/>
    <mergeCell ref="R56:R57"/>
    <mergeCell ref="S56:S58"/>
    <mergeCell ref="O58:P58"/>
    <mergeCell ref="Q58:R58"/>
  </mergeCells>
  <phoneticPr fontId="4"/>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C02A6-6FFA-466F-8E9A-4FF428FBCF32}">
  <dimension ref="B1:AR106"/>
  <sheetViews>
    <sheetView topLeftCell="A23" zoomScale="85" zoomScaleNormal="85" workbookViewId="0">
      <selection activeCell="G37" sqref="G37:H37"/>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395</v>
      </c>
      <c r="D5" s="143">
        <v>220</v>
      </c>
      <c r="E5" s="143">
        <v>207</v>
      </c>
      <c r="F5" s="143">
        <v>35</v>
      </c>
      <c r="G5" s="143">
        <v>191</v>
      </c>
      <c r="H5" s="143">
        <v>35</v>
      </c>
      <c r="I5" s="144">
        <v>1211</v>
      </c>
      <c r="J5" s="106" t="s">
        <v>265</v>
      </c>
    </row>
    <row r="6" spans="2:10" x14ac:dyDescent="0.4">
      <c r="B6" s="141"/>
      <c r="C6" s="143"/>
      <c r="D6" s="143"/>
      <c r="E6" s="143"/>
      <c r="F6" s="143"/>
      <c r="G6" s="143"/>
      <c r="H6" s="143"/>
      <c r="I6" s="145"/>
    </row>
    <row r="7" spans="2:10" x14ac:dyDescent="0.4">
      <c r="B7" s="141"/>
      <c r="C7" s="143"/>
      <c r="D7" s="143"/>
      <c r="E7" s="143">
        <f>E5+F5</f>
        <v>242</v>
      </c>
      <c r="F7" s="143"/>
      <c r="G7" s="143">
        <f>G5+H5</f>
        <v>226</v>
      </c>
      <c r="H7" s="143"/>
      <c r="I7" s="146"/>
    </row>
    <row r="8" spans="2:10" x14ac:dyDescent="0.4">
      <c r="B8" s="141"/>
      <c r="C8" s="143" t="s">
        <v>406</v>
      </c>
      <c r="D8" s="143">
        <v>565</v>
      </c>
      <c r="E8" s="143">
        <v>151</v>
      </c>
      <c r="F8" s="143">
        <v>19</v>
      </c>
      <c r="G8" s="143">
        <v>151</v>
      </c>
      <c r="H8" s="143">
        <v>19</v>
      </c>
      <c r="I8" s="144">
        <v>508</v>
      </c>
      <c r="J8" s="106" t="s">
        <v>265</v>
      </c>
    </row>
    <row r="9" spans="2:10" x14ac:dyDescent="0.4">
      <c r="B9" s="141"/>
      <c r="C9" s="143"/>
      <c r="D9" s="143"/>
      <c r="E9" s="143"/>
      <c r="F9" s="143"/>
      <c r="G9" s="143"/>
      <c r="H9" s="143"/>
      <c r="I9" s="145"/>
    </row>
    <row r="10" spans="2:10" x14ac:dyDescent="0.4">
      <c r="B10" s="141"/>
      <c r="C10" s="143"/>
      <c r="D10" s="143"/>
      <c r="E10" s="143">
        <f>E8+F8</f>
        <v>170</v>
      </c>
      <c r="F10" s="143"/>
      <c r="G10" s="143">
        <f>G8+H8</f>
        <v>170</v>
      </c>
      <c r="H10" s="143"/>
      <c r="I10" s="146"/>
    </row>
    <row r="11" spans="2:10" ht="19.5" thickBot="1" x14ac:dyDescent="0.45">
      <c r="B11" s="142"/>
      <c r="C11" s="72" t="s">
        <v>132</v>
      </c>
      <c r="D11" s="73">
        <f t="shared" ref="D11:I11" si="0">D8/D5</f>
        <v>2.5681818181818183</v>
      </c>
      <c r="E11" s="73">
        <f t="shared" si="0"/>
        <v>0.72946859903381644</v>
      </c>
      <c r="F11" s="73">
        <f t="shared" si="0"/>
        <v>0.54285714285714282</v>
      </c>
      <c r="G11" s="73">
        <f t="shared" si="0"/>
        <v>0.79057591623036649</v>
      </c>
      <c r="H11" s="73">
        <f t="shared" si="0"/>
        <v>0.54285714285714282</v>
      </c>
      <c r="I11" s="74">
        <f t="shared" si="0"/>
        <v>0.41948802642444261</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407</v>
      </c>
      <c r="D15" s="143">
        <v>430</v>
      </c>
      <c r="E15" s="143">
        <v>109</v>
      </c>
      <c r="F15" s="143">
        <v>33</v>
      </c>
      <c r="G15" s="143">
        <v>142</v>
      </c>
      <c r="H15" s="143">
        <v>33</v>
      </c>
      <c r="I15" s="144">
        <v>508</v>
      </c>
    </row>
    <row r="16" spans="2:10" x14ac:dyDescent="0.4">
      <c r="B16" s="141"/>
      <c r="C16" s="143"/>
      <c r="D16" s="143"/>
      <c r="E16" s="143"/>
      <c r="F16" s="143"/>
      <c r="G16" s="143"/>
      <c r="H16" s="143"/>
      <c r="I16" s="145"/>
    </row>
    <row r="17" spans="2:19" x14ac:dyDescent="0.4">
      <c r="B17" s="141"/>
      <c r="C17" s="143"/>
      <c r="D17" s="143"/>
      <c r="E17" s="143">
        <f>E15+F15</f>
        <v>142</v>
      </c>
      <c r="F17" s="143"/>
      <c r="G17" s="143">
        <f>G15+H15</f>
        <v>175</v>
      </c>
      <c r="H17" s="143"/>
      <c r="I17" s="146"/>
    </row>
    <row r="18" spans="2:19" x14ac:dyDescent="0.4">
      <c r="B18" s="141"/>
      <c r="C18" s="276" t="s">
        <v>408</v>
      </c>
      <c r="D18" s="150">
        <f t="shared" ref="D18:I18" si="1">D15*D11</f>
        <v>1104.318181818182</v>
      </c>
      <c r="E18" s="150">
        <f t="shared" si="1"/>
        <v>79.512077294685994</v>
      </c>
      <c r="F18" s="150">
        <f t="shared" si="1"/>
        <v>17.914285714285715</v>
      </c>
      <c r="G18" s="150">
        <f t="shared" si="1"/>
        <v>112.26178010471205</v>
      </c>
      <c r="H18" s="150">
        <f t="shared" si="1"/>
        <v>17.914285714285715</v>
      </c>
      <c r="I18" s="147">
        <f t="shared" si="1"/>
        <v>213.09991742361683</v>
      </c>
    </row>
    <row r="19" spans="2:19" x14ac:dyDescent="0.4">
      <c r="B19" s="141"/>
      <c r="C19" s="143"/>
      <c r="D19" s="150"/>
      <c r="E19" s="150"/>
      <c r="F19" s="150"/>
      <c r="G19" s="150"/>
      <c r="H19" s="150"/>
      <c r="I19" s="148"/>
    </row>
    <row r="20" spans="2:19" x14ac:dyDescent="0.4">
      <c r="B20" s="141"/>
      <c r="C20" s="143"/>
      <c r="D20" s="150"/>
      <c r="E20" s="150">
        <f>E18+F18</f>
        <v>97.426363008971705</v>
      </c>
      <c r="F20" s="150"/>
      <c r="G20" s="150">
        <f>G18+H18</f>
        <v>130.17606581899776</v>
      </c>
      <c r="H20" s="150"/>
      <c r="I20" s="149"/>
    </row>
    <row r="21" spans="2:19" ht="19.5" thickBot="1" x14ac:dyDescent="0.45">
      <c r="B21" s="153"/>
      <c r="C21" s="75" t="s">
        <v>132</v>
      </c>
      <c r="D21" s="76">
        <f t="shared" ref="D21:I21" si="2">D18/D15</f>
        <v>2.5681818181818188</v>
      </c>
      <c r="E21" s="76">
        <f t="shared" si="2"/>
        <v>0.72946859903381644</v>
      </c>
      <c r="F21" s="76">
        <f t="shared" si="2"/>
        <v>0.54285714285714282</v>
      </c>
      <c r="G21" s="76">
        <f t="shared" si="2"/>
        <v>0.79057591623036649</v>
      </c>
      <c r="H21" s="76">
        <f t="shared" si="2"/>
        <v>0.54285714285714282</v>
      </c>
      <c r="I21" s="76">
        <f t="shared" si="2"/>
        <v>0.41948802642444261</v>
      </c>
    </row>
    <row r="22" spans="2:19" x14ac:dyDescent="0.4">
      <c r="B22" s="77"/>
      <c r="C22" s="77"/>
      <c r="D22" s="151" t="s">
        <v>261</v>
      </c>
      <c r="E22" s="78"/>
      <c r="F22" s="78"/>
      <c r="G22" s="78"/>
      <c r="H22" s="78"/>
      <c r="I22" s="78"/>
    </row>
    <row r="23" spans="2:19" x14ac:dyDescent="0.4">
      <c r="B23" s="77"/>
      <c r="C23" s="77"/>
      <c r="D23" s="152"/>
      <c r="E23" s="78"/>
      <c r="F23" s="78"/>
      <c r="G23" s="78"/>
      <c r="H23" s="78"/>
      <c r="I23" s="78"/>
    </row>
    <row r="24" spans="2:19" x14ac:dyDescent="0.4">
      <c r="B24" s="77"/>
      <c r="C24" s="77"/>
      <c r="D24" s="78"/>
      <c r="E24" s="78"/>
      <c r="F24" s="78"/>
      <c r="G24" s="78"/>
      <c r="H24" s="78"/>
      <c r="I24" s="78"/>
    </row>
    <row r="25" spans="2:19" x14ac:dyDescent="0.4">
      <c r="B25" s="77"/>
      <c r="C25" s="77"/>
      <c r="D25" s="78"/>
      <c r="E25" s="78"/>
      <c r="F25" s="78"/>
      <c r="G25" s="78"/>
      <c r="H25" s="78"/>
      <c r="I25" s="78"/>
    </row>
    <row r="26" spans="2:19" x14ac:dyDescent="0.4">
      <c r="B26" s="77"/>
      <c r="C26" s="77"/>
      <c r="D26" s="78"/>
      <c r="E26" s="78"/>
      <c r="F26" s="78"/>
      <c r="G26" s="78"/>
      <c r="H26" s="78"/>
      <c r="I26" s="78"/>
    </row>
    <row r="27" spans="2:19" x14ac:dyDescent="0.4">
      <c r="B27" s="77"/>
      <c r="C27" s="77"/>
      <c r="D27" s="77"/>
      <c r="E27" s="78"/>
      <c r="F27" s="78"/>
      <c r="G27" s="78"/>
      <c r="H27" s="78"/>
      <c r="I27" s="78"/>
    </row>
    <row r="29" spans="2:19" ht="19.5" thickBot="1" x14ac:dyDescent="0.45">
      <c r="D29" s="79"/>
    </row>
    <row r="30" spans="2:19" ht="19.5" x14ac:dyDescent="0.4">
      <c r="B30" s="134" t="s">
        <v>140</v>
      </c>
      <c r="C30" s="135"/>
      <c r="D30" s="138" t="s">
        <v>121</v>
      </c>
      <c r="E30" s="138"/>
      <c r="F30" s="138"/>
      <c r="G30" s="138"/>
      <c r="H30" s="138"/>
      <c r="I30" s="139"/>
      <c r="L30" s="134" t="s">
        <v>140</v>
      </c>
      <c r="M30" s="135"/>
      <c r="N30" s="138" t="s">
        <v>121</v>
      </c>
      <c r="O30" s="138"/>
      <c r="P30" s="138"/>
      <c r="Q30" s="138"/>
      <c r="R30" s="138"/>
      <c r="S30" s="139"/>
    </row>
    <row r="31" spans="2:1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row>
    <row r="32" spans="2:19" x14ac:dyDescent="0.4">
      <c r="B32" s="191" t="s">
        <v>193</v>
      </c>
      <c r="C32" s="179" t="s">
        <v>390</v>
      </c>
      <c r="D32" s="273" t="s">
        <v>397</v>
      </c>
      <c r="E32" s="143">
        <v>111</v>
      </c>
      <c r="F32" s="143">
        <v>72</v>
      </c>
      <c r="G32" s="143">
        <v>191</v>
      </c>
      <c r="H32" s="143">
        <v>72</v>
      </c>
      <c r="I32" s="144">
        <v>175</v>
      </c>
      <c r="K32"/>
      <c r="L32" s="191" t="s">
        <v>193</v>
      </c>
      <c r="M32" s="272" t="s">
        <v>333</v>
      </c>
      <c r="N32" s="273" t="s">
        <v>344</v>
      </c>
      <c r="O32" s="273">
        <v>232</v>
      </c>
      <c r="P32" s="273">
        <v>59</v>
      </c>
      <c r="Q32" s="273">
        <v>173</v>
      </c>
      <c r="R32" s="273">
        <v>59</v>
      </c>
      <c r="S32" s="194">
        <v>704</v>
      </c>
    </row>
    <row r="33" spans="2:20" x14ac:dyDescent="0.4">
      <c r="B33" s="192"/>
      <c r="C33" s="180"/>
      <c r="D33" s="143"/>
      <c r="E33" s="143"/>
      <c r="F33" s="143"/>
      <c r="G33" s="143"/>
      <c r="H33" s="143"/>
      <c r="I33" s="145"/>
      <c r="K33"/>
      <c r="L33" s="192"/>
      <c r="M33" s="141"/>
      <c r="N33" s="143"/>
      <c r="O33" s="143"/>
      <c r="P33" s="143"/>
      <c r="Q33" s="143"/>
      <c r="R33" s="143"/>
      <c r="S33" s="145"/>
    </row>
    <row r="34" spans="2:20" ht="19.5" thickBot="1" x14ac:dyDescent="0.45">
      <c r="B34" s="192"/>
      <c r="C34" s="181"/>
      <c r="D34" s="177"/>
      <c r="E34" s="207">
        <f>E32+F32</f>
        <v>183</v>
      </c>
      <c r="F34" s="208"/>
      <c r="G34" s="207">
        <f>G32+H32</f>
        <v>263</v>
      </c>
      <c r="H34" s="208"/>
      <c r="I34" s="146"/>
      <c r="K34"/>
      <c r="L34" s="192"/>
      <c r="M34" s="153"/>
      <c r="N34" s="177"/>
      <c r="O34" s="207">
        <f>O32+P32</f>
        <v>291</v>
      </c>
      <c r="P34" s="208"/>
      <c r="Q34" s="207">
        <f>Q32+R32</f>
        <v>232</v>
      </c>
      <c r="R34" s="208"/>
      <c r="S34" s="176"/>
    </row>
    <row r="35" spans="2:20" x14ac:dyDescent="0.4">
      <c r="B35" s="192"/>
      <c r="C35" s="179" t="s">
        <v>391</v>
      </c>
      <c r="D35" s="197" t="s">
        <v>409</v>
      </c>
      <c r="E35" s="143">
        <v>183</v>
      </c>
      <c r="F35" s="143">
        <v>26</v>
      </c>
      <c r="G35" s="143">
        <v>183</v>
      </c>
      <c r="H35" s="143">
        <v>26</v>
      </c>
      <c r="I35" s="194">
        <v>508</v>
      </c>
      <c r="K35"/>
      <c r="L35" s="192"/>
      <c r="M35" s="272" t="s">
        <v>334</v>
      </c>
      <c r="N35" s="197" t="s">
        <v>359</v>
      </c>
      <c r="O35" s="273">
        <v>274</v>
      </c>
      <c r="P35" s="273">
        <v>47</v>
      </c>
      <c r="Q35" s="273">
        <v>257</v>
      </c>
      <c r="R35" s="273">
        <v>47</v>
      </c>
      <c r="S35" s="194">
        <v>1841</v>
      </c>
    </row>
    <row r="36" spans="2:20" x14ac:dyDescent="0.4">
      <c r="B36" s="192"/>
      <c r="C36" s="180"/>
      <c r="D36" s="204"/>
      <c r="E36" s="143"/>
      <c r="F36" s="143"/>
      <c r="G36" s="143"/>
      <c r="H36" s="143"/>
      <c r="I36" s="145"/>
      <c r="K36"/>
      <c r="L36" s="192"/>
      <c r="M36" s="141"/>
      <c r="N36" s="204"/>
      <c r="O36" s="143"/>
      <c r="P36" s="143"/>
      <c r="Q36" s="143"/>
      <c r="R36" s="143"/>
      <c r="S36" s="145"/>
    </row>
    <row r="37" spans="2:20" ht="19.5" thickBot="1" x14ac:dyDescent="0.45">
      <c r="B37" s="192"/>
      <c r="C37" s="181"/>
      <c r="D37" s="205"/>
      <c r="E37" s="207">
        <f>E35+F35</f>
        <v>209</v>
      </c>
      <c r="F37" s="208"/>
      <c r="G37" s="207">
        <f>G35+H35</f>
        <v>209</v>
      </c>
      <c r="H37" s="208"/>
      <c r="I37" s="176"/>
      <c r="K37"/>
      <c r="L37" s="192"/>
      <c r="M37" s="153"/>
      <c r="N37" s="205"/>
      <c r="O37" s="207">
        <f>O35+P35</f>
        <v>321</v>
      </c>
      <c r="P37" s="208"/>
      <c r="Q37" s="207">
        <f>Q35+R35</f>
        <v>304</v>
      </c>
      <c r="R37" s="208"/>
      <c r="S37" s="176"/>
    </row>
    <row r="38" spans="2:20" x14ac:dyDescent="0.4">
      <c r="B38" s="192"/>
      <c r="C38" s="179" t="s">
        <v>398</v>
      </c>
      <c r="D38" s="273"/>
      <c r="E38" s="273"/>
      <c r="F38" s="273"/>
      <c r="G38" s="273"/>
      <c r="H38" s="273"/>
      <c r="I38" s="194"/>
      <c r="K38"/>
      <c r="L38" s="192"/>
      <c r="M38" s="272" t="s">
        <v>335</v>
      </c>
      <c r="N38" s="273" t="s">
        <v>364</v>
      </c>
      <c r="O38" s="273">
        <v>275</v>
      </c>
      <c r="P38" s="273">
        <v>74</v>
      </c>
      <c r="Q38" s="273">
        <v>253</v>
      </c>
      <c r="R38" s="273">
        <v>74</v>
      </c>
      <c r="S38" s="194">
        <v>1867</v>
      </c>
    </row>
    <row r="39" spans="2:20" x14ac:dyDescent="0.4">
      <c r="B39" s="192"/>
      <c r="C39" s="180"/>
      <c r="D39" s="143"/>
      <c r="E39" s="143"/>
      <c r="F39" s="143"/>
      <c r="G39" s="143"/>
      <c r="H39" s="143"/>
      <c r="I39" s="145"/>
      <c r="K39"/>
      <c r="L39" s="192"/>
      <c r="M39" s="141"/>
      <c r="N39" s="143"/>
      <c r="O39" s="143"/>
      <c r="P39" s="143"/>
      <c r="Q39" s="143"/>
      <c r="R39" s="143"/>
      <c r="S39" s="145"/>
    </row>
    <row r="40" spans="2:20" ht="19.5" thickBot="1" x14ac:dyDescent="0.45">
      <c r="B40" s="192"/>
      <c r="C40" s="181"/>
      <c r="D40" s="177"/>
      <c r="E40" s="207">
        <f>E38+F38</f>
        <v>0</v>
      </c>
      <c r="F40" s="208"/>
      <c r="G40" s="207">
        <f>G38+H38</f>
        <v>0</v>
      </c>
      <c r="H40" s="208"/>
      <c r="I40" s="176"/>
      <c r="K40"/>
      <c r="L40" s="192"/>
      <c r="M40" s="153"/>
      <c r="N40" s="177"/>
      <c r="O40" s="207">
        <f>O38+P38</f>
        <v>349</v>
      </c>
      <c r="P40" s="208"/>
      <c r="Q40" s="207">
        <f>Q38+R38</f>
        <v>327</v>
      </c>
      <c r="R40" s="208"/>
      <c r="S40" s="176"/>
      <c r="T40" s="66">
        <v>82.9</v>
      </c>
    </row>
    <row r="41" spans="2:20" x14ac:dyDescent="0.4">
      <c r="B41" s="192"/>
      <c r="C41" s="179" t="s">
        <v>399</v>
      </c>
      <c r="D41" s="273"/>
      <c r="E41" s="273"/>
      <c r="F41" s="273"/>
      <c r="G41" s="273"/>
      <c r="H41" s="273"/>
      <c r="I41" s="194"/>
      <c r="K41"/>
      <c r="L41" s="192"/>
      <c r="M41" s="272" t="s">
        <v>336</v>
      </c>
      <c r="N41" s="273" t="s">
        <v>365</v>
      </c>
      <c r="O41" s="273">
        <v>362</v>
      </c>
      <c r="P41" s="273">
        <v>110</v>
      </c>
      <c r="Q41" s="273">
        <v>475</v>
      </c>
      <c r="R41" s="273">
        <v>110</v>
      </c>
      <c r="S41" s="194">
        <v>3341</v>
      </c>
    </row>
    <row r="42" spans="2:20" x14ac:dyDescent="0.4">
      <c r="B42" s="192"/>
      <c r="C42" s="180"/>
      <c r="D42" s="143"/>
      <c r="E42" s="143"/>
      <c r="F42" s="143"/>
      <c r="G42" s="143"/>
      <c r="H42" s="143"/>
      <c r="I42" s="145"/>
      <c r="K42"/>
      <c r="L42" s="192"/>
      <c r="M42" s="141"/>
      <c r="N42" s="143"/>
      <c r="O42" s="143"/>
      <c r="P42" s="143"/>
      <c r="Q42" s="143"/>
      <c r="R42" s="143"/>
      <c r="S42" s="145"/>
    </row>
    <row r="43" spans="2:20" ht="19.5" thickBot="1" x14ac:dyDescent="0.45">
      <c r="B43" s="192"/>
      <c r="C43" s="181"/>
      <c r="D43" s="177"/>
      <c r="E43" s="207">
        <f>E41+F41</f>
        <v>0</v>
      </c>
      <c r="F43" s="208"/>
      <c r="G43" s="207">
        <f>G41+H41</f>
        <v>0</v>
      </c>
      <c r="H43" s="208"/>
      <c r="I43" s="176"/>
      <c r="K43"/>
      <c r="L43" s="192"/>
      <c r="M43" s="153"/>
      <c r="N43" s="177"/>
      <c r="O43" s="207">
        <f>O41+P41</f>
        <v>472</v>
      </c>
      <c r="P43" s="208"/>
      <c r="Q43" s="207">
        <f>Q41+R41</f>
        <v>585</v>
      </c>
      <c r="R43" s="208"/>
      <c r="S43" s="176"/>
      <c r="T43" s="66">
        <v>148.47999999999999</v>
      </c>
    </row>
    <row r="44" spans="2:20" x14ac:dyDescent="0.4">
      <c r="B44" s="192"/>
      <c r="C44" s="179" t="s">
        <v>400</v>
      </c>
      <c r="D44" s="143"/>
      <c r="E44" s="143"/>
      <c r="F44" s="143"/>
      <c r="G44" s="143"/>
      <c r="H44" s="143"/>
      <c r="I44" s="144"/>
      <c r="K44"/>
      <c r="L44" s="192"/>
      <c r="M44" s="272" t="s">
        <v>337</v>
      </c>
      <c r="N44" s="143" t="s">
        <v>370</v>
      </c>
      <c r="O44" s="143">
        <v>457</v>
      </c>
      <c r="P44" s="143">
        <v>150</v>
      </c>
      <c r="Q44" s="143">
        <v>536</v>
      </c>
      <c r="R44" s="143">
        <v>150</v>
      </c>
      <c r="S44" s="144">
        <v>2319</v>
      </c>
    </row>
    <row r="45" spans="2:20" x14ac:dyDescent="0.4">
      <c r="B45" s="192"/>
      <c r="C45" s="180"/>
      <c r="D45" s="143"/>
      <c r="E45" s="143"/>
      <c r="F45" s="143"/>
      <c r="G45" s="143"/>
      <c r="H45" s="143"/>
      <c r="I45" s="145"/>
      <c r="K45"/>
      <c r="L45" s="192"/>
      <c r="M45" s="141"/>
      <c r="N45" s="143"/>
      <c r="O45" s="143"/>
      <c r="P45" s="143"/>
      <c r="Q45" s="143"/>
      <c r="R45" s="143"/>
      <c r="S45" s="145"/>
    </row>
    <row r="46" spans="2:20" ht="19.5" thickBot="1" x14ac:dyDescent="0.45">
      <c r="B46" s="192"/>
      <c r="C46" s="181"/>
      <c r="D46" s="143"/>
      <c r="E46" s="207">
        <f>E44+F44</f>
        <v>0</v>
      </c>
      <c r="F46" s="208"/>
      <c r="G46" s="207">
        <f>G44+H44</f>
        <v>0</v>
      </c>
      <c r="H46" s="208"/>
      <c r="I46" s="146"/>
      <c r="K46"/>
      <c r="L46" s="192"/>
      <c r="M46" s="153"/>
      <c r="N46" s="143"/>
      <c r="O46" s="207">
        <f>O44+P44</f>
        <v>607</v>
      </c>
      <c r="P46" s="208"/>
      <c r="Q46" s="207">
        <f>Q44+R44</f>
        <v>686</v>
      </c>
      <c r="R46" s="208"/>
      <c r="S46" s="146"/>
      <c r="T46" s="66">
        <v>103</v>
      </c>
    </row>
    <row r="47" spans="2:20" x14ac:dyDescent="0.4">
      <c r="B47" s="192"/>
      <c r="C47" s="179" t="s">
        <v>401</v>
      </c>
      <c r="D47" s="143"/>
      <c r="E47" s="143"/>
      <c r="F47" s="143"/>
      <c r="G47" s="143"/>
      <c r="H47" s="143"/>
      <c r="I47" s="144"/>
      <c r="K47" s="88"/>
      <c r="L47" s="192"/>
      <c r="M47" s="272" t="s">
        <v>338</v>
      </c>
      <c r="N47" s="143" t="s">
        <v>374</v>
      </c>
      <c r="O47" s="143">
        <v>754</v>
      </c>
      <c r="P47" s="143">
        <v>244</v>
      </c>
      <c r="Q47" s="143">
        <v>853</v>
      </c>
      <c r="R47" s="143">
        <v>244</v>
      </c>
      <c r="S47" s="144">
        <v>3095</v>
      </c>
    </row>
    <row r="48" spans="2:20" x14ac:dyDescent="0.4">
      <c r="B48" s="192"/>
      <c r="C48" s="180"/>
      <c r="D48" s="143"/>
      <c r="E48" s="143"/>
      <c r="F48" s="143"/>
      <c r="G48" s="143"/>
      <c r="H48" s="143"/>
      <c r="I48" s="145"/>
      <c r="K48" s="88"/>
      <c r="L48" s="192"/>
      <c r="M48" s="141"/>
      <c r="N48" s="143"/>
      <c r="O48" s="143"/>
      <c r="P48" s="143"/>
      <c r="Q48" s="143"/>
      <c r="R48" s="143"/>
      <c r="S48" s="145"/>
    </row>
    <row r="49" spans="2:20" ht="19.5" thickBot="1" x14ac:dyDescent="0.45">
      <c r="B49" s="192"/>
      <c r="C49" s="181"/>
      <c r="D49" s="143"/>
      <c r="E49" s="207">
        <f>E47+F47</f>
        <v>0</v>
      </c>
      <c r="F49" s="208"/>
      <c r="G49" s="207">
        <f>G47+H47</f>
        <v>0</v>
      </c>
      <c r="H49" s="208"/>
      <c r="I49" s="146"/>
      <c r="K49" s="88"/>
      <c r="L49" s="192"/>
      <c r="M49" s="153"/>
      <c r="N49" s="143"/>
      <c r="O49" s="207">
        <f>O47+P47</f>
        <v>998</v>
      </c>
      <c r="P49" s="208"/>
      <c r="Q49" s="207">
        <f>Q47+R47</f>
        <v>1097</v>
      </c>
      <c r="R49" s="208"/>
      <c r="S49" s="146"/>
      <c r="T49" s="66">
        <v>137.5</v>
      </c>
    </row>
    <row r="50" spans="2:20" x14ac:dyDescent="0.4">
      <c r="B50" s="192"/>
      <c r="C50" s="179" t="s">
        <v>402</v>
      </c>
      <c r="D50" s="143"/>
      <c r="E50" s="143"/>
      <c r="F50" s="143"/>
      <c r="G50" s="143"/>
      <c r="H50" s="143"/>
      <c r="I50" s="144"/>
      <c r="K50" s="88"/>
      <c r="L50" s="192"/>
      <c r="M50" s="272" t="s">
        <v>339</v>
      </c>
      <c r="N50" s="143" t="s">
        <v>384</v>
      </c>
      <c r="O50" s="143">
        <v>508</v>
      </c>
      <c r="P50" s="143">
        <v>167</v>
      </c>
      <c r="Q50" s="143">
        <v>563</v>
      </c>
      <c r="R50" s="143">
        <v>167</v>
      </c>
      <c r="S50" s="144">
        <v>1064</v>
      </c>
    </row>
    <row r="51" spans="2:20" x14ac:dyDescent="0.4">
      <c r="B51" s="192"/>
      <c r="C51" s="180"/>
      <c r="D51" s="143"/>
      <c r="E51" s="143"/>
      <c r="F51" s="143"/>
      <c r="G51" s="143"/>
      <c r="H51" s="143"/>
      <c r="I51" s="145"/>
      <c r="K51" s="88"/>
      <c r="L51" s="192"/>
      <c r="M51" s="141"/>
      <c r="N51" s="143"/>
      <c r="O51" s="143"/>
      <c r="P51" s="143"/>
      <c r="Q51" s="143"/>
      <c r="R51" s="143"/>
      <c r="S51" s="145"/>
    </row>
    <row r="52" spans="2:20" ht="19.5" thickBot="1" x14ac:dyDescent="0.45">
      <c r="B52" s="192"/>
      <c r="C52" s="181"/>
      <c r="D52" s="143"/>
      <c r="E52" s="207">
        <f>E50+F50</f>
        <v>0</v>
      </c>
      <c r="F52" s="208"/>
      <c r="G52" s="207">
        <f>G50+H50</f>
        <v>0</v>
      </c>
      <c r="H52" s="208"/>
      <c r="I52" s="146"/>
      <c r="K52" s="88"/>
      <c r="L52" s="192"/>
      <c r="M52" s="153"/>
      <c r="N52" s="143"/>
      <c r="O52" s="207">
        <f>O50+P50</f>
        <v>675</v>
      </c>
      <c r="P52" s="208"/>
      <c r="Q52" s="207">
        <f>Q50+R50</f>
        <v>730</v>
      </c>
      <c r="R52" s="208"/>
      <c r="S52" s="146"/>
      <c r="T52" s="66">
        <v>47.2</v>
      </c>
    </row>
    <row r="53" spans="2:20" x14ac:dyDescent="0.4">
      <c r="B53" s="192"/>
      <c r="C53" s="179" t="s">
        <v>403</v>
      </c>
      <c r="D53" s="143"/>
      <c r="E53" s="143"/>
      <c r="F53" s="143"/>
      <c r="G53" s="143"/>
      <c r="H53" s="143"/>
      <c r="I53" s="144"/>
      <c r="K53" s="88"/>
      <c r="L53" s="192"/>
      <c r="M53" s="179" t="s">
        <v>388</v>
      </c>
      <c r="N53" s="143" t="s">
        <v>389</v>
      </c>
      <c r="O53" s="143">
        <v>176</v>
      </c>
      <c r="P53" s="143">
        <v>33</v>
      </c>
      <c r="Q53" s="143">
        <v>174</v>
      </c>
      <c r="R53" s="143">
        <v>33</v>
      </c>
      <c r="S53" s="144">
        <v>476</v>
      </c>
    </row>
    <row r="54" spans="2:20" x14ac:dyDescent="0.4">
      <c r="B54" s="192"/>
      <c r="C54" s="180"/>
      <c r="D54" s="143"/>
      <c r="E54" s="143"/>
      <c r="F54" s="143"/>
      <c r="G54" s="143"/>
      <c r="H54" s="143"/>
      <c r="I54" s="145"/>
      <c r="K54" s="88"/>
      <c r="L54" s="192"/>
      <c r="M54" s="180"/>
      <c r="N54" s="143"/>
      <c r="O54" s="143"/>
      <c r="P54" s="143"/>
      <c r="Q54" s="143"/>
      <c r="R54" s="143"/>
      <c r="S54" s="145"/>
    </row>
    <row r="55" spans="2:20" ht="19.5" thickBot="1" x14ac:dyDescent="0.45">
      <c r="B55" s="192"/>
      <c r="C55" s="181"/>
      <c r="D55" s="143"/>
      <c r="E55" s="207">
        <f>E53+F53</f>
        <v>0</v>
      </c>
      <c r="F55" s="208"/>
      <c r="G55" s="207">
        <f>G53+H53</f>
        <v>0</v>
      </c>
      <c r="H55" s="208"/>
      <c r="I55" s="146"/>
      <c r="K55" s="88"/>
      <c r="L55" s="192"/>
      <c r="M55" s="181"/>
      <c r="N55" s="143"/>
      <c r="O55" s="207">
        <f>O53+P53</f>
        <v>209</v>
      </c>
      <c r="P55" s="208"/>
      <c r="Q55" s="207">
        <f>Q53+R53</f>
        <v>207</v>
      </c>
      <c r="R55" s="208"/>
      <c r="S55" s="146"/>
      <c r="T55" s="66">
        <f>S53/22.5</f>
        <v>21.155555555555555</v>
      </c>
    </row>
    <row r="56" spans="2:20" x14ac:dyDescent="0.4">
      <c r="B56" s="192"/>
      <c r="C56" s="179" t="s">
        <v>404</v>
      </c>
      <c r="D56" s="273"/>
      <c r="E56" s="273"/>
      <c r="F56" s="273"/>
      <c r="G56" s="273"/>
      <c r="H56" s="273"/>
      <c r="I56" s="194"/>
      <c r="K56" s="88"/>
      <c r="L56" s="192"/>
      <c r="M56" s="272" t="s">
        <v>390</v>
      </c>
      <c r="N56" s="273"/>
      <c r="O56" s="200"/>
      <c r="P56" s="200"/>
      <c r="Q56" s="200"/>
      <c r="R56" s="200"/>
      <c r="S56" s="194"/>
    </row>
    <row r="57" spans="2:20" x14ac:dyDescent="0.4">
      <c r="B57" s="192"/>
      <c r="C57" s="180"/>
      <c r="D57" s="143"/>
      <c r="E57" s="143"/>
      <c r="F57" s="143"/>
      <c r="G57" s="143"/>
      <c r="H57" s="143"/>
      <c r="I57" s="145"/>
      <c r="K57" s="88"/>
      <c r="L57" s="192"/>
      <c r="M57" s="141"/>
      <c r="N57" s="143"/>
      <c r="O57" s="156"/>
      <c r="P57" s="156"/>
      <c r="Q57" s="156"/>
      <c r="R57" s="156"/>
      <c r="S57" s="145"/>
    </row>
    <row r="58" spans="2:20" ht="19.5" thickBot="1" x14ac:dyDescent="0.45">
      <c r="B58" s="192"/>
      <c r="C58" s="181"/>
      <c r="D58" s="177"/>
      <c r="E58" s="207"/>
      <c r="F58" s="208"/>
      <c r="G58" s="207"/>
      <c r="H58" s="208"/>
      <c r="I58" s="176"/>
      <c r="K58" s="88"/>
      <c r="L58" s="192"/>
      <c r="M58" s="153"/>
      <c r="N58" s="177"/>
      <c r="O58" s="207"/>
      <c r="P58" s="208"/>
      <c r="Q58" s="207"/>
      <c r="R58" s="208"/>
      <c r="S58" s="176"/>
    </row>
    <row r="59" spans="2:20" x14ac:dyDescent="0.4">
      <c r="B59" s="192"/>
      <c r="C59" s="179" t="s">
        <v>405</v>
      </c>
      <c r="D59" s="197"/>
      <c r="E59" s="273"/>
      <c r="F59" s="273"/>
      <c r="G59" s="273"/>
      <c r="H59" s="273"/>
      <c r="I59" s="194"/>
      <c r="K59" s="88"/>
      <c r="L59" s="192"/>
      <c r="M59" s="272" t="s">
        <v>391</v>
      </c>
      <c r="N59" s="197"/>
      <c r="O59" s="273"/>
      <c r="P59" s="273"/>
      <c r="Q59" s="273"/>
      <c r="R59" s="273"/>
      <c r="S59" s="194"/>
    </row>
    <row r="60" spans="2:20" x14ac:dyDescent="0.4">
      <c r="B60" s="192"/>
      <c r="C60" s="180"/>
      <c r="D60" s="204"/>
      <c r="E60" s="143"/>
      <c r="F60" s="143"/>
      <c r="G60" s="143"/>
      <c r="H60" s="143"/>
      <c r="I60" s="145"/>
      <c r="K60" s="88"/>
      <c r="L60" s="192"/>
      <c r="M60" s="141"/>
      <c r="N60" s="204"/>
      <c r="O60" s="143"/>
      <c r="P60" s="143"/>
      <c r="Q60" s="143"/>
      <c r="R60" s="143"/>
      <c r="S60" s="145"/>
    </row>
    <row r="61" spans="2:20" ht="19.5" thickBot="1" x14ac:dyDescent="0.45">
      <c r="B61" s="193"/>
      <c r="C61" s="181"/>
      <c r="D61" s="205"/>
      <c r="E61" s="207">
        <f>E59+F59</f>
        <v>0</v>
      </c>
      <c r="F61" s="208"/>
      <c r="G61" s="207">
        <f>G59+H59</f>
        <v>0</v>
      </c>
      <c r="H61" s="208"/>
      <c r="I61" s="176"/>
      <c r="K61" s="88"/>
      <c r="L61" s="193"/>
      <c r="M61" s="153"/>
      <c r="N61" s="205"/>
      <c r="O61" s="207">
        <f>O59+P59</f>
        <v>0</v>
      </c>
      <c r="P61" s="208"/>
      <c r="Q61" s="207">
        <f>Q59+R59</f>
        <v>0</v>
      </c>
      <c r="R61" s="208"/>
      <c r="S61" s="176"/>
    </row>
    <row r="62" spans="2:20" x14ac:dyDescent="0.4">
      <c r="B62" s="77"/>
      <c r="C62" s="77"/>
      <c r="D62" s="91"/>
      <c r="E62" s="92"/>
      <c r="F62" s="92"/>
      <c r="G62" s="92"/>
      <c r="H62" s="92"/>
      <c r="I62" s="77"/>
      <c r="K62" s="88"/>
      <c r="L62" s="88"/>
      <c r="M62" s="88"/>
      <c r="N62" s="88"/>
      <c r="O62" s="88"/>
      <c r="P62" s="88"/>
      <c r="Q62" s="88"/>
      <c r="R62" s="88"/>
    </row>
    <row r="63" spans="2:20" x14ac:dyDescent="0.4">
      <c r="D63" s="178" t="s">
        <v>145</v>
      </c>
    </row>
    <row r="64" spans="2:20" ht="19.5" thickBot="1" x14ac:dyDescent="0.45">
      <c r="D64" s="178"/>
    </row>
    <row r="65" spans="3:44"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C65" s="83"/>
      <c r="AD65" s="255" t="s">
        <v>183</v>
      </c>
      <c r="AE65" s="256"/>
      <c r="AF65" s="263" t="s">
        <v>147</v>
      </c>
      <c r="AG65" s="182"/>
      <c r="AH65" s="182" t="s">
        <v>148</v>
      </c>
      <c r="AI65" s="183"/>
    </row>
    <row r="66" spans="3:44" ht="19.5" thickBot="1" x14ac:dyDescent="0.45">
      <c r="C66" s="84" t="s">
        <v>146</v>
      </c>
      <c r="D66" s="191" t="s">
        <v>390</v>
      </c>
      <c r="E66" s="266">
        <v>47</v>
      </c>
      <c r="F66" s="267"/>
      <c r="G66" s="97" t="s">
        <v>103</v>
      </c>
      <c r="H66" s="70" t="s">
        <v>128</v>
      </c>
      <c r="I66" s="70" t="s">
        <v>129</v>
      </c>
      <c r="J66" s="71" t="s">
        <v>128</v>
      </c>
      <c r="L66" s="191" t="s">
        <v>333</v>
      </c>
      <c r="M66" s="266">
        <v>88</v>
      </c>
      <c r="N66" s="267"/>
      <c r="O66" s="97" t="s">
        <v>103</v>
      </c>
      <c r="P66" s="70" t="s">
        <v>128</v>
      </c>
      <c r="Q66" s="70" t="s">
        <v>129</v>
      </c>
      <c r="R66" s="71" t="s">
        <v>128</v>
      </c>
      <c r="T66" s="191" t="s">
        <v>255</v>
      </c>
      <c r="U66" s="266">
        <v>124</v>
      </c>
      <c r="V66" s="267"/>
      <c r="W66" s="97" t="s">
        <v>103</v>
      </c>
      <c r="X66" s="70" t="s">
        <v>128</v>
      </c>
      <c r="Y66" s="70" t="s">
        <v>129</v>
      </c>
      <c r="Z66" s="71" t="s">
        <v>128</v>
      </c>
      <c r="AC66" s="191" t="s">
        <v>213</v>
      </c>
      <c r="AD66" s="251">
        <v>70</v>
      </c>
      <c r="AE66" s="252"/>
      <c r="AF66" s="97" t="s">
        <v>103</v>
      </c>
      <c r="AG66" s="70" t="s">
        <v>128</v>
      </c>
      <c r="AH66" s="70" t="s">
        <v>129</v>
      </c>
      <c r="AI66" s="71" t="s">
        <v>128</v>
      </c>
      <c r="AL66" s="179" t="s">
        <v>142</v>
      </c>
      <c r="AM66" s="255" t="s">
        <v>183</v>
      </c>
      <c r="AN66" s="256"/>
      <c r="AO66" s="263" t="s">
        <v>147</v>
      </c>
      <c r="AP66" s="182"/>
      <c r="AQ66" s="182" t="s">
        <v>148</v>
      </c>
      <c r="AR66" s="183"/>
    </row>
    <row r="67" spans="3:44" ht="19.5" x14ac:dyDescent="0.4">
      <c r="C67" s="107" t="s">
        <v>302</v>
      </c>
      <c r="D67" s="192"/>
      <c r="E67" s="268"/>
      <c r="F67" s="269"/>
      <c r="G67" s="142">
        <v>27</v>
      </c>
      <c r="H67" s="154">
        <v>13</v>
      </c>
      <c r="I67" s="154">
        <v>43</v>
      </c>
      <c r="J67" s="144">
        <v>13</v>
      </c>
      <c r="L67" s="192"/>
      <c r="M67" s="268"/>
      <c r="N67" s="269"/>
      <c r="O67" s="142">
        <v>43</v>
      </c>
      <c r="P67" s="154">
        <v>9</v>
      </c>
      <c r="Q67" s="154">
        <v>42</v>
      </c>
      <c r="R67" s="144">
        <v>9</v>
      </c>
      <c r="T67" s="192"/>
      <c r="U67" s="268"/>
      <c r="V67" s="269"/>
      <c r="W67" s="142">
        <v>34</v>
      </c>
      <c r="X67" s="154">
        <v>9</v>
      </c>
      <c r="Y67" s="154">
        <v>39</v>
      </c>
      <c r="Z67" s="144">
        <v>9</v>
      </c>
      <c r="AC67" s="192"/>
      <c r="AD67" s="251"/>
      <c r="AE67" s="252"/>
      <c r="AF67" s="142">
        <v>21</v>
      </c>
      <c r="AG67" s="154">
        <v>12</v>
      </c>
      <c r="AH67" s="154">
        <v>34</v>
      </c>
      <c r="AI67" s="144">
        <v>12</v>
      </c>
      <c r="AL67" s="180"/>
      <c r="AM67" s="257"/>
      <c r="AN67" s="258"/>
      <c r="AO67" s="97" t="s">
        <v>103</v>
      </c>
      <c r="AP67" s="70" t="s">
        <v>128</v>
      </c>
      <c r="AQ67" s="70" t="s">
        <v>129</v>
      </c>
      <c r="AR67" s="71" t="s">
        <v>128</v>
      </c>
    </row>
    <row r="68" spans="3:44" x14ac:dyDescent="0.4">
      <c r="D68" s="192"/>
      <c r="E68" s="268"/>
      <c r="F68" s="269"/>
      <c r="G68" s="264"/>
      <c r="H68" s="156"/>
      <c r="I68" s="156"/>
      <c r="J68" s="146"/>
      <c r="L68" s="192"/>
      <c r="M68" s="268"/>
      <c r="N68" s="269"/>
      <c r="O68" s="264"/>
      <c r="P68" s="156"/>
      <c r="Q68" s="156"/>
      <c r="R68" s="146"/>
      <c r="T68" s="192"/>
      <c r="U68" s="268"/>
      <c r="V68" s="269"/>
      <c r="W68" s="264"/>
      <c r="X68" s="156"/>
      <c r="Y68" s="156"/>
      <c r="Z68" s="146"/>
      <c r="AC68" s="192"/>
      <c r="AD68" s="251"/>
      <c r="AE68" s="252"/>
      <c r="AF68" s="264"/>
      <c r="AG68" s="156"/>
      <c r="AH68" s="156"/>
      <c r="AI68" s="146"/>
      <c r="AL68" s="180"/>
      <c r="AM68" s="251"/>
      <c r="AN68" s="252"/>
      <c r="AO68" s="141">
        <v>24</v>
      </c>
      <c r="AP68" s="143">
        <v>5</v>
      </c>
      <c r="AQ68" s="143">
        <v>35</v>
      </c>
      <c r="AR68" s="184">
        <v>5</v>
      </c>
    </row>
    <row r="69" spans="3:44" ht="19.5" thickBot="1" x14ac:dyDescent="0.45">
      <c r="D69" s="193"/>
      <c r="E69" s="270"/>
      <c r="F69" s="271"/>
      <c r="G69" s="265">
        <f>G67+H67</f>
        <v>40</v>
      </c>
      <c r="H69" s="196"/>
      <c r="I69" s="195">
        <f>I67+J67</f>
        <v>56</v>
      </c>
      <c r="J69" s="201"/>
      <c r="L69" s="193"/>
      <c r="M69" s="270"/>
      <c r="N69" s="271"/>
      <c r="O69" s="265">
        <f>O67+P67</f>
        <v>52</v>
      </c>
      <c r="P69" s="196"/>
      <c r="Q69" s="195">
        <f>Q67+R67</f>
        <v>51</v>
      </c>
      <c r="R69" s="201"/>
      <c r="T69" s="193"/>
      <c r="U69" s="270"/>
      <c r="V69" s="271"/>
      <c r="W69" s="265">
        <f>W67+X67</f>
        <v>43</v>
      </c>
      <c r="X69" s="196"/>
      <c r="Y69" s="195">
        <f>Y67+Z67</f>
        <v>48</v>
      </c>
      <c r="Z69" s="201"/>
      <c r="AC69" s="193"/>
      <c r="AD69" s="253"/>
      <c r="AE69" s="254"/>
      <c r="AF69" s="265">
        <f>AF67+AG67</f>
        <v>33</v>
      </c>
      <c r="AG69" s="196"/>
      <c r="AH69" s="195">
        <f>AH67+AI67</f>
        <v>46</v>
      </c>
      <c r="AI69" s="201"/>
      <c r="AL69" s="180"/>
      <c r="AM69" s="251"/>
      <c r="AN69" s="252"/>
      <c r="AO69" s="141"/>
      <c r="AP69" s="143"/>
      <c r="AQ69" s="143"/>
      <c r="AR69" s="184"/>
    </row>
    <row r="70" spans="3:44" ht="19.5" thickBot="1" x14ac:dyDescent="0.45">
      <c r="D70" s="191" t="s">
        <v>391</v>
      </c>
      <c r="E70" s="266">
        <v>57</v>
      </c>
      <c r="F70" s="267"/>
      <c r="G70" s="97" t="s">
        <v>103</v>
      </c>
      <c r="H70" s="70" t="s">
        <v>128</v>
      </c>
      <c r="I70" s="70" t="s">
        <v>129</v>
      </c>
      <c r="J70" s="71" t="s">
        <v>128</v>
      </c>
      <c r="L70" s="191" t="s">
        <v>334</v>
      </c>
      <c r="M70" s="266">
        <v>62</v>
      </c>
      <c r="N70" s="267"/>
      <c r="O70" s="97" t="s">
        <v>103</v>
      </c>
      <c r="P70" s="70" t="s">
        <v>128</v>
      </c>
      <c r="Q70" s="70" t="s">
        <v>129</v>
      </c>
      <c r="R70" s="71" t="s">
        <v>128</v>
      </c>
      <c r="T70" s="191" t="s">
        <v>262</v>
      </c>
      <c r="U70" s="266">
        <v>233</v>
      </c>
      <c r="V70" s="267"/>
      <c r="W70" s="97" t="s">
        <v>103</v>
      </c>
      <c r="X70" s="70" t="s">
        <v>128</v>
      </c>
      <c r="Y70" s="70" t="s">
        <v>129</v>
      </c>
      <c r="Z70" s="71" t="s">
        <v>128</v>
      </c>
      <c r="AC70" s="180" t="s">
        <v>218</v>
      </c>
      <c r="AD70" s="251">
        <v>93</v>
      </c>
      <c r="AE70" s="252"/>
      <c r="AF70" s="97" t="s">
        <v>103</v>
      </c>
      <c r="AG70" s="70" t="s">
        <v>128</v>
      </c>
      <c r="AH70" s="70" t="s">
        <v>129</v>
      </c>
      <c r="AI70" s="71" t="s">
        <v>128</v>
      </c>
      <c r="AL70" s="181"/>
      <c r="AM70" s="251"/>
      <c r="AN70" s="252"/>
      <c r="AO70" s="153">
        <f>AO68+AP68</f>
        <v>29</v>
      </c>
      <c r="AP70" s="177"/>
      <c r="AQ70" s="177">
        <f>AQ68+AR68</f>
        <v>40</v>
      </c>
      <c r="AR70" s="185"/>
    </row>
    <row r="71" spans="3:44" x14ac:dyDescent="0.4">
      <c r="D71" s="192"/>
      <c r="E71" s="268"/>
      <c r="F71" s="269"/>
      <c r="G71" s="142">
        <v>32</v>
      </c>
      <c r="H71" s="154">
        <v>7</v>
      </c>
      <c r="I71" s="154">
        <v>32</v>
      </c>
      <c r="J71" s="144">
        <v>7</v>
      </c>
      <c r="L71" s="192"/>
      <c r="M71" s="268"/>
      <c r="N71" s="269"/>
      <c r="O71" s="142">
        <v>85</v>
      </c>
      <c r="P71" s="154">
        <v>18</v>
      </c>
      <c r="Q71" s="154">
        <v>91</v>
      </c>
      <c r="R71" s="144">
        <v>18</v>
      </c>
      <c r="T71" s="192"/>
      <c r="U71" s="268"/>
      <c r="V71" s="269"/>
      <c r="W71" s="142">
        <v>45</v>
      </c>
      <c r="X71" s="154">
        <v>6</v>
      </c>
      <c r="Y71" s="154">
        <v>37</v>
      </c>
      <c r="Z71" s="144">
        <v>6</v>
      </c>
      <c r="AC71" s="180"/>
      <c r="AD71" s="251"/>
      <c r="AE71" s="252"/>
      <c r="AF71" s="142">
        <v>28</v>
      </c>
      <c r="AG71" s="154">
        <v>3</v>
      </c>
      <c r="AH71" s="154">
        <v>29</v>
      </c>
      <c r="AI71" s="144">
        <v>3</v>
      </c>
      <c r="AL71" s="179" t="s">
        <v>149</v>
      </c>
      <c r="AM71" s="251"/>
      <c r="AN71" s="252"/>
      <c r="AO71" s="97" t="s">
        <v>103</v>
      </c>
      <c r="AP71" s="70" t="s">
        <v>128</v>
      </c>
      <c r="AQ71" s="70" t="s">
        <v>129</v>
      </c>
      <c r="AR71" s="71" t="s">
        <v>128</v>
      </c>
    </row>
    <row r="72" spans="3:44" x14ac:dyDescent="0.4">
      <c r="D72" s="192"/>
      <c r="E72" s="268"/>
      <c r="F72" s="269"/>
      <c r="G72" s="264"/>
      <c r="H72" s="156"/>
      <c r="I72" s="156"/>
      <c r="J72" s="146"/>
      <c r="L72" s="192"/>
      <c r="M72" s="268"/>
      <c r="N72" s="269"/>
      <c r="O72" s="264"/>
      <c r="P72" s="156"/>
      <c r="Q72" s="156"/>
      <c r="R72" s="146"/>
      <c r="T72" s="192"/>
      <c r="U72" s="268"/>
      <c r="V72" s="269"/>
      <c r="W72" s="264"/>
      <c r="X72" s="156"/>
      <c r="Y72" s="156"/>
      <c r="Z72" s="146"/>
      <c r="AC72" s="180"/>
      <c r="AD72" s="251"/>
      <c r="AE72" s="252"/>
      <c r="AF72" s="264"/>
      <c r="AG72" s="156"/>
      <c r="AH72" s="156"/>
      <c r="AI72" s="146"/>
      <c r="AL72" s="180"/>
      <c r="AM72" s="251"/>
      <c r="AN72" s="252"/>
      <c r="AO72" s="141">
        <v>37</v>
      </c>
      <c r="AP72" s="143">
        <v>7</v>
      </c>
      <c r="AQ72" s="143">
        <v>43</v>
      </c>
      <c r="AR72" s="184">
        <v>7</v>
      </c>
    </row>
    <row r="73" spans="3:44" ht="19.5" thickBot="1" x14ac:dyDescent="0.45">
      <c r="D73" s="193"/>
      <c r="E73" s="270"/>
      <c r="F73" s="271"/>
      <c r="G73" s="265">
        <f>G71+H71</f>
        <v>39</v>
      </c>
      <c r="H73" s="196"/>
      <c r="I73" s="195">
        <f>I71+J71</f>
        <v>39</v>
      </c>
      <c r="J73" s="201"/>
      <c r="L73" s="193"/>
      <c r="M73" s="270"/>
      <c r="N73" s="271"/>
      <c r="O73" s="265">
        <f>O71+P71</f>
        <v>103</v>
      </c>
      <c r="P73" s="196"/>
      <c r="Q73" s="195">
        <f>Q71+R71</f>
        <v>109</v>
      </c>
      <c r="R73" s="201"/>
      <c r="T73" s="193"/>
      <c r="U73" s="270"/>
      <c r="V73" s="271"/>
      <c r="W73" s="265">
        <f>W71+X71</f>
        <v>51</v>
      </c>
      <c r="X73" s="196"/>
      <c r="Y73" s="195">
        <f>Y71+Z71</f>
        <v>43</v>
      </c>
      <c r="Z73" s="201"/>
      <c r="AC73" s="181"/>
      <c r="AD73" s="253"/>
      <c r="AE73" s="254"/>
      <c r="AF73" s="265">
        <f>AF71+AG71</f>
        <v>31</v>
      </c>
      <c r="AG73" s="196"/>
      <c r="AH73" s="195">
        <f>AH71+AI71</f>
        <v>32</v>
      </c>
      <c r="AI73" s="201"/>
      <c r="AL73" s="180"/>
      <c r="AM73" s="251"/>
      <c r="AN73" s="252"/>
      <c r="AO73" s="141"/>
      <c r="AP73" s="143"/>
      <c r="AQ73" s="143"/>
      <c r="AR73" s="184"/>
    </row>
    <row r="74" spans="3:44" ht="19.5" thickBot="1" x14ac:dyDescent="0.45">
      <c r="D74" s="191" t="s">
        <v>398</v>
      </c>
      <c r="E74" s="266"/>
      <c r="F74" s="267"/>
      <c r="G74" s="97" t="s">
        <v>103</v>
      </c>
      <c r="H74" s="70" t="s">
        <v>128</v>
      </c>
      <c r="I74" s="70" t="s">
        <v>129</v>
      </c>
      <c r="J74" s="71" t="s">
        <v>128</v>
      </c>
      <c r="L74" s="191" t="s">
        <v>335</v>
      </c>
      <c r="M74" s="266">
        <v>148</v>
      </c>
      <c r="N74" s="267"/>
      <c r="O74" s="97" t="s">
        <v>103</v>
      </c>
      <c r="P74" s="70" t="s">
        <v>128</v>
      </c>
      <c r="Q74" s="70" t="s">
        <v>129</v>
      </c>
      <c r="R74" s="71" t="s">
        <v>128</v>
      </c>
      <c r="T74" s="191" t="s">
        <v>269</v>
      </c>
      <c r="U74" s="266">
        <v>203</v>
      </c>
      <c r="V74" s="267"/>
      <c r="W74" s="97" t="s">
        <v>103</v>
      </c>
      <c r="X74" s="70" t="s">
        <v>128</v>
      </c>
      <c r="Y74" s="70" t="s">
        <v>129</v>
      </c>
      <c r="Z74" s="71" t="s">
        <v>128</v>
      </c>
      <c r="AC74" s="180" t="s">
        <v>224</v>
      </c>
      <c r="AD74" s="251">
        <v>64</v>
      </c>
      <c r="AE74" s="252"/>
      <c r="AF74" s="97" t="s">
        <v>103</v>
      </c>
      <c r="AG74" s="70" t="s">
        <v>128</v>
      </c>
      <c r="AH74" s="70" t="s">
        <v>129</v>
      </c>
      <c r="AI74" s="71" t="s">
        <v>128</v>
      </c>
      <c r="AL74" s="181"/>
      <c r="AM74" s="251"/>
      <c r="AN74" s="252"/>
      <c r="AO74" s="153">
        <f>AO72+AP72</f>
        <v>44</v>
      </c>
      <c r="AP74" s="177"/>
      <c r="AQ74" s="177">
        <f>AQ72+AR72</f>
        <v>50</v>
      </c>
      <c r="AR74" s="185"/>
    </row>
    <row r="75" spans="3:44" x14ac:dyDescent="0.4">
      <c r="D75" s="192"/>
      <c r="E75" s="268"/>
      <c r="F75" s="269"/>
      <c r="G75" s="142"/>
      <c r="H75" s="154"/>
      <c r="I75" s="154"/>
      <c r="J75" s="144"/>
      <c r="L75" s="192"/>
      <c r="M75" s="268"/>
      <c r="N75" s="269"/>
      <c r="O75" s="142">
        <v>157</v>
      </c>
      <c r="P75" s="154">
        <v>33</v>
      </c>
      <c r="Q75" s="154">
        <v>134</v>
      </c>
      <c r="R75" s="144">
        <v>33</v>
      </c>
      <c r="T75" s="192"/>
      <c r="U75" s="268"/>
      <c r="V75" s="269"/>
      <c r="W75" s="142">
        <v>42</v>
      </c>
      <c r="X75" s="154">
        <v>3</v>
      </c>
      <c r="Y75" s="154">
        <v>52</v>
      </c>
      <c r="Z75" s="144">
        <v>3</v>
      </c>
      <c r="AC75" s="180"/>
      <c r="AD75" s="251"/>
      <c r="AE75" s="252"/>
      <c r="AF75" s="142">
        <v>25</v>
      </c>
      <c r="AG75" s="154">
        <v>3</v>
      </c>
      <c r="AH75" s="154">
        <v>23</v>
      </c>
      <c r="AI75" s="144">
        <v>3</v>
      </c>
      <c r="AL75" s="180" t="s">
        <v>150</v>
      </c>
      <c r="AM75" s="251"/>
      <c r="AN75" s="252"/>
      <c r="AO75" s="97" t="s">
        <v>103</v>
      </c>
      <c r="AP75" s="70" t="s">
        <v>128</v>
      </c>
      <c r="AQ75" s="70" t="s">
        <v>129</v>
      </c>
      <c r="AR75" s="71" t="s">
        <v>128</v>
      </c>
    </row>
    <row r="76" spans="3:44" x14ac:dyDescent="0.4">
      <c r="D76" s="192"/>
      <c r="E76" s="268"/>
      <c r="F76" s="269"/>
      <c r="G76" s="264"/>
      <c r="H76" s="156"/>
      <c r="I76" s="156"/>
      <c r="J76" s="146"/>
      <c r="L76" s="192"/>
      <c r="M76" s="268"/>
      <c r="N76" s="269"/>
      <c r="O76" s="264"/>
      <c r="P76" s="156"/>
      <c r="Q76" s="156"/>
      <c r="R76" s="146"/>
      <c r="T76" s="192"/>
      <c r="U76" s="268"/>
      <c r="V76" s="269"/>
      <c r="W76" s="264"/>
      <c r="X76" s="156"/>
      <c r="Y76" s="156"/>
      <c r="Z76" s="146"/>
      <c r="AC76" s="180"/>
      <c r="AD76" s="251"/>
      <c r="AE76" s="252"/>
      <c r="AF76" s="264"/>
      <c r="AG76" s="156"/>
      <c r="AH76" s="156"/>
      <c r="AI76" s="146"/>
      <c r="AL76" s="180"/>
      <c r="AM76" s="251"/>
      <c r="AN76" s="252"/>
      <c r="AO76" s="141">
        <v>13</v>
      </c>
      <c r="AP76" s="143">
        <v>2</v>
      </c>
      <c r="AQ76" s="143">
        <v>46</v>
      </c>
      <c r="AR76" s="184">
        <v>2</v>
      </c>
    </row>
    <row r="77" spans="3:44" ht="19.5" thickBot="1" x14ac:dyDescent="0.45">
      <c r="D77" s="193"/>
      <c r="E77" s="270"/>
      <c r="F77" s="271"/>
      <c r="G77" s="265">
        <f>G75+H75</f>
        <v>0</v>
      </c>
      <c r="H77" s="196"/>
      <c r="I77" s="195">
        <f>I75+J75</f>
        <v>0</v>
      </c>
      <c r="J77" s="201"/>
      <c r="L77" s="193"/>
      <c r="M77" s="270"/>
      <c r="N77" s="271"/>
      <c r="O77" s="265">
        <f>O75+P75</f>
        <v>190</v>
      </c>
      <c r="P77" s="196"/>
      <c r="Q77" s="195">
        <f>Q75+R75</f>
        <v>167</v>
      </c>
      <c r="R77" s="201"/>
      <c r="T77" s="193"/>
      <c r="U77" s="270"/>
      <c r="V77" s="271"/>
      <c r="W77" s="265">
        <f>W75+X75</f>
        <v>45</v>
      </c>
      <c r="X77" s="196"/>
      <c r="Y77" s="195">
        <f>Y75+Z75</f>
        <v>55</v>
      </c>
      <c r="Z77" s="201"/>
      <c r="AC77" s="181"/>
      <c r="AD77" s="253"/>
      <c r="AE77" s="254"/>
      <c r="AF77" s="265">
        <f>AF75+AG75</f>
        <v>28</v>
      </c>
      <c r="AG77" s="196"/>
      <c r="AH77" s="195">
        <f>AH75+AI75</f>
        <v>26</v>
      </c>
      <c r="AI77" s="201"/>
      <c r="AL77" s="180"/>
      <c r="AM77" s="251"/>
      <c r="AN77" s="252"/>
      <c r="AO77" s="141"/>
      <c r="AP77" s="143"/>
      <c r="AQ77" s="143"/>
      <c r="AR77" s="184"/>
    </row>
    <row r="78" spans="3:44" ht="19.5" thickBot="1" x14ac:dyDescent="0.45">
      <c r="D78" s="191" t="s">
        <v>399</v>
      </c>
      <c r="E78" s="266"/>
      <c r="F78" s="267"/>
      <c r="G78" s="97" t="s">
        <v>103</v>
      </c>
      <c r="H78" s="70" t="s">
        <v>128</v>
      </c>
      <c r="I78" s="70" t="s">
        <v>129</v>
      </c>
      <c r="J78" s="71" t="s">
        <v>128</v>
      </c>
      <c r="L78" s="191" t="s">
        <v>336</v>
      </c>
      <c r="M78" s="266">
        <v>447</v>
      </c>
      <c r="N78" s="267"/>
      <c r="O78" s="97" t="s">
        <v>103</v>
      </c>
      <c r="P78" s="70" t="s">
        <v>128</v>
      </c>
      <c r="Q78" s="70" t="s">
        <v>129</v>
      </c>
      <c r="R78" s="71" t="s">
        <v>128</v>
      </c>
      <c r="T78" s="191" t="s">
        <v>294</v>
      </c>
      <c r="U78" s="266">
        <v>162</v>
      </c>
      <c r="V78" s="267"/>
      <c r="W78" s="97" t="s">
        <v>103</v>
      </c>
      <c r="X78" s="70" t="s">
        <v>128</v>
      </c>
      <c r="Y78" s="70" t="s">
        <v>129</v>
      </c>
      <c r="Z78" s="71" t="s">
        <v>128</v>
      </c>
      <c r="AC78" s="191" t="s">
        <v>230</v>
      </c>
      <c r="AD78" s="266">
        <v>70</v>
      </c>
      <c r="AE78" s="267"/>
      <c r="AF78" s="97" t="s">
        <v>103</v>
      </c>
      <c r="AG78" s="70" t="s">
        <v>128</v>
      </c>
      <c r="AH78" s="70" t="s">
        <v>129</v>
      </c>
      <c r="AI78" s="71" t="s">
        <v>128</v>
      </c>
      <c r="AL78" s="181"/>
      <c r="AM78" s="251"/>
      <c r="AN78" s="252"/>
      <c r="AO78" s="153">
        <f>AO76+AP76</f>
        <v>15</v>
      </c>
      <c r="AP78" s="177"/>
      <c r="AQ78" s="177">
        <f>AQ76+AR76</f>
        <v>48</v>
      </c>
      <c r="AR78" s="185"/>
    </row>
    <row r="79" spans="3:44" x14ac:dyDescent="0.4">
      <c r="D79" s="192"/>
      <c r="E79" s="268"/>
      <c r="F79" s="269"/>
      <c r="G79" s="142"/>
      <c r="H79" s="154"/>
      <c r="I79" s="154"/>
      <c r="J79" s="144"/>
      <c r="L79" s="192"/>
      <c r="M79" s="268"/>
      <c r="N79" s="269"/>
      <c r="O79" s="142">
        <v>167</v>
      </c>
      <c r="P79" s="154">
        <v>35</v>
      </c>
      <c r="Q79" s="154">
        <v>179</v>
      </c>
      <c r="R79" s="144">
        <v>35</v>
      </c>
      <c r="T79" s="192"/>
      <c r="U79" s="268"/>
      <c r="V79" s="269"/>
      <c r="W79" s="142">
        <v>41</v>
      </c>
      <c r="X79" s="154">
        <v>8</v>
      </c>
      <c r="Y79" s="154">
        <v>36</v>
      </c>
      <c r="Z79" s="144">
        <v>8</v>
      </c>
      <c r="AC79" s="192"/>
      <c r="AD79" s="268"/>
      <c r="AE79" s="269"/>
      <c r="AF79" s="142">
        <v>25</v>
      </c>
      <c r="AG79" s="154">
        <v>6</v>
      </c>
      <c r="AH79" s="154">
        <v>19</v>
      </c>
      <c r="AI79" s="144">
        <v>6</v>
      </c>
      <c r="AL79" s="180" t="s">
        <v>138</v>
      </c>
      <c r="AM79" s="251"/>
      <c r="AN79" s="252"/>
      <c r="AO79" s="97" t="s">
        <v>103</v>
      </c>
      <c r="AP79" s="70" t="s">
        <v>128</v>
      </c>
      <c r="AQ79" s="70" t="s">
        <v>129</v>
      </c>
      <c r="AR79" s="71" t="s">
        <v>128</v>
      </c>
    </row>
    <row r="80" spans="3:44" x14ac:dyDescent="0.4">
      <c r="D80" s="192"/>
      <c r="E80" s="268"/>
      <c r="F80" s="269"/>
      <c r="G80" s="264"/>
      <c r="H80" s="156"/>
      <c r="I80" s="156"/>
      <c r="J80" s="146"/>
      <c r="L80" s="192"/>
      <c r="M80" s="268"/>
      <c r="N80" s="269"/>
      <c r="O80" s="264"/>
      <c r="P80" s="156"/>
      <c r="Q80" s="156"/>
      <c r="R80" s="146"/>
      <c r="T80" s="192"/>
      <c r="U80" s="268"/>
      <c r="V80" s="269"/>
      <c r="W80" s="264"/>
      <c r="X80" s="156"/>
      <c r="Y80" s="156"/>
      <c r="Z80" s="146"/>
      <c r="AC80" s="192"/>
      <c r="AD80" s="268"/>
      <c r="AE80" s="269"/>
      <c r="AF80" s="264"/>
      <c r="AG80" s="156"/>
      <c r="AH80" s="156"/>
      <c r="AI80" s="146"/>
      <c r="AL80" s="180"/>
      <c r="AM80" s="251"/>
      <c r="AN80" s="252"/>
      <c r="AO80" s="142"/>
      <c r="AP80" s="154"/>
      <c r="AQ80" s="154"/>
      <c r="AR80" s="144"/>
    </row>
    <row r="81" spans="4:44" ht="19.5" thickBot="1" x14ac:dyDescent="0.45">
      <c r="D81" s="193"/>
      <c r="E81" s="270"/>
      <c r="F81" s="271"/>
      <c r="G81" s="265">
        <f>G79+H79</f>
        <v>0</v>
      </c>
      <c r="H81" s="196"/>
      <c r="I81" s="195">
        <f>I79+J79</f>
        <v>0</v>
      </c>
      <c r="J81" s="201"/>
      <c r="L81" s="193"/>
      <c r="M81" s="270"/>
      <c r="N81" s="271"/>
      <c r="O81" s="265">
        <f>O79+P79</f>
        <v>202</v>
      </c>
      <c r="P81" s="196"/>
      <c r="Q81" s="195">
        <f>Q79+R79</f>
        <v>214</v>
      </c>
      <c r="R81" s="201"/>
      <c r="T81" s="193"/>
      <c r="U81" s="270"/>
      <c r="V81" s="271"/>
      <c r="W81" s="265">
        <f>W79+X79</f>
        <v>49</v>
      </c>
      <c r="X81" s="196"/>
      <c r="Y81" s="195">
        <f>Y79+Z79</f>
        <v>44</v>
      </c>
      <c r="Z81" s="201"/>
      <c r="AC81" s="193"/>
      <c r="AD81" s="270"/>
      <c r="AE81" s="271"/>
      <c r="AF81" s="265">
        <f>AF79+AG79</f>
        <v>31</v>
      </c>
      <c r="AG81" s="196"/>
      <c r="AH81" s="195">
        <f>AH79+AI79</f>
        <v>25</v>
      </c>
      <c r="AI81" s="201"/>
      <c r="AL81" s="180"/>
      <c r="AM81" s="251"/>
      <c r="AN81" s="252"/>
      <c r="AO81" s="264"/>
      <c r="AP81" s="156"/>
      <c r="AQ81" s="156"/>
      <c r="AR81" s="146"/>
    </row>
    <row r="82" spans="4:44" ht="19.5" thickBot="1" x14ac:dyDescent="0.45">
      <c r="D82" s="191" t="s">
        <v>400</v>
      </c>
      <c r="E82" s="266"/>
      <c r="F82" s="267"/>
      <c r="G82" s="97" t="s">
        <v>103</v>
      </c>
      <c r="H82" s="70" t="s">
        <v>128</v>
      </c>
      <c r="I82" s="70" t="s">
        <v>129</v>
      </c>
      <c r="J82" s="71" t="s">
        <v>128</v>
      </c>
      <c r="L82" s="191" t="s">
        <v>337</v>
      </c>
      <c r="M82" s="266">
        <v>109</v>
      </c>
      <c r="N82" s="267"/>
      <c r="O82" s="97" t="s">
        <v>103</v>
      </c>
      <c r="P82" s="70" t="s">
        <v>128</v>
      </c>
      <c r="Q82" s="70" t="s">
        <v>129</v>
      </c>
      <c r="R82" s="71" t="s">
        <v>128</v>
      </c>
      <c r="T82" s="191" t="s">
        <v>303</v>
      </c>
      <c r="U82" s="266">
        <v>136</v>
      </c>
      <c r="V82" s="267"/>
      <c r="W82" s="97" t="s">
        <v>103</v>
      </c>
      <c r="X82" s="70" t="s">
        <v>128</v>
      </c>
      <c r="Y82" s="70" t="s">
        <v>129</v>
      </c>
      <c r="Z82" s="71" t="s">
        <v>128</v>
      </c>
      <c r="AC82" s="191" t="s">
        <v>243</v>
      </c>
      <c r="AD82" s="266">
        <v>92</v>
      </c>
      <c r="AE82" s="267"/>
      <c r="AF82" s="97" t="s">
        <v>103</v>
      </c>
      <c r="AG82" s="70" t="s">
        <v>128</v>
      </c>
      <c r="AH82" s="70" t="s">
        <v>129</v>
      </c>
      <c r="AI82" s="71" t="s">
        <v>128</v>
      </c>
      <c r="AL82" s="181"/>
      <c r="AM82" s="251"/>
      <c r="AN82" s="252"/>
      <c r="AO82" s="265">
        <f>AO80+AP80</f>
        <v>0</v>
      </c>
      <c r="AP82" s="196"/>
      <c r="AQ82" s="195">
        <f>AQ80+AR80</f>
        <v>0</v>
      </c>
      <c r="AR82" s="201"/>
    </row>
    <row r="83" spans="4:44" x14ac:dyDescent="0.4">
      <c r="D83" s="192"/>
      <c r="E83" s="268"/>
      <c r="F83" s="269"/>
      <c r="G83" s="142"/>
      <c r="H83" s="154"/>
      <c r="I83" s="154"/>
      <c r="J83" s="144"/>
      <c r="L83" s="192"/>
      <c r="M83" s="268"/>
      <c r="N83" s="269"/>
      <c r="O83" s="142">
        <v>160</v>
      </c>
      <c r="P83" s="154">
        <v>40</v>
      </c>
      <c r="Q83" s="154">
        <v>155</v>
      </c>
      <c r="R83" s="144">
        <v>40</v>
      </c>
      <c r="T83" s="192"/>
      <c r="U83" s="268"/>
      <c r="V83" s="269"/>
      <c r="W83" s="142">
        <v>26</v>
      </c>
      <c r="X83" s="154">
        <v>9</v>
      </c>
      <c r="Y83" s="154">
        <v>43</v>
      </c>
      <c r="Z83" s="144">
        <v>9</v>
      </c>
      <c r="AC83" s="192"/>
      <c r="AD83" s="268"/>
      <c r="AE83" s="269"/>
      <c r="AF83" s="142">
        <v>36</v>
      </c>
      <c r="AG83" s="154">
        <v>6</v>
      </c>
      <c r="AH83" s="154">
        <v>41</v>
      </c>
      <c r="AI83" s="144">
        <v>6</v>
      </c>
      <c r="AL83" s="180" t="s">
        <v>153</v>
      </c>
      <c r="AM83" s="251"/>
      <c r="AN83" s="252"/>
      <c r="AO83" s="97" t="s">
        <v>103</v>
      </c>
      <c r="AP83" s="70" t="s">
        <v>128</v>
      </c>
      <c r="AQ83" s="70" t="s">
        <v>129</v>
      </c>
      <c r="AR83" s="71" t="s">
        <v>128</v>
      </c>
    </row>
    <row r="84" spans="4:44" x14ac:dyDescent="0.4">
      <c r="D84" s="192"/>
      <c r="E84" s="268"/>
      <c r="F84" s="269"/>
      <c r="G84" s="264"/>
      <c r="H84" s="156"/>
      <c r="I84" s="156"/>
      <c r="J84" s="146"/>
      <c r="L84" s="192"/>
      <c r="M84" s="268"/>
      <c r="N84" s="269"/>
      <c r="O84" s="264"/>
      <c r="P84" s="156"/>
      <c r="Q84" s="156"/>
      <c r="R84" s="146"/>
      <c r="T84" s="192"/>
      <c r="U84" s="268"/>
      <c r="V84" s="269"/>
      <c r="W84" s="264"/>
      <c r="X84" s="156"/>
      <c r="Y84" s="156"/>
      <c r="Z84" s="146"/>
      <c r="AC84" s="192"/>
      <c r="AD84" s="268"/>
      <c r="AE84" s="269"/>
      <c r="AF84" s="264"/>
      <c r="AG84" s="156"/>
      <c r="AH84" s="156"/>
      <c r="AI84" s="146"/>
      <c r="AL84" s="180"/>
      <c r="AM84" s="251"/>
      <c r="AN84" s="252"/>
      <c r="AO84" s="142"/>
      <c r="AP84" s="154"/>
      <c r="AQ84" s="154"/>
      <c r="AR84" s="144"/>
    </row>
    <row r="85" spans="4:44" ht="19.5" thickBot="1" x14ac:dyDescent="0.45">
      <c r="D85" s="193"/>
      <c r="E85" s="270"/>
      <c r="F85" s="271"/>
      <c r="G85" s="265">
        <f>G83+H83</f>
        <v>0</v>
      </c>
      <c r="H85" s="196"/>
      <c r="I85" s="195">
        <f>I83+J83</f>
        <v>0</v>
      </c>
      <c r="J85" s="201"/>
      <c r="L85" s="193"/>
      <c r="M85" s="270"/>
      <c r="N85" s="271"/>
      <c r="O85" s="265">
        <f>O83+P83</f>
        <v>200</v>
      </c>
      <c r="P85" s="196"/>
      <c r="Q85" s="195">
        <f>Q83+R83</f>
        <v>195</v>
      </c>
      <c r="R85" s="201"/>
      <c r="T85" s="193"/>
      <c r="U85" s="270"/>
      <c r="V85" s="271"/>
      <c r="W85" s="265">
        <f>W83+X83</f>
        <v>35</v>
      </c>
      <c r="X85" s="196"/>
      <c r="Y85" s="195">
        <f>Y83+Z83</f>
        <v>52</v>
      </c>
      <c r="Z85" s="201"/>
      <c r="AC85" s="193"/>
      <c r="AD85" s="270"/>
      <c r="AE85" s="271"/>
      <c r="AF85" s="265">
        <f>AF83+AG83</f>
        <v>42</v>
      </c>
      <c r="AG85" s="196"/>
      <c r="AH85" s="195">
        <f>AH83+AI83</f>
        <v>47</v>
      </c>
      <c r="AI85" s="201"/>
      <c r="AL85" s="180"/>
      <c r="AM85" s="251"/>
      <c r="AN85" s="252"/>
      <c r="AO85" s="264"/>
      <c r="AP85" s="156"/>
      <c r="AQ85" s="156"/>
      <c r="AR85" s="146"/>
    </row>
    <row r="86" spans="4:44" ht="19.5" thickBot="1" x14ac:dyDescent="0.45">
      <c r="D86" s="191" t="s">
        <v>401</v>
      </c>
      <c r="E86" s="266"/>
      <c r="F86" s="267"/>
      <c r="G86" s="97" t="s">
        <v>103</v>
      </c>
      <c r="H86" s="70" t="s">
        <v>128</v>
      </c>
      <c r="I86" s="70" t="s">
        <v>129</v>
      </c>
      <c r="J86" s="71" t="s">
        <v>128</v>
      </c>
      <c r="L86" s="191" t="s">
        <v>338</v>
      </c>
      <c r="M86" s="266">
        <v>25</v>
      </c>
      <c r="N86" s="267"/>
      <c r="O86" s="97" t="s">
        <v>103</v>
      </c>
      <c r="P86" s="70" t="s">
        <v>128</v>
      </c>
      <c r="Q86" s="70" t="s">
        <v>129</v>
      </c>
      <c r="R86" s="71" t="s">
        <v>128</v>
      </c>
      <c r="T86" s="191" t="s">
        <v>310</v>
      </c>
      <c r="U86" s="266">
        <v>112</v>
      </c>
      <c r="V86" s="267"/>
      <c r="W86" s="97" t="s">
        <v>103</v>
      </c>
      <c r="X86" s="70" t="s">
        <v>128</v>
      </c>
      <c r="Y86" s="70" t="s">
        <v>129</v>
      </c>
      <c r="Z86" s="71" t="s">
        <v>128</v>
      </c>
      <c r="AC86" s="191" t="s">
        <v>250</v>
      </c>
      <c r="AD86" s="266">
        <v>113</v>
      </c>
      <c r="AE86" s="267"/>
      <c r="AF86" s="97" t="s">
        <v>103</v>
      </c>
      <c r="AG86" s="70" t="s">
        <v>128</v>
      </c>
      <c r="AH86" s="70" t="s">
        <v>129</v>
      </c>
      <c r="AI86" s="71" t="s">
        <v>128</v>
      </c>
      <c r="AL86" s="181"/>
      <c r="AM86" s="251"/>
      <c r="AN86" s="252"/>
      <c r="AO86" s="265">
        <f>AO84+AP84</f>
        <v>0</v>
      </c>
      <c r="AP86" s="196"/>
      <c r="AQ86" s="195">
        <f>AQ84+AR84</f>
        <v>0</v>
      </c>
      <c r="AR86" s="201"/>
    </row>
    <row r="87" spans="4:44" x14ac:dyDescent="0.4">
      <c r="D87" s="192"/>
      <c r="E87" s="268"/>
      <c r="F87" s="269"/>
      <c r="G87" s="142"/>
      <c r="H87" s="154"/>
      <c r="I87" s="154"/>
      <c r="J87" s="144"/>
      <c r="L87" s="192"/>
      <c r="M87" s="268"/>
      <c r="N87" s="269"/>
      <c r="O87" s="142">
        <v>175</v>
      </c>
      <c r="P87" s="154">
        <v>73</v>
      </c>
      <c r="Q87" s="154">
        <v>186</v>
      </c>
      <c r="R87" s="144">
        <v>73</v>
      </c>
      <c r="T87" s="192"/>
      <c r="U87" s="268"/>
      <c r="V87" s="269"/>
      <c r="W87" s="142">
        <v>29</v>
      </c>
      <c r="X87" s="154">
        <v>9</v>
      </c>
      <c r="Y87" s="154">
        <v>29</v>
      </c>
      <c r="Z87" s="144">
        <v>9</v>
      </c>
      <c r="AC87" s="192"/>
      <c r="AD87" s="268"/>
      <c r="AE87" s="269"/>
      <c r="AF87" s="142">
        <v>33</v>
      </c>
      <c r="AG87" s="154">
        <v>8</v>
      </c>
      <c r="AH87" s="154">
        <v>69</v>
      </c>
      <c r="AI87" s="144">
        <v>8</v>
      </c>
      <c r="AL87" s="180" t="s">
        <v>154</v>
      </c>
      <c r="AM87" s="251"/>
      <c r="AN87" s="252"/>
      <c r="AO87" s="97" t="s">
        <v>103</v>
      </c>
      <c r="AP87" s="70" t="s">
        <v>128</v>
      </c>
      <c r="AQ87" s="70" t="s">
        <v>129</v>
      </c>
      <c r="AR87" s="71" t="s">
        <v>128</v>
      </c>
    </row>
    <row r="88" spans="4:44" x14ac:dyDescent="0.4">
      <c r="D88" s="192"/>
      <c r="E88" s="268"/>
      <c r="F88" s="269"/>
      <c r="G88" s="264"/>
      <c r="H88" s="156"/>
      <c r="I88" s="156"/>
      <c r="J88" s="146"/>
      <c r="L88" s="192"/>
      <c r="M88" s="268"/>
      <c r="N88" s="269"/>
      <c r="O88" s="264"/>
      <c r="P88" s="156"/>
      <c r="Q88" s="156"/>
      <c r="R88" s="146"/>
      <c r="T88" s="192"/>
      <c r="U88" s="268"/>
      <c r="V88" s="269"/>
      <c r="W88" s="264"/>
      <c r="X88" s="156"/>
      <c r="Y88" s="156"/>
      <c r="Z88" s="146"/>
      <c r="AC88" s="192"/>
      <c r="AD88" s="268"/>
      <c r="AE88" s="269"/>
      <c r="AF88" s="264"/>
      <c r="AG88" s="156"/>
      <c r="AH88" s="156"/>
      <c r="AI88" s="146"/>
      <c r="AL88" s="180"/>
      <c r="AM88" s="251"/>
      <c r="AN88" s="252"/>
      <c r="AO88" s="142"/>
      <c r="AP88" s="154"/>
      <c r="AQ88" s="154"/>
      <c r="AR88" s="144"/>
    </row>
    <row r="89" spans="4:44" ht="19.5" thickBot="1" x14ac:dyDescent="0.45">
      <c r="D89" s="193"/>
      <c r="E89" s="270"/>
      <c r="F89" s="271"/>
      <c r="G89" s="265">
        <f>G87+H87</f>
        <v>0</v>
      </c>
      <c r="H89" s="196"/>
      <c r="I89" s="195">
        <f>I87+J87</f>
        <v>0</v>
      </c>
      <c r="J89" s="201"/>
      <c r="L89" s="193"/>
      <c r="M89" s="270"/>
      <c r="N89" s="271"/>
      <c r="O89" s="265">
        <f>O87+P87</f>
        <v>248</v>
      </c>
      <c r="P89" s="196"/>
      <c r="Q89" s="195">
        <f>Q87+R87</f>
        <v>259</v>
      </c>
      <c r="R89" s="201"/>
      <c r="T89" s="193"/>
      <c r="U89" s="270"/>
      <c r="V89" s="271"/>
      <c r="W89" s="265">
        <f>W87+X87</f>
        <v>38</v>
      </c>
      <c r="X89" s="196"/>
      <c r="Y89" s="195">
        <f>Y87+Z87</f>
        <v>38</v>
      </c>
      <c r="Z89" s="201"/>
      <c r="AC89" s="193"/>
      <c r="AD89" s="270"/>
      <c r="AE89" s="271"/>
      <c r="AF89" s="265">
        <f>AF87+AG87</f>
        <v>41</v>
      </c>
      <c r="AG89" s="196"/>
      <c r="AH89" s="195">
        <f>AH87+AI87</f>
        <v>77</v>
      </c>
      <c r="AI89" s="201"/>
      <c r="AL89" s="180"/>
      <c r="AM89" s="251"/>
      <c r="AN89" s="252"/>
      <c r="AO89" s="264"/>
      <c r="AP89" s="156"/>
      <c r="AQ89" s="156"/>
      <c r="AR89" s="146"/>
    </row>
    <row r="90" spans="4:44" ht="19.5" thickBot="1" x14ac:dyDescent="0.45">
      <c r="D90" s="191" t="s">
        <v>402</v>
      </c>
      <c r="E90" s="266"/>
      <c r="F90" s="267"/>
      <c r="G90" s="97" t="s">
        <v>103</v>
      </c>
      <c r="H90" s="70" t="s">
        <v>128</v>
      </c>
      <c r="I90" s="70" t="s">
        <v>129</v>
      </c>
      <c r="J90" s="71" t="s">
        <v>128</v>
      </c>
      <c r="L90" s="191" t="s">
        <v>339</v>
      </c>
      <c r="M90" s="266">
        <v>119</v>
      </c>
      <c r="N90" s="267"/>
      <c r="O90" s="97" t="s">
        <v>103</v>
      </c>
      <c r="P90" s="70" t="s">
        <v>128</v>
      </c>
      <c r="Q90" s="70" t="s">
        <v>129</v>
      </c>
      <c r="R90" s="71" t="s">
        <v>128</v>
      </c>
      <c r="T90" s="191" t="s">
        <v>315</v>
      </c>
      <c r="U90" s="266">
        <v>71</v>
      </c>
      <c r="V90" s="267"/>
      <c r="W90" s="97" t="s">
        <v>103</v>
      </c>
      <c r="X90" s="70" t="s">
        <v>128</v>
      </c>
      <c r="Y90" s="70" t="s">
        <v>129</v>
      </c>
      <c r="Z90" s="71" t="s">
        <v>128</v>
      </c>
      <c r="AC90" s="191" t="s">
        <v>255</v>
      </c>
      <c r="AD90" s="266">
        <v>124</v>
      </c>
      <c r="AE90" s="267"/>
      <c r="AF90" s="97" t="s">
        <v>103</v>
      </c>
      <c r="AG90" s="70" t="s">
        <v>128</v>
      </c>
      <c r="AH90" s="70" t="s">
        <v>129</v>
      </c>
      <c r="AI90" s="71" t="s">
        <v>128</v>
      </c>
      <c r="AL90" s="181"/>
      <c r="AM90" s="251"/>
      <c r="AN90" s="252"/>
      <c r="AO90" s="265">
        <f>AO88+AP88</f>
        <v>0</v>
      </c>
      <c r="AP90" s="196"/>
      <c r="AQ90" s="195">
        <f>AQ88+AR88</f>
        <v>0</v>
      </c>
      <c r="AR90" s="201"/>
    </row>
    <row r="91" spans="4:44" x14ac:dyDescent="0.4">
      <c r="D91" s="192"/>
      <c r="E91" s="268"/>
      <c r="F91" s="269"/>
      <c r="G91" s="142"/>
      <c r="H91" s="154"/>
      <c r="I91" s="154"/>
      <c r="J91" s="144"/>
      <c r="L91" s="192"/>
      <c r="M91" s="268"/>
      <c r="N91" s="269"/>
      <c r="O91" s="142">
        <v>185</v>
      </c>
      <c r="P91" s="154">
        <v>43</v>
      </c>
      <c r="Q91" s="154">
        <v>227</v>
      </c>
      <c r="R91" s="144">
        <v>43</v>
      </c>
      <c r="T91" s="192"/>
      <c r="U91" s="268"/>
      <c r="V91" s="269"/>
      <c r="W91" s="142">
        <v>53</v>
      </c>
      <c r="X91" s="154">
        <v>6</v>
      </c>
      <c r="Y91" s="154">
        <v>49</v>
      </c>
      <c r="Z91" s="144">
        <v>6</v>
      </c>
      <c r="AC91" s="192"/>
      <c r="AD91" s="268"/>
      <c r="AE91" s="269"/>
      <c r="AF91" s="142">
        <v>34</v>
      </c>
      <c r="AG91" s="154">
        <v>9</v>
      </c>
      <c r="AH91" s="154">
        <v>39</v>
      </c>
      <c r="AI91" s="144">
        <v>9</v>
      </c>
      <c r="AL91" s="180" t="s">
        <v>209</v>
      </c>
      <c r="AM91" s="251"/>
      <c r="AN91" s="252"/>
      <c r="AO91" s="97" t="s">
        <v>103</v>
      </c>
      <c r="AP91" s="70" t="s">
        <v>128</v>
      </c>
      <c r="AQ91" s="70" t="s">
        <v>129</v>
      </c>
      <c r="AR91" s="71" t="s">
        <v>128</v>
      </c>
    </row>
    <row r="92" spans="4:44" x14ac:dyDescent="0.4">
      <c r="D92" s="192"/>
      <c r="E92" s="268"/>
      <c r="F92" s="269"/>
      <c r="G92" s="264"/>
      <c r="H92" s="156"/>
      <c r="I92" s="156"/>
      <c r="J92" s="146"/>
      <c r="L92" s="192"/>
      <c r="M92" s="268"/>
      <c r="N92" s="269"/>
      <c r="O92" s="264"/>
      <c r="P92" s="156"/>
      <c r="Q92" s="156"/>
      <c r="R92" s="146"/>
      <c r="T92" s="192"/>
      <c r="U92" s="268"/>
      <c r="V92" s="269"/>
      <c r="W92" s="264"/>
      <c r="X92" s="156"/>
      <c r="Y92" s="156"/>
      <c r="Z92" s="146"/>
      <c r="AC92" s="192"/>
      <c r="AD92" s="268"/>
      <c r="AE92" s="269"/>
      <c r="AF92" s="264"/>
      <c r="AG92" s="156"/>
      <c r="AH92" s="156"/>
      <c r="AI92" s="146"/>
      <c r="AL92" s="180"/>
      <c r="AM92" s="251"/>
      <c r="AN92" s="252"/>
      <c r="AO92" s="142"/>
      <c r="AP92" s="154"/>
      <c r="AQ92" s="154"/>
      <c r="AR92" s="144"/>
    </row>
    <row r="93" spans="4:44" ht="19.5" thickBot="1" x14ac:dyDescent="0.45">
      <c r="D93" s="193"/>
      <c r="E93" s="270"/>
      <c r="F93" s="271"/>
      <c r="G93" s="265">
        <f>G91+H91</f>
        <v>0</v>
      </c>
      <c r="H93" s="196"/>
      <c r="I93" s="195">
        <f>I91+J91</f>
        <v>0</v>
      </c>
      <c r="J93" s="201"/>
      <c r="L93" s="193"/>
      <c r="M93" s="270"/>
      <c r="N93" s="271"/>
      <c r="O93" s="265">
        <f>O91+P91</f>
        <v>228</v>
      </c>
      <c r="P93" s="196"/>
      <c r="Q93" s="195">
        <f>Q91+R91</f>
        <v>270</v>
      </c>
      <c r="R93" s="201"/>
      <c r="T93" s="193"/>
      <c r="U93" s="270"/>
      <c r="V93" s="271"/>
      <c r="W93" s="265">
        <f>W91+X91</f>
        <v>59</v>
      </c>
      <c r="X93" s="196"/>
      <c r="Y93" s="195">
        <f>Y91+Z91</f>
        <v>55</v>
      </c>
      <c r="Z93" s="201"/>
      <c r="AC93" s="193"/>
      <c r="AD93" s="270"/>
      <c r="AE93" s="271"/>
      <c r="AF93" s="265">
        <f>AF91+AG91</f>
        <v>43</v>
      </c>
      <c r="AG93" s="196"/>
      <c r="AH93" s="195">
        <f>AH91+AI91</f>
        <v>48</v>
      </c>
      <c r="AI93" s="201"/>
      <c r="AL93" s="180"/>
      <c r="AM93" s="251"/>
      <c r="AN93" s="252"/>
      <c r="AO93" s="264"/>
      <c r="AP93" s="156"/>
      <c r="AQ93" s="156"/>
      <c r="AR93" s="146"/>
    </row>
    <row r="94" spans="4:44" ht="19.5" thickBot="1" x14ac:dyDescent="0.45">
      <c r="D94" s="191" t="s">
        <v>403</v>
      </c>
      <c r="E94" s="266"/>
      <c r="F94" s="267"/>
      <c r="G94" s="97" t="s">
        <v>103</v>
      </c>
      <c r="H94" s="70" t="s">
        <v>128</v>
      </c>
      <c r="I94" s="70" t="s">
        <v>129</v>
      </c>
      <c r="J94" s="71" t="s">
        <v>128</v>
      </c>
      <c r="L94" s="191" t="s">
        <v>392</v>
      </c>
      <c r="M94" s="266">
        <v>85</v>
      </c>
      <c r="N94" s="267"/>
      <c r="O94" s="97" t="s">
        <v>103</v>
      </c>
      <c r="P94" s="70" t="s">
        <v>128</v>
      </c>
      <c r="Q94" s="70" t="s">
        <v>129</v>
      </c>
      <c r="R94" s="71" t="s">
        <v>128</v>
      </c>
      <c r="T94" s="191" t="s">
        <v>325</v>
      </c>
      <c r="U94" s="266">
        <v>125</v>
      </c>
      <c r="V94" s="267"/>
      <c r="W94" s="97" t="s">
        <v>103</v>
      </c>
      <c r="X94" s="70" t="s">
        <v>128</v>
      </c>
      <c r="Y94" s="70" t="s">
        <v>129</v>
      </c>
      <c r="Z94" s="71" t="s">
        <v>128</v>
      </c>
      <c r="AC94" s="191" t="s">
        <v>262</v>
      </c>
      <c r="AD94" s="266">
        <v>233</v>
      </c>
      <c r="AE94" s="267"/>
      <c r="AF94" s="97" t="s">
        <v>134</v>
      </c>
      <c r="AG94" s="70" t="s">
        <v>135</v>
      </c>
      <c r="AH94" s="70" t="s">
        <v>136</v>
      </c>
      <c r="AI94" s="71" t="s">
        <v>135</v>
      </c>
      <c r="AL94" s="181"/>
      <c r="AM94" s="251"/>
      <c r="AN94" s="252"/>
      <c r="AO94" s="265">
        <f>AO92+AP92</f>
        <v>0</v>
      </c>
      <c r="AP94" s="196"/>
      <c r="AQ94" s="195">
        <f>AQ92+AR92</f>
        <v>0</v>
      </c>
      <c r="AR94" s="201"/>
    </row>
    <row r="95" spans="4:44" x14ac:dyDescent="0.4">
      <c r="D95" s="192"/>
      <c r="E95" s="268"/>
      <c r="F95" s="269"/>
      <c r="G95" s="142"/>
      <c r="H95" s="154"/>
      <c r="I95" s="154"/>
      <c r="J95" s="144"/>
      <c r="L95" s="192"/>
      <c r="M95" s="268"/>
      <c r="N95" s="269"/>
      <c r="O95" s="142">
        <v>33</v>
      </c>
      <c r="P95" s="154">
        <v>8</v>
      </c>
      <c r="Q95" s="154">
        <v>50</v>
      </c>
      <c r="R95" s="144">
        <v>8</v>
      </c>
      <c r="T95" s="192"/>
      <c r="U95" s="268"/>
      <c r="V95" s="269"/>
      <c r="W95" s="142">
        <v>55</v>
      </c>
      <c r="X95" s="154">
        <v>14</v>
      </c>
      <c r="Y95" s="154">
        <v>44</v>
      </c>
      <c r="Z95" s="144">
        <v>14</v>
      </c>
      <c r="AC95" s="192"/>
      <c r="AD95" s="268"/>
      <c r="AE95" s="269"/>
      <c r="AF95" s="142">
        <v>45</v>
      </c>
      <c r="AG95" s="154">
        <v>6</v>
      </c>
      <c r="AH95" s="154">
        <v>37</v>
      </c>
      <c r="AI95" s="144">
        <v>6</v>
      </c>
      <c r="AL95" s="180" t="s">
        <v>210</v>
      </c>
      <c r="AM95" s="251"/>
      <c r="AN95" s="252"/>
      <c r="AO95" s="97" t="s">
        <v>103</v>
      </c>
      <c r="AP95" s="70" t="s">
        <v>128</v>
      </c>
      <c r="AQ95" s="70" t="s">
        <v>129</v>
      </c>
      <c r="AR95" s="71" t="s">
        <v>128</v>
      </c>
    </row>
    <row r="96" spans="4:44" x14ac:dyDescent="0.4">
      <c r="D96" s="192"/>
      <c r="E96" s="268"/>
      <c r="F96" s="269"/>
      <c r="G96" s="264"/>
      <c r="H96" s="156"/>
      <c r="I96" s="156"/>
      <c r="J96" s="146"/>
      <c r="L96" s="192"/>
      <c r="M96" s="268"/>
      <c r="N96" s="269"/>
      <c r="O96" s="264"/>
      <c r="P96" s="156"/>
      <c r="Q96" s="156"/>
      <c r="R96" s="146"/>
      <c r="T96" s="192"/>
      <c r="U96" s="268"/>
      <c r="V96" s="269"/>
      <c r="W96" s="264"/>
      <c r="X96" s="156"/>
      <c r="Y96" s="156"/>
      <c r="Z96" s="146"/>
      <c r="AC96" s="192"/>
      <c r="AD96" s="268"/>
      <c r="AE96" s="269"/>
      <c r="AF96" s="264"/>
      <c r="AG96" s="156"/>
      <c r="AH96" s="156"/>
      <c r="AI96" s="146"/>
      <c r="AL96" s="180"/>
      <c r="AM96" s="251"/>
      <c r="AN96" s="252"/>
      <c r="AO96" s="142"/>
      <c r="AP96" s="154"/>
      <c r="AQ96" s="154"/>
      <c r="AR96" s="144"/>
    </row>
    <row r="97" spans="4:44" ht="19.5" thickBot="1" x14ac:dyDescent="0.45">
      <c r="D97" s="193"/>
      <c r="E97" s="270"/>
      <c r="F97" s="271"/>
      <c r="G97" s="265">
        <f>G95+H95</f>
        <v>0</v>
      </c>
      <c r="H97" s="196"/>
      <c r="I97" s="195">
        <f>I95+J95</f>
        <v>0</v>
      </c>
      <c r="J97" s="201"/>
      <c r="L97" s="193"/>
      <c r="M97" s="270"/>
      <c r="N97" s="271"/>
      <c r="O97" s="265">
        <f>O95+P95</f>
        <v>41</v>
      </c>
      <c r="P97" s="196"/>
      <c r="Q97" s="195">
        <f>Q95+R95</f>
        <v>58</v>
      </c>
      <c r="R97" s="201"/>
      <c r="T97" s="193"/>
      <c r="U97" s="270"/>
      <c r="V97" s="271"/>
      <c r="W97" s="265">
        <f>W95+X95</f>
        <v>69</v>
      </c>
      <c r="X97" s="196"/>
      <c r="Y97" s="195">
        <f>Y95+Z95</f>
        <v>58</v>
      </c>
      <c r="Z97" s="201"/>
      <c r="AC97" s="193"/>
      <c r="AD97" s="270"/>
      <c r="AE97" s="271"/>
      <c r="AF97" s="265">
        <f>AF95+AG95</f>
        <v>51</v>
      </c>
      <c r="AG97" s="196"/>
      <c r="AH97" s="195">
        <f>AH95+AI95</f>
        <v>43</v>
      </c>
      <c r="AI97" s="201"/>
      <c r="AL97" s="180"/>
      <c r="AM97" s="251"/>
      <c r="AN97" s="252"/>
      <c r="AO97" s="264"/>
      <c r="AP97" s="156"/>
      <c r="AQ97" s="156"/>
      <c r="AR97" s="146"/>
    </row>
    <row r="98" spans="4:44" ht="19.5" thickBot="1" x14ac:dyDescent="0.45">
      <c r="D98" s="191" t="s">
        <v>404</v>
      </c>
      <c r="E98" s="266"/>
      <c r="F98" s="267"/>
      <c r="G98" s="97" t="s">
        <v>103</v>
      </c>
      <c r="H98" s="70" t="s">
        <v>128</v>
      </c>
      <c r="I98" s="70" t="s">
        <v>129</v>
      </c>
      <c r="J98" s="71" t="s">
        <v>128</v>
      </c>
      <c r="T98" s="191" t="s">
        <v>331</v>
      </c>
      <c r="U98" s="266">
        <v>165</v>
      </c>
      <c r="V98" s="267"/>
      <c r="W98" s="97" t="s">
        <v>103</v>
      </c>
      <c r="X98" s="70" t="s">
        <v>128</v>
      </c>
      <c r="Y98" s="70" t="s">
        <v>129</v>
      </c>
      <c r="Z98" s="71" t="s">
        <v>128</v>
      </c>
      <c r="AC98" s="191" t="s">
        <v>269</v>
      </c>
      <c r="AD98" s="266">
        <v>203</v>
      </c>
      <c r="AE98" s="267"/>
      <c r="AF98" s="97" t="s">
        <v>271</v>
      </c>
      <c r="AG98" s="70" t="s">
        <v>272</v>
      </c>
      <c r="AH98" s="70" t="s">
        <v>273</v>
      </c>
      <c r="AI98" s="71" t="s">
        <v>272</v>
      </c>
      <c r="AL98" s="181"/>
      <c r="AM98" s="251"/>
      <c r="AN98" s="252"/>
      <c r="AO98" s="265">
        <f>AO96+AP96</f>
        <v>0</v>
      </c>
      <c r="AP98" s="196"/>
      <c r="AQ98" s="195">
        <f>AQ96+AR96</f>
        <v>0</v>
      </c>
      <c r="AR98" s="201"/>
    </row>
    <row r="99" spans="4:44" x14ac:dyDescent="0.4">
      <c r="D99" s="192"/>
      <c r="E99" s="268"/>
      <c r="F99" s="269"/>
      <c r="G99" s="142"/>
      <c r="H99" s="154"/>
      <c r="I99" s="154"/>
      <c r="J99" s="144"/>
      <c r="T99" s="192"/>
      <c r="U99" s="268"/>
      <c r="V99" s="269"/>
      <c r="W99" s="142">
        <v>40</v>
      </c>
      <c r="X99" s="154">
        <v>6</v>
      </c>
      <c r="Y99" s="154">
        <v>29</v>
      </c>
      <c r="Z99" s="144">
        <v>6</v>
      </c>
      <c r="AC99" s="192"/>
      <c r="AD99" s="268"/>
      <c r="AE99" s="269"/>
      <c r="AF99" s="142">
        <v>42</v>
      </c>
      <c r="AG99" s="154">
        <v>3</v>
      </c>
      <c r="AH99" s="154">
        <v>52</v>
      </c>
      <c r="AI99" s="144">
        <v>3</v>
      </c>
      <c r="AL99" s="180" t="s">
        <v>211</v>
      </c>
      <c r="AM99" s="251"/>
      <c r="AN99" s="252"/>
      <c r="AO99" s="97" t="s">
        <v>103</v>
      </c>
      <c r="AP99" s="70" t="s">
        <v>128</v>
      </c>
      <c r="AQ99" s="70" t="s">
        <v>129</v>
      </c>
      <c r="AR99" s="71" t="s">
        <v>128</v>
      </c>
    </row>
    <row r="100" spans="4:44" x14ac:dyDescent="0.4">
      <c r="D100" s="192"/>
      <c r="E100" s="268"/>
      <c r="F100" s="269"/>
      <c r="G100" s="264"/>
      <c r="H100" s="156"/>
      <c r="I100" s="156"/>
      <c r="J100" s="146"/>
      <c r="T100" s="192"/>
      <c r="U100" s="268"/>
      <c r="V100" s="269"/>
      <c r="W100" s="264"/>
      <c r="X100" s="156"/>
      <c r="Y100" s="156"/>
      <c r="Z100" s="146"/>
      <c r="AC100" s="192"/>
      <c r="AD100" s="268"/>
      <c r="AE100" s="269"/>
      <c r="AF100" s="264"/>
      <c r="AG100" s="156"/>
      <c r="AH100" s="156"/>
      <c r="AI100" s="146"/>
      <c r="AL100" s="180"/>
      <c r="AM100" s="251"/>
      <c r="AN100" s="252"/>
      <c r="AO100" s="142"/>
      <c r="AP100" s="154"/>
      <c r="AQ100" s="154"/>
      <c r="AR100" s="144"/>
    </row>
    <row r="101" spans="4:44" ht="19.5" thickBot="1" x14ac:dyDescent="0.45">
      <c r="D101" s="193"/>
      <c r="E101" s="270"/>
      <c r="F101" s="271"/>
      <c r="G101" s="265">
        <f>G99+H99</f>
        <v>0</v>
      </c>
      <c r="H101" s="196"/>
      <c r="I101" s="195">
        <f>I99+J99</f>
        <v>0</v>
      </c>
      <c r="J101" s="201"/>
      <c r="T101" s="193"/>
      <c r="U101" s="270"/>
      <c r="V101" s="271"/>
      <c r="W101" s="265">
        <f>W99+X99</f>
        <v>46</v>
      </c>
      <c r="X101" s="196"/>
      <c r="Y101" s="195">
        <f>Y99+Z99</f>
        <v>35</v>
      </c>
      <c r="Z101" s="201"/>
      <c r="AC101" s="193"/>
      <c r="AD101" s="270"/>
      <c r="AE101" s="271"/>
      <c r="AF101" s="265">
        <f>AF99+AG99</f>
        <v>45</v>
      </c>
      <c r="AG101" s="196"/>
      <c r="AH101" s="195">
        <f>AH99+AI99</f>
        <v>55</v>
      </c>
      <c r="AI101" s="201"/>
      <c r="AL101" s="180"/>
      <c r="AM101" s="251"/>
      <c r="AN101" s="252"/>
      <c r="AO101" s="264"/>
      <c r="AP101" s="156"/>
      <c r="AQ101" s="156"/>
      <c r="AR101" s="146"/>
    </row>
    <row r="102" spans="4:44" ht="19.5" thickBot="1" x14ac:dyDescent="0.45">
      <c r="D102" s="191" t="s">
        <v>405</v>
      </c>
      <c r="E102" s="266"/>
      <c r="F102" s="267"/>
      <c r="G102" s="97" t="s">
        <v>103</v>
      </c>
      <c r="H102" s="70" t="s">
        <v>128</v>
      </c>
      <c r="I102" s="70" t="s">
        <v>129</v>
      </c>
      <c r="J102" s="71" t="s">
        <v>128</v>
      </c>
      <c r="AL102" s="181"/>
      <c r="AM102" s="251"/>
      <c r="AN102" s="252"/>
      <c r="AO102" s="265">
        <f>AO100+AP100</f>
        <v>0</v>
      </c>
      <c r="AP102" s="196"/>
      <c r="AQ102" s="195">
        <f>AQ100+AR100</f>
        <v>0</v>
      </c>
      <c r="AR102" s="201"/>
    </row>
    <row r="103" spans="4:44" x14ac:dyDescent="0.4">
      <c r="D103" s="192"/>
      <c r="E103" s="268"/>
      <c r="F103" s="269"/>
      <c r="G103" s="142"/>
      <c r="H103" s="154"/>
      <c r="I103" s="154"/>
      <c r="J103" s="144"/>
      <c r="AL103" s="180" t="s">
        <v>212</v>
      </c>
      <c r="AM103" s="251"/>
      <c r="AN103" s="252"/>
      <c r="AO103" s="97" t="s">
        <v>103</v>
      </c>
      <c r="AP103" s="70" t="s">
        <v>128</v>
      </c>
      <c r="AQ103" s="70" t="s">
        <v>129</v>
      </c>
      <c r="AR103" s="71" t="s">
        <v>128</v>
      </c>
    </row>
    <row r="104" spans="4:44" x14ac:dyDescent="0.4">
      <c r="D104" s="192"/>
      <c r="E104" s="268"/>
      <c r="F104" s="269"/>
      <c r="G104" s="264"/>
      <c r="H104" s="156"/>
      <c r="I104" s="156"/>
      <c r="J104" s="146"/>
      <c r="AL104" s="180"/>
      <c r="AM104" s="251"/>
      <c r="AN104" s="252"/>
      <c r="AO104" s="142"/>
      <c r="AP104" s="154"/>
      <c r="AQ104" s="154"/>
      <c r="AR104" s="144"/>
    </row>
    <row r="105" spans="4:44" ht="19.5" thickBot="1" x14ac:dyDescent="0.45">
      <c r="D105" s="193"/>
      <c r="E105" s="270"/>
      <c r="F105" s="271"/>
      <c r="G105" s="265">
        <f>G103+H103</f>
        <v>0</v>
      </c>
      <c r="H105" s="196"/>
      <c r="I105" s="195">
        <f>I103+J103</f>
        <v>0</v>
      </c>
      <c r="J105" s="201"/>
      <c r="AL105" s="180"/>
      <c r="AM105" s="251"/>
      <c r="AN105" s="252"/>
      <c r="AO105" s="264"/>
      <c r="AP105" s="156"/>
      <c r="AQ105" s="156"/>
      <c r="AR105" s="146"/>
    </row>
    <row r="106" spans="4:44" ht="19.5" thickBot="1" x14ac:dyDescent="0.45">
      <c r="AL106" s="181"/>
      <c r="AM106" s="251"/>
      <c r="AN106" s="252"/>
      <c r="AO106" s="265">
        <f>AO104+AP104</f>
        <v>0</v>
      </c>
      <c r="AP106" s="196"/>
      <c r="AQ106" s="195">
        <f>AQ104+AR104</f>
        <v>0</v>
      </c>
      <c r="AR106" s="201"/>
    </row>
  </sheetData>
  <mergeCells count="621">
    <mergeCell ref="D102:D105"/>
    <mergeCell ref="E102:F105"/>
    <mergeCell ref="AO102:AP102"/>
    <mergeCell ref="AQ102:AR102"/>
    <mergeCell ref="G103:G104"/>
    <mergeCell ref="H103:H104"/>
    <mergeCell ref="I103:I104"/>
    <mergeCell ref="J103:J104"/>
    <mergeCell ref="AL103:AL106"/>
    <mergeCell ref="AM103:AN106"/>
    <mergeCell ref="AO100:AO101"/>
    <mergeCell ref="AO106:AP106"/>
    <mergeCell ref="AQ106:AR106"/>
    <mergeCell ref="AO104:AO105"/>
    <mergeCell ref="AP104:AP105"/>
    <mergeCell ref="AQ104:AQ105"/>
    <mergeCell ref="AR104:AR105"/>
    <mergeCell ref="G105:H105"/>
    <mergeCell ref="I105:J105"/>
    <mergeCell ref="AQ98:AR98"/>
    <mergeCell ref="G99:G100"/>
    <mergeCell ref="H99:H100"/>
    <mergeCell ref="I99:I100"/>
    <mergeCell ref="J99:J100"/>
    <mergeCell ref="W99:W100"/>
    <mergeCell ref="X99:X100"/>
    <mergeCell ref="Y99:Y100"/>
    <mergeCell ref="Z99:Z100"/>
    <mergeCell ref="AF99:AF100"/>
    <mergeCell ref="AP100:AP101"/>
    <mergeCell ref="AQ100:AQ101"/>
    <mergeCell ref="AR100:AR101"/>
    <mergeCell ref="G101:H101"/>
    <mergeCell ref="I101:J101"/>
    <mergeCell ref="W101:X101"/>
    <mergeCell ref="Y101:Z101"/>
    <mergeCell ref="AF101:AG101"/>
    <mergeCell ref="AH101:AI101"/>
    <mergeCell ref="AG99:AG100"/>
    <mergeCell ref="AH99:AH100"/>
    <mergeCell ref="AI99:AI100"/>
    <mergeCell ref="AL99:AL102"/>
    <mergeCell ref="AM99:AN102"/>
    <mergeCell ref="D98:D101"/>
    <mergeCell ref="E98:F101"/>
    <mergeCell ref="T98:T101"/>
    <mergeCell ref="U98:V101"/>
    <mergeCell ref="AC98:AC101"/>
    <mergeCell ref="AD98:AE101"/>
    <mergeCell ref="AQ96:AQ97"/>
    <mergeCell ref="AR96:AR97"/>
    <mergeCell ref="G97:H97"/>
    <mergeCell ref="I97:J97"/>
    <mergeCell ref="O97:P97"/>
    <mergeCell ref="Q97:R97"/>
    <mergeCell ref="W97:X97"/>
    <mergeCell ref="Y97:Z97"/>
    <mergeCell ref="AF97:AG97"/>
    <mergeCell ref="AH97:AI97"/>
    <mergeCell ref="AH95:AH96"/>
    <mergeCell ref="AI95:AI96"/>
    <mergeCell ref="AL95:AL98"/>
    <mergeCell ref="AM95:AN98"/>
    <mergeCell ref="AO96:AO97"/>
    <mergeCell ref="AP96:AP97"/>
    <mergeCell ref="AO98:AP98"/>
    <mergeCell ref="W95:W96"/>
    <mergeCell ref="X95:X96"/>
    <mergeCell ref="Y95:Y96"/>
    <mergeCell ref="Z95:Z96"/>
    <mergeCell ref="AF95:AF96"/>
    <mergeCell ref="AG95:AG96"/>
    <mergeCell ref="AC94:AC97"/>
    <mergeCell ref="AD94:AE97"/>
    <mergeCell ref="AO94:AP94"/>
    <mergeCell ref="AQ94:AR94"/>
    <mergeCell ref="G95:G96"/>
    <mergeCell ref="H95:H96"/>
    <mergeCell ref="I95:I96"/>
    <mergeCell ref="J95:J96"/>
    <mergeCell ref="O95:O96"/>
    <mergeCell ref="P95:P96"/>
    <mergeCell ref="D94:D97"/>
    <mergeCell ref="E94:F97"/>
    <mergeCell ref="L94:L97"/>
    <mergeCell ref="M94:N97"/>
    <mergeCell ref="T94:T97"/>
    <mergeCell ref="U94:V97"/>
    <mergeCell ref="Q95:Q96"/>
    <mergeCell ref="R95:R96"/>
    <mergeCell ref="AQ92:AQ93"/>
    <mergeCell ref="AR92:AR93"/>
    <mergeCell ref="G93:H93"/>
    <mergeCell ref="I93:J93"/>
    <mergeCell ref="O93:P93"/>
    <mergeCell ref="Q93:R93"/>
    <mergeCell ref="W93:X93"/>
    <mergeCell ref="Y93:Z93"/>
    <mergeCell ref="AF93:AG93"/>
    <mergeCell ref="AH93:AI93"/>
    <mergeCell ref="AH91:AH92"/>
    <mergeCell ref="AI91:AI92"/>
    <mergeCell ref="AL91:AL94"/>
    <mergeCell ref="AM91:AN94"/>
    <mergeCell ref="AO92:AO93"/>
    <mergeCell ref="AP92:AP93"/>
    <mergeCell ref="W91:W92"/>
    <mergeCell ref="X91:X92"/>
    <mergeCell ref="Y91:Y92"/>
    <mergeCell ref="Z91:Z92"/>
    <mergeCell ref="D90:D93"/>
    <mergeCell ref="E90:F93"/>
    <mergeCell ref="L90:L93"/>
    <mergeCell ref="M90:N93"/>
    <mergeCell ref="T90:T93"/>
    <mergeCell ref="U90:V93"/>
    <mergeCell ref="Q91:Q92"/>
    <mergeCell ref="R91:R92"/>
    <mergeCell ref="AQ88:AQ89"/>
    <mergeCell ref="AF91:AF92"/>
    <mergeCell ref="AG91:AG92"/>
    <mergeCell ref="AC90:AC93"/>
    <mergeCell ref="AD90:AE93"/>
    <mergeCell ref="AO90:AP90"/>
    <mergeCell ref="AQ90:AR90"/>
    <mergeCell ref="G91:G92"/>
    <mergeCell ref="H91:H92"/>
    <mergeCell ref="I91:I92"/>
    <mergeCell ref="J91:J92"/>
    <mergeCell ref="O91:O92"/>
    <mergeCell ref="P91:P92"/>
    <mergeCell ref="AH87:AH88"/>
    <mergeCell ref="AI87:AI88"/>
    <mergeCell ref="AL87:AL90"/>
    <mergeCell ref="AM87:AN90"/>
    <mergeCell ref="AO88:AO89"/>
    <mergeCell ref="AP88:AP89"/>
    <mergeCell ref="W87:W88"/>
    <mergeCell ref="X87:X88"/>
    <mergeCell ref="Y87:Y88"/>
    <mergeCell ref="Z87:Z88"/>
    <mergeCell ref="AF87:AF88"/>
    <mergeCell ref="AG87:AG88"/>
    <mergeCell ref="AC86:AC89"/>
    <mergeCell ref="AD86:AE89"/>
    <mergeCell ref="AO86:AP86"/>
    <mergeCell ref="AQ86:AR86"/>
    <mergeCell ref="G87:G88"/>
    <mergeCell ref="H87:H88"/>
    <mergeCell ref="I87:I88"/>
    <mergeCell ref="J87:J88"/>
    <mergeCell ref="O87:O88"/>
    <mergeCell ref="P87:P88"/>
    <mergeCell ref="D86:D89"/>
    <mergeCell ref="E86:F89"/>
    <mergeCell ref="L86:L89"/>
    <mergeCell ref="M86:N89"/>
    <mergeCell ref="T86:T89"/>
    <mergeCell ref="U86:V89"/>
    <mergeCell ref="Q87:Q88"/>
    <mergeCell ref="R87:R88"/>
    <mergeCell ref="AR88:AR89"/>
    <mergeCell ref="G89:H89"/>
    <mergeCell ref="I89:J89"/>
    <mergeCell ref="O89:P89"/>
    <mergeCell ref="Q89:R89"/>
    <mergeCell ref="W89:X89"/>
    <mergeCell ref="Y89:Z89"/>
    <mergeCell ref="AF89:AG89"/>
    <mergeCell ref="AH89:AI89"/>
    <mergeCell ref="AH85:AI85"/>
    <mergeCell ref="AH83:AH84"/>
    <mergeCell ref="AI83:AI84"/>
    <mergeCell ref="AL83:AL86"/>
    <mergeCell ref="AM83:AN86"/>
    <mergeCell ref="AO84:AO85"/>
    <mergeCell ref="AP84:AP85"/>
    <mergeCell ref="W83:W84"/>
    <mergeCell ref="X83:X84"/>
    <mergeCell ref="Y83:Y84"/>
    <mergeCell ref="Z83:Z84"/>
    <mergeCell ref="AF83:AF84"/>
    <mergeCell ref="AG83:AG84"/>
    <mergeCell ref="AC82:AC85"/>
    <mergeCell ref="AD82:AE85"/>
    <mergeCell ref="AQ82:AR82"/>
    <mergeCell ref="G83:G84"/>
    <mergeCell ref="H83:H84"/>
    <mergeCell ref="I83:I84"/>
    <mergeCell ref="J83:J84"/>
    <mergeCell ref="O83:O84"/>
    <mergeCell ref="P83:P84"/>
    <mergeCell ref="D82:D85"/>
    <mergeCell ref="E82:F85"/>
    <mergeCell ref="L82:L85"/>
    <mergeCell ref="M82:N85"/>
    <mergeCell ref="T82:T85"/>
    <mergeCell ref="U82:V85"/>
    <mergeCell ref="Q83:Q84"/>
    <mergeCell ref="R83:R84"/>
    <mergeCell ref="AQ84:AQ85"/>
    <mergeCell ref="AR84:AR85"/>
    <mergeCell ref="G85:H85"/>
    <mergeCell ref="I85:J85"/>
    <mergeCell ref="O85:P85"/>
    <mergeCell ref="Q85:R85"/>
    <mergeCell ref="W85:X85"/>
    <mergeCell ref="Y85:Z85"/>
    <mergeCell ref="AF85:AG85"/>
    <mergeCell ref="AH81:AI81"/>
    <mergeCell ref="AH79:AH80"/>
    <mergeCell ref="AI79:AI80"/>
    <mergeCell ref="AL79:AL82"/>
    <mergeCell ref="AM79:AN82"/>
    <mergeCell ref="AO80:AO81"/>
    <mergeCell ref="AP80:AP81"/>
    <mergeCell ref="W79:W80"/>
    <mergeCell ref="X79:X80"/>
    <mergeCell ref="Y79:Y80"/>
    <mergeCell ref="Z79:Z80"/>
    <mergeCell ref="AF79:AF80"/>
    <mergeCell ref="AG79:AG80"/>
    <mergeCell ref="AC78:AC81"/>
    <mergeCell ref="AD78:AE81"/>
    <mergeCell ref="AO82:AP82"/>
    <mergeCell ref="AQ78:AR78"/>
    <mergeCell ref="G79:G80"/>
    <mergeCell ref="H79:H80"/>
    <mergeCell ref="I79:I80"/>
    <mergeCell ref="J79:J80"/>
    <mergeCell ref="O79:O80"/>
    <mergeCell ref="P79:P80"/>
    <mergeCell ref="D78:D81"/>
    <mergeCell ref="E78:F81"/>
    <mergeCell ref="L78:L81"/>
    <mergeCell ref="M78:N81"/>
    <mergeCell ref="T78:T81"/>
    <mergeCell ref="U78:V81"/>
    <mergeCell ref="Q79:Q80"/>
    <mergeCell ref="R79:R80"/>
    <mergeCell ref="AQ80:AQ81"/>
    <mergeCell ref="AR80:AR81"/>
    <mergeCell ref="G81:H81"/>
    <mergeCell ref="I81:J81"/>
    <mergeCell ref="O81:P81"/>
    <mergeCell ref="Q81:R81"/>
    <mergeCell ref="W81:X81"/>
    <mergeCell ref="Y81:Z81"/>
    <mergeCell ref="AF81:AG81"/>
    <mergeCell ref="AH77:AI77"/>
    <mergeCell ref="AH75:AH76"/>
    <mergeCell ref="AI75:AI76"/>
    <mergeCell ref="AL75:AL78"/>
    <mergeCell ref="AM75:AN78"/>
    <mergeCell ref="AO76:AO77"/>
    <mergeCell ref="AP76:AP77"/>
    <mergeCell ref="W75:W76"/>
    <mergeCell ref="X75:X76"/>
    <mergeCell ref="Y75:Y76"/>
    <mergeCell ref="Z75:Z76"/>
    <mergeCell ref="AF75:AF76"/>
    <mergeCell ref="AG75:AG76"/>
    <mergeCell ref="AC74:AC77"/>
    <mergeCell ref="AD74:AE77"/>
    <mergeCell ref="AO78:AP78"/>
    <mergeCell ref="AQ74:AR74"/>
    <mergeCell ref="G75:G76"/>
    <mergeCell ref="H75:H76"/>
    <mergeCell ref="I75:I76"/>
    <mergeCell ref="J75:J76"/>
    <mergeCell ref="O75:O76"/>
    <mergeCell ref="P75:P76"/>
    <mergeCell ref="D74:D77"/>
    <mergeCell ref="E74:F77"/>
    <mergeCell ref="L74:L77"/>
    <mergeCell ref="M74:N77"/>
    <mergeCell ref="T74:T77"/>
    <mergeCell ref="U74:V77"/>
    <mergeCell ref="Q75:Q76"/>
    <mergeCell ref="R75:R76"/>
    <mergeCell ref="AQ76:AQ77"/>
    <mergeCell ref="AR76:AR77"/>
    <mergeCell ref="G77:H77"/>
    <mergeCell ref="I77:J77"/>
    <mergeCell ref="O77:P77"/>
    <mergeCell ref="Q77:R77"/>
    <mergeCell ref="W77:X77"/>
    <mergeCell ref="Y77:Z77"/>
    <mergeCell ref="AF77:AG77"/>
    <mergeCell ref="AH73:AI73"/>
    <mergeCell ref="AH71:AH72"/>
    <mergeCell ref="AI71:AI72"/>
    <mergeCell ref="AL71:AL74"/>
    <mergeCell ref="AM71:AN74"/>
    <mergeCell ref="AO72:AO73"/>
    <mergeCell ref="AP72:AP73"/>
    <mergeCell ref="W71:W72"/>
    <mergeCell ref="X71:X72"/>
    <mergeCell ref="Y71:Y72"/>
    <mergeCell ref="Z71:Z72"/>
    <mergeCell ref="AF71:AF72"/>
    <mergeCell ref="AG71:AG72"/>
    <mergeCell ref="AC70:AC73"/>
    <mergeCell ref="AD70:AE73"/>
    <mergeCell ref="AO74:AP74"/>
    <mergeCell ref="AQ70:AR70"/>
    <mergeCell ref="G71:G72"/>
    <mergeCell ref="H71:H72"/>
    <mergeCell ref="I71:I72"/>
    <mergeCell ref="J71:J72"/>
    <mergeCell ref="O71:O72"/>
    <mergeCell ref="P71:P72"/>
    <mergeCell ref="D70:D73"/>
    <mergeCell ref="E70:F73"/>
    <mergeCell ref="L70:L73"/>
    <mergeCell ref="M70:N73"/>
    <mergeCell ref="T70:T73"/>
    <mergeCell ref="U70:V73"/>
    <mergeCell ref="Q71:Q72"/>
    <mergeCell ref="R71:R72"/>
    <mergeCell ref="AQ72:AQ73"/>
    <mergeCell ref="AR72:AR73"/>
    <mergeCell ref="G73:H73"/>
    <mergeCell ref="I73:J73"/>
    <mergeCell ref="O73:P73"/>
    <mergeCell ref="Q73:R73"/>
    <mergeCell ref="W73:X73"/>
    <mergeCell ref="Y73:Z73"/>
    <mergeCell ref="AF73:AG73"/>
    <mergeCell ref="AG67:AG68"/>
    <mergeCell ref="AH67:AH68"/>
    <mergeCell ref="AI67:AI68"/>
    <mergeCell ref="AM67:AN70"/>
    <mergeCell ref="AO68:AO69"/>
    <mergeCell ref="AP68:AP69"/>
    <mergeCell ref="R67:R68"/>
    <mergeCell ref="W67:W68"/>
    <mergeCell ref="X67:X68"/>
    <mergeCell ref="Y67:Y68"/>
    <mergeCell ref="Z67:Z68"/>
    <mergeCell ref="AF67:AF68"/>
    <mergeCell ref="AL66:AL70"/>
    <mergeCell ref="AM66:AN66"/>
    <mergeCell ref="AO70:AP70"/>
    <mergeCell ref="AO66:AP66"/>
    <mergeCell ref="AQ66:AR66"/>
    <mergeCell ref="G67:G68"/>
    <mergeCell ref="H67:H68"/>
    <mergeCell ref="I67:I68"/>
    <mergeCell ref="J67:J68"/>
    <mergeCell ref="O67:O68"/>
    <mergeCell ref="P67:P68"/>
    <mergeCell ref="AH65:AI65"/>
    <mergeCell ref="Q65:R65"/>
    <mergeCell ref="U65:V65"/>
    <mergeCell ref="W65:X65"/>
    <mergeCell ref="Y65:Z65"/>
    <mergeCell ref="AD65:AE65"/>
    <mergeCell ref="AF65:AG65"/>
    <mergeCell ref="AQ68:AQ69"/>
    <mergeCell ref="AR68:AR69"/>
    <mergeCell ref="G69:H69"/>
    <mergeCell ref="I69:J69"/>
    <mergeCell ref="O69:P69"/>
    <mergeCell ref="Q69:R69"/>
    <mergeCell ref="W69:X69"/>
    <mergeCell ref="Y69:Z69"/>
    <mergeCell ref="AF69:AG69"/>
    <mergeCell ref="AH69:AI69"/>
    <mergeCell ref="D66:D69"/>
    <mergeCell ref="E66:F69"/>
    <mergeCell ref="L66:L69"/>
    <mergeCell ref="M66:N69"/>
    <mergeCell ref="T66:T69"/>
    <mergeCell ref="U66:V69"/>
    <mergeCell ref="AC66:AC69"/>
    <mergeCell ref="AD66:AE69"/>
    <mergeCell ref="Q67:Q68"/>
    <mergeCell ref="D63:D64"/>
    <mergeCell ref="E65:F65"/>
    <mergeCell ref="G65:H65"/>
    <mergeCell ref="I65:J65"/>
    <mergeCell ref="M65:N65"/>
    <mergeCell ref="O65:P65"/>
    <mergeCell ref="R59:R60"/>
    <mergeCell ref="S59:S61"/>
    <mergeCell ref="E61:F61"/>
    <mergeCell ref="G61:H61"/>
    <mergeCell ref="O61:P61"/>
    <mergeCell ref="Q61:R61"/>
    <mergeCell ref="I59:I61"/>
    <mergeCell ref="M59:M61"/>
    <mergeCell ref="N59:N61"/>
    <mergeCell ref="O59:O60"/>
    <mergeCell ref="P59:P60"/>
    <mergeCell ref="Q59:Q60"/>
    <mergeCell ref="C59:C61"/>
    <mergeCell ref="D59:D61"/>
    <mergeCell ref="E59:E60"/>
    <mergeCell ref="F59:F60"/>
    <mergeCell ref="G59:G60"/>
    <mergeCell ref="H59:H60"/>
    <mergeCell ref="R56:R57"/>
    <mergeCell ref="S56:S58"/>
    <mergeCell ref="E58:F58"/>
    <mergeCell ref="G58:H58"/>
    <mergeCell ref="O58:P58"/>
    <mergeCell ref="Q58:R58"/>
    <mergeCell ref="I56:I58"/>
    <mergeCell ref="M56:M58"/>
    <mergeCell ref="N56:N58"/>
    <mergeCell ref="O56:O57"/>
    <mergeCell ref="P56:P57"/>
    <mergeCell ref="Q56:Q57"/>
    <mergeCell ref="C56:C58"/>
    <mergeCell ref="D56:D58"/>
    <mergeCell ref="E56:E57"/>
    <mergeCell ref="F56:F57"/>
    <mergeCell ref="G56:G57"/>
    <mergeCell ref="H56:H57"/>
    <mergeCell ref="R53:R54"/>
    <mergeCell ref="S53:S55"/>
    <mergeCell ref="E55:F55"/>
    <mergeCell ref="G55:H55"/>
    <mergeCell ref="O55:P55"/>
    <mergeCell ref="Q55:R55"/>
    <mergeCell ref="I53:I55"/>
    <mergeCell ref="M53:M55"/>
    <mergeCell ref="N53:N55"/>
    <mergeCell ref="O53:O54"/>
    <mergeCell ref="P53:P54"/>
    <mergeCell ref="Q53:Q54"/>
    <mergeCell ref="C53:C55"/>
    <mergeCell ref="D53:D55"/>
    <mergeCell ref="E53:E54"/>
    <mergeCell ref="F53:F54"/>
    <mergeCell ref="G53:G54"/>
    <mergeCell ref="H53:H54"/>
    <mergeCell ref="R50:R51"/>
    <mergeCell ref="S50:S52"/>
    <mergeCell ref="E52:F52"/>
    <mergeCell ref="G52:H52"/>
    <mergeCell ref="O52:P52"/>
    <mergeCell ref="Q52:R52"/>
    <mergeCell ref="I50:I52"/>
    <mergeCell ref="M50:M52"/>
    <mergeCell ref="N50:N52"/>
    <mergeCell ref="O50:O51"/>
    <mergeCell ref="P50:P51"/>
    <mergeCell ref="Q50:Q51"/>
    <mergeCell ref="C50:C52"/>
    <mergeCell ref="D50:D52"/>
    <mergeCell ref="E50:E51"/>
    <mergeCell ref="F50:F51"/>
    <mergeCell ref="G50:G51"/>
    <mergeCell ref="H50:H51"/>
    <mergeCell ref="C44:C46"/>
    <mergeCell ref="D44:D46"/>
    <mergeCell ref="E44:E45"/>
    <mergeCell ref="F44:F45"/>
    <mergeCell ref="G44:G45"/>
    <mergeCell ref="H44:H45"/>
    <mergeCell ref="R47:R48"/>
    <mergeCell ref="S47:S49"/>
    <mergeCell ref="E49:F49"/>
    <mergeCell ref="G49:H49"/>
    <mergeCell ref="O49:P49"/>
    <mergeCell ref="Q49:R49"/>
    <mergeCell ref="I47:I49"/>
    <mergeCell ref="M47:M49"/>
    <mergeCell ref="N47:N49"/>
    <mergeCell ref="O47:O48"/>
    <mergeCell ref="P47:P48"/>
    <mergeCell ref="Q47:Q48"/>
    <mergeCell ref="G47:G48"/>
    <mergeCell ref="H47:H48"/>
    <mergeCell ref="R44:R45"/>
    <mergeCell ref="S44:S46"/>
    <mergeCell ref="E46:F46"/>
    <mergeCell ref="G46:H46"/>
    <mergeCell ref="O46:P46"/>
    <mergeCell ref="Q46:R46"/>
    <mergeCell ref="I44:I46"/>
    <mergeCell ref="M44:M46"/>
    <mergeCell ref="N44:N46"/>
    <mergeCell ref="O44:O45"/>
    <mergeCell ref="P44:P45"/>
    <mergeCell ref="Q44:Q45"/>
    <mergeCell ref="H41:H42"/>
    <mergeCell ref="R41:R42"/>
    <mergeCell ref="S41:S43"/>
    <mergeCell ref="E43:F43"/>
    <mergeCell ref="G43:H43"/>
    <mergeCell ref="O43:P43"/>
    <mergeCell ref="Q43:R43"/>
    <mergeCell ref="I41:I43"/>
    <mergeCell ref="M41:M43"/>
    <mergeCell ref="N41:N43"/>
    <mergeCell ref="O41:O42"/>
    <mergeCell ref="P41:P42"/>
    <mergeCell ref="Q41:Q42"/>
    <mergeCell ref="O37:P37"/>
    <mergeCell ref="Q37:R37"/>
    <mergeCell ref="G35:G36"/>
    <mergeCell ref="H35:H36"/>
    <mergeCell ref="I35:I37"/>
    <mergeCell ref="M35:M37"/>
    <mergeCell ref="N35:N37"/>
    <mergeCell ref="O35:O36"/>
    <mergeCell ref="S38:S40"/>
    <mergeCell ref="G40:H40"/>
    <mergeCell ref="O40:P40"/>
    <mergeCell ref="Q40:R40"/>
    <mergeCell ref="G38:G39"/>
    <mergeCell ref="H38:H39"/>
    <mergeCell ref="P38:P39"/>
    <mergeCell ref="Q38:Q39"/>
    <mergeCell ref="R38:R39"/>
    <mergeCell ref="P32:P33"/>
    <mergeCell ref="Q32:Q33"/>
    <mergeCell ref="R32:R33"/>
    <mergeCell ref="S32:S34"/>
    <mergeCell ref="E34:F34"/>
    <mergeCell ref="G34:H34"/>
    <mergeCell ref="O34:P34"/>
    <mergeCell ref="Q34:R34"/>
    <mergeCell ref="H32:H33"/>
    <mergeCell ref="I32:I34"/>
    <mergeCell ref="L32:L61"/>
    <mergeCell ref="M32:M34"/>
    <mergeCell ref="N32:N34"/>
    <mergeCell ref="O32:O33"/>
    <mergeCell ref="I38:I40"/>
    <mergeCell ref="M38:M40"/>
    <mergeCell ref="N38:N40"/>
    <mergeCell ref="O38:O39"/>
    <mergeCell ref="P35:P36"/>
    <mergeCell ref="Q35:Q36"/>
    <mergeCell ref="R35:R36"/>
    <mergeCell ref="S35:S37"/>
    <mergeCell ref="E37:F37"/>
    <mergeCell ref="G37:H37"/>
    <mergeCell ref="B32:B61"/>
    <mergeCell ref="C32:C34"/>
    <mergeCell ref="D32:D34"/>
    <mergeCell ref="E32:E33"/>
    <mergeCell ref="F32:F33"/>
    <mergeCell ref="G32:G33"/>
    <mergeCell ref="C35:C37"/>
    <mergeCell ref="D35:D37"/>
    <mergeCell ref="E35:E36"/>
    <mergeCell ref="F35:F36"/>
    <mergeCell ref="E40:F40"/>
    <mergeCell ref="C38:C40"/>
    <mergeCell ref="D38:D40"/>
    <mergeCell ref="E38:E39"/>
    <mergeCell ref="F38:F39"/>
    <mergeCell ref="C41:C43"/>
    <mergeCell ref="D41:D43"/>
    <mergeCell ref="E41:E42"/>
    <mergeCell ref="F41:F42"/>
    <mergeCell ref="G41:G42"/>
    <mergeCell ref="C47:C49"/>
    <mergeCell ref="D47:D49"/>
    <mergeCell ref="E47:E48"/>
    <mergeCell ref="F47:F48"/>
    <mergeCell ref="L30:M31"/>
    <mergeCell ref="N30:S30"/>
    <mergeCell ref="E31:F31"/>
    <mergeCell ref="G31:H31"/>
    <mergeCell ref="O31:P31"/>
    <mergeCell ref="Q31:R31"/>
    <mergeCell ref="I18:I20"/>
    <mergeCell ref="E20:F20"/>
    <mergeCell ref="G20:H20"/>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B215E-3925-4B0E-A27E-998D71CF1583}">
  <sheetPr>
    <pageSetUpPr fitToPage="1"/>
  </sheetPr>
  <dimension ref="A1:D38"/>
  <sheetViews>
    <sheetView topLeftCell="A18" zoomScaleNormal="100" workbookViewId="0">
      <selection activeCell="D35" sqref="D35"/>
    </sheetView>
  </sheetViews>
  <sheetFormatPr defaultRowHeight="18.75" x14ac:dyDescent="0.4"/>
  <cols>
    <col min="1" max="1" width="15.875" customWidth="1"/>
    <col min="2" max="4" width="20.75" customWidth="1"/>
  </cols>
  <sheetData>
    <row r="1" spans="1:4" x14ac:dyDescent="0.4">
      <c r="A1" s="60" t="s">
        <v>74</v>
      </c>
      <c r="B1" s="60"/>
      <c r="C1" s="60"/>
      <c r="D1" s="61" t="s">
        <v>274</v>
      </c>
    </row>
    <row r="2" spans="1:4" x14ac:dyDescent="0.4">
      <c r="A2" s="62" t="s">
        <v>76</v>
      </c>
      <c r="B2" s="62" t="s">
        <v>77</v>
      </c>
      <c r="C2" s="62" t="s">
        <v>78</v>
      </c>
      <c r="D2" s="62" t="s">
        <v>79</v>
      </c>
    </row>
    <row r="3" spans="1:4" ht="22.5" customHeight="1" x14ac:dyDescent="0.4">
      <c r="A3" s="85">
        <v>45012</v>
      </c>
      <c r="B3" s="3"/>
      <c r="C3" s="3"/>
      <c r="D3" s="3"/>
    </row>
    <row r="4" spans="1:4" ht="22.5" customHeight="1" x14ac:dyDescent="0.4">
      <c r="A4" s="85">
        <f>A3+1</f>
        <v>45013</v>
      </c>
      <c r="B4" s="3"/>
      <c r="C4" s="3"/>
      <c r="D4" s="3"/>
    </row>
    <row r="5" spans="1:4" ht="22.5" customHeight="1" x14ac:dyDescent="0.4">
      <c r="A5" s="85">
        <f>A4+1</f>
        <v>45014</v>
      </c>
      <c r="B5" s="3"/>
      <c r="C5" s="3"/>
      <c r="D5" s="3"/>
    </row>
    <row r="6" spans="1:4" ht="22.5" customHeight="1" x14ac:dyDescent="0.4">
      <c r="A6" s="85">
        <f t="shared" ref="A6:A36" si="0">A5+1</f>
        <v>45015</v>
      </c>
      <c r="B6" s="3"/>
      <c r="C6" s="3"/>
      <c r="D6" s="3"/>
    </row>
    <row r="7" spans="1:4" ht="22.5" customHeight="1" x14ac:dyDescent="0.4">
      <c r="A7" s="85">
        <f t="shared" si="0"/>
        <v>45016</v>
      </c>
      <c r="B7" s="3"/>
      <c r="C7" s="3"/>
      <c r="D7" s="3"/>
    </row>
    <row r="8" spans="1:4" ht="22.5" customHeight="1" x14ac:dyDescent="0.4">
      <c r="A8" s="64">
        <f t="shared" si="0"/>
        <v>45017</v>
      </c>
      <c r="B8" s="65"/>
      <c r="C8" s="65"/>
      <c r="D8" s="65"/>
    </row>
    <row r="9" spans="1:4" ht="22.5" customHeight="1" x14ac:dyDescent="0.4">
      <c r="A9" s="64">
        <f t="shared" si="0"/>
        <v>45018</v>
      </c>
      <c r="B9" s="65"/>
      <c r="C9" s="65"/>
      <c r="D9" s="65"/>
    </row>
    <row r="10" spans="1:4" ht="22.5" customHeight="1" x14ac:dyDescent="0.4">
      <c r="A10" s="85">
        <f t="shared" si="0"/>
        <v>45019</v>
      </c>
      <c r="B10" s="3"/>
      <c r="C10" s="3"/>
      <c r="D10" s="3"/>
    </row>
    <row r="11" spans="1:4" ht="22.5" customHeight="1" x14ac:dyDescent="0.4">
      <c r="A11" s="85">
        <f t="shared" si="0"/>
        <v>45020</v>
      </c>
      <c r="B11" s="3"/>
      <c r="C11" s="3"/>
      <c r="D11" s="3"/>
    </row>
    <row r="12" spans="1:4" ht="22.5" customHeight="1" x14ac:dyDescent="0.4">
      <c r="A12" s="85">
        <f t="shared" si="0"/>
        <v>45021</v>
      </c>
      <c r="B12" s="3">
        <v>1127</v>
      </c>
      <c r="C12" s="3">
        <v>468</v>
      </c>
      <c r="D12" s="3">
        <v>905</v>
      </c>
    </row>
    <row r="13" spans="1:4" ht="22.5" customHeight="1" x14ac:dyDescent="0.4">
      <c r="A13" s="85">
        <f t="shared" si="0"/>
        <v>45022</v>
      </c>
      <c r="B13" s="3">
        <v>853</v>
      </c>
      <c r="C13" s="3">
        <v>505</v>
      </c>
      <c r="D13" s="3">
        <v>939</v>
      </c>
    </row>
    <row r="14" spans="1:4" ht="22.5" customHeight="1" x14ac:dyDescent="0.4">
      <c r="A14" s="85">
        <f t="shared" si="0"/>
        <v>45023</v>
      </c>
      <c r="B14" s="3">
        <v>1063</v>
      </c>
      <c r="C14" s="3">
        <v>682</v>
      </c>
      <c r="D14" s="3">
        <v>1064</v>
      </c>
    </row>
    <row r="15" spans="1:4" ht="22.5" customHeight="1" x14ac:dyDescent="0.4">
      <c r="A15" s="64">
        <f t="shared" si="0"/>
        <v>45024</v>
      </c>
      <c r="B15" s="65"/>
      <c r="C15" s="65"/>
      <c r="D15" s="65"/>
    </row>
    <row r="16" spans="1:4" ht="22.5" customHeight="1" x14ac:dyDescent="0.4">
      <c r="A16" s="64">
        <f t="shared" si="0"/>
        <v>45025</v>
      </c>
      <c r="B16" s="65"/>
      <c r="C16" s="65"/>
      <c r="D16" s="65"/>
    </row>
    <row r="17" spans="1:4" ht="22.5" customHeight="1" x14ac:dyDescent="0.4">
      <c r="A17" s="85">
        <f t="shared" si="0"/>
        <v>45026</v>
      </c>
      <c r="B17" s="3">
        <v>1194</v>
      </c>
      <c r="C17" s="3">
        <v>603</v>
      </c>
      <c r="D17" s="3">
        <v>916</v>
      </c>
    </row>
    <row r="18" spans="1:4" ht="22.5" customHeight="1" x14ac:dyDescent="0.4">
      <c r="A18" s="85">
        <f t="shared" si="0"/>
        <v>45027</v>
      </c>
      <c r="B18" s="3">
        <v>1339</v>
      </c>
      <c r="C18" s="3">
        <v>610</v>
      </c>
      <c r="D18" s="3">
        <v>879</v>
      </c>
    </row>
    <row r="19" spans="1:4" ht="22.5" customHeight="1" x14ac:dyDescent="0.4">
      <c r="A19" s="85">
        <f t="shared" si="0"/>
        <v>45028</v>
      </c>
      <c r="B19" s="3">
        <v>1350</v>
      </c>
      <c r="C19" s="3">
        <v>695</v>
      </c>
      <c r="D19" s="3">
        <v>1004</v>
      </c>
    </row>
    <row r="20" spans="1:4" ht="22.5" customHeight="1" x14ac:dyDescent="0.4">
      <c r="A20" s="85">
        <f t="shared" si="0"/>
        <v>45029</v>
      </c>
      <c r="B20" s="3">
        <v>1253</v>
      </c>
      <c r="C20" s="3">
        <v>676</v>
      </c>
      <c r="D20" s="3">
        <v>990</v>
      </c>
    </row>
    <row r="21" spans="1:4" ht="22.5" customHeight="1" x14ac:dyDescent="0.4">
      <c r="A21" s="85">
        <f t="shared" si="0"/>
        <v>45030</v>
      </c>
      <c r="B21" s="3">
        <v>1222</v>
      </c>
      <c r="C21" s="3">
        <v>676</v>
      </c>
      <c r="D21" s="3">
        <v>1002</v>
      </c>
    </row>
    <row r="22" spans="1:4" ht="22.5" customHeight="1" x14ac:dyDescent="0.4">
      <c r="A22" s="64">
        <f t="shared" si="0"/>
        <v>45031</v>
      </c>
      <c r="B22" s="65"/>
      <c r="C22" s="65"/>
      <c r="D22" s="65"/>
    </row>
    <row r="23" spans="1:4" ht="22.5" customHeight="1" x14ac:dyDescent="0.4">
      <c r="A23" s="64">
        <f t="shared" si="0"/>
        <v>45032</v>
      </c>
      <c r="B23" s="65"/>
      <c r="C23" s="65"/>
      <c r="D23" s="65"/>
    </row>
    <row r="24" spans="1:4" ht="22.5" customHeight="1" x14ac:dyDescent="0.4">
      <c r="A24" s="85">
        <f t="shared" si="0"/>
        <v>45033</v>
      </c>
      <c r="B24" s="3">
        <v>1278</v>
      </c>
      <c r="C24" s="3">
        <v>645</v>
      </c>
      <c r="D24" s="3">
        <v>970</v>
      </c>
    </row>
    <row r="25" spans="1:4" ht="22.5" customHeight="1" x14ac:dyDescent="0.4">
      <c r="A25" s="85">
        <f t="shared" si="0"/>
        <v>45034</v>
      </c>
      <c r="B25" s="3">
        <v>1665</v>
      </c>
      <c r="C25" s="3">
        <v>719</v>
      </c>
      <c r="D25" s="3">
        <v>939</v>
      </c>
    </row>
    <row r="26" spans="1:4" ht="22.5" customHeight="1" x14ac:dyDescent="0.4">
      <c r="A26" s="85">
        <f t="shared" si="0"/>
        <v>45035</v>
      </c>
      <c r="B26" s="3">
        <v>1674</v>
      </c>
      <c r="C26" s="3">
        <v>641</v>
      </c>
      <c r="D26" s="3">
        <v>974</v>
      </c>
    </row>
    <row r="27" spans="1:4" ht="22.5" customHeight="1" x14ac:dyDescent="0.4">
      <c r="A27" s="85">
        <f t="shared" si="0"/>
        <v>45036</v>
      </c>
      <c r="B27" s="3"/>
      <c r="C27" s="3"/>
      <c r="D27" s="3"/>
    </row>
    <row r="28" spans="1:4" ht="22.5" customHeight="1" x14ac:dyDescent="0.4">
      <c r="A28" s="85">
        <f t="shared" si="0"/>
        <v>45037</v>
      </c>
      <c r="B28" s="3"/>
      <c r="C28" s="3"/>
      <c r="D28" s="3"/>
    </row>
    <row r="29" spans="1:4" ht="22.5" customHeight="1" x14ac:dyDescent="0.4">
      <c r="A29" s="64">
        <f t="shared" si="0"/>
        <v>45038</v>
      </c>
      <c r="B29" s="65"/>
      <c r="C29" s="65"/>
      <c r="D29" s="65"/>
    </row>
    <row r="30" spans="1:4" ht="22.5" customHeight="1" x14ac:dyDescent="0.4">
      <c r="A30" s="64">
        <f t="shared" si="0"/>
        <v>45039</v>
      </c>
      <c r="B30" s="65"/>
      <c r="C30" s="65"/>
      <c r="D30" s="65"/>
    </row>
    <row r="31" spans="1:4" ht="22.5" customHeight="1" x14ac:dyDescent="0.4">
      <c r="A31" s="85">
        <f t="shared" si="0"/>
        <v>45040</v>
      </c>
      <c r="B31" s="3"/>
      <c r="C31" s="3">
        <v>587</v>
      </c>
      <c r="D31" s="3">
        <v>930</v>
      </c>
    </row>
    <row r="32" spans="1:4" ht="22.5" customHeight="1" x14ac:dyDescent="0.4">
      <c r="A32" s="85">
        <f t="shared" si="0"/>
        <v>45041</v>
      </c>
      <c r="B32" s="3">
        <v>1780</v>
      </c>
      <c r="C32" s="3">
        <v>571</v>
      </c>
      <c r="D32" s="3">
        <v>921</v>
      </c>
    </row>
    <row r="33" spans="1:4" ht="22.5" customHeight="1" x14ac:dyDescent="0.4">
      <c r="A33" s="85">
        <f t="shared" si="0"/>
        <v>45042</v>
      </c>
      <c r="B33" s="3">
        <v>2372</v>
      </c>
      <c r="C33" s="3">
        <v>682</v>
      </c>
      <c r="D33" s="3">
        <v>1090</v>
      </c>
    </row>
    <row r="34" spans="1:4" ht="22.5" customHeight="1" x14ac:dyDescent="0.4">
      <c r="A34" s="85">
        <f t="shared" si="0"/>
        <v>45043</v>
      </c>
      <c r="B34" s="3">
        <v>2259</v>
      </c>
      <c r="C34" s="3">
        <v>947</v>
      </c>
      <c r="D34" s="3">
        <v>1121</v>
      </c>
    </row>
    <row r="35" spans="1:4" ht="22.5" customHeight="1" x14ac:dyDescent="0.4">
      <c r="A35" s="85">
        <f t="shared" si="0"/>
        <v>45044</v>
      </c>
      <c r="B35" s="3"/>
      <c r="C35" s="3"/>
      <c r="D35" s="3"/>
    </row>
    <row r="36" spans="1:4" ht="22.5" customHeight="1" x14ac:dyDescent="0.4">
      <c r="A36" s="64">
        <f t="shared" si="0"/>
        <v>45045</v>
      </c>
      <c r="B36" s="65"/>
      <c r="C36" s="65"/>
      <c r="D36" s="65"/>
    </row>
    <row r="37" spans="1:4" ht="18.75" customHeight="1" x14ac:dyDescent="0.4">
      <c r="A37" s="131" t="s">
        <v>196</v>
      </c>
      <c r="B37" s="131"/>
      <c r="C37" s="131"/>
      <c r="D37" s="131"/>
    </row>
    <row r="38" spans="1:4" x14ac:dyDescent="0.4">
      <c r="A38" s="250"/>
      <c r="B38" s="250"/>
      <c r="C38" s="250"/>
      <c r="D38" s="250"/>
    </row>
  </sheetData>
  <mergeCells count="1">
    <mergeCell ref="A37:D38"/>
  </mergeCells>
  <phoneticPr fontId="4"/>
  <pageMargins left="0.7" right="0.7" top="0.75" bottom="0.75" header="0.3" footer="0.3"/>
  <pageSetup paperSize="9" scale="88" orientation="portrait" horizontalDpi="0"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7A4AE-CA57-4485-BC96-E2A50BB483E6}">
  <sheetPr>
    <pageSetUpPr fitToPage="1"/>
  </sheetPr>
  <dimension ref="B1:AE128"/>
  <sheetViews>
    <sheetView zoomScale="70" zoomScaleNormal="70" workbookViewId="0">
      <selection activeCell="G80" sqref="G80"/>
    </sheetView>
  </sheetViews>
  <sheetFormatPr defaultRowHeight="18.75" x14ac:dyDescent="0.4"/>
  <cols>
    <col min="1" max="1" width="4.5" customWidth="1"/>
    <col min="2" max="2" width="21.75" customWidth="1"/>
    <col min="3" max="4" width="13.125" customWidth="1"/>
    <col min="5" max="5" width="17.875" customWidth="1"/>
    <col min="6" max="16" width="13.625" customWidth="1"/>
    <col min="17" max="18" width="22.25" customWidth="1"/>
    <col min="19" max="19" width="29.125" customWidth="1"/>
    <col min="20" max="20" width="22.625" customWidth="1"/>
    <col min="21" max="21" width="10.625" customWidth="1"/>
    <col min="22" max="22" width="16.375" customWidth="1"/>
    <col min="24" max="25" width="11.25" customWidth="1"/>
    <col min="27" max="27" width="17.375" customWidth="1"/>
  </cols>
  <sheetData>
    <row r="1" spans="2:29" ht="20.25" customHeight="1" thickBot="1" x14ac:dyDescent="0.45">
      <c r="B1" s="114" t="s">
        <v>410</v>
      </c>
      <c r="C1" s="1"/>
      <c r="D1" s="2"/>
      <c r="E1" s="3"/>
      <c r="F1" s="115" t="s">
        <v>376</v>
      </c>
      <c r="G1" s="116"/>
      <c r="H1" s="117"/>
      <c r="I1" s="115" t="s">
        <v>411</v>
      </c>
      <c r="J1" s="116"/>
      <c r="K1" s="117"/>
      <c r="L1" s="126" t="s">
        <v>82</v>
      </c>
      <c r="M1" s="127"/>
      <c r="N1" s="127"/>
      <c r="O1" s="127"/>
    </row>
    <row r="2" spans="2:29" ht="20.25" customHeight="1" x14ac:dyDescent="0.4">
      <c r="B2" s="114"/>
      <c r="C2" s="6" t="s">
        <v>8</v>
      </c>
      <c r="D2" s="2"/>
      <c r="E2" s="4" t="s">
        <v>4</v>
      </c>
      <c r="F2" s="115" t="s">
        <v>412</v>
      </c>
      <c r="G2" s="116"/>
      <c r="H2" s="117"/>
      <c r="I2" s="115" t="s">
        <v>168</v>
      </c>
      <c r="J2" s="116"/>
      <c r="K2" s="117"/>
      <c r="S2" s="5" t="s">
        <v>7</v>
      </c>
    </row>
    <row r="3" spans="2:29" ht="20.25" customHeight="1" thickBot="1" x14ac:dyDescent="0.45">
      <c r="B3" s="114"/>
      <c r="C3" s="248">
        <v>2520</v>
      </c>
      <c r="D3" s="249"/>
      <c r="E3" s="8" t="s">
        <v>9</v>
      </c>
      <c r="F3" s="118" t="s">
        <v>413</v>
      </c>
      <c r="G3" s="119"/>
      <c r="H3" s="120"/>
      <c r="I3" s="118" t="s">
        <v>169</v>
      </c>
      <c r="J3" s="119"/>
      <c r="K3" s="120"/>
      <c r="S3" s="9" t="s">
        <v>12</v>
      </c>
    </row>
    <row r="4" spans="2:29" ht="20.25" customHeight="1" x14ac:dyDescent="0.4">
      <c r="C4" s="248">
        <v>1040</v>
      </c>
      <c r="D4" s="249"/>
      <c r="E4" s="4" t="s">
        <v>13</v>
      </c>
      <c r="F4" s="115" t="s">
        <v>414</v>
      </c>
      <c r="G4" s="116"/>
      <c r="H4" s="117"/>
      <c r="I4" s="115" t="s">
        <v>170</v>
      </c>
      <c r="J4" s="116"/>
      <c r="K4" s="117"/>
    </row>
    <row r="5" spans="2:29" ht="20.25" customHeight="1" x14ac:dyDescent="0.4">
      <c r="C5" s="248">
        <v>1040</v>
      </c>
      <c r="D5" s="249"/>
      <c r="E5" s="8" t="s">
        <v>16</v>
      </c>
      <c r="F5" s="118" t="s">
        <v>415</v>
      </c>
      <c r="G5" s="119"/>
      <c r="H5" s="120"/>
      <c r="I5" s="118" t="s">
        <v>171</v>
      </c>
      <c r="J5" s="119"/>
      <c r="K5" s="120"/>
    </row>
    <row r="6" spans="2:29" ht="20.25" customHeight="1" x14ac:dyDescent="0.4">
      <c r="E6" s="4" t="s">
        <v>21</v>
      </c>
      <c r="F6" s="115">
        <v>4200</v>
      </c>
      <c r="G6" s="116"/>
      <c r="H6" s="117"/>
      <c r="I6" s="115"/>
      <c r="J6" s="116"/>
      <c r="K6" s="117"/>
      <c r="S6" t="s">
        <v>23</v>
      </c>
    </row>
    <row r="7" spans="2:29" ht="20.25" customHeight="1" x14ac:dyDescent="0.4">
      <c r="E7" s="8" t="s">
        <v>26</v>
      </c>
      <c r="F7" s="118">
        <v>4600</v>
      </c>
      <c r="G7" s="119"/>
      <c r="H7" s="120"/>
      <c r="I7" s="118"/>
      <c r="J7" s="119"/>
      <c r="K7" s="120"/>
      <c r="S7" t="s">
        <v>25</v>
      </c>
    </row>
    <row r="8" spans="2:29" ht="20.25" customHeight="1" x14ac:dyDescent="0.4">
      <c r="E8" s="111" t="s">
        <v>7</v>
      </c>
      <c r="F8" s="115">
        <v>1200</v>
      </c>
      <c r="G8" s="116"/>
      <c r="H8" s="117"/>
      <c r="I8" s="115"/>
      <c r="J8" s="116"/>
      <c r="K8" s="117"/>
      <c r="S8" t="s">
        <v>28</v>
      </c>
    </row>
    <row r="9" spans="2:29" ht="20.25" customHeight="1" x14ac:dyDescent="0.4">
      <c r="E9" s="8" t="s">
        <v>29</v>
      </c>
      <c r="F9" s="118">
        <v>1100</v>
      </c>
      <c r="G9" s="119"/>
      <c r="H9" s="120"/>
      <c r="I9" s="118"/>
      <c r="J9" s="119"/>
      <c r="K9" s="120"/>
    </row>
    <row r="10" spans="2:29" ht="20.25" customHeight="1" x14ac:dyDescent="0.4">
      <c r="E10" s="4" t="s">
        <v>31</v>
      </c>
      <c r="F10" s="115">
        <v>200</v>
      </c>
      <c r="G10" s="116"/>
      <c r="H10" s="117"/>
      <c r="I10" s="115"/>
      <c r="J10" s="116"/>
      <c r="K10" s="117"/>
      <c r="S10" t="s">
        <v>33</v>
      </c>
    </row>
    <row r="11" spans="2:29" ht="20.25" customHeight="1" x14ac:dyDescent="0.4">
      <c r="E11" s="8"/>
      <c r="F11" s="118"/>
      <c r="G11" s="119"/>
      <c r="H11" s="120"/>
      <c r="I11" s="118"/>
      <c r="J11" s="119"/>
      <c r="K11" s="120"/>
      <c r="S11" t="s">
        <v>35</v>
      </c>
    </row>
    <row r="12" spans="2:29" ht="20.25" customHeight="1" x14ac:dyDescent="0.4">
      <c r="E12" s="4"/>
      <c r="F12" s="115"/>
      <c r="G12" s="116"/>
      <c r="H12" s="117"/>
      <c r="I12" s="115"/>
      <c r="J12" s="116"/>
      <c r="K12" s="117"/>
    </row>
    <row r="13" spans="2:29" ht="20.25" customHeight="1" x14ac:dyDescent="0.4">
      <c r="E13" s="8"/>
      <c r="F13" s="118"/>
      <c r="G13" s="119"/>
      <c r="H13" s="120"/>
      <c r="I13" s="118"/>
      <c r="J13" s="119"/>
      <c r="K13" s="120"/>
      <c r="W13" s="14" t="s">
        <v>91</v>
      </c>
    </row>
    <row r="14" spans="2:29" ht="22.5" customHeight="1" thickBot="1" x14ac:dyDescent="0.45">
      <c r="W14" s="128" t="s">
        <v>92</v>
      </c>
      <c r="X14" s="128"/>
      <c r="Y14" s="128"/>
      <c r="Z14" s="129" t="s">
        <v>93</v>
      </c>
      <c r="AA14" s="128" t="s">
        <v>94</v>
      </c>
      <c r="AB14" s="128"/>
      <c r="AC14" s="128"/>
    </row>
    <row r="15" spans="2:29" ht="27" customHeight="1" x14ac:dyDescent="0.4">
      <c r="C15" s="121"/>
      <c r="D15" s="122"/>
      <c r="E15" s="15">
        <v>45047</v>
      </c>
      <c r="F15" s="16" t="s">
        <v>38</v>
      </c>
      <c r="G15" s="15">
        <v>45048</v>
      </c>
      <c r="H15" s="16" t="s">
        <v>38</v>
      </c>
      <c r="I15" s="15">
        <v>45049</v>
      </c>
      <c r="J15" s="16" t="s">
        <v>38</v>
      </c>
      <c r="K15" s="15">
        <v>45050</v>
      </c>
      <c r="L15" s="16" t="s">
        <v>38</v>
      </c>
      <c r="M15" s="15">
        <v>45051</v>
      </c>
      <c r="N15" s="16" t="s">
        <v>38</v>
      </c>
      <c r="O15" s="15">
        <v>45052</v>
      </c>
      <c r="P15" s="16" t="s">
        <v>38</v>
      </c>
      <c r="Q15" s="17" t="s">
        <v>39</v>
      </c>
      <c r="R15" s="17" t="s">
        <v>40</v>
      </c>
      <c r="T15" s="18" t="s">
        <v>41</v>
      </c>
      <c r="U15" s="19"/>
      <c r="W15" s="130" t="s">
        <v>95</v>
      </c>
      <c r="X15" s="130"/>
      <c r="Y15" s="130"/>
      <c r="Z15" s="129"/>
      <c r="AA15" s="130" t="s">
        <v>96</v>
      </c>
      <c r="AB15" s="130"/>
      <c r="AC15" s="130"/>
    </row>
    <row r="16" spans="2:29" ht="27" customHeight="1" x14ac:dyDescent="0.4">
      <c r="B16" s="20"/>
      <c r="C16" s="21" t="s">
        <v>42</v>
      </c>
      <c r="D16" s="21" t="s">
        <v>43</v>
      </c>
      <c r="E16" s="4" t="s">
        <v>44</v>
      </c>
      <c r="F16" s="4"/>
      <c r="G16" s="4" t="s">
        <v>45</v>
      </c>
      <c r="H16" s="4"/>
      <c r="I16" s="4" t="s">
        <v>46</v>
      </c>
      <c r="J16" s="4"/>
      <c r="K16" s="4" t="s">
        <v>47</v>
      </c>
      <c r="L16" s="4"/>
      <c r="M16" s="4" t="s">
        <v>48</v>
      </c>
      <c r="N16" s="4"/>
      <c r="O16" s="4" t="s">
        <v>49</v>
      </c>
      <c r="P16" s="4"/>
      <c r="Q16" s="22"/>
      <c r="R16" s="23"/>
      <c r="T16" s="24" t="s">
        <v>50</v>
      </c>
      <c r="U16" s="25">
        <v>353</v>
      </c>
      <c r="W16" s="130"/>
      <c r="X16" s="130"/>
      <c r="Y16" s="130"/>
      <c r="Z16" s="129"/>
      <c r="AA16" s="130"/>
      <c r="AB16" s="130"/>
      <c r="AC16" s="130"/>
    </row>
    <row r="17" spans="2:31" ht="27" customHeight="1" x14ac:dyDescent="0.4">
      <c r="B17" s="8" t="s">
        <v>51</v>
      </c>
      <c r="C17" s="26">
        <v>600</v>
      </c>
      <c r="D17" s="8">
        <f>C17/5</f>
        <v>120</v>
      </c>
      <c r="E17" s="8"/>
      <c r="F17" s="8">
        <f t="shared" ref="F17:F24" si="0">E17</f>
        <v>0</v>
      </c>
      <c r="G17" s="8"/>
      <c r="H17" s="8">
        <f t="shared" ref="H17:H24" si="1">F17+G17</f>
        <v>0</v>
      </c>
      <c r="I17" s="8"/>
      <c r="J17" s="8">
        <f t="shared" ref="J17:J24" si="2">H17+I17</f>
        <v>0</v>
      </c>
      <c r="K17" s="8"/>
      <c r="L17" s="8">
        <f t="shared" ref="L17:L24" si="3">J17+K17</f>
        <v>0</v>
      </c>
      <c r="M17" s="8"/>
      <c r="N17" s="8">
        <f t="shared" ref="N17:N24" si="4">L17+M17</f>
        <v>0</v>
      </c>
      <c r="O17" s="8"/>
      <c r="P17" s="8"/>
      <c r="Q17" s="27">
        <f t="shared" ref="Q17:Q27" si="5">E17+G17+I17+K17+M17+O17</f>
        <v>0</v>
      </c>
      <c r="R17" s="27">
        <v>0</v>
      </c>
      <c r="T17" s="24" t="s">
        <v>52</v>
      </c>
      <c r="U17" s="25">
        <v>588</v>
      </c>
      <c r="W17" s="29"/>
      <c r="X17" s="29" t="s">
        <v>98</v>
      </c>
      <c r="Y17" s="29" t="s">
        <v>99</v>
      </c>
      <c r="Z17" s="129"/>
      <c r="AA17" s="29" t="s">
        <v>100</v>
      </c>
      <c r="AB17" s="29" t="s">
        <v>101</v>
      </c>
      <c r="AC17" s="29" t="s">
        <v>102</v>
      </c>
    </row>
    <row r="18" spans="2:31" ht="27" customHeight="1" x14ac:dyDescent="0.4">
      <c r="B18" s="12" t="s">
        <v>53</v>
      </c>
      <c r="C18" s="21">
        <v>140</v>
      </c>
      <c r="D18" s="4">
        <f t="shared" ref="D18:D24" si="6">C18/5</f>
        <v>28</v>
      </c>
      <c r="E18" s="4"/>
      <c r="F18" s="4">
        <f t="shared" si="0"/>
        <v>0</v>
      </c>
      <c r="G18" s="4"/>
      <c r="H18" s="4">
        <f t="shared" si="1"/>
        <v>0</v>
      </c>
      <c r="I18" s="4"/>
      <c r="J18" s="4">
        <f t="shared" si="2"/>
        <v>0</v>
      </c>
      <c r="K18" s="4"/>
      <c r="L18" s="4">
        <f t="shared" si="3"/>
        <v>0</v>
      </c>
      <c r="M18" s="4"/>
      <c r="N18" s="4">
        <f t="shared" si="4"/>
        <v>0</v>
      </c>
      <c r="O18" s="4"/>
      <c r="P18" s="4"/>
      <c r="Q18" s="30">
        <f t="shared" si="5"/>
        <v>0</v>
      </c>
      <c r="R18" s="27">
        <v>0</v>
      </c>
      <c r="T18" s="24"/>
      <c r="U18" s="31" t="s">
        <v>54</v>
      </c>
      <c r="W18" s="29" t="s">
        <v>103</v>
      </c>
      <c r="X18" s="29">
        <v>38.6</v>
      </c>
      <c r="Y18" s="29">
        <v>0.28741623231571106</v>
      </c>
      <c r="Z18" s="129"/>
      <c r="AA18" s="32">
        <v>71.854058078927764</v>
      </c>
      <c r="AB18" s="29">
        <v>718540.58078927768</v>
      </c>
      <c r="AC18" s="33">
        <v>182.37070578408063</v>
      </c>
      <c r="AD18" s="34">
        <v>220</v>
      </c>
    </row>
    <row r="19" spans="2:31" ht="27" customHeight="1" x14ac:dyDescent="0.4">
      <c r="B19" s="8" t="s">
        <v>55</v>
      </c>
      <c r="C19" s="26">
        <v>100</v>
      </c>
      <c r="D19" s="8">
        <f t="shared" si="6"/>
        <v>20</v>
      </c>
      <c r="E19" s="8"/>
      <c r="F19" s="8">
        <f t="shared" si="0"/>
        <v>0</v>
      </c>
      <c r="G19" s="8"/>
      <c r="H19" s="8">
        <f t="shared" si="1"/>
        <v>0</v>
      </c>
      <c r="I19" s="8"/>
      <c r="J19" s="8">
        <f t="shared" si="2"/>
        <v>0</v>
      </c>
      <c r="K19" s="8"/>
      <c r="L19" s="8">
        <f t="shared" si="3"/>
        <v>0</v>
      </c>
      <c r="M19" s="8"/>
      <c r="N19" s="8">
        <f t="shared" si="4"/>
        <v>0</v>
      </c>
      <c r="O19" s="8"/>
      <c r="P19" s="8"/>
      <c r="Q19" s="27">
        <f t="shared" si="5"/>
        <v>0</v>
      </c>
      <c r="R19" s="27">
        <v>0</v>
      </c>
      <c r="T19" s="24"/>
      <c r="U19" s="25"/>
      <c r="W19" s="29" t="s">
        <v>104</v>
      </c>
      <c r="X19" s="29">
        <v>74.2</v>
      </c>
      <c r="Y19" s="29">
        <v>0.55249441548771405</v>
      </c>
      <c r="Z19" s="129"/>
      <c r="AA19" s="32">
        <v>138.12360387192851</v>
      </c>
      <c r="AB19" s="29">
        <v>1381236.038719285</v>
      </c>
      <c r="AC19" s="33">
        <v>213.153709678902</v>
      </c>
      <c r="AD19" s="34">
        <v>260</v>
      </c>
    </row>
    <row r="20" spans="2:31" ht="27" customHeight="1" x14ac:dyDescent="0.4">
      <c r="B20" s="4" t="s">
        <v>9</v>
      </c>
      <c r="C20" s="4">
        <v>1200</v>
      </c>
      <c r="D20" s="4">
        <f t="shared" si="6"/>
        <v>240</v>
      </c>
      <c r="E20" s="4">
        <v>450</v>
      </c>
      <c r="F20" s="4">
        <f t="shared" si="0"/>
        <v>450</v>
      </c>
      <c r="G20" s="4"/>
      <c r="H20" s="4">
        <f t="shared" si="1"/>
        <v>450</v>
      </c>
      <c r="I20" s="4"/>
      <c r="J20" s="4">
        <f t="shared" si="2"/>
        <v>450</v>
      </c>
      <c r="K20" s="4"/>
      <c r="L20" s="4">
        <f t="shared" si="3"/>
        <v>450</v>
      </c>
      <c r="M20" s="4"/>
      <c r="N20" s="4">
        <f t="shared" si="4"/>
        <v>450</v>
      </c>
      <c r="O20" s="4"/>
      <c r="P20" s="4"/>
      <c r="Q20" s="30">
        <f t="shared" si="5"/>
        <v>450</v>
      </c>
      <c r="R20" s="28">
        <f>Q20-C20</f>
        <v>-750</v>
      </c>
      <c r="T20" s="24" t="s">
        <v>105</v>
      </c>
      <c r="U20" s="31" t="s">
        <v>106</v>
      </c>
      <c r="W20" s="29" t="s">
        <v>107</v>
      </c>
      <c r="X20" s="29">
        <v>20.5</v>
      </c>
      <c r="Y20" s="29">
        <v>0.15264333581533879</v>
      </c>
      <c r="Z20" s="129"/>
      <c r="AA20" s="32">
        <v>38.160833953834697</v>
      </c>
      <c r="AB20" s="29">
        <v>381608.33953834698</v>
      </c>
      <c r="AC20" s="33">
        <v>39.26011723645545</v>
      </c>
    </row>
    <row r="21" spans="2:31" ht="27" customHeight="1" x14ac:dyDescent="0.4">
      <c r="B21" s="8" t="s">
        <v>13</v>
      </c>
      <c r="C21" s="100">
        <v>200</v>
      </c>
      <c r="D21" s="8">
        <f t="shared" si="6"/>
        <v>40</v>
      </c>
      <c r="E21" s="8"/>
      <c r="F21" s="8">
        <f t="shared" si="0"/>
        <v>0</v>
      </c>
      <c r="G21" s="8">
        <v>105</v>
      </c>
      <c r="H21" s="8">
        <f t="shared" si="1"/>
        <v>105</v>
      </c>
      <c r="I21" s="8"/>
      <c r="J21" s="8">
        <f t="shared" si="2"/>
        <v>105</v>
      </c>
      <c r="K21" s="8">
        <v>59</v>
      </c>
      <c r="L21" s="8">
        <f t="shared" si="3"/>
        <v>164</v>
      </c>
      <c r="M21" s="8">
        <v>30</v>
      </c>
      <c r="N21" s="8">
        <f t="shared" si="4"/>
        <v>194</v>
      </c>
      <c r="O21" s="8"/>
      <c r="P21" s="8"/>
      <c r="Q21" s="27">
        <f t="shared" si="5"/>
        <v>194</v>
      </c>
      <c r="R21" s="28">
        <f>Q21-C21</f>
        <v>-6</v>
      </c>
      <c r="T21" s="24" t="s">
        <v>108</v>
      </c>
      <c r="U21" s="31" t="s">
        <v>109</v>
      </c>
      <c r="W21" s="35"/>
      <c r="X21" s="35"/>
      <c r="Y21" s="35"/>
      <c r="Z21" s="35"/>
      <c r="AA21" s="35"/>
      <c r="AB21" s="35"/>
      <c r="AC21" s="35"/>
      <c r="AD21" s="35"/>
      <c r="AE21" s="35"/>
    </row>
    <row r="22" spans="2:31" ht="27" customHeight="1" thickBot="1" x14ac:dyDescent="0.45">
      <c r="B22" s="4" t="s">
        <v>16</v>
      </c>
      <c r="C22" s="101">
        <v>100</v>
      </c>
      <c r="D22" s="4">
        <f t="shared" si="6"/>
        <v>20</v>
      </c>
      <c r="E22" s="4"/>
      <c r="F22" s="4">
        <f t="shared" si="0"/>
        <v>0</v>
      </c>
      <c r="G22" s="4">
        <v>79</v>
      </c>
      <c r="H22" s="4">
        <f t="shared" si="1"/>
        <v>79</v>
      </c>
      <c r="I22" s="4">
        <v>101</v>
      </c>
      <c r="J22" s="4">
        <f t="shared" si="2"/>
        <v>180</v>
      </c>
      <c r="K22" s="4">
        <v>22</v>
      </c>
      <c r="L22" s="4">
        <f t="shared" si="3"/>
        <v>202</v>
      </c>
      <c r="M22" s="4">
        <v>30</v>
      </c>
      <c r="N22" s="4">
        <f t="shared" si="4"/>
        <v>232</v>
      </c>
      <c r="O22" s="4"/>
      <c r="P22" s="4"/>
      <c r="Q22" s="30">
        <f t="shared" si="5"/>
        <v>232</v>
      </c>
      <c r="R22" s="28">
        <f>Q22-C22</f>
        <v>132</v>
      </c>
      <c r="T22" s="36"/>
      <c r="U22" s="37" t="s">
        <v>110</v>
      </c>
    </row>
    <row r="23" spans="2:31" ht="27" customHeight="1" x14ac:dyDescent="0.4">
      <c r="B23" s="26" t="s">
        <v>7</v>
      </c>
      <c r="C23" s="8">
        <v>200</v>
      </c>
      <c r="D23" s="8">
        <f t="shared" si="6"/>
        <v>40</v>
      </c>
      <c r="E23" s="8"/>
      <c r="F23" s="8">
        <f t="shared" si="0"/>
        <v>0</v>
      </c>
      <c r="G23" s="8"/>
      <c r="H23" s="8">
        <f t="shared" si="1"/>
        <v>0</v>
      </c>
      <c r="I23" s="8"/>
      <c r="J23" s="8">
        <f t="shared" si="2"/>
        <v>0</v>
      </c>
      <c r="K23" s="8"/>
      <c r="L23" s="8">
        <f t="shared" si="3"/>
        <v>0</v>
      </c>
      <c r="M23" s="8"/>
      <c r="N23" s="8">
        <f t="shared" si="4"/>
        <v>0</v>
      </c>
      <c r="O23" s="8"/>
      <c r="P23" s="8"/>
      <c r="Q23" s="27">
        <f t="shared" si="5"/>
        <v>0</v>
      </c>
      <c r="R23" s="27">
        <v>0</v>
      </c>
    </row>
    <row r="24" spans="2:31" ht="27" customHeight="1" thickBot="1" x14ac:dyDescent="0.45">
      <c r="B24" s="4" t="s">
        <v>31</v>
      </c>
      <c r="C24" s="12">
        <v>40</v>
      </c>
      <c r="D24" s="4">
        <f t="shared" si="6"/>
        <v>8</v>
      </c>
      <c r="E24" s="4"/>
      <c r="F24" s="4">
        <f t="shared" si="0"/>
        <v>0</v>
      </c>
      <c r="G24" s="4"/>
      <c r="H24" s="4">
        <f t="shared" si="1"/>
        <v>0</v>
      </c>
      <c r="I24" s="4"/>
      <c r="J24" s="4">
        <f t="shared" si="2"/>
        <v>0</v>
      </c>
      <c r="K24" s="4"/>
      <c r="L24" s="4">
        <f t="shared" si="3"/>
        <v>0</v>
      </c>
      <c r="M24" s="4"/>
      <c r="N24" s="4">
        <f t="shared" si="4"/>
        <v>0</v>
      </c>
      <c r="O24" s="4"/>
      <c r="P24" s="4"/>
      <c r="Q24" s="30">
        <f t="shared" si="5"/>
        <v>0</v>
      </c>
      <c r="R24" s="27">
        <v>0</v>
      </c>
    </row>
    <row r="25" spans="2:31" ht="27" customHeight="1" x14ac:dyDescent="0.4">
      <c r="B25" s="8"/>
      <c r="C25" s="8"/>
      <c r="D25" s="8"/>
      <c r="E25" s="8"/>
      <c r="F25" s="8"/>
      <c r="G25" s="8"/>
      <c r="H25" s="8"/>
      <c r="I25" s="8"/>
      <c r="J25" s="8"/>
      <c r="K25" s="8"/>
      <c r="L25" s="8"/>
      <c r="M25" s="8"/>
      <c r="N25" s="8"/>
      <c r="O25" s="8"/>
      <c r="P25" s="8"/>
      <c r="Q25" s="27">
        <f t="shared" si="5"/>
        <v>0</v>
      </c>
      <c r="R25" s="27">
        <f t="shared" ref="R25:R27" si="7">Q25-C25</f>
        <v>0</v>
      </c>
      <c r="T25" s="38" t="s">
        <v>111</v>
      </c>
      <c r="U25" s="19"/>
    </row>
    <row r="26" spans="2:31" ht="27" customHeight="1" x14ac:dyDescent="0.4">
      <c r="B26" s="4"/>
      <c r="C26" s="12"/>
      <c r="D26" s="4"/>
      <c r="E26" s="4"/>
      <c r="F26" s="4"/>
      <c r="G26" s="4"/>
      <c r="H26" s="4"/>
      <c r="I26" s="4"/>
      <c r="J26" s="4"/>
      <c r="K26" s="4"/>
      <c r="L26" s="4"/>
      <c r="M26" s="4"/>
      <c r="N26" s="4"/>
      <c r="O26" s="4"/>
      <c r="P26" s="4"/>
      <c r="Q26" s="30">
        <f t="shared" si="5"/>
        <v>0</v>
      </c>
      <c r="R26" s="27">
        <f t="shared" si="7"/>
        <v>0</v>
      </c>
      <c r="T26" s="24" t="s">
        <v>105</v>
      </c>
      <c r="U26" s="31" t="s">
        <v>112</v>
      </c>
    </row>
    <row r="27" spans="2:31" ht="27" customHeight="1" thickBot="1" x14ac:dyDescent="0.45">
      <c r="B27" s="8"/>
      <c r="C27" s="8"/>
      <c r="D27" s="26"/>
      <c r="E27" s="8"/>
      <c r="F27" s="8"/>
      <c r="G27" s="8"/>
      <c r="H27" s="8"/>
      <c r="I27" s="8"/>
      <c r="J27" s="8"/>
      <c r="K27" s="8"/>
      <c r="L27" s="8"/>
      <c r="M27" s="8"/>
      <c r="N27" s="8"/>
      <c r="O27" s="8"/>
      <c r="P27" s="8"/>
      <c r="Q27" s="39">
        <f t="shared" si="5"/>
        <v>0</v>
      </c>
      <c r="R27" s="27">
        <f t="shared" si="7"/>
        <v>0</v>
      </c>
      <c r="T27" s="24" t="s">
        <v>108</v>
      </c>
      <c r="U27" s="31" t="s">
        <v>113</v>
      </c>
    </row>
    <row r="28" spans="2:31" ht="22.5" customHeight="1" thickBot="1" x14ac:dyDescent="0.45">
      <c r="B28" s="40"/>
      <c r="C28" s="40"/>
      <c r="D28" s="40"/>
      <c r="E28" s="40"/>
      <c r="F28" s="40"/>
      <c r="G28" s="40"/>
      <c r="H28" s="40"/>
      <c r="I28" s="40"/>
      <c r="J28" s="40"/>
      <c r="K28" s="40"/>
      <c r="L28" s="40"/>
      <c r="M28" s="40"/>
      <c r="N28" s="40"/>
      <c r="O28" s="40"/>
      <c r="P28" s="40"/>
      <c r="T28" s="24"/>
      <c r="U28" s="31" t="s">
        <v>114</v>
      </c>
    </row>
    <row r="29" spans="2:31" ht="27" customHeight="1" thickBot="1" x14ac:dyDescent="0.45">
      <c r="C29" s="121" t="s">
        <v>56</v>
      </c>
      <c r="D29" s="122"/>
      <c r="E29" s="15">
        <f>O15+2</f>
        <v>45054</v>
      </c>
      <c r="F29" s="16" t="s">
        <v>38</v>
      </c>
      <c r="G29" s="15">
        <f>E29+1</f>
        <v>45055</v>
      </c>
      <c r="H29" s="16" t="s">
        <v>38</v>
      </c>
      <c r="I29" s="15">
        <f>G29+1</f>
        <v>45056</v>
      </c>
      <c r="J29" s="16" t="s">
        <v>38</v>
      </c>
      <c r="K29" s="15">
        <f>I29+1</f>
        <v>45057</v>
      </c>
      <c r="L29" s="16" t="s">
        <v>38</v>
      </c>
      <c r="M29" s="15">
        <f>K29+1</f>
        <v>45058</v>
      </c>
      <c r="N29" s="16" t="s">
        <v>38</v>
      </c>
      <c r="O29" s="15">
        <f>M29+1</f>
        <v>45059</v>
      </c>
      <c r="P29" s="16" t="s">
        <v>38</v>
      </c>
      <c r="Q29" s="17" t="s">
        <v>39</v>
      </c>
      <c r="R29" s="17" t="s">
        <v>40</v>
      </c>
      <c r="T29" s="36"/>
      <c r="U29" s="41"/>
    </row>
    <row r="30" spans="2:31" ht="27" customHeight="1" x14ac:dyDescent="0.4">
      <c r="B30" s="20"/>
      <c r="C30" s="21"/>
      <c r="D30" s="21"/>
      <c r="E30" s="4" t="s">
        <v>44</v>
      </c>
      <c r="F30" s="4"/>
      <c r="G30" s="4" t="s">
        <v>45</v>
      </c>
      <c r="H30" s="4"/>
      <c r="I30" s="4" t="s">
        <v>46</v>
      </c>
      <c r="J30" s="4"/>
      <c r="K30" s="4" t="s">
        <v>47</v>
      </c>
      <c r="L30" s="4"/>
      <c r="M30" s="4" t="s">
        <v>48</v>
      </c>
      <c r="N30" s="4"/>
      <c r="O30" s="4" t="s">
        <v>49</v>
      </c>
      <c r="P30" s="4"/>
      <c r="Q30" s="22"/>
      <c r="R30" s="23"/>
    </row>
    <row r="31" spans="2:31" ht="27" customHeight="1" thickBot="1" x14ac:dyDescent="0.45">
      <c r="B31" s="8" t="s">
        <v>51</v>
      </c>
      <c r="C31" s="26">
        <v>600</v>
      </c>
      <c r="D31" s="8">
        <f>C31/5</f>
        <v>120</v>
      </c>
      <c r="E31" s="8"/>
      <c r="F31" s="8">
        <f t="shared" ref="F31:F38" si="8">E31</f>
        <v>0</v>
      </c>
      <c r="G31" s="8"/>
      <c r="H31" s="8">
        <f t="shared" ref="H31:H38" si="9">F31+G31</f>
        <v>0</v>
      </c>
      <c r="I31" s="8"/>
      <c r="J31" s="8">
        <f t="shared" ref="J31:J38" si="10">H31+I31</f>
        <v>0</v>
      </c>
      <c r="K31" s="8"/>
      <c r="L31" s="8">
        <f t="shared" ref="L31:L38" si="11">J31+K31</f>
        <v>0</v>
      </c>
      <c r="M31" s="8"/>
      <c r="N31" s="8">
        <f t="shared" ref="N31:P38" si="12">L31+M31</f>
        <v>0</v>
      </c>
      <c r="O31" s="8"/>
      <c r="P31" s="8">
        <f t="shared" si="12"/>
        <v>0</v>
      </c>
      <c r="Q31" s="27">
        <f t="shared" ref="Q31:Q41" si="13">E31+G31+I31+K31+M31+O31</f>
        <v>0</v>
      </c>
      <c r="R31" s="27">
        <v>0</v>
      </c>
    </row>
    <row r="32" spans="2:31" ht="27" customHeight="1" x14ac:dyDescent="0.4">
      <c r="B32" s="12" t="s">
        <v>53</v>
      </c>
      <c r="C32" s="21">
        <v>140</v>
      </c>
      <c r="D32" s="4">
        <f t="shared" ref="D32:D38" si="14">C32/5</f>
        <v>28</v>
      </c>
      <c r="E32" s="4"/>
      <c r="F32" s="4">
        <f t="shared" si="8"/>
        <v>0</v>
      </c>
      <c r="G32" s="4"/>
      <c r="H32" s="4">
        <f t="shared" si="9"/>
        <v>0</v>
      </c>
      <c r="I32" s="4"/>
      <c r="J32" s="4">
        <f t="shared" si="10"/>
        <v>0</v>
      </c>
      <c r="K32" s="4"/>
      <c r="L32" s="4">
        <f t="shared" si="11"/>
        <v>0</v>
      </c>
      <c r="M32" s="4"/>
      <c r="N32" s="4">
        <f t="shared" si="12"/>
        <v>0</v>
      </c>
      <c r="O32" s="4"/>
      <c r="P32" s="4">
        <f t="shared" si="12"/>
        <v>0</v>
      </c>
      <c r="Q32" s="30">
        <f t="shared" si="13"/>
        <v>0</v>
      </c>
      <c r="R32" s="27">
        <v>0</v>
      </c>
      <c r="T32" s="38" t="s">
        <v>115</v>
      </c>
      <c r="U32" s="19"/>
    </row>
    <row r="33" spans="2:21" ht="27" customHeight="1" x14ac:dyDescent="0.4">
      <c r="B33" s="8" t="s">
        <v>55</v>
      </c>
      <c r="C33" s="26">
        <v>100</v>
      </c>
      <c r="D33" s="8">
        <f t="shared" si="14"/>
        <v>20</v>
      </c>
      <c r="E33" s="8"/>
      <c r="F33" s="8">
        <f t="shared" si="8"/>
        <v>0</v>
      </c>
      <c r="G33" s="8"/>
      <c r="H33" s="8">
        <f t="shared" si="9"/>
        <v>0</v>
      </c>
      <c r="I33" s="8"/>
      <c r="J33" s="8">
        <f t="shared" si="10"/>
        <v>0</v>
      </c>
      <c r="K33" s="8"/>
      <c r="L33" s="8">
        <f t="shared" si="11"/>
        <v>0</v>
      </c>
      <c r="M33" s="8"/>
      <c r="N33" s="8">
        <f t="shared" si="12"/>
        <v>0</v>
      </c>
      <c r="O33" s="8"/>
      <c r="P33" s="8">
        <f t="shared" si="12"/>
        <v>0</v>
      </c>
      <c r="Q33" s="27">
        <f t="shared" si="13"/>
        <v>0</v>
      </c>
      <c r="R33" s="27">
        <v>0</v>
      </c>
      <c r="T33" s="24" t="s">
        <v>105</v>
      </c>
      <c r="U33" s="31" t="s">
        <v>116</v>
      </c>
    </row>
    <row r="34" spans="2:21" ht="27" customHeight="1" x14ac:dyDescent="0.4">
      <c r="B34" s="4" t="s">
        <v>9</v>
      </c>
      <c r="C34" s="4">
        <v>1300</v>
      </c>
      <c r="D34" s="4">
        <f t="shared" si="14"/>
        <v>260</v>
      </c>
      <c r="E34" s="4"/>
      <c r="F34" s="4">
        <f t="shared" si="8"/>
        <v>0</v>
      </c>
      <c r="G34" s="4"/>
      <c r="H34" s="4">
        <f t="shared" si="9"/>
        <v>0</v>
      </c>
      <c r="I34" s="4">
        <v>740</v>
      </c>
      <c r="J34" s="4">
        <f t="shared" si="10"/>
        <v>740</v>
      </c>
      <c r="K34" s="4">
        <v>160</v>
      </c>
      <c r="L34" s="4">
        <f t="shared" si="11"/>
        <v>900</v>
      </c>
      <c r="M34" s="4">
        <v>300</v>
      </c>
      <c r="N34" s="4">
        <f t="shared" si="12"/>
        <v>1200</v>
      </c>
      <c r="O34" s="4">
        <v>100</v>
      </c>
      <c r="P34" s="4">
        <f>N34+O34</f>
        <v>1300</v>
      </c>
      <c r="Q34" s="30">
        <f t="shared" si="13"/>
        <v>1300</v>
      </c>
      <c r="R34" s="28">
        <f>Q34-C34</f>
        <v>0</v>
      </c>
      <c r="T34" s="24" t="s">
        <v>108</v>
      </c>
      <c r="U34" s="31" t="s">
        <v>117</v>
      </c>
    </row>
    <row r="35" spans="2:21" ht="27" customHeight="1" x14ac:dyDescent="0.4">
      <c r="B35" s="8" t="s">
        <v>13</v>
      </c>
      <c r="C35" s="100">
        <v>100</v>
      </c>
      <c r="D35" s="8">
        <f t="shared" si="14"/>
        <v>20</v>
      </c>
      <c r="E35" s="8"/>
      <c r="F35" s="8">
        <f t="shared" si="8"/>
        <v>0</v>
      </c>
      <c r="G35" s="8"/>
      <c r="H35" s="8">
        <f t="shared" si="9"/>
        <v>0</v>
      </c>
      <c r="I35" s="8"/>
      <c r="J35" s="8">
        <f t="shared" si="10"/>
        <v>0</v>
      </c>
      <c r="K35" s="8"/>
      <c r="L35" s="8">
        <f t="shared" si="11"/>
        <v>0</v>
      </c>
      <c r="M35" s="8"/>
      <c r="N35" s="8">
        <f t="shared" si="12"/>
        <v>0</v>
      </c>
      <c r="O35" s="8">
        <v>100</v>
      </c>
      <c r="P35" s="8">
        <f t="shared" si="12"/>
        <v>100</v>
      </c>
      <c r="Q35" s="27">
        <f t="shared" si="13"/>
        <v>100</v>
      </c>
      <c r="R35" s="28">
        <f>Q35-C35</f>
        <v>0</v>
      </c>
      <c r="T35" s="24"/>
      <c r="U35" s="31" t="s">
        <v>118</v>
      </c>
    </row>
    <row r="36" spans="2:21" ht="27" customHeight="1" thickBot="1" x14ac:dyDescent="0.45">
      <c r="B36" s="4" t="s">
        <v>16</v>
      </c>
      <c r="C36" s="101">
        <v>120</v>
      </c>
      <c r="D36" s="4">
        <f t="shared" si="14"/>
        <v>24</v>
      </c>
      <c r="E36" s="4"/>
      <c r="F36" s="4">
        <f t="shared" si="8"/>
        <v>0</v>
      </c>
      <c r="G36" s="4"/>
      <c r="H36" s="4">
        <f t="shared" si="9"/>
        <v>0</v>
      </c>
      <c r="I36" s="4"/>
      <c r="J36" s="4">
        <f t="shared" si="10"/>
        <v>0</v>
      </c>
      <c r="K36" s="4"/>
      <c r="L36" s="4">
        <f t="shared" si="11"/>
        <v>0</v>
      </c>
      <c r="M36" s="4"/>
      <c r="N36" s="4">
        <f t="shared" si="12"/>
        <v>0</v>
      </c>
      <c r="O36" s="4">
        <v>120</v>
      </c>
      <c r="P36" s="4">
        <f t="shared" si="12"/>
        <v>120</v>
      </c>
      <c r="Q36" s="30">
        <f t="shared" si="13"/>
        <v>120</v>
      </c>
      <c r="R36" s="28">
        <f>Q36-C36</f>
        <v>0</v>
      </c>
      <c r="T36" s="36"/>
      <c r="U36" s="41"/>
    </row>
    <row r="37" spans="2:21" ht="27" customHeight="1" x14ac:dyDescent="0.4">
      <c r="B37" s="26" t="s">
        <v>7</v>
      </c>
      <c r="C37" s="8">
        <v>200</v>
      </c>
      <c r="D37" s="8">
        <f t="shared" si="14"/>
        <v>40</v>
      </c>
      <c r="E37" s="8"/>
      <c r="F37" s="8">
        <f t="shared" si="8"/>
        <v>0</v>
      </c>
      <c r="G37" s="8"/>
      <c r="H37" s="8">
        <f t="shared" si="9"/>
        <v>0</v>
      </c>
      <c r="I37" s="8"/>
      <c r="J37" s="8">
        <f t="shared" si="10"/>
        <v>0</v>
      </c>
      <c r="K37" s="8"/>
      <c r="L37" s="8">
        <f t="shared" si="11"/>
        <v>0</v>
      </c>
      <c r="M37" s="8"/>
      <c r="N37" s="8">
        <f t="shared" si="12"/>
        <v>0</v>
      </c>
      <c r="O37" s="8"/>
      <c r="P37" s="8">
        <f t="shared" si="12"/>
        <v>0</v>
      </c>
      <c r="Q37" s="27">
        <f t="shared" si="13"/>
        <v>0</v>
      </c>
      <c r="R37" s="27">
        <v>0</v>
      </c>
    </row>
    <row r="38" spans="2:21" ht="27" customHeight="1" x14ac:dyDescent="0.4">
      <c r="B38" s="4" t="s">
        <v>31</v>
      </c>
      <c r="C38" s="12">
        <v>40</v>
      </c>
      <c r="D38" s="4">
        <f t="shared" si="14"/>
        <v>8</v>
      </c>
      <c r="E38" s="4"/>
      <c r="F38" s="4">
        <f t="shared" si="8"/>
        <v>0</v>
      </c>
      <c r="G38" s="4"/>
      <c r="H38" s="4">
        <f t="shared" si="9"/>
        <v>0</v>
      </c>
      <c r="I38" s="4"/>
      <c r="J38" s="4">
        <f t="shared" si="10"/>
        <v>0</v>
      </c>
      <c r="K38" s="4"/>
      <c r="L38" s="4">
        <f t="shared" si="11"/>
        <v>0</v>
      </c>
      <c r="M38" s="4"/>
      <c r="N38" s="4">
        <f t="shared" si="12"/>
        <v>0</v>
      </c>
      <c r="O38" s="4"/>
      <c r="P38" s="4">
        <f t="shared" si="12"/>
        <v>0</v>
      </c>
      <c r="Q38" s="30">
        <f t="shared" si="13"/>
        <v>0</v>
      </c>
      <c r="R38" s="27">
        <v>0</v>
      </c>
    </row>
    <row r="39" spans="2:21" ht="27" customHeight="1" x14ac:dyDescent="0.4">
      <c r="B39" s="8"/>
      <c r="C39" s="8"/>
      <c r="D39" s="8"/>
      <c r="E39" s="8"/>
      <c r="F39" s="8"/>
      <c r="G39" s="8"/>
      <c r="H39" s="8"/>
      <c r="I39" s="8"/>
      <c r="J39" s="8"/>
      <c r="K39" s="8"/>
      <c r="L39" s="8"/>
      <c r="M39" s="8"/>
      <c r="N39" s="8"/>
      <c r="O39" s="8"/>
      <c r="P39" s="8"/>
      <c r="Q39" s="27">
        <f t="shared" si="13"/>
        <v>0</v>
      </c>
      <c r="R39" s="27">
        <f t="shared" ref="R39:R41" si="15">Q39-C39</f>
        <v>0</v>
      </c>
    </row>
    <row r="40" spans="2:21" ht="27" customHeight="1" x14ac:dyDescent="0.4">
      <c r="B40" s="4"/>
      <c r="C40" s="12"/>
      <c r="D40" s="4"/>
      <c r="E40" s="4"/>
      <c r="F40" s="4"/>
      <c r="G40" s="4"/>
      <c r="H40" s="4"/>
      <c r="I40" s="4"/>
      <c r="J40" s="4"/>
      <c r="K40" s="4"/>
      <c r="L40" s="4"/>
      <c r="M40" s="4"/>
      <c r="N40" s="4"/>
      <c r="O40" s="4"/>
      <c r="P40" s="4"/>
      <c r="Q40" s="30">
        <f t="shared" si="13"/>
        <v>0</v>
      </c>
      <c r="R40" s="27">
        <f t="shared" si="15"/>
        <v>0</v>
      </c>
    </row>
    <row r="41" spans="2:21" ht="27" customHeight="1" thickBot="1" x14ac:dyDescent="0.45">
      <c r="B41" s="8"/>
      <c r="C41" s="8"/>
      <c r="D41" s="26"/>
      <c r="E41" s="8"/>
      <c r="F41" s="8"/>
      <c r="G41" s="8"/>
      <c r="H41" s="8"/>
      <c r="I41" s="8"/>
      <c r="J41" s="8"/>
      <c r="K41" s="8"/>
      <c r="L41" s="8"/>
      <c r="M41" s="8"/>
      <c r="N41" s="8"/>
      <c r="O41" s="8"/>
      <c r="P41" s="8"/>
      <c r="Q41" s="39">
        <f t="shared" si="13"/>
        <v>0</v>
      </c>
      <c r="R41" s="27">
        <f t="shared" si="15"/>
        <v>0</v>
      </c>
    </row>
    <row r="42" spans="2:21" ht="136.5" customHeight="1" thickBot="1" x14ac:dyDescent="0.45">
      <c r="B42" s="42"/>
      <c r="C42" s="42"/>
      <c r="D42" s="42"/>
      <c r="E42" s="42"/>
      <c r="F42" s="42"/>
      <c r="G42" s="42"/>
      <c r="H42" s="42"/>
      <c r="I42" s="42"/>
      <c r="J42" s="42"/>
      <c r="K42" s="42"/>
      <c r="L42" s="42"/>
      <c r="M42" s="42"/>
      <c r="N42" s="42"/>
      <c r="O42" s="42"/>
      <c r="P42" s="42"/>
    </row>
    <row r="43" spans="2:21" ht="18" customHeight="1" x14ac:dyDescent="0.4">
      <c r="B43" s="43"/>
      <c r="C43" s="123" t="s">
        <v>56</v>
      </c>
      <c r="D43" s="124"/>
      <c r="E43" s="44">
        <f>O29+2</f>
        <v>45061</v>
      </c>
      <c r="F43" s="45" t="s">
        <v>38</v>
      </c>
      <c r="G43" s="44">
        <f>E43+1</f>
        <v>45062</v>
      </c>
      <c r="H43" s="45" t="s">
        <v>38</v>
      </c>
      <c r="I43" s="44">
        <f>G43+1</f>
        <v>45063</v>
      </c>
      <c r="J43" s="45" t="s">
        <v>38</v>
      </c>
      <c r="K43" s="44">
        <f>I43+1</f>
        <v>45064</v>
      </c>
      <c r="L43" s="45" t="s">
        <v>38</v>
      </c>
      <c r="M43" s="44">
        <f>K43+1</f>
        <v>45065</v>
      </c>
      <c r="N43" s="45" t="s">
        <v>38</v>
      </c>
      <c r="O43" s="44">
        <f>M43+1</f>
        <v>45066</v>
      </c>
      <c r="P43" s="45" t="s">
        <v>38</v>
      </c>
      <c r="Q43" s="17" t="s">
        <v>39</v>
      </c>
      <c r="R43" s="17" t="s">
        <v>40</v>
      </c>
    </row>
    <row r="44" spans="2:21" ht="27" customHeight="1" x14ac:dyDescent="0.4">
      <c r="B44" s="20"/>
      <c r="C44" s="21"/>
      <c r="D44" s="21"/>
      <c r="E44" s="4" t="s">
        <v>44</v>
      </c>
      <c r="F44" s="4"/>
      <c r="G44" s="4" t="s">
        <v>45</v>
      </c>
      <c r="H44" s="4"/>
      <c r="I44" s="4" t="s">
        <v>46</v>
      </c>
      <c r="J44" s="4"/>
      <c r="K44" s="4" t="s">
        <v>47</v>
      </c>
      <c r="L44" s="4"/>
      <c r="M44" s="4" t="s">
        <v>48</v>
      </c>
      <c r="N44" s="4"/>
      <c r="O44" s="4" t="s">
        <v>49</v>
      </c>
      <c r="P44" s="4"/>
      <c r="Q44" s="22"/>
      <c r="R44" s="23"/>
    </row>
    <row r="45" spans="2:21" ht="27" customHeight="1" x14ac:dyDescent="0.4">
      <c r="B45" s="8" t="s">
        <v>51</v>
      </c>
      <c r="C45" s="26">
        <v>600</v>
      </c>
      <c r="D45" s="8">
        <f>C45/5</f>
        <v>120</v>
      </c>
      <c r="E45" s="8"/>
      <c r="F45" s="8">
        <f t="shared" ref="F45:F52" si="16">E45</f>
        <v>0</v>
      </c>
      <c r="G45" s="8"/>
      <c r="H45" s="8">
        <f t="shared" ref="H45:H52" si="17">F45+G45</f>
        <v>0</v>
      </c>
      <c r="I45" s="8"/>
      <c r="J45" s="8">
        <f t="shared" ref="J45:J52" si="18">H45+I45</f>
        <v>0</v>
      </c>
      <c r="K45" s="8"/>
      <c r="L45" s="8">
        <f t="shared" ref="L45:L52" si="19">J45+K45</f>
        <v>0</v>
      </c>
      <c r="M45" s="8"/>
      <c r="N45" s="8">
        <f t="shared" ref="N45:N52" si="20">L45+M45</f>
        <v>0</v>
      </c>
      <c r="O45" s="8"/>
      <c r="P45" s="8"/>
      <c r="Q45" s="27">
        <f t="shared" ref="Q45:Q55" si="21">E45+G45+I45+K45+M45+O45</f>
        <v>0</v>
      </c>
      <c r="R45" s="27">
        <v>0</v>
      </c>
    </row>
    <row r="46" spans="2:21" ht="27" customHeight="1" x14ac:dyDescent="0.4">
      <c r="B46" s="12" t="s">
        <v>53</v>
      </c>
      <c r="C46" s="21">
        <v>140</v>
      </c>
      <c r="D46" s="4">
        <f t="shared" ref="D46:D52" si="22">C46/5</f>
        <v>28</v>
      </c>
      <c r="E46" s="4"/>
      <c r="F46" s="4">
        <f t="shared" si="16"/>
        <v>0</v>
      </c>
      <c r="G46" s="4"/>
      <c r="H46" s="4">
        <f t="shared" si="17"/>
        <v>0</v>
      </c>
      <c r="I46" s="4"/>
      <c r="J46" s="4">
        <f t="shared" si="18"/>
        <v>0</v>
      </c>
      <c r="K46" s="4"/>
      <c r="L46" s="4">
        <f t="shared" si="19"/>
        <v>0</v>
      </c>
      <c r="M46" s="4"/>
      <c r="N46" s="4">
        <f t="shared" si="20"/>
        <v>0</v>
      </c>
      <c r="O46" s="4"/>
      <c r="P46" s="4"/>
      <c r="Q46" s="30">
        <f t="shared" si="21"/>
        <v>0</v>
      </c>
      <c r="R46" s="27">
        <v>0</v>
      </c>
    </row>
    <row r="47" spans="2:21" ht="27" customHeight="1" x14ac:dyDescent="0.4">
      <c r="B47" s="8" t="s">
        <v>55</v>
      </c>
      <c r="C47" s="26">
        <v>100</v>
      </c>
      <c r="D47" s="8">
        <f t="shared" si="22"/>
        <v>20</v>
      </c>
      <c r="E47" s="8"/>
      <c r="F47" s="8">
        <f t="shared" si="16"/>
        <v>0</v>
      </c>
      <c r="G47" s="8"/>
      <c r="H47" s="8">
        <f t="shared" si="17"/>
        <v>0</v>
      </c>
      <c r="I47" s="8"/>
      <c r="J47" s="8">
        <f t="shared" si="18"/>
        <v>0</v>
      </c>
      <c r="K47" s="8"/>
      <c r="L47" s="8">
        <f t="shared" si="19"/>
        <v>0</v>
      </c>
      <c r="M47" s="8"/>
      <c r="N47" s="8">
        <f t="shared" si="20"/>
        <v>0</v>
      </c>
      <c r="O47" s="8"/>
      <c r="P47" s="8"/>
      <c r="Q47" s="27">
        <f t="shared" si="21"/>
        <v>0</v>
      </c>
      <c r="R47" s="27">
        <v>0</v>
      </c>
    </row>
    <row r="48" spans="2:21" ht="27" customHeight="1" x14ac:dyDescent="0.4">
      <c r="B48" s="4" t="s">
        <v>9</v>
      </c>
      <c r="C48" s="4">
        <v>1100</v>
      </c>
      <c r="D48" s="4">
        <f t="shared" si="22"/>
        <v>220</v>
      </c>
      <c r="E48" s="4">
        <v>400</v>
      </c>
      <c r="F48" s="4">
        <f t="shared" si="16"/>
        <v>400</v>
      </c>
      <c r="G48" s="4">
        <v>200</v>
      </c>
      <c r="H48" s="4">
        <f t="shared" si="17"/>
        <v>600</v>
      </c>
      <c r="I48" s="4">
        <v>200</v>
      </c>
      <c r="J48" s="4">
        <f t="shared" si="18"/>
        <v>800</v>
      </c>
      <c r="K48" s="4">
        <v>200</v>
      </c>
      <c r="L48" s="4">
        <f t="shared" si="19"/>
        <v>1000</v>
      </c>
      <c r="M48" s="4">
        <v>100</v>
      </c>
      <c r="N48" s="4">
        <f t="shared" si="20"/>
        <v>1100</v>
      </c>
      <c r="O48" s="4"/>
      <c r="P48" s="4"/>
      <c r="Q48" s="30">
        <f t="shared" si="21"/>
        <v>1100</v>
      </c>
      <c r="R48" s="28">
        <f>Q48-C48</f>
        <v>0</v>
      </c>
    </row>
    <row r="49" spans="2:18" ht="27" customHeight="1" x14ac:dyDescent="0.4">
      <c r="B49" s="8" t="s">
        <v>13</v>
      </c>
      <c r="C49" s="100">
        <v>0</v>
      </c>
      <c r="D49" s="8">
        <f t="shared" si="22"/>
        <v>0</v>
      </c>
      <c r="E49" s="8"/>
      <c r="F49" s="8">
        <f t="shared" si="16"/>
        <v>0</v>
      </c>
      <c r="G49" s="8"/>
      <c r="H49" s="8">
        <f t="shared" si="17"/>
        <v>0</v>
      </c>
      <c r="I49" s="8"/>
      <c r="J49" s="8">
        <f t="shared" si="18"/>
        <v>0</v>
      </c>
      <c r="K49" s="8"/>
      <c r="L49" s="8">
        <f t="shared" si="19"/>
        <v>0</v>
      </c>
      <c r="M49" s="8"/>
      <c r="N49" s="8">
        <f t="shared" si="20"/>
        <v>0</v>
      </c>
      <c r="O49" s="8"/>
      <c r="P49" s="8"/>
      <c r="Q49" s="27">
        <f t="shared" si="21"/>
        <v>0</v>
      </c>
      <c r="R49" s="28">
        <f>Q49-C49</f>
        <v>0</v>
      </c>
    </row>
    <row r="50" spans="2:18" ht="27" customHeight="1" x14ac:dyDescent="0.4">
      <c r="B50" s="4" t="s">
        <v>16</v>
      </c>
      <c r="C50" s="101">
        <v>0</v>
      </c>
      <c r="D50" s="4">
        <f t="shared" si="22"/>
        <v>0</v>
      </c>
      <c r="E50" s="4"/>
      <c r="F50" s="4">
        <f t="shared" si="16"/>
        <v>0</v>
      </c>
      <c r="G50" s="4"/>
      <c r="H50" s="4">
        <f t="shared" si="17"/>
        <v>0</v>
      </c>
      <c r="I50" s="4"/>
      <c r="J50" s="4">
        <f t="shared" si="18"/>
        <v>0</v>
      </c>
      <c r="K50" s="4"/>
      <c r="L50" s="4">
        <f t="shared" si="19"/>
        <v>0</v>
      </c>
      <c r="M50" s="4"/>
      <c r="N50" s="4">
        <f t="shared" si="20"/>
        <v>0</v>
      </c>
      <c r="O50" s="4"/>
      <c r="P50" s="4"/>
      <c r="Q50" s="30">
        <f t="shared" si="21"/>
        <v>0</v>
      </c>
      <c r="R50" s="28">
        <f>Q50-C50</f>
        <v>0</v>
      </c>
    </row>
    <row r="51" spans="2:18" ht="27" customHeight="1" x14ac:dyDescent="0.4">
      <c r="B51" s="26" t="s">
        <v>7</v>
      </c>
      <c r="C51" s="8">
        <v>200</v>
      </c>
      <c r="D51" s="8">
        <f t="shared" si="22"/>
        <v>40</v>
      </c>
      <c r="E51" s="8"/>
      <c r="F51" s="8">
        <f t="shared" si="16"/>
        <v>0</v>
      </c>
      <c r="G51" s="8"/>
      <c r="H51" s="8">
        <f t="shared" si="17"/>
        <v>0</v>
      </c>
      <c r="I51" s="8"/>
      <c r="J51" s="8">
        <f t="shared" si="18"/>
        <v>0</v>
      </c>
      <c r="K51" s="8"/>
      <c r="L51" s="8">
        <f t="shared" si="19"/>
        <v>0</v>
      </c>
      <c r="M51" s="8"/>
      <c r="N51" s="8">
        <f t="shared" si="20"/>
        <v>0</v>
      </c>
      <c r="O51" s="8"/>
      <c r="P51" s="8"/>
      <c r="Q51" s="27">
        <f t="shared" si="21"/>
        <v>0</v>
      </c>
      <c r="R51" s="27">
        <v>0</v>
      </c>
    </row>
    <row r="52" spans="2:18" ht="27" customHeight="1" x14ac:dyDescent="0.4">
      <c r="B52" s="4" t="s">
        <v>31</v>
      </c>
      <c r="C52" s="12">
        <v>40</v>
      </c>
      <c r="D52" s="4">
        <f t="shared" si="22"/>
        <v>8</v>
      </c>
      <c r="E52" s="4"/>
      <c r="F52" s="4">
        <f t="shared" si="16"/>
        <v>0</v>
      </c>
      <c r="G52" s="4"/>
      <c r="H52" s="4">
        <f t="shared" si="17"/>
        <v>0</v>
      </c>
      <c r="I52" s="4"/>
      <c r="J52" s="4">
        <f t="shared" si="18"/>
        <v>0</v>
      </c>
      <c r="K52" s="4"/>
      <c r="L52" s="4">
        <f t="shared" si="19"/>
        <v>0</v>
      </c>
      <c r="M52" s="4"/>
      <c r="N52" s="4">
        <f t="shared" si="20"/>
        <v>0</v>
      </c>
      <c r="O52" s="4"/>
      <c r="P52" s="4"/>
      <c r="Q52" s="30">
        <f t="shared" si="21"/>
        <v>0</v>
      </c>
      <c r="R52" s="27">
        <v>0</v>
      </c>
    </row>
    <row r="53" spans="2:18" ht="27" customHeight="1" x14ac:dyDescent="0.4">
      <c r="B53" s="8"/>
      <c r="C53" s="8"/>
      <c r="D53" s="8"/>
      <c r="E53" s="8"/>
      <c r="F53" s="8"/>
      <c r="G53" s="8"/>
      <c r="H53" s="8"/>
      <c r="I53" s="8"/>
      <c r="J53" s="8"/>
      <c r="K53" s="8"/>
      <c r="L53" s="8"/>
      <c r="M53" s="8"/>
      <c r="N53" s="8"/>
      <c r="O53" s="8"/>
      <c r="P53" s="8"/>
      <c r="Q53" s="27">
        <f t="shared" si="21"/>
        <v>0</v>
      </c>
      <c r="R53" s="27">
        <f t="shared" ref="R53:R55" si="23">Q53-C53</f>
        <v>0</v>
      </c>
    </row>
    <row r="54" spans="2:18" ht="27" customHeight="1" x14ac:dyDescent="0.4">
      <c r="B54" s="4"/>
      <c r="C54" s="12"/>
      <c r="D54" s="4"/>
      <c r="E54" s="4"/>
      <c r="F54" s="4"/>
      <c r="G54" s="4"/>
      <c r="H54" s="4"/>
      <c r="I54" s="4"/>
      <c r="J54" s="4"/>
      <c r="K54" s="4"/>
      <c r="L54" s="4"/>
      <c r="M54" s="4"/>
      <c r="N54" s="4"/>
      <c r="O54" s="4"/>
      <c r="P54" s="4"/>
      <c r="Q54" s="30">
        <f t="shared" si="21"/>
        <v>0</v>
      </c>
      <c r="R54" s="27">
        <f t="shared" si="23"/>
        <v>0</v>
      </c>
    </row>
    <row r="55" spans="2:18" ht="27" customHeight="1" thickBot="1" x14ac:dyDescent="0.45">
      <c r="B55" s="8"/>
      <c r="C55" s="8"/>
      <c r="D55" s="26"/>
      <c r="E55" s="8"/>
      <c r="F55" s="8"/>
      <c r="G55" s="8"/>
      <c r="H55" s="8"/>
      <c r="I55" s="8"/>
      <c r="J55" s="8"/>
      <c r="K55" s="8"/>
      <c r="L55" s="8"/>
      <c r="M55" s="8"/>
      <c r="N55" s="8"/>
      <c r="O55" s="8"/>
      <c r="P55" s="8"/>
      <c r="Q55" s="39">
        <f t="shared" si="21"/>
        <v>0</v>
      </c>
      <c r="R55" s="27">
        <f t="shared" si="23"/>
        <v>0</v>
      </c>
    </row>
    <row r="56" spans="2:18" ht="22.5" customHeight="1" thickBot="1" x14ac:dyDescent="0.45">
      <c r="B56" s="43"/>
      <c r="C56" s="43"/>
      <c r="D56" s="43"/>
      <c r="E56" s="43"/>
      <c r="F56" s="43"/>
      <c r="G56" s="43"/>
      <c r="H56" s="43"/>
      <c r="I56" s="43"/>
      <c r="J56" s="43"/>
      <c r="K56" s="43"/>
      <c r="L56" s="43"/>
      <c r="M56" s="43"/>
      <c r="N56" s="43"/>
      <c r="O56" s="43"/>
      <c r="P56" s="43"/>
    </row>
    <row r="57" spans="2:18" ht="27" customHeight="1" x14ac:dyDescent="0.4">
      <c r="B57" s="43"/>
      <c r="C57" s="123" t="s">
        <v>56</v>
      </c>
      <c r="D57" s="124"/>
      <c r="E57" s="44">
        <f>O43+2</f>
        <v>45068</v>
      </c>
      <c r="F57" s="45" t="s">
        <v>38</v>
      </c>
      <c r="G57" s="44">
        <f>E57+1</f>
        <v>45069</v>
      </c>
      <c r="H57" s="45" t="s">
        <v>38</v>
      </c>
      <c r="I57" s="44">
        <f>G57+1</f>
        <v>45070</v>
      </c>
      <c r="J57" s="45" t="s">
        <v>38</v>
      </c>
      <c r="K57" s="44">
        <f>I57+1</f>
        <v>45071</v>
      </c>
      <c r="L57" s="45" t="s">
        <v>38</v>
      </c>
      <c r="M57" s="44">
        <f>K57+1</f>
        <v>45072</v>
      </c>
      <c r="N57" s="45" t="s">
        <v>38</v>
      </c>
      <c r="O57" s="44">
        <f>M57+1</f>
        <v>45073</v>
      </c>
      <c r="P57" s="45" t="s">
        <v>38</v>
      </c>
      <c r="Q57" s="17" t="s">
        <v>39</v>
      </c>
      <c r="R57" s="17" t="s">
        <v>40</v>
      </c>
    </row>
    <row r="58" spans="2:18" ht="27" customHeight="1" x14ac:dyDescent="0.4">
      <c r="B58" s="20"/>
      <c r="C58" s="21"/>
      <c r="D58" s="21"/>
      <c r="E58" s="4" t="s">
        <v>44</v>
      </c>
      <c r="F58" s="4"/>
      <c r="G58" s="4" t="s">
        <v>45</v>
      </c>
      <c r="H58" s="4"/>
      <c r="I58" s="4" t="s">
        <v>46</v>
      </c>
      <c r="J58" s="4"/>
      <c r="K58" s="4" t="s">
        <v>47</v>
      </c>
      <c r="L58" s="4"/>
      <c r="M58" s="4" t="s">
        <v>48</v>
      </c>
      <c r="N58" s="4"/>
      <c r="O58" s="4" t="s">
        <v>49</v>
      </c>
      <c r="P58" s="4"/>
      <c r="Q58" s="22"/>
      <c r="R58" s="23"/>
    </row>
    <row r="59" spans="2:18" ht="27" customHeight="1" x14ac:dyDescent="0.4">
      <c r="B59" s="8" t="s">
        <v>51</v>
      </c>
      <c r="C59" s="26">
        <v>600</v>
      </c>
      <c r="D59" s="8">
        <f>C59/5</f>
        <v>120</v>
      </c>
      <c r="E59" s="8"/>
      <c r="F59" s="8">
        <f t="shared" ref="F59:F66" si="24">E59</f>
        <v>0</v>
      </c>
      <c r="G59" s="8"/>
      <c r="H59" s="8">
        <f t="shared" ref="H59:H66" si="25">F59+G59</f>
        <v>0</v>
      </c>
      <c r="I59" s="8"/>
      <c r="J59" s="8">
        <f t="shared" ref="J59:J66" si="26">H59+I59</f>
        <v>0</v>
      </c>
      <c r="K59" s="8"/>
      <c r="L59" s="8">
        <f t="shared" ref="L59:L66" si="27">J59+K59</f>
        <v>0</v>
      </c>
      <c r="M59" s="8"/>
      <c r="N59" s="8">
        <f t="shared" ref="N59:N66" si="28">L59+M59</f>
        <v>0</v>
      </c>
      <c r="O59" s="8"/>
      <c r="P59" s="8"/>
      <c r="Q59" s="27">
        <f t="shared" ref="Q59:Q69" si="29">E59+G59+I59+K59+M59+O59</f>
        <v>0</v>
      </c>
      <c r="R59" s="27">
        <v>0</v>
      </c>
    </row>
    <row r="60" spans="2:18" ht="27" customHeight="1" x14ac:dyDescent="0.4">
      <c r="B60" s="12" t="s">
        <v>53</v>
      </c>
      <c r="C60" s="21">
        <v>140</v>
      </c>
      <c r="D60" s="4">
        <f t="shared" ref="D60:D66" si="30">C60/5</f>
        <v>28</v>
      </c>
      <c r="E60" s="4"/>
      <c r="F60" s="4">
        <f t="shared" si="24"/>
        <v>0</v>
      </c>
      <c r="G60" s="4"/>
      <c r="H60" s="4">
        <f t="shared" si="25"/>
        <v>0</v>
      </c>
      <c r="I60" s="4"/>
      <c r="J60" s="4">
        <f t="shared" si="26"/>
        <v>0</v>
      </c>
      <c r="K60" s="4"/>
      <c r="L60" s="4">
        <f t="shared" si="27"/>
        <v>0</v>
      </c>
      <c r="M60" s="4"/>
      <c r="N60" s="4">
        <f t="shared" si="28"/>
        <v>0</v>
      </c>
      <c r="O60" s="4"/>
      <c r="P60" s="4"/>
      <c r="Q60" s="30">
        <f t="shared" si="29"/>
        <v>0</v>
      </c>
      <c r="R60" s="27">
        <v>0</v>
      </c>
    </row>
    <row r="61" spans="2:18" ht="27" customHeight="1" x14ac:dyDescent="0.4">
      <c r="B61" s="8" t="s">
        <v>55</v>
      </c>
      <c r="C61" s="26">
        <v>100</v>
      </c>
      <c r="D61" s="8">
        <f t="shared" si="30"/>
        <v>20</v>
      </c>
      <c r="E61" s="8"/>
      <c r="F61" s="8">
        <f t="shared" si="24"/>
        <v>0</v>
      </c>
      <c r="G61" s="8"/>
      <c r="H61" s="8">
        <f t="shared" si="25"/>
        <v>0</v>
      </c>
      <c r="I61" s="8"/>
      <c r="J61" s="8">
        <f t="shared" si="26"/>
        <v>0</v>
      </c>
      <c r="K61" s="8"/>
      <c r="L61" s="8">
        <f t="shared" si="27"/>
        <v>0</v>
      </c>
      <c r="M61" s="8"/>
      <c r="N61" s="8">
        <f t="shared" si="28"/>
        <v>0</v>
      </c>
      <c r="O61" s="8"/>
      <c r="P61" s="8"/>
      <c r="Q61" s="27">
        <f t="shared" si="29"/>
        <v>0</v>
      </c>
      <c r="R61" s="27">
        <v>0</v>
      </c>
    </row>
    <row r="62" spans="2:18" ht="27" customHeight="1" x14ac:dyDescent="0.4">
      <c r="B62" s="4" t="s">
        <v>9</v>
      </c>
      <c r="C62" s="4">
        <v>1530</v>
      </c>
      <c r="D62" s="4">
        <f t="shared" si="30"/>
        <v>306</v>
      </c>
      <c r="E62" s="4">
        <v>600</v>
      </c>
      <c r="F62" s="4">
        <f t="shared" si="24"/>
        <v>600</v>
      </c>
      <c r="G62" s="4"/>
      <c r="H62" s="4">
        <f t="shared" si="25"/>
        <v>600</v>
      </c>
      <c r="I62" s="4"/>
      <c r="J62" s="4">
        <f t="shared" si="26"/>
        <v>600</v>
      </c>
      <c r="K62" s="4"/>
      <c r="L62" s="4">
        <f t="shared" si="27"/>
        <v>600</v>
      </c>
      <c r="M62" s="4"/>
      <c r="N62" s="4">
        <f t="shared" si="28"/>
        <v>600</v>
      </c>
      <c r="O62" s="4"/>
      <c r="P62" s="4"/>
      <c r="Q62" s="30">
        <f t="shared" si="29"/>
        <v>600</v>
      </c>
      <c r="R62" s="28">
        <f t="shared" ref="R62:R64" si="31">Q62-C62</f>
        <v>-930</v>
      </c>
    </row>
    <row r="63" spans="2:18" ht="27" customHeight="1" x14ac:dyDescent="0.4">
      <c r="B63" s="8" t="s">
        <v>13</v>
      </c>
      <c r="C63" s="100">
        <v>0</v>
      </c>
      <c r="D63" s="8">
        <f t="shared" si="30"/>
        <v>0</v>
      </c>
      <c r="E63" s="8"/>
      <c r="F63" s="8">
        <f t="shared" si="24"/>
        <v>0</v>
      </c>
      <c r="G63" s="8"/>
      <c r="H63" s="8">
        <f t="shared" si="25"/>
        <v>0</v>
      </c>
      <c r="I63" s="8"/>
      <c r="J63" s="8">
        <f t="shared" si="26"/>
        <v>0</v>
      </c>
      <c r="K63" s="8"/>
      <c r="L63" s="8">
        <f t="shared" si="27"/>
        <v>0</v>
      </c>
      <c r="M63" s="8"/>
      <c r="N63" s="8">
        <f t="shared" si="28"/>
        <v>0</v>
      </c>
      <c r="O63" s="8"/>
      <c r="P63" s="8"/>
      <c r="Q63" s="27">
        <f t="shared" si="29"/>
        <v>0</v>
      </c>
      <c r="R63" s="28">
        <f t="shared" si="31"/>
        <v>0</v>
      </c>
    </row>
    <row r="64" spans="2:18" ht="27" customHeight="1" x14ac:dyDescent="0.4">
      <c r="B64" s="4" t="s">
        <v>16</v>
      </c>
      <c r="C64" s="101">
        <v>0</v>
      </c>
      <c r="D64" s="4">
        <f t="shared" si="30"/>
        <v>0</v>
      </c>
      <c r="E64" s="4"/>
      <c r="F64" s="4">
        <f t="shared" si="24"/>
        <v>0</v>
      </c>
      <c r="G64" s="4"/>
      <c r="H64" s="4">
        <f t="shared" si="25"/>
        <v>0</v>
      </c>
      <c r="I64" s="4"/>
      <c r="J64" s="4">
        <f t="shared" si="26"/>
        <v>0</v>
      </c>
      <c r="K64" s="4"/>
      <c r="L64" s="4">
        <f t="shared" si="27"/>
        <v>0</v>
      </c>
      <c r="M64" s="4">
        <v>52</v>
      </c>
      <c r="N64" s="4">
        <f t="shared" si="28"/>
        <v>52</v>
      </c>
      <c r="O64" s="4"/>
      <c r="P64" s="4"/>
      <c r="Q64" s="30">
        <f t="shared" si="29"/>
        <v>52</v>
      </c>
      <c r="R64" s="28">
        <f t="shared" si="31"/>
        <v>52</v>
      </c>
    </row>
    <row r="65" spans="2:22" ht="27" customHeight="1" x14ac:dyDescent="0.4">
      <c r="B65" s="26" t="s">
        <v>7</v>
      </c>
      <c r="C65" s="8">
        <v>200</v>
      </c>
      <c r="D65" s="8">
        <f t="shared" si="30"/>
        <v>40</v>
      </c>
      <c r="E65" s="8"/>
      <c r="F65" s="8">
        <f t="shared" si="24"/>
        <v>0</v>
      </c>
      <c r="G65" s="8"/>
      <c r="H65" s="8">
        <f t="shared" si="25"/>
        <v>0</v>
      </c>
      <c r="I65" s="8"/>
      <c r="J65" s="8">
        <f t="shared" si="26"/>
        <v>0</v>
      </c>
      <c r="K65" s="8"/>
      <c r="L65" s="8">
        <f t="shared" si="27"/>
        <v>0</v>
      </c>
      <c r="M65" s="8"/>
      <c r="N65" s="8">
        <f t="shared" si="28"/>
        <v>0</v>
      </c>
      <c r="O65" s="8"/>
      <c r="P65" s="8"/>
      <c r="Q65" s="27">
        <f t="shared" si="29"/>
        <v>0</v>
      </c>
      <c r="R65" s="27">
        <v>0</v>
      </c>
    </row>
    <row r="66" spans="2:22" ht="27" customHeight="1" x14ac:dyDescent="0.4">
      <c r="B66" s="4" t="s">
        <v>31</v>
      </c>
      <c r="C66" s="12">
        <v>40</v>
      </c>
      <c r="D66" s="4">
        <f t="shared" si="30"/>
        <v>8</v>
      </c>
      <c r="E66" s="4"/>
      <c r="F66" s="4">
        <f t="shared" si="24"/>
        <v>0</v>
      </c>
      <c r="G66" s="4"/>
      <c r="H66" s="4">
        <f t="shared" si="25"/>
        <v>0</v>
      </c>
      <c r="I66" s="4"/>
      <c r="J66" s="4">
        <f t="shared" si="26"/>
        <v>0</v>
      </c>
      <c r="K66" s="4"/>
      <c r="L66" s="4">
        <f t="shared" si="27"/>
        <v>0</v>
      </c>
      <c r="M66" s="4"/>
      <c r="N66" s="4">
        <f t="shared" si="28"/>
        <v>0</v>
      </c>
      <c r="O66" s="4"/>
      <c r="P66" s="4"/>
      <c r="Q66" s="30">
        <f t="shared" si="29"/>
        <v>0</v>
      </c>
      <c r="R66" s="27">
        <v>0</v>
      </c>
    </row>
    <row r="67" spans="2:22" ht="27" customHeight="1" x14ac:dyDescent="0.4">
      <c r="B67" s="8"/>
      <c r="C67" s="8"/>
      <c r="D67" s="8"/>
      <c r="E67" s="8"/>
      <c r="F67" s="8"/>
      <c r="G67" s="8"/>
      <c r="H67" s="8"/>
      <c r="I67" s="8"/>
      <c r="J67" s="8"/>
      <c r="K67" s="8"/>
      <c r="L67" s="8"/>
      <c r="M67" s="8"/>
      <c r="N67" s="8"/>
      <c r="O67" s="8"/>
      <c r="P67" s="8"/>
      <c r="Q67" s="27">
        <f t="shared" si="29"/>
        <v>0</v>
      </c>
      <c r="R67" s="27">
        <f t="shared" ref="R67:R69" si="32">Q67-C67</f>
        <v>0</v>
      </c>
    </row>
    <row r="68" spans="2:22" ht="27" customHeight="1" x14ac:dyDescent="0.4">
      <c r="B68" s="4"/>
      <c r="C68" s="12"/>
      <c r="D68" s="4"/>
      <c r="E68" s="4"/>
      <c r="F68" s="4"/>
      <c r="G68" s="4"/>
      <c r="H68" s="4"/>
      <c r="I68" s="4"/>
      <c r="J68" s="4"/>
      <c r="K68" s="4"/>
      <c r="L68" s="4"/>
      <c r="M68" s="4"/>
      <c r="N68" s="4"/>
      <c r="O68" s="4"/>
      <c r="P68" s="4"/>
      <c r="Q68" s="30">
        <f t="shared" si="29"/>
        <v>0</v>
      </c>
      <c r="R68" s="27">
        <f t="shared" si="32"/>
        <v>0</v>
      </c>
    </row>
    <row r="69" spans="2:22" ht="27" customHeight="1" thickBot="1" x14ac:dyDescent="0.45">
      <c r="B69" s="8"/>
      <c r="C69" s="8"/>
      <c r="D69" s="26"/>
      <c r="E69" s="8"/>
      <c r="F69" s="8"/>
      <c r="G69" s="8"/>
      <c r="H69" s="8"/>
      <c r="I69" s="8"/>
      <c r="J69" s="8"/>
      <c r="K69" s="8"/>
      <c r="L69" s="8"/>
      <c r="M69" s="8"/>
      <c r="N69" s="8"/>
      <c r="O69" s="8"/>
      <c r="P69" s="8"/>
      <c r="Q69" s="39">
        <f t="shared" si="29"/>
        <v>0</v>
      </c>
      <c r="R69" s="27">
        <f t="shared" si="32"/>
        <v>0</v>
      </c>
    </row>
    <row r="70" spans="2:22" ht="22.5" customHeight="1" thickBot="1" x14ac:dyDescent="0.45">
      <c r="B70" s="42"/>
      <c r="C70" s="42"/>
      <c r="D70" s="42"/>
      <c r="E70" s="42"/>
      <c r="F70" s="42"/>
      <c r="G70" s="42"/>
      <c r="H70" s="42"/>
      <c r="I70" s="42"/>
      <c r="J70" s="42"/>
      <c r="K70" s="42"/>
      <c r="L70" s="42"/>
      <c r="M70" s="42"/>
      <c r="N70" s="42"/>
      <c r="O70" s="42"/>
      <c r="P70" s="42"/>
    </row>
    <row r="71" spans="2:22" ht="27" customHeight="1" x14ac:dyDescent="0.4">
      <c r="B71" s="43"/>
      <c r="C71" s="123" t="s">
        <v>56</v>
      </c>
      <c r="D71" s="124"/>
      <c r="E71" s="44">
        <f>O57+2</f>
        <v>45075</v>
      </c>
      <c r="F71" s="45" t="s">
        <v>38</v>
      </c>
      <c r="G71" s="44">
        <f>E71+1</f>
        <v>45076</v>
      </c>
      <c r="H71" s="45" t="s">
        <v>38</v>
      </c>
      <c r="I71" s="44">
        <f>G71+1</f>
        <v>45077</v>
      </c>
      <c r="J71" s="45" t="s">
        <v>38</v>
      </c>
      <c r="K71" s="44">
        <f>I71+1</f>
        <v>45078</v>
      </c>
      <c r="L71" s="45" t="s">
        <v>38</v>
      </c>
      <c r="M71" s="44">
        <f>K71+1</f>
        <v>45079</v>
      </c>
      <c r="N71" s="45" t="s">
        <v>38</v>
      </c>
      <c r="O71" s="44">
        <f>M71+1</f>
        <v>45080</v>
      </c>
      <c r="P71" s="45" t="s">
        <v>38</v>
      </c>
      <c r="Q71" s="17" t="s">
        <v>39</v>
      </c>
      <c r="R71" s="17" t="s">
        <v>40</v>
      </c>
      <c r="S71" s="46"/>
      <c r="T71" s="12" t="s">
        <v>57</v>
      </c>
      <c r="U71" s="47" t="s">
        <v>58</v>
      </c>
      <c r="V71" s="47" t="s">
        <v>40</v>
      </c>
    </row>
    <row r="72" spans="2:22" ht="27" customHeight="1" x14ac:dyDescent="0.4">
      <c r="B72" s="20"/>
      <c r="C72" s="21"/>
      <c r="D72" s="21"/>
      <c r="E72" s="4" t="s">
        <v>44</v>
      </c>
      <c r="F72" s="4"/>
      <c r="G72" s="4" t="s">
        <v>45</v>
      </c>
      <c r="H72" s="4"/>
      <c r="I72" s="4" t="s">
        <v>46</v>
      </c>
      <c r="J72" s="4"/>
      <c r="K72" s="4" t="s">
        <v>47</v>
      </c>
      <c r="L72" s="4"/>
      <c r="M72" s="4" t="s">
        <v>48</v>
      </c>
      <c r="N72" s="4"/>
      <c r="O72" s="4" t="s">
        <v>49</v>
      </c>
      <c r="P72" s="4"/>
      <c r="Q72" s="22"/>
      <c r="R72" s="23"/>
      <c r="S72" s="48"/>
      <c r="T72" s="12"/>
      <c r="U72" s="49"/>
      <c r="V72" s="49"/>
    </row>
    <row r="73" spans="2:22" ht="27" customHeight="1" x14ac:dyDescent="0.4">
      <c r="B73" s="8" t="s">
        <v>51</v>
      </c>
      <c r="C73" s="26">
        <v>600</v>
      </c>
      <c r="D73" s="8">
        <f t="shared" ref="D73:D80" si="33">C73/5</f>
        <v>120</v>
      </c>
      <c r="E73" s="8"/>
      <c r="F73" s="8">
        <f t="shared" ref="F73:F80" si="34">E73</f>
        <v>0</v>
      </c>
      <c r="G73" s="8"/>
      <c r="H73" s="8">
        <f t="shared" ref="H73:H80" si="35">F73+G73</f>
        <v>0</v>
      </c>
      <c r="I73" s="8"/>
      <c r="J73" s="8">
        <f t="shared" ref="J73:J80" si="36">H73+I73</f>
        <v>0</v>
      </c>
      <c r="K73" s="8"/>
      <c r="L73" s="8">
        <f t="shared" ref="L73:L80" si="37">J73+K73</f>
        <v>0</v>
      </c>
      <c r="M73" s="8"/>
      <c r="N73" s="8">
        <f t="shared" ref="N73:N80" si="38">L73+M73</f>
        <v>0</v>
      </c>
      <c r="O73" s="8"/>
      <c r="P73" s="8"/>
      <c r="Q73" s="27">
        <f t="shared" ref="Q73:Q83" si="39">E73+G73+I73+K73+M73+O73</f>
        <v>0</v>
      </c>
      <c r="R73" s="27">
        <v>0</v>
      </c>
      <c r="S73" s="48"/>
      <c r="T73" s="12"/>
      <c r="U73" s="49"/>
      <c r="V73" s="49"/>
    </row>
    <row r="74" spans="2:22" ht="27" customHeight="1" x14ac:dyDescent="0.4">
      <c r="B74" s="12" t="s">
        <v>53</v>
      </c>
      <c r="C74" s="21">
        <v>140</v>
      </c>
      <c r="D74" s="4">
        <f t="shared" si="33"/>
        <v>28</v>
      </c>
      <c r="E74" s="4"/>
      <c r="F74" s="4">
        <f t="shared" si="34"/>
        <v>0</v>
      </c>
      <c r="G74" s="4"/>
      <c r="H74" s="4">
        <f t="shared" si="35"/>
        <v>0</v>
      </c>
      <c r="I74" s="4"/>
      <c r="J74" s="4">
        <f t="shared" si="36"/>
        <v>0</v>
      </c>
      <c r="K74" s="4"/>
      <c r="L74" s="4">
        <f t="shared" si="37"/>
        <v>0</v>
      </c>
      <c r="M74" s="4"/>
      <c r="N74" s="4">
        <f t="shared" si="38"/>
        <v>0</v>
      </c>
      <c r="O74" s="4"/>
      <c r="P74" s="4"/>
      <c r="Q74" s="30">
        <f t="shared" si="39"/>
        <v>0</v>
      </c>
      <c r="R74" s="27">
        <v>0</v>
      </c>
      <c r="S74" s="48"/>
      <c r="T74" s="12"/>
      <c r="U74" s="49"/>
      <c r="V74" s="49"/>
    </row>
    <row r="75" spans="2:22" ht="27" customHeight="1" x14ac:dyDescent="0.4">
      <c r="B75" s="8" t="s">
        <v>55</v>
      </c>
      <c r="C75" s="26">
        <v>100</v>
      </c>
      <c r="D75" s="8">
        <f t="shared" si="33"/>
        <v>20</v>
      </c>
      <c r="E75" s="8"/>
      <c r="F75" s="8">
        <f t="shared" si="34"/>
        <v>0</v>
      </c>
      <c r="G75" s="8"/>
      <c r="H75" s="8">
        <f t="shared" si="35"/>
        <v>0</v>
      </c>
      <c r="I75" s="8"/>
      <c r="J75" s="8">
        <f t="shared" si="36"/>
        <v>0</v>
      </c>
      <c r="K75" s="8"/>
      <c r="L75" s="8">
        <f t="shared" si="37"/>
        <v>0</v>
      </c>
      <c r="M75" s="8"/>
      <c r="N75" s="8">
        <f t="shared" si="38"/>
        <v>0</v>
      </c>
      <c r="O75" s="8"/>
      <c r="P75" s="8"/>
      <c r="Q75" s="27">
        <f t="shared" si="39"/>
        <v>0</v>
      </c>
      <c r="R75" s="27">
        <v>0</v>
      </c>
      <c r="S75" s="48"/>
      <c r="T75" s="12"/>
      <c r="U75" s="49"/>
      <c r="V75" s="49"/>
    </row>
    <row r="76" spans="2:22" ht="27" customHeight="1" x14ac:dyDescent="0.4">
      <c r="B76" s="4" t="s">
        <v>9</v>
      </c>
      <c r="C76" s="4">
        <v>2300</v>
      </c>
      <c r="D76" s="4">
        <f t="shared" si="33"/>
        <v>460</v>
      </c>
      <c r="E76" s="4">
        <v>460</v>
      </c>
      <c r="F76" s="4">
        <f t="shared" si="34"/>
        <v>460</v>
      </c>
      <c r="G76" s="4">
        <v>460</v>
      </c>
      <c r="H76" s="4">
        <f t="shared" si="35"/>
        <v>920</v>
      </c>
      <c r="I76" s="4">
        <v>460</v>
      </c>
      <c r="J76" s="4">
        <f t="shared" si="36"/>
        <v>1380</v>
      </c>
      <c r="K76" s="4">
        <v>460</v>
      </c>
      <c r="L76" s="4">
        <f t="shared" si="37"/>
        <v>1840</v>
      </c>
      <c r="M76" s="4"/>
      <c r="N76" s="4">
        <f t="shared" si="38"/>
        <v>1840</v>
      </c>
      <c r="O76" s="4"/>
      <c r="P76" s="4"/>
      <c r="Q76" s="30">
        <f t="shared" si="39"/>
        <v>1840</v>
      </c>
      <c r="R76" s="28">
        <f t="shared" ref="R76:R78" si="40">Q76-C76</f>
        <v>-460</v>
      </c>
      <c r="S76" s="50" t="s">
        <v>59</v>
      </c>
      <c r="T76" s="12"/>
      <c r="U76" s="51">
        <f t="shared" ref="U76:U83" si="41">Q76+Q34+Q48+Q62+P76</f>
        <v>4840</v>
      </c>
      <c r="V76" s="52">
        <f t="shared" ref="V76:V83" si="42">U76-C20-C34-C48-C62-C76</f>
        <v>-2590</v>
      </c>
    </row>
    <row r="77" spans="2:22" ht="27" customHeight="1" x14ac:dyDescent="0.4">
      <c r="B77" s="8" t="s">
        <v>13</v>
      </c>
      <c r="C77" s="100">
        <v>156</v>
      </c>
      <c r="D77" s="8">
        <f t="shared" si="33"/>
        <v>31.2</v>
      </c>
      <c r="E77" s="8">
        <v>16</v>
      </c>
      <c r="F77" s="8">
        <f t="shared" si="34"/>
        <v>16</v>
      </c>
      <c r="G77" s="8">
        <v>6</v>
      </c>
      <c r="H77" s="8">
        <f t="shared" si="35"/>
        <v>22</v>
      </c>
      <c r="I77" s="8"/>
      <c r="J77" s="8">
        <f t="shared" si="36"/>
        <v>22</v>
      </c>
      <c r="K77" s="8"/>
      <c r="L77" s="8">
        <f t="shared" si="37"/>
        <v>22</v>
      </c>
      <c r="M77" s="8"/>
      <c r="N77" s="8">
        <f t="shared" si="38"/>
        <v>22</v>
      </c>
      <c r="O77" s="8"/>
      <c r="P77" s="8"/>
      <c r="Q77" s="27">
        <f t="shared" si="39"/>
        <v>22</v>
      </c>
      <c r="R77" s="28">
        <f t="shared" si="40"/>
        <v>-134</v>
      </c>
      <c r="S77" s="53" t="s">
        <v>13</v>
      </c>
      <c r="T77" s="8"/>
      <c r="U77" s="51">
        <f>Q77+Q35+Q49+Q63+P77</f>
        <v>122</v>
      </c>
      <c r="V77" s="52">
        <f t="shared" si="42"/>
        <v>-334</v>
      </c>
    </row>
    <row r="78" spans="2:22" ht="27" customHeight="1" x14ac:dyDescent="0.4">
      <c r="B78" s="4" t="s">
        <v>16</v>
      </c>
      <c r="C78" s="101">
        <v>260</v>
      </c>
      <c r="D78" s="4">
        <f t="shared" si="33"/>
        <v>52</v>
      </c>
      <c r="E78" s="4">
        <v>68</v>
      </c>
      <c r="F78" s="4">
        <f t="shared" si="34"/>
        <v>68</v>
      </c>
      <c r="G78" s="4">
        <v>49</v>
      </c>
      <c r="H78" s="4">
        <f t="shared" si="35"/>
        <v>117</v>
      </c>
      <c r="I78" s="4"/>
      <c r="J78" s="4">
        <f t="shared" si="36"/>
        <v>117</v>
      </c>
      <c r="K78" s="4"/>
      <c r="L78" s="4">
        <f t="shared" si="37"/>
        <v>117</v>
      </c>
      <c r="M78" s="4"/>
      <c r="N78" s="4">
        <f t="shared" si="38"/>
        <v>117</v>
      </c>
      <c r="O78" s="4"/>
      <c r="P78" s="4"/>
      <c r="Q78" s="30">
        <f t="shared" si="39"/>
        <v>117</v>
      </c>
      <c r="R78" s="28">
        <f t="shared" si="40"/>
        <v>-143</v>
      </c>
      <c r="S78" s="50" t="s">
        <v>16</v>
      </c>
      <c r="T78" s="12"/>
      <c r="U78" s="51">
        <f t="shared" si="41"/>
        <v>289</v>
      </c>
      <c r="V78" s="52">
        <f t="shared" si="42"/>
        <v>-191</v>
      </c>
    </row>
    <row r="79" spans="2:22" ht="27" customHeight="1" x14ac:dyDescent="0.4">
      <c r="B79" s="26" t="s">
        <v>7</v>
      </c>
      <c r="C79" s="8">
        <v>200</v>
      </c>
      <c r="D79" s="8">
        <f t="shared" si="33"/>
        <v>40</v>
      </c>
      <c r="E79" s="8"/>
      <c r="F79" s="8">
        <f t="shared" si="34"/>
        <v>0</v>
      </c>
      <c r="G79" s="8"/>
      <c r="H79" s="8">
        <f t="shared" si="35"/>
        <v>0</v>
      </c>
      <c r="I79" s="8"/>
      <c r="J79" s="8">
        <f t="shared" si="36"/>
        <v>0</v>
      </c>
      <c r="K79" s="8"/>
      <c r="L79" s="8">
        <f t="shared" si="37"/>
        <v>0</v>
      </c>
      <c r="M79" s="8"/>
      <c r="N79" s="8">
        <f t="shared" si="38"/>
        <v>0</v>
      </c>
      <c r="O79" s="8"/>
      <c r="P79" s="8"/>
      <c r="Q79" s="27">
        <f t="shared" si="39"/>
        <v>0</v>
      </c>
      <c r="R79" s="27">
        <v>0</v>
      </c>
      <c r="S79" s="53" t="s">
        <v>21</v>
      </c>
      <c r="T79" s="8"/>
      <c r="U79" s="51">
        <f t="shared" si="41"/>
        <v>0</v>
      </c>
      <c r="V79" s="51">
        <f t="shared" si="42"/>
        <v>-1000</v>
      </c>
    </row>
    <row r="80" spans="2:22" ht="27" customHeight="1" x14ac:dyDescent="0.4">
      <c r="B80" s="4" t="s">
        <v>31</v>
      </c>
      <c r="C80" s="12">
        <v>40</v>
      </c>
      <c r="D80" s="4">
        <f t="shared" si="33"/>
        <v>8</v>
      </c>
      <c r="E80" s="4"/>
      <c r="F80" s="4">
        <f t="shared" si="34"/>
        <v>0</v>
      </c>
      <c r="G80" s="4"/>
      <c r="H80" s="4">
        <f t="shared" si="35"/>
        <v>0</v>
      </c>
      <c r="I80" s="4"/>
      <c r="J80" s="4">
        <f t="shared" si="36"/>
        <v>0</v>
      </c>
      <c r="K80" s="4"/>
      <c r="L80" s="4">
        <f t="shared" si="37"/>
        <v>0</v>
      </c>
      <c r="M80" s="4"/>
      <c r="N80" s="4">
        <f t="shared" si="38"/>
        <v>0</v>
      </c>
      <c r="O80" s="4"/>
      <c r="P80" s="4"/>
      <c r="Q80" s="30">
        <f t="shared" si="39"/>
        <v>0</v>
      </c>
      <c r="R80" s="27">
        <v>0</v>
      </c>
      <c r="S80" s="53" t="s">
        <v>60</v>
      </c>
      <c r="T80" s="8"/>
      <c r="U80" s="51">
        <f t="shared" si="41"/>
        <v>0</v>
      </c>
      <c r="V80" s="51">
        <f t="shared" si="42"/>
        <v>-200</v>
      </c>
    </row>
    <row r="81" spans="2:22" ht="27" customHeight="1" x14ac:dyDescent="0.4">
      <c r="B81" s="8"/>
      <c r="C81" s="8"/>
      <c r="D81" s="8"/>
      <c r="E81" s="8"/>
      <c r="F81" s="8"/>
      <c r="G81" s="8"/>
      <c r="H81" s="8"/>
      <c r="I81" s="8"/>
      <c r="J81" s="8"/>
      <c r="K81" s="8"/>
      <c r="L81" s="8"/>
      <c r="M81" s="8"/>
      <c r="N81" s="8"/>
      <c r="O81" s="8"/>
      <c r="P81" s="8"/>
      <c r="Q81" s="27">
        <f t="shared" si="39"/>
        <v>0</v>
      </c>
      <c r="R81" s="27">
        <f t="shared" ref="R81:R83" si="43">Q81-C81</f>
        <v>0</v>
      </c>
      <c r="S81" s="54" t="s">
        <v>29</v>
      </c>
      <c r="T81" s="12"/>
      <c r="U81" s="51">
        <f t="shared" si="41"/>
        <v>0</v>
      </c>
      <c r="V81" s="51">
        <f t="shared" si="42"/>
        <v>0</v>
      </c>
    </row>
    <row r="82" spans="2:22" ht="27" customHeight="1" x14ac:dyDescent="0.4">
      <c r="B82" s="4"/>
      <c r="C82" s="12"/>
      <c r="D82" s="4"/>
      <c r="E82" s="4"/>
      <c r="F82" s="4"/>
      <c r="G82" s="4"/>
      <c r="H82" s="4"/>
      <c r="I82" s="4"/>
      <c r="J82" s="4"/>
      <c r="K82" s="4"/>
      <c r="L82" s="4"/>
      <c r="M82" s="4"/>
      <c r="N82" s="4"/>
      <c r="O82" s="4"/>
      <c r="P82" s="4"/>
      <c r="Q82" s="30">
        <f t="shared" si="39"/>
        <v>0</v>
      </c>
      <c r="R82" s="27">
        <f t="shared" si="43"/>
        <v>0</v>
      </c>
      <c r="S82" s="53" t="s">
        <v>31</v>
      </c>
      <c r="T82" s="8"/>
      <c r="U82" s="51">
        <f t="shared" si="41"/>
        <v>0</v>
      </c>
      <c r="V82" s="51">
        <f t="shared" si="42"/>
        <v>0</v>
      </c>
    </row>
    <row r="83" spans="2:22" ht="27" customHeight="1" thickBot="1" x14ac:dyDescent="0.45">
      <c r="B83" s="8"/>
      <c r="C83" s="8"/>
      <c r="D83" s="26"/>
      <c r="E83" s="8"/>
      <c r="F83" s="8"/>
      <c r="G83" s="8"/>
      <c r="H83" s="8"/>
      <c r="I83" s="8"/>
      <c r="J83" s="8"/>
      <c r="K83" s="8"/>
      <c r="L83" s="8"/>
      <c r="M83" s="8"/>
      <c r="N83" s="8"/>
      <c r="O83" s="8"/>
      <c r="P83" s="8"/>
      <c r="Q83" s="39">
        <f t="shared" si="39"/>
        <v>0</v>
      </c>
      <c r="R83" s="27">
        <f t="shared" si="43"/>
        <v>0</v>
      </c>
      <c r="S83" s="50" t="s">
        <v>61</v>
      </c>
      <c r="T83" s="12"/>
      <c r="U83" s="51">
        <f t="shared" si="41"/>
        <v>0</v>
      </c>
      <c r="V83" s="52">
        <f t="shared" si="42"/>
        <v>0</v>
      </c>
    </row>
    <row r="84" spans="2:22" x14ac:dyDescent="0.4">
      <c r="E84" s="40"/>
      <c r="F84" s="40"/>
      <c r="G84" s="40"/>
      <c r="H84" s="40"/>
      <c r="I84" s="40"/>
      <c r="J84" s="40"/>
      <c r="K84" s="40"/>
      <c r="L84" s="40"/>
      <c r="M84" s="40"/>
      <c r="N84" s="40"/>
      <c r="O84" s="40"/>
      <c r="P84" s="40"/>
    </row>
    <row r="85" spans="2:22" ht="13.5" customHeight="1" x14ac:dyDescent="0.4">
      <c r="B85" s="12" t="s">
        <v>62</v>
      </c>
      <c r="C85" s="12"/>
      <c r="D85" s="55" t="s">
        <v>63</v>
      </c>
    </row>
    <row r="86" spans="2:22" ht="13.5" customHeight="1" x14ac:dyDescent="0.4">
      <c r="B86" s="8" t="s">
        <v>51</v>
      </c>
      <c r="C86" s="8"/>
      <c r="D86" s="8">
        <f t="shared" ref="D86:D91" si="44">C99-C86</f>
        <v>3000</v>
      </c>
      <c r="E86" s="56">
        <f>D86/4</f>
        <v>750</v>
      </c>
    </row>
    <row r="87" spans="2:22" ht="13.5" customHeight="1" x14ac:dyDescent="0.4">
      <c r="B87" s="12" t="s">
        <v>53</v>
      </c>
      <c r="C87" s="12"/>
      <c r="D87" s="8">
        <f t="shared" si="44"/>
        <v>600</v>
      </c>
      <c r="E87" s="56">
        <f t="shared" ref="E87:E96" si="45">D87/4</f>
        <v>150</v>
      </c>
    </row>
    <row r="88" spans="2:22" ht="13.5" customHeight="1" x14ac:dyDescent="0.4">
      <c r="B88" s="8" t="s">
        <v>55</v>
      </c>
      <c r="C88" s="8"/>
      <c r="D88" s="8">
        <f t="shared" si="44"/>
        <v>160</v>
      </c>
      <c r="E88" s="56">
        <f t="shared" si="45"/>
        <v>40</v>
      </c>
    </row>
    <row r="89" spans="2:22" ht="13.5" customHeight="1" x14ac:dyDescent="0.4">
      <c r="B89" s="12" t="s">
        <v>9</v>
      </c>
      <c r="C89" s="12"/>
      <c r="D89" s="8">
        <f t="shared" si="44"/>
        <v>850</v>
      </c>
      <c r="E89" s="56">
        <f t="shared" si="45"/>
        <v>212.5</v>
      </c>
    </row>
    <row r="90" spans="2:22" ht="13.5" customHeight="1" x14ac:dyDescent="0.4">
      <c r="B90" s="8" t="s">
        <v>13</v>
      </c>
      <c r="C90" s="8"/>
      <c r="D90" s="8">
        <f t="shared" si="44"/>
        <v>300</v>
      </c>
      <c r="E90" s="56">
        <f t="shared" si="45"/>
        <v>75</v>
      </c>
    </row>
    <row r="91" spans="2:22" ht="13.5" customHeight="1" x14ac:dyDescent="0.4">
      <c r="B91" s="12" t="s">
        <v>16</v>
      </c>
      <c r="C91" s="12"/>
      <c r="D91" s="8">
        <f t="shared" si="44"/>
        <v>450</v>
      </c>
      <c r="E91" s="56">
        <f t="shared" si="45"/>
        <v>112.5</v>
      </c>
    </row>
    <row r="92" spans="2:22" ht="13.5" customHeight="1" x14ac:dyDescent="0.4">
      <c r="B92" s="8" t="s">
        <v>21</v>
      </c>
      <c r="C92" s="12"/>
      <c r="D92" s="8">
        <f>C106-C92</f>
        <v>750</v>
      </c>
      <c r="E92" s="56">
        <f t="shared" si="45"/>
        <v>187.5</v>
      </c>
    </row>
    <row r="93" spans="2:22" ht="13.5" customHeight="1" x14ac:dyDescent="0.4">
      <c r="B93" s="12" t="s">
        <v>26</v>
      </c>
      <c r="C93" s="8"/>
      <c r="D93" s="8">
        <f>C107-C93</f>
        <v>100</v>
      </c>
      <c r="E93" s="56">
        <f t="shared" si="45"/>
        <v>25</v>
      </c>
    </row>
    <row r="94" spans="2:22" ht="13.5" customHeight="1" x14ac:dyDescent="0.4">
      <c r="B94" s="8" t="s">
        <v>60</v>
      </c>
      <c r="C94" s="12"/>
      <c r="D94" s="8">
        <f>C108-C94</f>
        <v>200</v>
      </c>
      <c r="E94" s="56">
        <f t="shared" si="45"/>
        <v>50</v>
      </c>
    </row>
    <row r="95" spans="2:22" ht="13.5" customHeight="1" x14ac:dyDescent="0.4">
      <c r="B95" s="4" t="s">
        <v>29</v>
      </c>
      <c r="C95" s="8"/>
      <c r="D95" s="8">
        <f>C109-C95</f>
        <v>280</v>
      </c>
      <c r="E95" s="56">
        <f t="shared" si="45"/>
        <v>70</v>
      </c>
    </row>
    <row r="96" spans="2:22" x14ac:dyDescent="0.4">
      <c r="B96" s="8" t="s">
        <v>31</v>
      </c>
      <c r="C96" s="12"/>
      <c r="D96" s="8">
        <f>C110-C96</f>
        <v>0</v>
      </c>
      <c r="E96" s="56">
        <f t="shared" si="45"/>
        <v>0</v>
      </c>
    </row>
    <row r="97" spans="2:14" x14ac:dyDescent="0.4">
      <c r="B97" s="12"/>
    </row>
    <row r="98" spans="2:14" x14ac:dyDescent="0.4">
      <c r="B98" s="112" t="s">
        <v>64</v>
      </c>
      <c r="C98" s="113"/>
      <c r="D98" s="40"/>
    </row>
    <row r="99" spans="2:14" x14ac:dyDescent="0.4">
      <c r="B99" s="8" t="s">
        <v>51</v>
      </c>
      <c r="C99" s="8">
        <v>3000</v>
      </c>
      <c r="D99" s="40"/>
      <c r="I99" s="57" t="s">
        <v>65</v>
      </c>
      <c r="J99" s="58" t="s">
        <v>66</v>
      </c>
      <c r="K99" s="55" t="s">
        <v>63</v>
      </c>
      <c r="L99" s="11"/>
      <c r="M99" s="125" t="s">
        <v>67</v>
      </c>
      <c r="N99" s="125"/>
    </row>
    <row r="100" spans="2:14" x14ac:dyDescent="0.4">
      <c r="B100" s="12" t="s">
        <v>53</v>
      </c>
      <c r="C100" s="12">
        <v>600</v>
      </c>
      <c r="D100" s="40"/>
      <c r="I100" s="4" t="s">
        <v>68</v>
      </c>
      <c r="J100" s="59">
        <v>337</v>
      </c>
      <c r="K100" s="12">
        <f>M100-J100</f>
        <v>1163</v>
      </c>
      <c r="L100" s="4" t="s">
        <v>68</v>
      </c>
      <c r="M100" s="125">
        <v>1500</v>
      </c>
      <c r="N100" s="125"/>
    </row>
    <row r="101" spans="2:14" x14ac:dyDescent="0.4">
      <c r="B101" s="8" t="s">
        <v>55</v>
      </c>
      <c r="C101" s="8">
        <v>160</v>
      </c>
      <c r="D101" s="40"/>
      <c r="I101" s="12" t="s">
        <v>53</v>
      </c>
      <c r="J101" s="59">
        <v>63</v>
      </c>
      <c r="K101" s="12">
        <f>M101-J101</f>
        <v>-23</v>
      </c>
      <c r="L101" s="12" t="s">
        <v>53</v>
      </c>
      <c r="M101" s="125">
        <v>40</v>
      </c>
      <c r="N101" s="125"/>
    </row>
    <row r="102" spans="2:14" x14ac:dyDescent="0.4">
      <c r="B102" s="12" t="s">
        <v>59</v>
      </c>
      <c r="C102" s="12">
        <v>850</v>
      </c>
      <c r="D102" s="40"/>
      <c r="I102" s="4" t="s">
        <v>55</v>
      </c>
      <c r="J102" s="59">
        <v>46</v>
      </c>
      <c r="K102" s="12">
        <f t="shared" ref="K102" si="46">M102-J102</f>
        <v>54</v>
      </c>
      <c r="L102" s="4" t="s">
        <v>55</v>
      </c>
      <c r="M102" s="125">
        <v>100</v>
      </c>
      <c r="N102" s="125"/>
    </row>
    <row r="103" spans="2:14" x14ac:dyDescent="0.4">
      <c r="B103" s="8" t="s">
        <v>13</v>
      </c>
      <c r="C103" s="8">
        <v>300</v>
      </c>
      <c r="D103" s="40"/>
      <c r="I103" s="12" t="s">
        <v>59</v>
      </c>
      <c r="J103" s="12">
        <v>177</v>
      </c>
      <c r="K103" s="12">
        <f>M103-J103</f>
        <v>373</v>
      </c>
      <c r="L103" s="12" t="s">
        <v>59</v>
      </c>
      <c r="M103" s="125">
        <v>550</v>
      </c>
      <c r="N103" s="125"/>
    </row>
    <row r="104" spans="2:14" x14ac:dyDescent="0.4">
      <c r="B104" s="12" t="s">
        <v>16</v>
      </c>
      <c r="C104" s="12">
        <v>450</v>
      </c>
      <c r="D104" s="40"/>
      <c r="I104" s="12" t="s">
        <v>13</v>
      </c>
      <c r="J104" s="12">
        <v>140</v>
      </c>
      <c r="K104" s="12">
        <f t="shared" ref="K104:K110" si="47">M104-J104</f>
        <v>280</v>
      </c>
      <c r="L104" s="12" t="s">
        <v>13</v>
      </c>
      <c r="M104" s="125">
        <v>420</v>
      </c>
      <c r="N104" s="125"/>
    </row>
    <row r="105" spans="2:14" x14ac:dyDescent="0.4">
      <c r="B105" s="8" t="s">
        <v>21</v>
      </c>
      <c r="C105" s="8">
        <v>3760</v>
      </c>
      <c r="D105" s="40"/>
      <c r="I105" s="12" t="s">
        <v>16</v>
      </c>
      <c r="J105" s="12">
        <v>306</v>
      </c>
      <c r="K105" s="12">
        <f t="shared" si="47"/>
        <v>244</v>
      </c>
      <c r="L105" s="12" t="s">
        <v>16</v>
      </c>
      <c r="M105" s="125">
        <v>550</v>
      </c>
      <c r="N105" s="125"/>
    </row>
    <row r="106" spans="2:14" x14ac:dyDescent="0.4">
      <c r="B106" s="12" t="s">
        <v>26</v>
      </c>
      <c r="C106" s="12">
        <v>750</v>
      </c>
      <c r="D106" s="40"/>
      <c r="I106" s="12" t="s">
        <v>69</v>
      </c>
      <c r="J106" s="12">
        <v>99</v>
      </c>
      <c r="K106" s="12">
        <f t="shared" si="47"/>
        <v>51</v>
      </c>
      <c r="L106" s="12" t="s">
        <v>70</v>
      </c>
      <c r="M106" s="125">
        <v>150</v>
      </c>
      <c r="N106" s="125"/>
    </row>
    <row r="107" spans="2:14" x14ac:dyDescent="0.4">
      <c r="B107" s="8" t="s">
        <v>60</v>
      </c>
      <c r="C107" s="8">
        <v>100</v>
      </c>
      <c r="D107" s="40"/>
      <c r="I107" s="12" t="s">
        <v>21</v>
      </c>
      <c r="J107" s="12">
        <v>36</v>
      </c>
      <c r="K107" s="12">
        <f t="shared" si="47"/>
        <v>1964</v>
      </c>
      <c r="L107" s="12" t="s">
        <v>21</v>
      </c>
      <c r="M107" s="125">
        <v>2000</v>
      </c>
      <c r="N107" s="125"/>
    </row>
    <row r="108" spans="2:14" x14ac:dyDescent="0.4">
      <c r="B108" s="4" t="s">
        <v>29</v>
      </c>
      <c r="C108" s="12">
        <v>200</v>
      </c>
      <c r="D108" s="40"/>
      <c r="I108" s="12" t="s">
        <v>71</v>
      </c>
      <c r="J108" s="12">
        <v>20</v>
      </c>
      <c r="K108" s="12">
        <f t="shared" si="47"/>
        <v>530</v>
      </c>
      <c r="L108" s="12" t="s">
        <v>71</v>
      </c>
      <c r="M108" s="125">
        <v>550</v>
      </c>
      <c r="N108" s="125"/>
    </row>
    <row r="109" spans="2:14" x14ac:dyDescent="0.4">
      <c r="B109" s="8" t="s">
        <v>31</v>
      </c>
      <c r="C109" s="8">
        <v>280</v>
      </c>
      <c r="D109" s="40"/>
      <c r="I109" s="12" t="s">
        <v>72</v>
      </c>
      <c r="J109" s="12">
        <v>10</v>
      </c>
      <c r="K109" s="12">
        <f t="shared" si="47"/>
        <v>360</v>
      </c>
      <c r="L109" s="12" t="s">
        <v>72</v>
      </c>
      <c r="M109" s="125">
        <v>370</v>
      </c>
      <c r="N109" s="125"/>
    </row>
    <row r="110" spans="2:14" x14ac:dyDescent="0.4">
      <c r="B110" s="4" t="s">
        <v>61</v>
      </c>
      <c r="C110" s="12">
        <v>0</v>
      </c>
      <c r="D110" s="40"/>
      <c r="I110" s="12" t="s">
        <v>73</v>
      </c>
      <c r="J110" s="12">
        <v>10</v>
      </c>
      <c r="K110" s="12">
        <f t="shared" si="47"/>
        <v>290</v>
      </c>
      <c r="L110" s="12" t="s">
        <v>73</v>
      </c>
      <c r="M110" s="125">
        <v>300</v>
      </c>
      <c r="N110" s="125"/>
    </row>
    <row r="111" spans="2:14" x14ac:dyDescent="0.4">
      <c r="D111" s="40"/>
    </row>
    <row r="115" spans="2:22" ht="19.5" thickBot="1" x14ac:dyDescent="0.45"/>
    <row r="116" spans="2:22" x14ac:dyDescent="0.4">
      <c r="B116" s="43"/>
      <c r="C116" s="123" t="s">
        <v>56</v>
      </c>
      <c r="D116" s="124"/>
      <c r="E116" s="44">
        <f>O102+2</f>
        <v>2</v>
      </c>
      <c r="F116" s="45" t="s">
        <v>38</v>
      </c>
      <c r="G116" s="44">
        <f>E116+1</f>
        <v>3</v>
      </c>
      <c r="H116" s="45" t="s">
        <v>38</v>
      </c>
      <c r="I116" s="44">
        <f>G116+1</f>
        <v>4</v>
      </c>
      <c r="J116" s="45" t="s">
        <v>38</v>
      </c>
      <c r="K116" s="44">
        <f>I116+1</f>
        <v>5</v>
      </c>
      <c r="L116" s="45" t="s">
        <v>38</v>
      </c>
      <c r="M116" s="44">
        <f>K116+1</f>
        <v>6</v>
      </c>
      <c r="N116" s="45" t="s">
        <v>38</v>
      </c>
      <c r="O116" s="44">
        <f>M116+1</f>
        <v>7</v>
      </c>
      <c r="P116" s="45" t="s">
        <v>38</v>
      </c>
      <c r="Q116" s="17" t="s">
        <v>39</v>
      </c>
      <c r="R116" s="17" t="s">
        <v>40</v>
      </c>
      <c r="S116" s="46"/>
      <c r="T116" s="12" t="s">
        <v>57</v>
      </c>
      <c r="U116" s="47" t="s">
        <v>58</v>
      </c>
      <c r="V116" s="47" t="s">
        <v>40</v>
      </c>
    </row>
    <row r="117" spans="2:22" x14ac:dyDescent="0.4">
      <c r="B117" s="20"/>
      <c r="C117" s="21"/>
      <c r="D117" s="21"/>
      <c r="E117" s="4" t="s">
        <v>44</v>
      </c>
      <c r="F117" s="4"/>
      <c r="G117" s="4" t="s">
        <v>45</v>
      </c>
      <c r="H117" s="4"/>
      <c r="I117" s="4" t="s">
        <v>46</v>
      </c>
      <c r="J117" s="4"/>
      <c r="K117" s="4" t="s">
        <v>47</v>
      </c>
      <c r="L117" s="4"/>
      <c r="M117" s="4" t="s">
        <v>48</v>
      </c>
      <c r="N117" s="4"/>
      <c r="O117" s="4" t="s">
        <v>49</v>
      </c>
      <c r="P117" s="4"/>
      <c r="Q117" s="22"/>
      <c r="R117" s="23"/>
      <c r="S117" s="48"/>
      <c r="T117" s="12"/>
      <c r="U117" s="49"/>
      <c r="V117" s="49"/>
    </row>
    <row r="118" spans="2:22" x14ac:dyDescent="0.4">
      <c r="B118" s="8" t="s">
        <v>51</v>
      </c>
      <c r="C118" s="26"/>
      <c r="D118" s="8">
        <f t="shared" ref="D118:D127" si="48">C118/5</f>
        <v>0</v>
      </c>
      <c r="E118" s="8"/>
      <c r="F118" s="8">
        <f t="shared" ref="F118:F128" si="49">E118</f>
        <v>0</v>
      </c>
      <c r="G118" s="8"/>
      <c r="H118" s="8">
        <f t="shared" ref="H118:H128" si="50">F118+G118</f>
        <v>0</v>
      </c>
      <c r="I118" s="8"/>
      <c r="J118" s="8">
        <f t="shared" ref="J118:J128" si="51">H118+I118</f>
        <v>0</v>
      </c>
      <c r="K118" s="8"/>
      <c r="L118" s="8">
        <f t="shared" ref="L118:L128" si="52">J118+K118</f>
        <v>0</v>
      </c>
      <c r="M118" s="8"/>
      <c r="N118" s="8">
        <f t="shared" ref="N118:N128" si="53">L118+M118</f>
        <v>0</v>
      </c>
      <c r="O118" s="8"/>
      <c r="P118" s="8"/>
      <c r="Q118" s="27">
        <f t="shared" ref="Q118:Q128" si="54">E118+G118+I118+K118+M118+O118</f>
        <v>0</v>
      </c>
      <c r="R118" s="28">
        <f t="shared" ref="R118:R128" si="55">Q118-C118</f>
        <v>0</v>
      </c>
      <c r="S118" s="48"/>
      <c r="T118" s="12"/>
      <c r="U118" s="49"/>
      <c r="V118" s="49"/>
    </row>
    <row r="119" spans="2:22" x14ac:dyDescent="0.4">
      <c r="B119" s="12" t="s">
        <v>53</v>
      </c>
      <c r="C119" s="21"/>
      <c r="D119" s="4">
        <f t="shared" si="48"/>
        <v>0</v>
      </c>
      <c r="E119" s="4"/>
      <c r="F119" s="4">
        <f t="shared" si="49"/>
        <v>0</v>
      </c>
      <c r="G119" s="4"/>
      <c r="H119" s="4">
        <f t="shared" si="50"/>
        <v>0</v>
      </c>
      <c r="I119" s="4"/>
      <c r="J119" s="4">
        <f t="shared" si="51"/>
        <v>0</v>
      </c>
      <c r="K119" s="4"/>
      <c r="L119" s="4">
        <f t="shared" si="52"/>
        <v>0</v>
      </c>
      <c r="M119" s="4"/>
      <c r="N119" s="4">
        <f t="shared" si="53"/>
        <v>0</v>
      </c>
      <c r="O119" s="4"/>
      <c r="P119" s="4"/>
      <c r="Q119" s="30">
        <f t="shared" si="54"/>
        <v>0</v>
      </c>
      <c r="R119" s="28">
        <f t="shared" si="55"/>
        <v>0</v>
      </c>
      <c r="S119" s="48"/>
      <c r="T119" s="12"/>
      <c r="U119" s="49"/>
      <c r="V119" s="49"/>
    </row>
    <row r="120" spans="2:22" x14ac:dyDescent="0.4">
      <c r="B120" s="8" t="s">
        <v>55</v>
      </c>
      <c r="C120" s="26"/>
      <c r="D120" s="8">
        <f t="shared" si="48"/>
        <v>0</v>
      </c>
      <c r="E120" s="8"/>
      <c r="F120" s="8">
        <f t="shared" si="49"/>
        <v>0</v>
      </c>
      <c r="G120" s="8"/>
      <c r="H120" s="8">
        <f t="shared" si="50"/>
        <v>0</v>
      </c>
      <c r="I120" s="8"/>
      <c r="J120" s="8">
        <f t="shared" si="51"/>
        <v>0</v>
      </c>
      <c r="K120" s="8"/>
      <c r="L120" s="8">
        <f t="shared" si="52"/>
        <v>0</v>
      </c>
      <c r="M120" s="8"/>
      <c r="N120" s="8">
        <f t="shared" si="53"/>
        <v>0</v>
      </c>
      <c r="O120" s="8"/>
      <c r="P120" s="8"/>
      <c r="Q120" s="27">
        <f t="shared" si="54"/>
        <v>0</v>
      </c>
      <c r="R120" s="28">
        <f t="shared" si="55"/>
        <v>0</v>
      </c>
      <c r="S120" s="48"/>
      <c r="T120" s="12"/>
      <c r="U120" s="49"/>
      <c r="V120" s="49"/>
    </row>
    <row r="121" spans="2:22" x14ac:dyDescent="0.4">
      <c r="B121" s="4" t="s">
        <v>9</v>
      </c>
      <c r="C121" s="4"/>
      <c r="D121" s="4">
        <f t="shared" si="48"/>
        <v>0</v>
      </c>
      <c r="E121" s="4"/>
      <c r="F121" s="4">
        <f t="shared" si="49"/>
        <v>0</v>
      </c>
      <c r="G121" s="4"/>
      <c r="H121" s="4">
        <f t="shared" si="50"/>
        <v>0</v>
      </c>
      <c r="I121" s="4"/>
      <c r="J121" s="4">
        <f t="shared" si="51"/>
        <v>0</v>
      </c>
      <c r="K121" s="4"/>
      <c r="L121" s="4">
        <f t="shared" si="52"/>
        <v>0</v>
      </c>
      <c r="M121" s="4"/>
      <c r="N121" s="4">
        <f t="shared" si="53"/>
        <v>0</v>
      </c>
      <c r="O121" s="4"/>
      <c r="P121" s="4"/>
      <c r="Q121" s="30">
        <f t="shared" si="54"/>
        <v>0</v>
      </c>
      <c r="R121" s="28">
        <f t="shared" si="55"/>
        <v>0</v>
      </c>
      <c r="S121" s="50" t="s">
        <v>59</v>
      </c>
      <c r="T121" s="12"/>
      <c r="U121" s="51">
        <f t="shared" ref="U121:U128" si="56">Q121+Q79+Q93+Q107+P121</f>
        <v>0</v>
      </c>
      <c r="V121" s="52">
        <f t="shared" ref="V121:V128" si="57">U121-C65-C79-C93-C107-C121</f>
        <v>-500</v>
      </c>
    </row>
    <row r="122" spans="2:22" x14ac:dyDescent="0.4">
      <c r="B122" s="8" t="s">
        <v>13</v>
      </c>
      <c r="C122" s="8"/>
      <c r="D122" s="8">
        <f t="shared" si="48"/>
        <v>0</v>
      </c>
      <c r="E122" s="8"/>
      <c r="F122" s="8">
        <f t="shared" si="49"/>
        <v>0</v>
      </c>
      <c r="G122" s="8"/>
      <c r="H122" s="8">
        <f t="shared" si="50"/>
        <v>0</v>
      </c>
      <c r="I122" s="8"/>
      <c r="J122" s="8">
        <f t="shared" si="51"/>
        <v>0</v>
      </c>
      <c r="K122" s="8"/>
      <c r="L122" s="8">
        <f t="shared" si="52"/>
        <v>0</v>
      </c>
      <c r="M122" s="8"/>
      <c r="N122" s="8">
        <f t="shared" si="53"/>
        <v>0</v>
      </c>
      <c r="O122" s="8"/>
      <c r="P122" s="8"/>
      <c r="Q122" s="27">
        <f t="shared" si="54"/>
        <v>0</v>
      </c>
      <c r="R122" s="28">
        <f t="shared" si="55"/>
        <v>0</v>
      </c>
      <c r="S122" s="53" t="s">
        <v>13</v>
      </c>
      <c r="T122" s="8"/>
      <c r="U122" s="51">
        <f t="shared" si="56"/>
        <v>0</v>
      </c>
      <c r="V122" s="52">
        <f t="shared" si="57"/>
        <v>-280</v>
      </c>
    </row>
    <row r="123" spans="2:22" x14ac:dyDescent="0.4">
      <c r="B123" s="4" t="s">
        <v>16</v>
      </c>
      <c r="C123" s="12"/>
      <c r="D123" s="4">
        <f t="shared" si="48"/>
        <v>0</v>
      </c>
      <c r="E123" s="4"/>
      <c r="F123" s="4">
        <f t="shared" si="49"/>
        <v>0</v>
      </c>
      <c r="G123" s="4"/>
      <c r="H123" s="4">
        <f t="shared" si="50"/>
        <v>0</v>
      </c>
      <c r="I123" s="4"/>
      <c r="J123" s="4">
        <f t="shared" si="51"/>
        <v>0</v>
      </c>
      <c r="K123" s="4"/>
      <c r="L123" s="4">
        <f t="shared" si="52"/>
        <v>0</v>
      </c>
      <c r="M123" s="4"/>
      <c r="N123" s="4">
        <f t="shared" si="53"/>
        <v>0</v>
      </c>
      <c r="O123" s="4"/>
      <c r="P123" s="4"/>
      <c r="Q123" s="30">
        <f t="shared" si="54"/>
        <v>0</v>
      </c>
      <c r="R123" s="28">
        <f t="shared" si="55"/>
        <v>0</v>
      </c>
      <c r="S123" s="50" t="s">
        <v>16</v>
      </c>
      <c r="T123" s="12"/>
      <c r="U123" s="51">
        <f t="shared" si="56"/>
        <v>0</v>
      </c>
      <c r="V123" s="52">
        <f t="shared" si="57"/>
        <v>-280</v>
      </c>
    </row>
    <row r="124" spans="2:22" x14ac:dyDescent="0.4">
      <c r="B124" s="8" t="s">
        <v>26</v>
      </c>
      <c r="C124" s="8"/>
      <c r="D124" s="8">
        <f t="shared" si="48"/>
        <v>0</v>
      </c>
      <c r="E124" s="8"/>
      <c r="F124" s="8">
        <f t="shared" si="49"/>
        <v>0</v>
      </c>
      <c r="G124" s="8"/>
      <c r="H124" s="8">
        <f t="shared" si="50"/>
        <v>0</v>
      </c>
      <c r="I124" s="8"/>
      <c r="J124" s="8">
        <f t="shared" si="51"/>
        <v>0</v>
      </c>
      <c r="K124" s="8"/>
      <c r="L124" s="8">
        <f t="shared" si="52"/>
        <v>0</v>
      </c>
      <c r="M124" s="8"/>
      <c r="N124" s="8">
        <f t="shared" si="53"/>
        <v>0</v>
      </c>
      <c r="O124" s="8"/>
      <c r="P124" s="8"/>
      <c r="Q124" s="27">
        <f t="shared" si="54"/>
        <v>0</v>
      </c>
      <c r="R124" s="27">
        <f t="shared" si="55"/>
        <v>0</v>
      </c>
      <c r="S124" s="53" t="s">
        <v>21</v>
      </c>
      <c r="T124" s="8"/>
      <c r="U124" s="51">
        <f t="shared" si="56"/>
        <v>0</v>
      </c>
      <c r="V124" s="51">
        <f t="shared" si="57"/>
        <v>0</v>
      </c>
    </row>
    <row r="125" spans="2:22" x14ac:dyDescent="0.4">
      <c r="B125" s="4" t="s">
        <v>31</v>
      </c>
      <c r="C125" s="12"/>
      <c r="D125" s="4">
        <f t="shared" si="48"/>
        <v>0</v>
      </c>
      <c r="E125" s="4"/>
      <c r="F125" s="4">
        <f t="shared" si="49"/>
        <v>0</v>
      </c>
      <c r="G125" s="4"/>
      <c r="H125" s="4">
        <f t="shared" si="50"/>
        <v>0</v>
      </c>
      <c r="I125" s="4"/>
      <c r="J125" s="4">
        <f t="shared" si="51"/>
        <v>0</v>
      </c>
      <c r="K125" s="4"/>
      <c r="L125" s="4">
        <f t="shared" si="52"/>
        <v>0</v>
      </c>
      <c r="M125" s="4"/>
      <c r="N125" s="4">
        <f t="shared" si="53"/>
        <v>0</v>
      </c>
      <c r="O125" s="4"/>
      <c r="P125" s="4"/>
      <c r="Q125" s="30">
        <f t="shared" si="54"/>
        <v>0</v>
      </c>
      <c r="R125" s="27">
        <f t="shared" si="55"/>
        <v>0</v>
      </c>
      <c r="S125" s="53" t="s">
        <v>60</v>
      </c>
      <c r="T125" s="8"/>
      <c r="U125" s="51">
        <f t="shared" si="56"/>
        <v>0</v>
      </c>
      <c r="V125" s="51">
        <f t="shared" si="57"/>
        <v>0</v>
      </c>
    </row>
    <row r="126" spans="2:22" x14ac:dyDescent="0.4">
      <c r="B126" s="8"/>
      <c r="C126" s="8"/>
      <c r="D126" s="8">
        <f t="shared" si="48"/>
        <v>0</v>
      </c>
      <c r="E126" s="8"/>
      <c r="F126" s="8">
        <f t="shared" si="49"/>
        <v>0</v>
      </c>
      <c r="G126" s="8"/>
      <c r="H126" s="8">
        <f t="shared" si="50"/>
        <v>0</v>
      </c>
      <c r="I126" s="8"/>
      <c r="J126" s="8">
        <f t="shared" si="51"/>
        <v>0</v>
      </c>
      <c r="K126" s="8"/>
      <c r="L126" s="8">
        <f t="shared" si="52"/>
        <v>0</v>
      </c>
      <c r="M126" s="8"/>
      <c r="N126" s="8">
        <f t="shared" si="53"/>
        <v>0</v>
      </c>
      <c r="O126" s="8"/>
      <c r="P126" s="8"/>
      <c r="Q126" s="27">
        <f t="shared" si="54"/>
        <v>0</v>
      </c>
      <c r="R126" s="27">
        <f t="shared" si="55"/>
        <v>0</v>
      </c>
      <c r="S126" s="54" t="s">
        <v>29</v>
      </c>
      <c r="T126" s="12"/>
      <c r="U126" s="51">
        <f t="shared" si="56"/>
        <v>0</v>
      </c>
      <c r="V126" s="51">
        <f t="shared" si="57"/>
        <v>0</v>
      </c>
    </row>
    <row r="127" spans="2:22" x14ac:dyDescent="0.4">
      <c r="B127" s="4"/>
      <c r="C127" s="12"/>
      <c r="D127" s="4">
        <f t="shared" si="48"/>
        <v>0</v>
      </c>
      <c r="E127" s="4"/>
      <c r="F127" s="4">
        <f t="shared" si="49"/>
        <v>0</v>
      </c>
      <c r="G127" s="4"/>
      <c r="H127" s="4">
        <f t="shared" si="50"/>
        <v>0</v>
      </c>
      <c r="I127" s="4"/>
      <c r="J127" s="4">
        <f t="shared" si="51"/>
        <v>0</v>
      </c>
      <c r="K127" s="4"/>
      <c r="L127" s="4">
        <f t="shared" si="52"/>
        <v>0</v>
      </c>
      <c r="M127" s="4"/>
      <c r="N127" s="4">
        <f t="shared" si="53"/>
        <v>0</v>
      </c>
      <c r="O127" s="4"/>
      <c r="P127" s="4"/>
      <c r="Q127" s="30">
        <f t="shared" si="54"/>
        <v>0</v>
      </c>
      <c r="R127" s="27">
        <f t="shared" si="55"/>
        <v>0</v>
      </c>
      <c r="S127" s="53" t="s">
        <v>31</v>
      </c>
      <c r="T127" s="8"/>
      <c r="U127" s="51">
        <f t="shared" si="56"/>
        <v>0</v>
      </c>
      <c r="V127" s="51" t="e">
        <f t="shared" si="57"/>
        <v>#VALUE!</v>
      </c>
    </row>
    <row r="128" spans="2:22" ht="19.5" thickBot="1" x14ac:dyDescent="0.45">
      <c r="B128" s="8"/>
      <c r="C128" s="8"/>
      <c r="D128" s="26"/>
      <c r="E128" s="8"/>
      <c r="F128" s="8">
        <f t="shared" si="49"/>
        <v>0</v>
      </c>
      <c r="G128" s="8"/>
      <c r="H128" s="8">
        <f t="shared" si="50"/>
        <v>0</v>
      </c>
      <c r="I128" s="8"/>
      <c r="J128" s="8">
        <f t="shared" si="51"/>
        <v>0</v>
      </c>
      <c r="K128" s="8"/>
      <c r="L128" s="8">
        <f t="shared" si="52"/>
        <v>0</v>
      </c>
      <c r="M128" s="8"/>
      <c r="N128" s="8">
        <f t="shared" si="53"/>
        <v>0</v>
      </c>
      <c r="O128" s="8"/>
      <c r="P128" s="8"/>
      <c r="Q128" s="39">
        <f t="shared" si="54"/>
        <v>0</v>
      </c>
      <c r="R128" s="28">
        <f t="shared" si="55"/>
        <v>0</v>
      </c>
      <c r="S128" s="50" t="s">
        <v>61</v>
      </c>
      <c r="T128" s="12"/>
      <c r="U128" s="51">
        <f t="shared" si="56"/>
        <v>0</v>
      </c>
      <c r="V128" s="52">
        <f t="shared" si="57"/>
        <v>-600</v>
      </c>
    </row>
  </sheetData>
  <mergeCells count="55">
    <mergeCell ref="M108:N108"/>
    <mergeCell ref="M109:N109"/>
    <mergeCell ref="M110:N110"/>
    <mergeCell ref="C116:D116"/>
    <mergeCell ref="M102:N102"/>
    <mergeCell ref="M103:N103"/>
    <mergeCell ref="M104:N104"/>
    <mergeCell ref="M105:N105"/>
    <mergeCell ref="M106:N106"/>
    <mergeCell ref="M107:N107"/>
    <mergeCell ref="M101:N101"/>
    <mergeCell ref="AA14:AC14"/>
    <mergeCell ref="C15:D15"/>
    <mergeCell ref="W15:Y16"/>
    <mergeCell ref="AA15:AC16"/>
    <mergeCell ref="C29:D29"/>
    <mergeCell ref="C43:D43"/>
    <mergeCell ref="Z14:Z20"/>
    <mergeCell ref="C57:D57"/>
    <mergeCell ref="C71:D71"/>
    <mergeCell ref="B98:C98"/>
    <mergeCell ref="M99:N99"/>
    <mergeCell ref="M100:N100"/>
    <mergeCell ref="F12:H12"/>
    <mergeCell ref="I12:K12"/>
    <mergeCell ref="F13:H13"/>
    <mergeCell ref="I13:K13"/>
    <mergeCell ref="W14:Y14"/>
    <mergeCell ref="F9:H9"/>
    <mergeCell ref="I9:K9"/>
    <mergeCell ref="F10:H10"/>
    <mergeCell ref="I10:K10"/>
    <mergeCell ref="F11:H11"/>
    <mergeCell ref="I11:K11"/>
    <mergeCell ref="F6:H6"/>
    <mergeCell ref="I6:K6"/>
    <mergeCell ref="F7:H7"/>
    <mergeCell ref="I7:K7"/>
    <mergeCell ref="F8:H8"/>
    <mergeCell ref="I8:K8"/>
    <mergeCell ref="C4:D4"/>
    <mergeCell ref="F4:H4"/>
    <mergeCell ref="I4:K4"/>
    <mergeCell ref="C5:D5"/>
    <mergeCell ref="F5:H5"/>
    <mergeCell ref="I5:K5"/>
    <mergeCell ref="B1:B3"/>
    <mergeCell ref="F1:H1"/>
    <mergeCell ref="I1:K1"/>
    <mergeCell ref="L1:O1"/>
    <mergeCell ref="F2:H2"/>
    <mergeCell ref="I2:K2"/>
    <mergeCell ref="C3:D3"/>
    <mergeCell ref="F3:H3"/>
    <mergeCell ref="I3:K3"/>
  </mergeCells>
  <phoneticPr fontId="4"/>
  <conditionalFormatting sqref="D86:D96">
    <cfRule type="cellIs" dxfId="33" priority="6" operator="greaterThan">
      <formula>0</formula>
    </cfRule>
  </conditionalFormatting>
  <conditionalFormatting sqref="R17 R31 R45 R59 R73">
    <cfRule type="cellIs" dxfId="32" priority="1" operator="lessThan">
      <formula>0</formula>
    </cfRule>
  </conditionalFormatting>
  <conditionalFormatting sqref="R20:R22 R27 R34:R36 R41 R48:R50 R55 R62:R64 R69 R76:R78 R83">
    <cfRule type="cellIs" dxfId="31" priority="2" operator="lessThan">
      <formula>0</formula>
    </cfRule>
  </conditionalFormatting>
  <conditionalFormatting sqref="R118:R123 R128">
    <cfRule type="cellIs" dxfId="30" priority="5" operator="lessThan">
      <formula>0</formula>
    </cfRule>
  </conditionalFormatting>
  <pageMargins left="0" right="0" top="0" bottom="0" header="0.31496062992125984" footer="0.31496062992125984"/>
  <pageSetup paperSize="9" scale="31" fitToHeight="0" orientation="landscape" horizontalDpi="300" verticalDpi="3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4074F-F49D-4BB0-8053-E462C84EF760}">
  <dimension ref="B1:AR106"/>
  <sheetViews>
    <sheetView topLeftCell="A25" zoomScale="85" zoomScaleNormal="85" workbookViewId="0">
      <selection activeCell="G40" sqref="G40:H40"/>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407</v>
      </c>
      <c r="D5" s="143">
        <v>430</v>
      </c>
      <c r="E5" s="143">
        <v>109</v>
      </c>
      <c r="F5" s="143">
        <v>33</v>
      </c>
      <c r="G5" s="143">
        <v>142</v>
      </c>
      <c r="H5" s="143">
        <v>33</v>
      </c>
      <c r="I5" s="144">
        <v>508</v>
      </c>
      <c r="J5" s="106" t="s">
        <v>265</v>
      </c>
    </row>
    <row r="6" spans="2:10" x14ac:dyDescent="0.4">
      <c r="B6" s="141"/>
      <c r="C6" s="143"/>
      <c r="D6" s="143"/>
      <c r="E6" s="143"/>
      <c r="F6" s="143"/>
      <c r="G6" s="143"/>
      <c r="H6" s="143"/>
      <c r="I6" s="145"/>
    </row>
    <row r="7" spans="2:10" x14ac:dyDescent="0.4">
      <c r="B7" s="141"/>
      <c r="C7" s="143"/>
      <c r="D7" s="143"/>
      <c r="E7" s="143">
        <f>E5+F5</f>
        <v>142</v>
      </c>
      <c r="F7" s="143"/>
      <c r="G7" s="143">
        <f>G5+H5</f>
        <v>175</v>
      </c>
      <c r="H7" s="143"/>
      <c r="I7" s="146"/>
    </row>
    <row r="8" spans="2:10" x14ac:dyDescent="0.4">
      <c r="B8" s="141"/>
      <c r="C8" s="143" t="s">
        <v>416</v>
      </c>
      <c r="D8" s="143">
        <v>872</v>
      </c>
      <c r="E8" s="143">
        <v>121</v>
      </c>
      <c r="F8" s="143">
        <v>57</v>
      </c>
      <c r="G8" s="143">
        <v>195</v>
      </c>
      <c r="H8" s="143">
        <v>57</v>
      </c>
      <c r="I8" s="144">
        <v>553</v>
      </c>
      <c r="J8" s="106" t="s">
        <v>265</v>
      </c>
    </row>
    <row r="9" spans="2:10" x14ac:dyDescent="0.4">
      <c r="B9" s="141"/>
      <c r="C9" s="143"/>
      <c r="D9" s="143"/>
      <c r="E9" s="143"/>
      <c r="F9" s="143"/>
      <c r="G9" s="143"/>
      <c r="H9" s="143"/>
      <c r="I9" s="145"/>
    </row>
    <row r="10" spans="2:10" x14ac:dyDescent="0.4">
      <c r="B10" s="141"/>
      <c r="C10" s="143"/>
      <c r="D10" s="143"/>
      <c r="E10" s="143">
        <f>E8+F8</f>
        <v>178</v>
      </c>
      <c r="F10" s="143"/>
      <c r="G10" s="143">
        <f>G8+H8</f>
        <v>252</v>
      </c>
      <c r="H10" s="143"/>
      <c r="I10" s="146"/>
    </row>
    <row r="11" spans="2:10" ht="19.5" thickBot="1" x14ac:dyDescent="0.45">
      <c r="B11" s="142"/>
      <c r="C11" s="72" t="s">
        <v>132</v>
      </c>
      <c r="D11" s="73">
        <f t="shared" ref="D11:I11" si="0">D8/D5</f>
        <v>2.0279069767441862</v>
      </c>
      <c r="E11" s="73">
        <f t="shared" si="0"/>
        <v>1.1100917431192661</v>
      </c>
      <c r="F11" s="73">
        <f t="shared" si="0"/>
        <v>1.7272727272727273</v>
      </c>
      <c r="G11" s="73">
        <f t="shared" si="0"/>
        <v>1.3732394366197183</v>
      </c>
      <c r="H11" s="73">
        <f t="shared" si="0"/>
        <v>1.7272727272727273</v>
      </c>
      <c r="I11" s="74">
        <f t="shared" si="0"/>
        <v>1.0885826771653544</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417</v>
      </c>
      <c r="D15" s="143">
        <v>1350</v>
      </c>
      <c r="E15" s="143">
        <v>10</v>
      </c>
      <c r="F15" s="143">
        <v>6</v>
      </c>
      <c r="G15" s="143">
        <v>20</v>
      </c>
      <c r="H15" s="143">
        <v>6</v>
      </c>
      <c r="I15" s="144">
        <v>811</v>
      </c>
    </row>
    <row r="16" spans="2:10" x14ac:dyDescent="0.4">
      <c r="B16" s="141"/>
      <c r="C16" s="143"/>
      <c r="D16" s="143"/>
      <c r="E16" s="143"/>
      <c r="F16" s="143"/>
      <c r="G16" s="143"/>
      <c r="H16" s="143"/>
      <c r="I16" s="145"/>
    </row>
    <row r="17" spans="2:19" x14ac:dyDescent="0.4">
      <c r="B17" s="141"/>
      <c r="C17" s="143"/>
      <c r="D17" s="143"/>
      <c r="E17" s="143">
        <f>E15+F15</f>
        <v>16</v>
      </c>
      <c r="F17" s="143"/>
      <c r="G17" s="143">
        <f>G15+H15</f>
        <v>26</v>
      </c>
      <c r="H17" s="143"/>
      <c r="I17" s="146"/>
    </row>
    <row r="18" spans="2:19" x14ac:dyDescent="0.4">
      <c r="B18" s="141"/>
      <c r="C18" s="276" t="s">
        <v>418</v>
      </c>
      <c r="D18" s="150">
        <f t="shared" ref="D18:I18" si="1">D15*D11</f>
        <v>2737.6744186046512</v>
      </c>
      <c r="E18" s="150">
        <f t="shared" si="1"/>
        <v>11.100917431192661</v>
      </c>
      <c r="F18" s="150">
        <f t="shared" si="1"/>
        <v>10.363636363636363</v>
      </c>
      <c r="G18" s="150">
        <f t="shared" si="1"/>
        <v>27.464788732394364</v>
      </c>
      <c r="H18" s="150">
        <f t="shared" si="1"/>
        <v>10.363636363636363</v>
      </c>
      <c r="I18" s="147">
        <f t="shared" si="1"/>
        <v>882.84055118110246</v>
      </c>
    </row>
    <row r="19" spans="2:19" x14ac:dyDescent="0.4">
      <c r="B19" s="141"/>
      <c r="C19" s="143"/>
      <c r="D19" s="150"/>
      <c r="E19" s="150"/>
      <c r="F19" s="150"/>
      <c r="G19" s="150"/>
      <c r="H19" s="150"/>
      <c r="I19" s="148"/>
    </row>
    <row r="20" spans="2:19" x14ac:dyDescent="0.4">
      <c r="B20" s="141"/>
      <c r="C20" s="143"/>
      <c r="D20" s="150"/>
      <c r="E20" s="150">
        <f>E18+F18</f>
        <v>21.464553794829023</v>
      </c>
      <c r="F20" s="150"/>
      <c r="G20" s="150">
        <f>G18+H18</f>
        <v>37.828425096030728</v>
      </c>
      <c r="H20" s="150"/>
      <c r="I20" s="149"/>
    </row>
    <row r="21" spans="2:19" ht="19.5" thickBot="1" x14ac:dyDescent="0.45">
      <c r="B21" s="153"/>
      <c r="C21" s="75" t="s">
        <v>132</v>
      </c>
      <c r="D21" s="76">
        <f t="shared" ref="D21:I21" si="2">D18/D15</f>
        <v>2.0279069767441862</v>
      </c>
      <c r="E21" s="76">
        <f t="shared" si="2"/>
        <v>1.1100917431192661</v>
      </c>
      <c r="F21" s="76">
        <f t="shared" si="2"/>
        <v>1.7272727272727273</v>
      </c>
      <c r="G21" s="76">
        <f t="shared" si="2"/>
        <v>1.3732394366197183</v>
      </c>
      <c r="H21" s="76">
        <f t="shared" si="2"/>
        <v>1.7272727272727273</v>
      </c>
      <c r="I21" s="76">
        <f t="shared" si="2"/>
        <v>1.0885826771653544</v>
      </c>
    </row>
    <row r="22" spans="2:19" x14ac:dyDescent="0.4">
      <c r="B22" s="77"/>
      <c r="C22" s="77"/>
      <c r="D22" s="151" t="s">
        <v>261</v>
      </c>
      <c r="E22" s="78"/>
      <c r="F22" s="78"/>
      <c r="G22" s="78"/>
      <c r="H22" s="78"/>
      <c r="I22" s="78"/>
    </row>
    <row r="23" spans="2:19" x14ac:dyDescent="0.4">
      <c r="B23" s="77"/>
      <c r="C23" s="77"/>
      <c r="D23" s="152"/>
      <c r="E23" s="78"/>
      <c r="F23" s="78"/>
      <c r="G23" s="78"/>
      <c r="H23" s="78"/>
      <c r="I23" s="78"/>
    </row>
    <row r="24" spans="2:19" x14ac:dyDescent="0.4">
      <c r="B24" s="77"/>
      <c r="C24" s="77"/>
      <c r="D24" s="78"/>
      <c r="E24" s="78"/>
      <c r="F24" s="78"/>
      <c r="G24" s="78"/>
      <c r="H24" s="78"/>
      <c r="I24" s="78"/>
    </row>
    <row r="25" spans="2:19" x14ac:dyDescent="0.4">
      <c r="B25" s="77"/>
      <c r="C25" s="77"/>
      <c r="D25" s="78"/>
      <c r="E25" s="78"/>
      <c r="F25" s="78"/>
      <c r="G25" s="78"/>
      <c r="H25" s="78"/>
      <c r="I25" s="78"/>
    </row>
    <row r="26" spans="2:19" x14ac:dyDescent="0.4">
      <c r="B26" s="77"/>
      <c r="C26" s="77"/>
      <c r="D26" s="78"/>
      <c r="E26" s="78"/>
      <c r="F26" s="78"/>
      <c r="G26" s="78"/>
      <c r="H26" s="78"/>
      <c r="I26" s="78"/>
    </row>
    <row r="27" spans="2:19" x14ac:dyDescent="0.4">
      <c r="B27" s="77"/>
      <c r="C27" s="77"/>
      <c r="D27" s="77"/>
      <c r="E27" s="78"/>
      <c r="F27" s="78"/>
      <c r="G27" s="78"/>
      <c r="H27" s="78"/>
      <c r="I27" s="78"/>
    </row>
    <row r="29" spans="2:19" ht="19.5" thickBot="1" x14ac:dyDescent="0.45">
      <c r="D29" s="79"/>
    </row>
    <row r="30" spans="2:19" ht="19.5" x14ac:dyDescent="0.4">
      <c r="B30" s="134" t="s">
        <v>140</v>
      </c>
      <c r="C30" s="135"/>
      <c r="D30" s="138" t="s">
        <v>121</v>
      </c>
      <c r="E30" s="138"/>
      <c r="F30" s="138"/>
      <c r="G30" s="138"/>
      <c r="H30" s="138"/>
      <c r="I30" s="139"/>
      <c r="L30" s="134" t="s">
        <v>140</v>
      </c>
      <c r="M30" s="135"/>
      <c r="N30" s="138" t="s">
        <v>121</v>
      </c>
      <c r="O30" s="138"/>
      <c r="P30" s="138"/>
      <c r="Q30" s="138"/>
      <c r="R30" s="138"/>
      <c r="S30" s="139"/>
    </row>
    <row r="31" spans="2:1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row>
    <row r="32" spans="2:19" x14ac:dyDescent="0.4">
      <c r="B32" s="191" t="s">
        <v>193</v>
      </c>
      <c r="C32" s="179" t="s">
        <v>390</v>
      </c>
      <c r="D32" s="273" t="s">
        <v>397</v>
      </c>
      <c r="E32" s="143">
        <v>111</v>
      </c>
      <c r="F32" s="143">
        <v>72</v>
      </c>
      <c r="G32" s="143">
        <v>191</v>
      </c>
      <c r="H32" s="143">
        <v>72</v>
      </c>
      <c r="I32" s="144">
        <v>175</v>
      </c>
      <c r="K32"/>
      <c r="L32" s="191" t="s">
        <v>193</v>
      </c>
      <c r="M32" s="272" t="s">
        <v>333</v>
      </c>
      <c r="N32" s="273" t="s">
        <v>344</v>
      </c>
      <c r="O32" s="273">
        <v>232</v>
      </c>
      <c r="P32" s="273">
        <v>59</v>
      </c>
      <c r="Q32" s="273">
        <v>173</v>
      </c>
      <c r="R32" s="273">
        <v>59</v>
      </c>
      <c r="S32" s="194">
        <v>704</v>
      </c>
    </row>
    <row r="33" spans="2:20" x14ac:dyDescent="0.4">
      <c r="B33" s="192"/>
      <c r="C33" s="180"/>
      <c r="D33" s="143"/>
      <c r="E33" s="143"/>
      <c r="F33" s="143"/>
      <c r="G33" s="143"/>
      <c r="H33" s="143"/>
      <c r="I33" s="145"/>
      <c r="K33"/>
      <c r="L33" s="192"/>
      <c r="M33" s="141"/>
      <c r="N33" s="143"/>
      <c r="O33" s="143"/>
      <c r="P33" s="143"/>
      <c r="Q33" s="143"/>
      <c r="R33" s="143"/>
      <c r="S33" s="145"/>
    </row>
    <row r="34" spans="2:20" ht="19.5" thickBot="1" x14ac:dyDescent="0.45">
      <c r="B34" s="192"/>
      <c r="C34" s="181"/>
      <c r="D34" s="177"/>
      <c r="E34" s="207">
        <f>E32+F32</f>
        <v>183</v>
      </c>
      <c r="F34" s="208"/>
      <c r="G34" s="207">
        <f>G32+H32</f>
        <v>263</v>
      </c>
      <c r="H34" s="208"/>
      <c r="I34" s="146"/>
      <c r="K34"/>
      <c r="L34" s="192"/>
      <c r="M34" s="153"/>
      <c r="N34" s="177"/>
      <c r="O34" s="207">
        <f>O32+P32</f>
        <v>291</v>
      </c>
      <c r="P34" s="208"/>
      <c r="Q34" s="207">
        <f>Q32+R32</f>
        <v>232</v>
      </c>
      <c r="R34" s="208"/>
      <c r="S34" s="176"/>
    </row>
    <row r="35" spans="2:20" x14ac:dyDescent="0.4">
      <c r="B35" s="192"/>
      <c r="C35" s="179" t="s">
        <v>391</v>
      </c>
      <c r="D35" s="197" t="s">
        <v>409</v>
      </c>
      <c r="E35" s="143">
        <v>183</v>
      </c>
      <c r="F35" s="143">
        <v>26</v>
      </c>
      <c r="G35" s="143">
        <v>183</v>
      </c>
      <c r="H35" s="143">
        <v>26</v>
      </c>
      <c r="I35" s="194">
        <v>508</v>
      </c>
      <c r="K35"/>
      <c r="L35" s="192"/>
      <c r="M35" s="272" t="s">
        <v>334</v>
      </c>
      <c r="N35" s="197" t="s">
        <v>359</v>
      </c>
      <c r="O35" s="273">
        <v>274</v>
      </c>
      <c r="P35" s="273">
        <v>47</v>
      </c>
      <c r="Q35" s="273">
        <v>257</v>
      </c>
      <c r="R35" s="273">
        <v>47</v>
      </c>
      <c r="S35" s="194">
        <v>1841</v>
      </c>
    </row>
    <row r="36" spans="2:20" x14ac:dyDescent="0.4">
      <c r="B36" s="192"/>
      <c r="C36" s="180"/>
      <c r="D36" s="204"/>
      <c r="E36" s="143"/>
      <c r="F36" s="143"/>
      <c r="G36" s="143"/>
      <c r="H36" s="143"/>
      <c r="I36" s="145"/>
      <c r="K36"/>
      <c r="L36" s="192"/>
      <c r="M36" s="141"/>
      <c r="N36" s="204"/>
      <c r="O36" s="143"/>
      <c r="P36" s="143"/>
      <c r="Q36" s="143"/>
      <c r="R36" s="143"/>
      <c r="S36" s="145"/>
    </row>
    <row r="37" spans="2:20" ht="19.5" thickBot="1" x14ac:dyDescent="0.45">
      <c r="B37" s="192"/>
      <c r="C37" s="181"/>
      <c r="D37" s="205"/>
      <c r="E37" s="207">
        <f>E35+F35</f>
        <v>209</v>
      </c>
      <c r="F37" s="208"/>
      <c r="G37" s="207">
        <f>G35+H35</f>
        <v>209</v>
      </c>
      <c r="H37" s="208"/>
      <c r="I37" s="176"/>
      <c r="K37"/>
      <c r="L37" s="192"/>
      <c r="M37" s="153"/>
      <c r="N37" s="205"/>
      <c r="O37" s="207">
        <f>O35+P35</f>
        <v>321</v>
      </c>
      <c r="P37" s="208"/>
      <c r="Q37" s="207">
        <f>Q35+R35</f>
        <v>304</v>
      </c>
      <c r="R37" s="208"/>
      <c r="S37" s="176"/>
    </row>
    <row r="38" spans="2:20" x14ac:dyDescent="0.4">
      <c r="B38" s="192"/>
      <c r="C38" s="179" t="s">
        <v>398</v>
      </c>
      <c r="D38" s="143" t="s">
        <v>419</v>
      </c>
      <c r="E38" s="143">
        <v>182</v>
      </c>
      <c r="F38" s="143">
        <v>72</v>
      </c>
      <c r="G38" s="143">
        <v>253</v>
      </c>
      <c r="H38" s="143">
        <v>72</v>
      </c>
      <c r="I38" s="144">
        <v>553</v>
      </c>
      <c r="K38"/>
      <c r="L38" s="192"/>
      <c r="M38" s="272" t="s">
        <v>335</v>
      </c>
      <c r="N38" s="273" t="s">
        <v>364</v>
      </c>
      <c r="O38" s="273">
        <v>275</v>
      </c>
      <c r="P38" s="273">
        <v>74</v>
      </c>
      <c r="Q38" s="273">
        <v>253</v>
      </c>
      <c r="R38" s="273">
        <v>74</v>
      </c>
      <c r="S38" s="194">
        <v>1867</v>
      </c>
    </row>
    <row r="39" spans="2:20" x14ac:dyDescent="0.4">
      <c r="B39" s="192"/>
      <c r="C39" s="180"/>
      <c r="D39" s="143"/>
      <c r="E39" s="143"/>
      <c r="F39" s="143"/>
      <c r="G39" s="143"/>
      <c r="H39" s="143"/>
      <c r="I39" s="145"/>
      <c r="K39"/>
      <c r="L39" s="192"/>
      <c r="M39" s="141"/>
      <c r="N39" s="143"/>
      <c r="O39" s="143"/>
      <c r="P39" s="143"/>
      <c r="Q39" s="143"/>
      <c r="R39" s="143"/>
      <c r="S39" s="145"/>
    </row>
    <row r="40" spans="2:20" ht="19.5" thickBot="1" x14ac:dyDescent="0.45">
      <c r="B40" s="192"/>
      <c r="C40" s="181"/>
      <c r="D40" s="143"/>
      <c r="E40" s="207">
        <f>E38+F38</f>
        <v>254</v>
      </c>
      <c r="F40" s="208"/>
      <c r="G40" s="207">
        <f>G38+H38</f>
        <v>325</v>
      </c>
      <c r="H40" s="208"/>
      <c r="I40" s="146"/>
      <c r="K40"/>
      <c r="L40" s="192"/>
      <c r="M40" s="153"/>
      <c r="N40" s="177"/>
      <c r="O40" s="207">
        <f>O38+P38</f>
        <v>349</v>
      </c>
      <c r="P40" s="208"/>
      <c r="Q40" s="207">
        <f>Q38+R38</f>
        <v>327</v>
      </c>
      <c r="R40" s="208"/>
      <c r="S40" s="176"/>
      <c r="T40" s="66">
        <v>82.9</v>
      </c>
    </row>
    <row r="41" spans="2:20" x14ac:dyDescent="0.4">
      <c r="B41" s="192"/>
      <c r="C41" s="179" t="s">
        <v>399</v>
      </c>
      <c r="D41" s="273"/>
      <c r="E41" s="273"/>
      <c r="F41" s="273"/>
      <c r="G41" s="273"/>
      <c r="H41" s="273"/>
      <c r="I41" s="194"/>
      <c r="K41"/>
      <c r="L41" s="192"/>
      <c r="M41" s="272" t="s">
        <v>336</v>
      </c>
      <c r="N41" s="273" t="s">
        <v>365</v>
      </c>
      <c r="O41" s="273">
        <v>362</v>
      </c>
      <c r="P41" s="273">
        <v>110</v>
      </c>
      <c r="Q41" s="273">
        <v>475</v>
      </c>
      <c r="R41" s="273">
        <v>110</v>
      </c>
      <c r="S41" s="194">
        <v>3341</v>
      </c>
    </row>
    <row r="42" spans="2:20" x14ac:dyDescent="0.4">
      <c r="B42" s="192"/>
      <c r="C42" s="180"/>
      <c r="D42" s="143"/>
      <c r="E42" s="143"/>
      <c r="F42" s="143"/>
      <c r="G42" s="143"/>
      <c r="H42" s="143"/>
      <c r="I42" s="145"/>
      <c r="K42"/>
      <c r="L42" s="192"/>
      <c r="M42" s="141"/>
      <c r="N42" s="143"/>
      <c r="O42" s="143"/>
      <c r="P42" s="143"/>
      <c r="Q42" s="143"/>
      <c r="R42" s="143"/>
      <c r="S42" s="145"/>
    </row>
    <row r="43" spans="2:20" ht="19.5" thickBot="1" x14ac:dyDescent="0.45">
      <c r="B43" s="192"/>
      <c r="C43" s="181"/>
      <c r="D43" s="177"/>
      <c r="E43" s="207">
        <f>E41+F41</f>
        <v>0</v>
      </c>
      <c r="F43" s="208"/>
      <c r="G43" s="207">
        <f>G41+H41</f>
        <v>0</v>
      </c>
      <c r="H43" s="208"/>
      <c r="I43" s="176"/>
      <c r="K43"/>
      <c r="L43" s="192"/>
      <c r="M43" s="153"/>
      <c r="N43" s="177"/>
      <c r="O43" s="207">
        <f>O41+P41</f>
        <v>472</v>
      </c>
      <c r="P43" s="208"/>
      <c r="Q43" s="207">
        <f>Q41+R41</f>
        <v>585</v>
      </c>
      <c r="R43" s="208"/>
      <c r="S43" s="176"/>
      <c r="T43" s="66">
        <v>148.47999999999999</v>
      </c>
    </row>
    <row r="44" spans="2:20" x14ac:dyDescent="0.4">
      <c r="B44" s="192"/>
      <c r="C44" s="179" t="s">
        <v>400</v>
      </c>
      <c r="D44" s="143"/>
      <c r="E44" s="143"/>
      <c r="F44" s="143"/>
      <c r="G44" s="143"/>
      <c r="H44" s="143"/>
      <c r="I44" s="144"/>
      <c r="K44"/>
      <c r="L44" s="192"/>
      <c r="M44" s="272" t="s">
        <v>337</v>
      </c>
      <c r="N44" s="143" t="s">
        <v>370</v>
      </c>
      <c r="O44" s="143">
        <v>457</v>
      </c>
      <c r="P44" s="143">
        <v>150</v>
      </c>
      <c r="Q44" s="143">
        <v>536</v>
      </c>
      <c r="R44" s="143">
        <v>150</v>
      </c>
      <c r="S44" s="144">
        <v>2319</v>
      </c>
    </row>
    <row r="45" spans="2:20" x14ac:dyDescent="0.4">
      <c r="B45" s="192"/>
      <c r="C45" s="180"/>
      <c r="D45" s="143"/>
      <c r="E45" s="143"/>
      <c r="F45" s="143"/>
      <c r="G45" s="143"/>
      <c r="H45" s="143"/>
      <c r="I45" s="145"/>
      <c r="K45"/>
      <c r="L45" s="192"/>
      <c r="M45" s="141"/>
      <c r="N45" s="143"/>
      <c r="O45" s="143"/>
      <c r="P45" s="143"/>
      <c r="Q45" s="143"/>
      <c r="R45" s="143"/>
      <c r="S45" s="145"/>
    </row>
    <row r="46" spans="2:20" ht="19.5" thickBot="1" x14ac:dyDescent="0.45">
      <c r="B46" s="192"/>
      <c r="C46" s="181"/>
      <c r="D46" s="143"/>
      <c r="E46" s="207">
        <f>E44+F44</f>
        <v>0</v>
      </c>
      <c r="F46" s="208"/>
      <c r="G46" s="207">
        <f>G44+H44</f>
        <v>0</v>
      </c>
      <c r="H46" s="208"/>
      <c r="I46" s="146"/>
      <c r="K46"/>
      <c r="L46" s="192"/>
      <c r="M46" s="153"/>
      <c r="N46" s="143"/>
      <c r="O46" s="207">
        <f>O44+P44</f>
        <v>607</v>
      </c>
      <c r="P46" s="208"/>
      <c r="Q46" s="207">
        <f>Q44+R44</f>
        <v>686</v>
      </c>
      <c r="R46" s="208"/>
      <c r="S46" s="146"/>
      <c r="T46" s="66">
        <v>103</v>
      </c>
    </row>
    <row r="47" spans="2:20" x14ac:dyDescent="0.4">
      <c r="B47" s="192"/>
      <c r="C47" s="179" t="s">
        <v>401</v>
      </c>
      <c r="D47" s="143"/>
      <c r="E47" s="143"/>
      <c r="F47" s="143"/>
      <c r="G47" s="143"/>
      <c r="H47" s="143"/>
      <c r="I47" s="144"/>
      <c r="K47" s="88"/>
      <c r="L47" s="192"/>
      <c r="M47" s="272" t="s">
        <v>338</v>
      </c>
      <c r="N47" s="143" t="s">
        <v>374</v>
      </c>
      <c r="O47" s="143">
        <v>754</v>
      </c>
      <c r="P47" s="143">
        <v>244</v>
      </c>
      <c r="Q47" s="143">
        <v>853</v>
      </c>
      <c r="R47" s="143">
        <v>244</v>
      </c>
      <c r="S47" s="144">
        <v>3095</v>
      </c>
    </row>
    <row r="48" spans="2:20" x14ac:dyDescent="0.4">
      <c r="B48" s="192"/>
      <c r="C48" s="180"/>
      <c r="D48" s="143"/>
      <c r="E48" s="143"/>
      <c r="F48" s="143"/>
      <c r="G48" s="143"/>
      <c r="H48" s="143"/>
      <c r="I48" s="145"/>
      <c r="K48" s="88"/>
      <c r="L48" s="192"/>
      <c r="M48" s="141"/>
      <c r="N48" s="143"/>
      <c r="O48" s="143"/>
      <c r="P48" s="143"/>
      <c r="Q48" s="143"/>
      <c r="R48" s="143"/>
      <c r="S48" s="145"/>
    </row>
    <row r="49" spans="2:20" ht="19.5" thickBot="1" x14ac:dyDescent="0.45">
      <c r="B49" s="192"/>
      <c r="C49" s="181"/>
      <c r="D49" s="143"/>
      <c r="E49" s="207">
        <f>E47+F47</f>
        <v>0</v>
      </c>
      <c r="F49" s="208"/>
      <c r="G49" s="207">
        <f>G47+H47</f>
        <v>0</v>
      </c>
      <c r="H49" s="208"/>
      <c r="I49" s="146"/>
      <c r="K49" s="88"/>
      <c r="L49" s="192"/>
      <c r="M49" s="153"/>
      <c r="N49" s="143"/>
      <c r="O49" s="207">
        <f>O47+P47</f>
        <v>998</v>
      </c>
      <c r="P49" s="208"/>
      <c r="Q49" s="207">
        <f>Q47+R47</f>
        <v>1097</v>
      </c>
      <c r="R49" s="208"/>
      <c r="S49" s="146"/>
      <c r="T49" s="66">
        <v>137.5</v>
      </c>
    </row>
    <row r="50" spans="2:20" x14ac:dyDescent="0.4">
      <c r="B50" s="192"/>
      <c r="C50" s="179" t="s">
        <v>402</v>
      </c>
      <c r="D50" s="143"/>
      <c r="E50" s="143"/>
      <c r="F50" s="143"/>
      <c r="G50" s="143"/>
      <c r="H50" s="143"/>
      <c r="I50" s="144"/>
      <c r="K50" s="88"/>
      <c r="L50" s="192"/>
      <c r="M50" s="272" t="s">
        <v>339</v>
      </c>
      <c r="N50" s="143" t="s">
        <v>384</v>
      </c>
      <c r="O50" s="143">
        <v>508</v>
      </c>
      <c r="P50" s="143">
        <v>167</v>
      </c>
      <c r="Q50" s="143">
        <v>563</v>
      </c>
      <c r="R50" s="143">
        <v>167</v>
      </c>
      <c r="S50" s="144">
        <v>1064</v>
      </c>
    </row>
    <row r="51" spans="2:20" x14ac:dyDescent="0.4">
      <c r="B51" s="192"/>
      <c r="C51" s="180"/>
      <c r="D51" s="143"/>
      <c r="E51" s="143"/>
      <c r="F51" s="143"/>
      <c r="G51" s="143"/>
      <c r="H51" s="143"/>
      <c r="I51" s="145"/>
      <c r="K51" s="88"/>
      <c r="L51" s="192"/>
      <c r="M51" s="141"/>
      <c r="N51" s="143"/>
      <c r="O51" s="143"/>
      <c r="P51" s="143"/>
      <c r="Q51" s="143"/>
      <c r="R51" s="143"/>
      <c r="S51" s="145"/>
    </row>
    <row r="52" spans="2:20" ht="19.5" thickBot="1" x14ac:dyDescent="0.45">
      <c r="B52" s="192"/>
      <c r="C52" s="181"/>
      <c r="D52" s="143"/>
      <c r="E52" s="207">
        <f>E50+F50</f>
        <v>0</v>
      </c>
      <c r="F52" s="208"/>
      <c r="G52" s="207">
        <f>G50+H50</f>
        <v>0</v>
      </c>
      <c r="H52" s="208"/>
      <c r="I52" s="146"/>
      <c r="K52" s="88"/>
      <c r="L52" s="192"/>
      <c r="M52" s="153"/>
      <c r="N52" s="143"/>
      <c r="O52" s="207">
        <f>O50+P50</f>
        <v>675</v>
      </c>
      <c r="P52" s="208"/>
      <c r="Q52" s="207">
        <f>Q50+R50</f>
        <v>730</v>
      </c>
      <c r="R52" s="208"/>
      <c r="S52" s="146"/>
      <c r="T52" s="66">
        <v>47.2</v>
      </c>
    </row>
    <row r="53" spans="2:20" x14ac:dyDescent="0.4">
      <c r="B53" s="192"/>
      <c r="C53" s="179" t="s">
        <v>403</v>
      </c>
      <c r="D53" s="143"/>
      <c r="E53" s="143"/>
      <c r="F53" s="143"/>
      <c r="G53" s="143"/>
      <c r="H53" s="143"/>
      <c r="I53" s="144"/>
      <c r="K53" s="88"/>
      <c r="L53" s="192"/>
      <c r="M53" s="179" t="s">
        <v>388</v>
      </c>
      <c r="N53" s="143" t="s">
        <v>389</v>
      </c>
      <c r="O53" s="143">
        <v>176</v>
      </c>
      <c r="P53" s="143">
        <v>33</v>
      </c>
      <c r="Q53" s="143">
        <v>174</v>
      </c>
      <c r="R53" s="143">
        <v>33</v>
      </c>
      <c r="S53" s="144">
        <v>476</v>
      </c>
    </row>
    <row r="54" spans="2:20" x14ac:dyDescent="0.4">
      <c r="B54" s="192"/>
      <c r="C54" s="180"/>
      <c r="D54" s="143"/>
      <c r="E54" s="143"/>
      <c r="F54" s="143"/>
      <c r="G54" s="143"/>
      <c r="H54" s="143"/>
      <c r="I54" s="145"/>
      <c r="K54" s="88"/>
      <c r="L54" s="192"/>
      <c r="M54" s="180"/>
      <c r="N54" s="143"/>
      <c r="O54" s="143"/>
      <c r="P54" s="143"/>
      <c r="Q54" s="143"/>
      <c r="R54" s="143"/>
      <c r="S54" s="145"/>
    </row>
    <row r="55" spans="2:20" ht="19.5" thickBot="1" x14ac:dyDescent="0.45">
      <c r="B55" s="192"/>
      <c r="C55" s="181"/>
      <c r="D55" s="143"/>
      <c r="E55" s="207">
        <f>E53+F53</f>
        <v>0</v>
      </c>
      <c r="F55" s="208"/>
      <c r="G55" s="207">
        <f>G53+H53</f>
        <v>0</v>
      </c>
      <c r="H55" s="208"/>
      <c r="I55" s="146"/>
      <c r="K55" s="88"/>
      <c r="L55" s="192"/>
      <c r="M55" s="181"/>
      <c r="N55" s="143"/>
      <c r="O55" s="207">
        <f>O53+P53</f>
        <v>209</v>
      </c>
      <c r="P55" s="208"/>
      <c r="Q55" s="207">
        <f>Q53+R53</f>
        <v>207</v>
      </c>
      <c r="R55" s="208"/>
      <c r="S55" s="146"/>
      <c r="T55" s="66">
        <f>S53/22.5</f>
        <v>21.155555555555555</v>
      </c>
    </row>
    <row r="56" spans="2:20" x14ac:dyDescent="0.4">
      <c r="B56" s="192"/>
      <c r="C56" s="179" t="s">
        <v>404</v>
      </c>
      <c r="D56" s="273"/>
      <c r="E56" s="273"/>
      <c r="F56" s="273"/>
      <c r="G56" s="273"/>
      <c r="H56" s="273"/>
      <c r="I56" s="194"/>
      <c r="K56" s="88"/>
      <c r="L56" s="192"/>
      <c r="M56" s="272" t="s">
        <v>390</v>
      </c>
      <c r="N56" s="273"/>
      <c r="O56" s="200"/>
      <c r="P56" s="200"/>
      <c r="Q56" s="200"/>
      <c r="R56" s="200"/>
      <c r="S56" s="194"/>
    </row>
    <row r="57" spans="2:20" x14ac:dyDescent="0.4">
      <c r="B57" s="192"/>
      <c r="C57" s="180"/>
      <c r="D57" s="143"/>
      <c r="E57" s="143"/>
      <c r="F57" s="143"/>
      <c r="G57" s="143"/>
      <c r="H57" s="143"/>
      <c r="I57" s="145"/>
      <c r="K57" s="88"/>
      <c r="L57" s="192"/>
      <c r="M57" s="141"/>
      <c r="N57" s="143"/>
      <c r="O57" s="156"/>
      <c r="P57" s="156"/>
      <c r="Q57" s="156"/>
      <c r="R57" s="156"/>
      <c r="S57" s="145"/>
    </row>
    <row r="58" spans="2:20" ht="19.5" thickBot="1" x14ac:dyDescent="0.45">
      <c r="B58" s="192"/>
      <c r="C58" s="181"/>
      <c r="D58" s="177"/>
      <c r="E58" s="207"/>
      <c r="F58" s="208"/>
      <c r="G58" s="207"/>
      <c r="H58" s="208"/>
      <c r="I58" s="176"/>
      <c r="K58" s="88"/>
      <c r="L58" s="192"/>
      <c r="M58" s="153"/>
      <c r="N58" s="177"/>
      <c r="O58" s="207"/>
      <c r="P58" s="208"/>
      <c r="Q58" s="207"/>
      <c r="R58" s="208"/>
      <c r="S58" s="176"/>
    </row>
    <row r="59" spans="2:20" x14ac:dyDescent="0.4">
      <c r="B59" s="192"/>
      <c r="C59" s="179" t="s">
        <v>405</v>
      </c>
      <c r="D59" s="197"/>
      <c r="E59" s="273"/>
      <c r="F59" s="273"/>
      <c r="G59" s="273"/>
      <c r="H59" s="273"/>
      <c r="I59" s="194"/>
      <c r="K59" s="88"/>
      <c r="L59" s="192"/>
      <c r="M59" s="272" t="s">
        <v>391</v>
      </c>
      <c r="N59" s="197"/>
      <c r="O59" s="273"/>
      <c r="P59" s="273"/>
      <c r="Q59" s="273"/>
      <c r="R59" s="273"/>
      <c r="S59" s="194"/>
    </row>
    <row r="60" spans="2:20" x14ac:dyDescent="0.4">
      <c r="B60" s="192"/>
      <c r="C60" s="180"/>
      <c r="D60" s="204"/>
      <c r="E60" s="143"/>
      <c r="F60" s="143"/>
      <c r="G60" s="143"/>
      <c r="H60" s="143"/>
      <c r="I60" s="145"/>
      <c r="K60" s="88"/>
      <c r="L60" s="192"/>
      <c r="M60" s="141"/>
      <c r="N60" s="204"/>
      <c r="O60" s="143"/>
      <c r="P60" s="143"/>
      <c r="Q60" s="143"/>
      <c r="R60" s="143"/>
      <c r="S60" s="145"/>
    </row>
    <row r="61" spans="2:20" ht="19.5" thickBot="1" x14ac:dyDescent="0.45">
      <c r="B61" s="193"/>
      <c r="C61" s="181"/>
      <c r="D61" s="205"/>
      <c r="E61" s="207">
        <f>E59+F59</f>
        <v>0</v>
      </c>
      <c r="F61" s="208"/>
      <c r="G61" s="207">
        <f>G59+H59</f>
        <v>0</v>
      </c>
      <c r="H61" s="208"/>
      <c r="I61" s="176"/>
      <c r="K61" s="88"/>
      <c r="L61" s="193"/>
      <c r="M61" s="153"/>
      <c r="N61" s="205"/>
      <c r="O61" s="207">
        <f>O59+P59</f>
        <v>0</v>
      </c>
      <c r="P61" s="208"/>
      <c r="Q61" s="207">
        <f>Q59+R59</f>
        <v>0</v>
      </c>
      <c r="R61" s="208"/>
      <c r="S61" s="176"/>
    </row>
    <row r="62" spans="2:20" x14ac:dyDescent="0.4">
      <c r="B62" s="77"/>
      <c r="C62" s="77"/>
      <c r="D62" s="91"/>
      <c r="E62" s="92"/>
      <c r="F62" s="92"/>
      <c r="G62" s="92"/>
      <c r="H62" s="92"/>
      <c r="I62" s="77"/>
      <c r="K62" s="88"/>
      <c r="L62" s="88"/>
      <c r="M62" s="88"/>
      <c r="N62" s="88"/>
      <c r="O62" s="88"/>
      <c r="P62" s="88"/>
      <c r="Q62" s="88"/>
      <c r="R62" s="88"/>
    </row>
    <row r="63" spans="2:20" x14ac:dyDescent="0.4">
      <c r="D63" s="178" t="s">
        <v>145</v>
      </c>
    </row>
    <row r="64" spans="2:20" ht="19.5" thickBot="1" x14ac:dyDescent="0.45">
      <c r="D64" s="178"/>
    </row>
    <row r="65" spans="3:44"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C65" s="83"/>
      <c r="AD65" s="255" t="s">
        <v>183</v>
      </c>
      <c r="AE65" s="256"/>
      <c r="AF65" s="263" t="s">
        <v>147</v>
      </c>
      <c r="AG65" s="182"/>
      <c r="AH65" s="182" t="s">
        <v>148</v>
      </c>
      <c r="AI65" s="183"/>
    </row>
    <row r="66" spans="3:44" ht="19.5" thickBot="1" x14ac:dyDescent="0.45">
      <c r="C66" s="84" t="s">
        <v>146</v>
      </c>
      <c r="D66" s="191" t="s">
        <v>390</v>
      </c>
      <c r="E66" s="266">
        <v>47</v>
      </c>
      <c r="F66" s="267"/>
      <c r="G66" s="97" t="s">
        <v>103</v>
      </c>
      <c r="H66" s="70" t="s">
        <v>128</v>
      </c>
      <c r="I66" s="70" t="s">
        <v>129</v>
      </c>
      <c r="J66" s="71" t="s">
        <v>128</v>
      </c>
      <c r="L66" s="191" t="s">
        <v>333</v>
      </c>
      <c r="M66" s="266">
        <v>88</v>
      </c>
      <c r="N66" s="267"/>
      <c r="O66" s="97" t="s">
        <v>103</v>
      </c>
      <c r="P66" s="70" t="s">
        <v>128</v>
      </c>
      <c r="Q66" s="70" t="s">
        <v>129</v>
      </c>
      <c r="R66" s="71" t="s">
        <v>128</v>
      </c>
      <c r="T66" s="191" t="s">
        <v>255</v>
      </c>
      <c r="U66" s="266">
        <v>124</v>
      </c>
      <c r="V66" s="267"/>
      <c r="W66" s="97" t="s">
        <v>103</v>
      </c>
      <c r="X66" s="70" t="s">
        <v>128</v>
      </c>
      <c r="Y66" s="70" t="s">
        <v>129</v>
      </c>
      <c r="Z66" s="71" t="s">
        <v>128</v>
      </c>
      <c r="AC66" s="191" t="s">
        <v>213</v>
      </c>
      <c r="AD66" s="251">
        <v>70</v>
      </c>
      <c r="AE66" s="252"/>
      <c r="AF66" s="97" t="s">
        <v>103</v>
      </c>
      <c r="AG66" s="70" t="s">
        <v>128</v>
      </c>
      <c r="AH66" s="70" t="s">
        <v>129</v>
      </c>
      <c r="AI66" s="71" t="s">
        <v>128</v>
      </c>
      <c r="AL66" s="179" t="s">
        <v>142</v>
      </c>
      <c r="AM66" s="255" t="s">
        <v>183</v>
      </c>
      <c r="AN66" s="256"/>
      <c r="AO66" s="263" t="s">
        <v>147</v>
      </c>
      <c r="AP66" s="182"/>
      <c r="AQ66" s="182" t="s">
        <v>148</v>
      </c>
      <c r="AR66" s="183"/>
    </row>
    <row r="67" spans="3:44" ht="19.5" x14ac:dyDescent="0.4">
      <c r="C67" s="107" t="s">
        <v>302</v>
      </c>
      <c r="D67" s="192"/>
      <c r="E67" s="268"/>
      <c r="F67" s="269"/>
      <c r="G67" s="142">
        <v>27</v>
      </c>
      <c r="H67" s="154">
        <v>13</v>
      </c>
      <c r="I67" s="154">
        <v>43</v>
      </c>
      <c r="J67" s="144">
        <v>13</v>
      </c>
      <c r="L67" s="192"/>
      <c r="M67" s="268"/>
      <c r="N67" s="269"/>
      <c r="O67" s="142">
        <v>43</v>
      </c>
      <c r="P67" s="154">
        <v>9</v>
      </c>
      <c r="Q67" s="154">
        <v>42</v>
      </c>
      <c r="R67" s="144">
        <v>9</v>
      </c>
      <c r="T67" s="192"/>
      <c r="U67" s="268"/>
      <c r="V67" s="269"/>
      <c r="W67" s="142">
        <v>34</v>
      </c>
      <c r="X67" s="154">
        <v>9</v>
      </c>
      <c r="Y67" s="154">
        <v>39</v>
      </c>
      <c r="Z67" s="144">
        <v>9</v>
      </c>
      <c r="AC67" s="192"/>
      <c r="AD67" s="251"/>
      <c r="AE67" s="252"/>
      <c r="AF67" s="142">
        <v>21</v>
      </c>
      <c r="AG67" s="154">
        <v>12</v>
      </c>
      <c r="AH67" s="154">
        <v>34</v>
      </c>
      <c r="AI67" s="144">
        <v>12</v>
      </c>
      <c r="AL67" s="180"/>
      <c r="AM67" s="257"/>
      <c r="AN67" s="258"/>
      <c r="AO67" s="97" t="s">
        <v>103</v>
      </c>
      <c r="AP67" s="70" t="s">
        <v>128</v>
      </c>
      <c r="AQ67" s="70" t="s">
        <v>129</v>
      </c>
      <c r="AR67" s="71" t="s">
        <v>128</v>
      </c>
    </row>
    <row r="68" spans="3:44" x14ac:dyDescent="0.4">
      <c r="D68" s="192"/>
      <c r="E68" s="268"/>
      <c r="F68" s="269"/>
      <c r="G68" s="264"/>
      <c r="H68" s="156"/>
      <c r="I68" s="156"/>
      <c r="J68" s="146"/>
      <c r="L68" s="192"/>
      <c r="M68" s="268"/>
      <c r="N68" s="269"/>
      <c r="O68" s="264"/>
      <c r="P68" s="156"/>
      <c r="Q68" s="156"/>
      <c r="R68" s="146"/>
      <c r="T68" s="192"/>
      <c r="U68" s="268"/>
      <c r="V68" s="269"/>
      <c r="W68" s="264"/>
      <c r="X68" s="156"/>
      <c r="Y68" s="156"/>
      <c r="Z68" s="146"/>
      <c r="AC68" s="192"/>
      <c r="AD68" s="251"/>
      <c r="AE68" s="252"/>
      <c r="AF68" s="264"/>
      <c r="AG68" s="156"/>
      <c r="AH68" s="156"/>
      <c r="AI68" s="146"/>
      <c r="AL68" s="180"/>
      <c r="AM68" s="251"/>
      <c r="AN68" s="252"/>
      <c r="AO68" s="141">
        <v>24</v>
      </c>
      <c r="AP68" s="143">
        <v>5</v>
      </c>
      <c r="AQ68" s="143">
        <v>35</v>
      </c>
      <c r="AR68" s="184">
        <v>5</v>
      </c>
    </row>
    <row r="69" spans="3:44" ht="19.5" thickBot="1" x14ac:dyDescent="0.45">
      <c r="D69" s="193"/>
      <c r="E69" s="270"/>
      <c r="F69" s="271"/>
      <c r="G69" s="265">
        <f>G67+H67</f>
        <v>40</v>
      </c>
      <c r="H69" s="196"/>
      <c r="I69" s="195">
        <f>I67+J67</f>
        <v>56</v>
      </c>
      <c r="J69" s="201"/>
      <c r="L69" s="193"/>
      <c r="M69" s="270"/>
      <c r="N69" s="271"/>
      <c r="O69" s="265">
        <f>O67+P67</f>
        <v>52</v>
      </c>
      <c r="P69" s="196"/>
      <c r="Q69" s="195">
        <f>Q67+R67</f>
        <v>51</v>
      </c>
      <c r="R69" s="201"/>
      <c r="T69" s="193"/>
      <c r="U69" s="270"/>
      <c r="V69" s="271"/>
      <c r="W69" s="265">
        <f>W67+X67</f>
        <v>43</v>
      </c>
      <c r="X69" s="196"/>
      <c r="Y69" s="195">
        <f>Y67+Z67</f>
        <v>48</v>
      </c>
      <c r="Z69" s="201"/>
      <c r="AC69" s="193"/>
      <c r="AD69" s="253"/>
      <c r="AE69" s="254"/>
      <c r="AF69" s="265">
        <f>AF67+AG67</f>
        <v>33</v>
      </c>
      <c r="AG69" s="196"/>
      <c r="AH69" s="195">
        <f>AH67+AI67</f>
        <v>46</v>
      </c>
      <c r="AI69" s="201"/>
      <c r="AL69" s="180"/>
      <c r="AM69" s="251"/>
      <c r="AN69" s="252"/>
      <c r="AO69" s="141"/>
      <c r="AP69" s="143"/>
      <c r="AQ69" s="143"/>
      <c r="AR69" s="184"/>
    </row>
    <row r="70" spans="3:44" ht="19.5" thickBot="1" x14ac:dyDescent="0.45">
      <c r="D70" s="191" t="s">
        <v>391</v>
      </c>
      <c r="E70" s="266">
        <v>57</v>
      </c>
      <c r="F70" s="267"/>
      <c r="G70" s="97" t="s">
        <v>103</v>
      </c>
      <c r="H70" s="70" t="s">
        <v>128</v>
      </c>
      <c r="I70" s="70" t="s">
        <v>129</v>
      </c>
      <c r="J70" s="71" t="s">
        <v>128</v>
      </c>
      <c r="L70" s="191" t="s">
        <v>334</v>
      </c>
      <c r="M70" s="266">
        <v>62</v>
      </c>
      <c r="N70" s="267"/>
      <c r="O70" s="97" t="s">
        <v>103</v>
      </c>
      <c r="P70" s="70" t="s">
        <v>128</v>
      </c>
      <c r="Q70" s="70" t="s">
        <v>129</v>
      </c>
      <c r="R70" s="71" t="s">
        <v>128</v>
      </c>
      <c r="T70" s="191" t="s">
        <v>262</v>
      </c>
      <c r="U70" s="266">
        <v>233</v>
      </c>
      <c r="V70" s="267"/>
      <c r="W70" s="97" t="s">
        <v>103</v>
      </c>
      <c r="X70" s="70" t="s">
        <v>128</v>
      </c>
      <c r="Y70" s="70" t="s">
        <v>129</v>
      </c>
      <c r="Z70" s="71" t="s">
        <v>128</v>
      </c>
      <c r="AC70" s="180" t="s">
        <v>218</v>
      </c>
      <c r="AD70" s="251">
        <v>93</v>
      </c>
      <c r="AE70" s="252"/>
      <c r="AF70" s="97" t="s">
        <v>103</v>
      </c>
      <c r="AG70" s="70" t="s">
        <v>128</v>
      </c>
      <c r="AH70" s="70" t="s">
        <v>129</v>
      </c>
      <c r="AI70" s="71" t="s">
        <v>128</v>
      </c>
      <c r="AL70" s="181"/>
      <c r="AM70" s="251"/>
      <c r="AN70" s="252"/>
      <c r="AO70" s="153">
        <f>AO68+AP68</f>
        <v>29</v>
      </c>
      <c r="AP70" s="177"/>
      <c r="AQ70" s="177">
        <f>AQ68+AR68</f>
        <v>40</v>
      </c>
      <c r="AR70" s="185"/>
    </row>
    <row r="71" spans="3:44" x14ac:dyDescent="0.4">
      <c r="D71" s="192"/>
      <c r="E71" s="268"/>
      <c r="F71" s="269"/>
      <c r="G71" s="142">
        <v>32</v>
      </c>
      <c r="H71" s="154">
        <v>7</v>
      </c>
      <c r="I71" s="154">
        <v>32</v>
      </c>
      <c r="J71" s="144">
        <v>7</v>
      </c>
      <c r="L71" s="192"/>
      <c r="M71" s="268"/>
      <c r="N71" s="269"/>
      <c r="O71" s="142">
        <v>85</v>
      </c>
      <c r="P71" s="154">
        <v>18</v>
      </c>
      <c r="Q71" s="154">
        <v>91</v>
      </c>
      <c r="R71" s="144">
        <v>18</v>
      </c>
      <c r="T71" s="192"/>
      <c r="U71" s="268"/>
      <c r="V71" s="269"/>
      <c r="W71" s="142">
        <v>45</v>
      </c>
      <c r="X71" s="154">
        <v>6</v>
      </c>
      <c r="Y71" s="154">
        <v>37</v>
      </c>
      <c r="Z71" s="144">
        <v>6</v>
      </c>
      <c r="AC71" s="180"/>
      <c r="AD71" s="251"/>
      <c r="AE71" s="252"/>
      <c r="AF71" s="142">
        <v>28</v>
      </c>
      <c r="AG71" s="154">
        <v>3</v>
      </c>
      <c r="AH71" s="154">
        <v>29</v>
      </c>
      <c r="AI71" s="144">
        <v>3</v>
      </c>
      <c r="AL71" s="179" t="s">
        <v>149</v>
      </c>
      <c r="AM71" s="251"/>
      <c r="AN71" s="252"/>
      <c r="AO71" s="97" t="s">
        <v>103</v>
      </c>
      <c r="AP71" s="70" t="s">
        <v>128</v>
      </c>
      <c r="AQ71" s="70" t="s">
        <v>129</v>
      </c>
      <c r="AR71" s="71" t="s">
        <v>128</v>
      </c>
    </row>
    <row r="72" spans="3:44" x14ac:dyDescent="0.4">
      <c r="D72" s="192"/>
      <c r="E72" s="268"/>
      <c r="F72" s="269"/>
      <c r="G72" s="264"/>
      <c r="H72" s="156"/>
      <c r="I72" s="156"/>
      <c r="J72" s="146"/>
      <c r="L72" s="192"/>
      <c r="M72" s="268"/>
      <c r="N72" s="269"/>
      <c r="O72" s="264"/>
      <c r="P72" s="156"/>
      <c r="Q72" s="156"/>
      <c r="R72" s="146"/>
      <c r="T72" s="192"/>
      <c r="U72" s="268"/>
      <c r="V72" s="269"/>
      <c r="W72" s="264"/>
      <c r="X72" s="156"/>
      <c r="Y72" s="156"/>
      <c r="Z72" s="146"/>
      <c r="AC72" s="180"/>
      <c r="AD72" s="251"/>
      <c r="AE72" s="252"/>
      <c r="AF72" s="264"/>
      <c r="AG72" s="156"/>
      <c r="AH72" s="156"/>
      <c r="AI72" s="146"/>
      <c r="AL72" s="180"/>
      <c r="AM72" s="251"/>
      <c r="AN72" s="252"/>
      <c r="AO72" s="141">
        <v>37</v>
      </c>
      <c r="AP72" s="143">
        <v>7</v>
      </c>
      <c r="AQ72" s="143">
        <v>43</v>
      </c>
      <c r="AR72" s="184">
        <v>7</v>
      </c>
    </row>
    <row r="73" spans="3:44" ht="19.5" thickBot="1" x14ac:dyDescent="0.45">
      <c r="D73" s="193"/>
      <c r="E73" s="270"/>
      <c r="F73" s="271"/>
      <c r="G73" s="265">
        <f>G71+H71</f>
        <v>39</v>
      </c>
      <c r="H73" s="196"/>
      <c r="I73" s="195">
        <f>I71+J71</f>
        <v>39</v>
      </c>
      <c r="J73" s="201"/>
      <c r="L73" s="193"/>
      <c r="M73" s="270"/>
      <c r="N73" s="271"/>
      <c r="O73" s="265">
        <f>O71+P71</f>
        <v>103</v>
      </c>
      <c r="P73" s="196"/>
      <c r="Q73" s="195">
        <f>Q71+R71</f>
        <v>109</v>
      </c>
      <c r="R73" s="201"/>
      <c r="T73" s="193"/>
      <c r="U73" s="270"/>
      <c r="V73" s="271"/>
      <c r="W73" s="265">
        <f>W71+X71</f>
        <v>51</v>
      </c>
      <c r="X73" s="196"/>
      <c r="Y73" s="195">
        <f>Y71+Z71</f>
        <v>43</v>
      </c>
      <c r="Z73" s="201"/>
      <c r="AC73" s="181"/>
      <c r="AD73" s="253"/>
      <c r="AE73" s="254"/>
      <c r="AF73" s="265">
        <f>AF71+AG71</f>
        <v>31</v>
      </c>
      <c r="AG73" s="196"/>
      <c r="AH73" s="195">
        <f>AH71+AI71</f>
        <v>32</v>
      </c>
      <c r="AI73" s="201"/>
      <c r="AL73" s="180"/>
      <c r="AM73" s="251"/>
      <c r="AN73" s="252"/>
      <c r="AO73" s="141"/>
      <c r="AP73" s="143"/>
      <c r="AQ73" s="143"/>
      <c r="AR73" s="184"/>
    </row>
    <row r="74" spans="3:44" ht="19.5" thickBot="1" x14ac:dyDescent="0.45">
      <c r="D74" s="191" t="s">
        <v>398</v>
      </c>
      <c r="E74" s="266">
        <v>111</v>
      </c>
      <c r="F74" s="267"/>
      <c r="G74" s="97" t="s">
        <v>103</v>
      </c>
      <c r="H74" s="70" t="s">
        <v>128</v>
      </c>
      <c r="I74" s="70" t="s">
        <v>129</v>
      </c>
      <c r="J74" s="71" t="s">
        <v>128</v>
      </c>
      <c r="L74" s="191" t="s">
        <v>335</v>
      </c>
      <c r="M74" s="266">
        <v>148</v>
      </c>
      <c r="N74" s="267"/>
      <c r="O74" s="97" t="s">
        <v>103</v>
      </c>
      <c r="P74" s="70" t="s">
        <v>128</v>
      </c>
      <c r="Q74" s="70" t="s">
        <v>129</v>
      </c>
      <c r="R74" s="71" t="s">
        <v>128</v>
      </c>
      <c r="T74" s="191" t="s">
        <v>269</v>
      </c>
      <c r="U74" s="266">
        <v>203</v>
      </c>
      <c r="V74" s="267"/>
      <c r="W74" s="97" t="s">
        <v>103</v>
      </c>
      <c r="X74" s="70" t="s">
        <v>128</v>
      </c>
      <c r="Y74" s="70" t="s">
        <v>129</v>
      </c>
      <c r="Z74" s="71" t="s">
        <v>128</v>
      </c>
      <c r="AC74" s="180" t="s">
        <v>224</v>
      </c>
      <c r="AD74" s="251">
        <v>64</v>
      </c>
      <c r="AE74" s="252"/>
      <c r="AF74" s="97" t="s">
        <v>103</v>
      </c>
      <c r="AG74" s="70" t="s">
        <v>128</v>
      </c>
      <c r="AH74" s="70" t="s">
        <v>129</v>
      </c>
      <c r="AI74" s="71" t="s">
        <v>128</v>
      </c>
      <c r="AL74" s="181"/>
      <c r="AM74" s="251"/>
      <c r="AN74" s="252"/>
      <c r="AO74" s="153">
        <f>AO72+AP72</f>
        <v>44</v>
      </c>
      <c r="AP74" s="177"/>
      <c r="AQ74" s="177">
        <f>AQ72+AR72</f>
        <v>50</v>
      </c>
      <c r="AR74" s="185"/>
    </row>
    <row r="75" spans="3:44" x14ac:dyDescent="0.4">
      <c r="D75" s="192"/>
      <c r="E75" s="268"/>
      <c r="F75" s="269"/>
      <c r="G75" s="142">
        <v>61</v>
      </c>
      <c r="H75" s="154">
        <v>15</v>
      </c>
      <c r="I75" s="154">
        <v>58</v>
      </c>
      <c r="J75" s="144">
        <v>15</v>
      </c>
      <c r="L75" s="192"/>
      <c r="M75" s="268"/>
      <c r="N75" s="269"/>
      <c r="O75" s="142">
        <v>157</v>
      </c>
      <c r="P75" s="154">
        <v>33</v>
      </c>
      <c r="Q75" s="154">
        <v>134</v>
      </c>
      <c r="R75" s="144">
        <v>33</v>
      </c>
      <c r="T75" s="192"/>
      <c r="U75" s="268"/>
      <c r="V75" s="269"/>
      <c r="W75" s="142">
        <v>42</v>
      </c>
      <c r="X75" s="154">
        <v>3</v>
      </c>
      <c r="Y75" s="154">
        <v>52</v>
      </c>
      <c r="Z75" s="144">
        <v>3</v>
      </c>
      <c r="AC75" s="180"/>
      <c r="AD75" s="251"/>
      <c r="AE75" s="252"/>
      <c r="AF75" s="142">
        <v>25</v>
      </c>
      <c r="AG75" s="154">
        <v>3</v>
      </c>
      <c r="AH75" s="154">
        <v>23</v>
      </c>
      <c r="AI75" s="144">
        <v>3</v>
      </c>
      <c r="AL75" s="180" t="s">
        <v>150</v>
      </c>
      <c r="AM75" s="251"/>
      <c r="AN75" s="252"/>
      <c r="AO75" s="97" t="s">
        <v>103</v>
      </c>
      <c r="AP75" s="70" t="s">
        <v>128</v>
      </c>
      <c r="AQ75" s="70" t="s">
        <v>129</v>
      </c>
      <c r="AR75" s="71" t="s">
        <v>128</v>
      </c>
    </row>
    <row r="76" spans="3:44" x14ac:dyDescent="0.4">
      <c r="D76" s="192"/>
      <c r="E76" s="268"/>
      <c r="F76" s="269"/>
      <c r="G76" s="264"/>
      <c r="H76" s="156"/>
      <c r="I76" s="156"/>
      <c r="J76" s="146"/>
      <c r="L76" s="192"/>
      <c r="M76" s="268"/>
      <c r="N76" s="269"/>
      <c r="O76" s="264"/>
      <c r="P76" s="156"/>
      <c r="Q76" s="156"/>
      <c r="R76" s="146"/>
      <c r="T76" s="192"/>
      <c r="U76" s="268"/>
      <c r="V76" s="269"/>
      <c r="W76" s="264"/>
      <c r="X76" s="156"/>
      <c r="Y76" s="156"/>
      <c r="Z76" s="146"/>
      <c r="AC76" s="180"/>
      <c r="AD76" s="251"/>
      <c r="AE76" s="252"/>
      <c r="AF76" s="264"/>
      <c r="AG76" s="156"/>
      <c r="AH76" s="156"/>
      <c r="AI76" s="146"/>
      <c r="AL76" s="180"/>
      <c r="AM76" s="251"/>
      <c r="AN76" s="252"/>
      <c r="AO76" s="141">
        <v>13</v>
      </c>
      <c r="AP76" s="143">
        <v>2</v>
      </c>
      <c r="AQ76" s="143">
        <v>46</v>
      </c>
      <c r="AR76" s="184">
        <v>2</v>
      </c>
    </row>
    <row r="77" spans="3:44" ht="19.5" thickBot="1" x14ac:dyDescent="0.45">
      <c r="D77" s="193"/>
      <c r="E77" s="270"/>
      <c r="F77" s="271"/>
      <c r="G77" s="265">
        <f>G75+H75</f>
        <v>76</v>
      </c>
      <c r="H77" s="196"/>
      <c r="I77" s="195">
        <f>I75+J75</f>
        <v>73</v>
      </c>
      <c r="J77" s="201"/>
      <c r="L77" s="193"/>
      <c r="M77" s="270"/>
      <c r="N77" s="271"/>
      <c r="O77" s="265">
        <f>O75+P75</f>
        <v>190</v>
      </c>
      <c r="P77" s="196"/>
      <c r="Q77" s="195">
        <f>Q75+R75</f>
        <v>167</v>
      </c>
      <c r="R77" s="201"/>
      <c r="T77" s="193"/>
      <c r="U77" s="270"/>
      <c r="V77" s="271"/>
      <c r="W77" s="265">
        <f>W75+X75</f>
        <v>45</v>
      </c>
      <c r="X77" s="196"/>
      <c r="Y77" s="195">
        <f>Y75+Z75</f>
        <v>55</v>
      </c>
      <c r="Z77" s="201"/>
      <c r="AC77" s="181"/>
      <c r="AD77" s="253"/>
      <c r="AE77" s="254"/>
      <c r="AF77" s="265">
        <f>AF75+AG75</f>
        <v>28</v>
      </c>
      <c r="AG77" s="196"/>
      <c r="AH77" s="195">
        <f>AH75+AI75</f>
        <v>26</v>
      </c>
      <c r="AI77" s="201"/>
      <c r="AL77" s="180"/>
      <c r="AM77" s="251"/>
      <c r="AN77" s="252"/>
      <c r="AO77" s="141"/>
      <c r="AP77" s="143"/>
      <c r="AQ77" s="143"/>
      <c r="AR77" s="184"/>
    </row>
    <row r="78" spans="3:44" ht="19.5" thickBot="1" x14ac:dyDescent="0.45">
      <c r="D78" s="191" t="s">
        <v>399</v>
      </c>
      <c r="E78" s="266"/>
      <c r="F78" s="267"/>
      <c r="G78" s="97" t="s">
        <v>103</v>
      </c>
      <c r="H78" s="70" t="s">
        <v>128</v>
      </c>
      <c r="I78" s="70" t="s">
        <v>129</v>
      </c>
      <c r="J78" s="71" t="s">
        <v>128</v>
      </c>
      <c r="L78" s="191" t="s">
        <v>336</v>
      </c>
      <c r="M78" s="266">
        <v>447</v>
      </c>
      <c r="N78" s="267"/>
      <c r="O78" s="97" t="s">
        <v>103</v>
      </c>
      <c r="P78" s="70" t="s">
        <v>128</v>
      </c>
      <c r="Q78" s="70" t="s">
        <v>129</v>
      </c>
      <c r="R78" s="71" t="s">
        <v>128</v>
      </c>
      <c r="T78" s="191" t="s">
        <v>294</v>
      </c>
      <c r="U78" s="266">
        <v>162</v>
      </c>
      <c r="V78" s="267"/>
      <c r="W78" s="97" t="s">
        <v>103</v>
      </c>
      <c r="X78" s="70" t="s">
        <v>128</v>
      </c>
      <c r="Y78" s="70" t="s">
        <v>129</v>
      </c>
      <c r="Z78" s="71" t="s">
        <v>128</v>
      </c>
      <c r="AC78" s="191" t="s">
        <v>230</v>
      </c>
      <c r="AD78" s="266">
        <v>70</v>
      </c>
      <c r="AE78" s="267"/>
      <c r="AF78" s="97" t="s">
        <v>103</v>
      </c>
      <c r="AG78" s="70" t="s">
        <v>128</v>
      </c>
      <c r="AH78" s="70" t="s">
        <v>129</v>
      </c>
      <c r="AI78" s="71" t="s">
        <v>128</v>
      </c>
      <c r="AL78" s="181"/>
      <c r="AM78" s="251"/>
      <c r="AN78" s="252"/>
      <c r="AO78" s="153">
        <f>AO76+AP76</f>
        <v>15</v>
      </c>
      <c r="AP78" s="177"/>
      <c r="AQ78" s="177">
        <f>AQ76+AR76</f>
        <v>48</v>
      </c>
      <c r="AR78" s="185"/>
    </row>
    <row r="79" spans="3:44" x14ac:dyDescent="0.4">
      <c r="D79" s="192"/>
      <c r="E79" s="268"/>
      <c r="F79" s="269"/>
      <c r="G79" s="142"/>
      <c r="H79" s="154"/>
      <c r="I79" s="154"/>
      <c r="J79" s="144"/>
      <c r="L79" s="192"/>
      <c r="M79" s="268"/>
      <c r="N79" s="269"/>
      <c r="O79" s="142">
        <v>167</v>
      </c>
      <c r="P79" s="154">
        <v>35</v>
      </c>
      <c r="Q79" s="154">
        <v>179</v>
      </c>
      <c r="R79" s="144">
        <v>35</v>
      </c>
      <c r="T79" s="192"/>
      <c r="U79" s="268"/>
      <c r="V79" s="269"/>
      <c r="W79" s="142">
        <v>41</v>
      </c>
      <c r="X79" s="154">
        <v>8</v>
      </c>
      <c r="Y79" s="154">
        <v>36</v>
      </c>
      <c r="Z79" s="144">
        <v>8</v>
      </c>
      <c r="AC79" s="192"/>
      <c r="AD79" s="268"/>
      <c r="AE79" s="269"/>
      <c r="AF79" s="142">
        <v>25</v>
      </c>
      <c r="AG79" s="154">
        <v>6</v>
      </c>
      <c r="AH79" s="154">
        <v>19</v>
      </c>
      <c r="AI79" s="144">
        <v>6</v>
      </c>
      <c r="AL79" s="180" t="s">
        <v>138</v>
      </c>
      <c r="AM79" s="251"/>
      <c r="AN79" s="252"/>
      <c r="AO79" s="97" t="s">
        <v>103</v>
      </c>
      <c r="AP79" s="70" t="s">
        <v>128</v>
      </c>
      <c r="AQ79" s="70" t="s">
        <v>129</v>
      </c>
      <c r="AR79" s="71" t="s">
        <v>128</v>
      </c>
    </row>
    <row r="80" spans="3:44" x14ac:dyDescent="0.4">
      <c r="D80" s="192"/>
      <c r="E80" s="268"/>
      <c r="F80" s="269"/>
      <c r="G80" s="264"/>
      <c r="H80" s="156"/>
      <c r="I80" s="156"/>
      <c r="J80" s="146"/>
      <c r="L80" s="192"/>
      <c r="M80" s="268"/>
      <c r="N80" s="269"/>
      <c r="O80" s="264"/>
      <c r="P80" s="156"/>
      <c r="Q80" s="156"/>
      <c r="R80" s="146"/>
      <c r="T80" s="192"/>
      <c r="U80" s="268"/>
      <c r="V80" s="269"/>
      <c r="W80" s="264"/>
      <c r="X80" s="156"/>
      <c r="Y80" s="156"/>
      <c r="Z80" s="146"/>
      <c r="AC80" s="192"/>
      <c r="AD80" s="268"/>
      <c r="AE80" s="269"/>
      <c r="AF80" s="264"/>
      <c r="AG80" s="156"/>
      <c r="AH80" s="156"/>
      <c r="AI80" s="146"/>
      <c r="AL80" s="180"/>
      <c r="AM80" s="251"/>
      <c r="AN80" s="252"/>
      <c r="AO80" s="142"/>
      <c r="AP80" s="154"/>
      <c r="AQ80" s="154"/>
      <c r="AR80" s="144"/>
    </row>
    <row r="81" spans="4:44" ht="19.5" thickBot="1" x14ac:dyDescent="0.45">
      <c r="D81" s="193"/>
      <c r="E81" s="270"/>
      <c r="F81" s="271"/>
      <c r="G81" s="265">
        <f>G79+H79</f>
        <v>0</v>
      </c>
      <c r="H81" s="196"/>
      <c r="I81" s="195">
        <f>I79+J79</f>
        <v>0</v>
      </c>
      <c r="J81" s="201"/>
      <c r="L81" s="193"/>
      <c r="M81" s="270"/>
      <c r="N81" s="271"/>
      <c r="O81" s="265">
        <f>O79+P79</f>
        <v>202</v>
      </c>
      <c r="P81" s="196"/>
      <c r="Q81" s="195">
        <f>Q79+R79</f>
        <v>214</v>
      </c>
      <c r="R81" s="201"/>
      <c r="T81" s="193"/>
      <c r="U81" s="270"/>
      <c r="V81" s="271"/>
      <c r="W81" s="265">
        <f>W79+X79</f>
        <v>49</v>
      </c>
      <c r="X81" s="196"/>
      <c r="Y81" s="195">
        <f>Y79+Z79</f>
        <v>44</v>
      </c>
      <c r="Z81" s="201"/>
      <c r="AC81" s="193"/>
      <c r="AD81" s="270"/>
      <c r="AE81" s="271"/>
      <c r="AF81" s="265">
        <f>AF79+AG79</f>
        <v>31</v>
      </c>
      <c r="AG81" s="196"/>
      <c r="AH81" s="195">
        <f>AH79+AI79</f>
        <v>25</v>
      </c>
      <c r="AI81" s="201"/>
      <c r="AL81" s="180"/>
      <c r="AM81" s="251"/>
      <c r="AN81" s="252"/>
      <c r="AO81" s="264"/>
      <c r="AP81" s="156"/>
      <c r="AQ81" s="156"/>
      <c r="AR81" s="146"/>
    </row>
    <row r="82" spans="4:44" ht="19.5" thickBot="1" x14ac:dyDescent="0.45">
      <c r="D82" s="191" t="s">
        <v>400</v>
      </c>
      <c r="E82" s="266"/>
      <c r="F82" s="267"/>
      <c r="G82" s="97" t="s">
        <v>103</v>
      </c>
      <c r="H82" s="70" t="s">
        <v>128</v>
      </c>
      <c r="I82" s="70" t="s">
        <v>129</v>
      </c>
      <c r="J82" s="71" t="s">
        <v>128</v>
      </c>
      <c r="L82" s="191" t="s">
        <v>337</v>
      </c>
      <c r="M82" s="266">
        <v>109</v>
      </c>
      <c r="N82" s="267"/>
      <c r="O82" s="97" t="s">
        <v>103</v>
      </c>
      <c r="P82" s="70" t="s">
        <v>128</v>
      </c>
      <c r="Q82" s="70" t="s">
        <v>129</v>
      </c>
      <c r="R82" s="71" t="s">
        <v>128</v>
      </c>
      <c r="T82" s="191" t="s">
        <v>303</v>
      </c>
      <c r="U82" s="266">
        <v>136</v>
      </c>
      <c r="V82" s="267"/>
      <c r="W82" s="97" t="s">
        <v>103</v>
      </c>
      <c r="X82" s="70" t="s">
        <v>128</v>
      </c>
      <c r="Y82" s="70" t="s">
        <v>129</v>
      </c>
      <c r="Z82" s="71" t="s">
        <v>128</v>
      </c>
      <c r="AC82" s="191" t="s">
        <v>243</v>
      </c>
      <c r="AD82" s="266">
        <v>92</v>
      </c>
      <c r="AE82" s="267"/>
      <c r="AF82" s="97" t="s">
        <v>103</v>
      </c>
      <c r="AG82" s="70" t="s">
        <v>128</v>
      </c>
      <c r="AH82" s="70" t="s">
        <v>129</v>
      </c>
      <c r="AI82" s="71" t="s">
        <v>128</v>
      </c>
      <c r="AL82" s="181"/>
      <c r="AM82" s="251"/>
      <c r="AN82" s="252"/>
      <c r="AO82" s="265">
        <f>AO80+AP80</f>
        <v>0</v>
      </c>
      <c r="AP82" s="196"/>
      <c r="AQ82" s="195">
        <f>AQ80+AR80</f>
        <v>0</v>
      </c>
      <c r="AR82" s="201"/>
    </row>
    <row r="83" spans="4:44" x14ac:dyDescent="0.4">
      <c r="D83" s="192"/>
      <c r="E83" s="268"/>
      <c r="F83" s="269"/>
      <c r="G83" s="142"/>
      <c r="H83" s="154"/>
      <c r="I83" s="154"/>
      <c r="J83" s="144"/>
      <c r="L83" s="192"/>
      <c r="M83" s="268"/>
      <c r="N83" s="269"/>
      <c r="O83" s="142">
        <v>160</v>
      </c>
      <c r="P83" s="154">
        <v>40</v>
      </c>
      <c r="Q83" s="154">
        <v>155</v>
      </c>
      <c r="R83" s="144">
        <v>40</v>
      </c>
      <c r="T83" s="192"/>
      <c r="U83" s="268"/>
      <c r="V83" s="269"/>
      <c r="W83" s="142">
        <v>26</v>
      </c>
      <c r="X83" s="154">
        <v>9</v>
      </c>
      <c r="Y83" s="154">
        <v>43</v>
      </c>
      <c r="Z83" s="144">
        <v>9</v>
      </c>
      <c r="AC83" s="192"/>
      <c r="AD83" s="268"/>
      <c r="AE83" s="269"/>
      <c r="AF83" s="142">
        <v>36</v>
      </c>
      <c r="AG83" s="154">
        <v>6</v>
      </c>
      <c r="AH83" s="154">
        <v>41</v>
      </c>
      <c r="AI83" s="144">
        <v>6</v>
      </c>
      <c r="AL83" s="180" t="s">
        <v>153</v>
      </c>
      <c r="AM83" s="251"/>
      <c r="AN83" s="252"/>
      <c r="AO83" s="97" t="s">
        <v>103</v>
      </c>
      <c r="AP83" s="70" t="s">
        <v>128</v>
      </c>
      <c r="AQ83" s="70" t="s">
        <v>129</v>
      </c>
      <c r="AR83" s="71" t="s">
        <v>128</v>
      </c>
    </row>
    <row r="84" spans="4:44" x14ac:dyDescent="0.4">
      <c r="D84" s="192"/>
      <c r="E84" s="268"/>
      <c r="F84" s="269"/>
      <c r="G84" s="264"/>
      <c r="H84" s="156"/>
      <c r="I84" s="156"/>
      <c r="J84" s="146"/>
      <c r="L84" s="192"/>
      <c r="M84" s="268"/>
      <c r="N84" s="269"/>
      <c r="O84" s="264"/>
      <c r="P84" s="156"/>
      <c r="Q84" s="156"/>
      <c r="R84" s="146"/>
      <c r="T84" s="192"/>
      <c r="U84" s="268"/>
      <c r="V84" s="269"/>
      <c r="W84" s="264"/>
      <c r="X84" s="156"/>
      <c r="Y84" s="156"/>
      <c r="Z84" s="146"/>
      <c r="AC84" s="192"/>
      <c r="AD84" s="268"/>
      <c r="AE84" s="269"/>
      <c r="AF84" s="264"/>
      <c r="AG84" s="156"/>
      <c r="AH84" s="156"/>
      <c r="AI84" s="146"/>
      <c r="AL84" s="180"/>
      <c r="AM84" s="251"/>
      <c r="AN84" s="252"/>
      <c r="AO84" s="142"/>
      <c r="AP84" s="154"/>
      <c r="AQ84" s="154"/>
      <c r="AR84" s="144"/>
    </row>
    <row r="85" spans="4:44" ht="19.5" thickBot="1" x14ac:dyDescent="0.45">
      <c r="D85" s="193"/>
      <c r="E85" s="270"/>
      <c r="F85" s="271"/>
      <c r="G85" s="265">
        <f>G83+H83</f>
        <v>0</v>
      </c>
      <c r="H85" s="196"/>
      <c r="I85" s="195">
        <f>I83+J83</f>
        <v>0</v>
      </c>
      <c r="J85" s="201"/>
      <c r="L85" s="193"/>
      <c r="M85" s="270"/>
      <c r="N85" s="271"/>
      <c r="O85" s="265">
        <f>O83+P83</f>
        <v>200</v>
      </c>
      <c r="P85" s="196"/>
      <c r="Q85" s="195">
        <f>Q83+R83</f>
        <v>195</v>
      </c>
      <c r="R85" s="201"/>
      <c r="T85" s="193"/>
      <c r="U85" s="270"/>
      <c r="V85" s="271"/>
      <c r="W85" s="265">
        <f>W83+X83</f>
        <v>35</v>
      </c>
      <c r="X85" s="196"/>
      <c r="Y85" s="195">
        <f>Y83+Z83</f>
        <v>52</v>
      </c>
      <c r="Z85" s="201"/>
      <c r="AC85" s="193"/>
      <c r="AD85" s="270"/>
      <c r="AE85" s="271"/>
      <c r="AF85" s="265">
        <f>AF83+AG83</f>
        <v>42</v>
      </c>
      <c r="AG85" s="196"/>
      <c r="AH85" s="195">
        <f>AH83+AI83</f>
        <v>47</v>
      </c>
      <c r="AI85" s="201"/>
      <c r="AL85" s="180"/>
      <c r="AM85" s="251"/>
      <c r="AN85" s="252"/>
      <c r="AO85" s="264"/>
      <c r="AP85" s="156"/>
      <c r="AQ85" s="156"/>
      <c r="AR85" s="146"/>
    </row>
    <row r="86" spans="4:44" ht="19.5" thickBot="1" x14ac:dyDescent="0.45">
      <c r="D86" s="191" t="s">
        <v>401</v>
      </c>
      <c r="E86" s="266"/>
      <c r="F86" s="267"/>
      <c r="G86" s="97" t="s">
        <v>103</v>
      </c>
      <c r="H86" s="70" t="s">
        <v>128</v>
      </c>
      <c r="I86" s="70" t="s">
        <v>129</v>
      </c>
      <c r="J86" s="71" t="s">
        <v>128</v>
      </c>
      <c r="L86" s="191" t="s">
        <v>338</v>
      </c>
      <c r="M86" s="266">
        <v>25</v>
      </c>
      <c r="N86" s="267"/>
      <c r="O86" s="97" t="s">
        <v>103</v>
      </c>
      <c r="P86" s="70" t="s">
        <v>128</v>
      </c>
      <c r="Q86" s="70" t="s">
        <v>129</v>
      </c>
      <c r="R86" s="71" t="s">
        <v>128</v>
      </c>
      <c r="T86" s="191" t="s">
        <v>310</v>
      </c>
      <c r="U86" s="266">
        <v>112</v>
      </c>
      <c r="V86" s="267"/>
      <c r="W86" s="97" t="s">
        <v>103</v>
      </c>
      <c r="X86" s="70" t="s">
        <v>128</v>
      </c>
      <c r="Y86" s="70" t="s">
        <v>129</v>
      </c>
      <c r="Z86" s="71" t="s">
        <v>128</v>
      </c>
      <c r="AC86" s="191" t="s">
        <v>250</v>
      </c>
      <c r="AD86" s="266">
        <v>113</v>
      </c>
      <c r="AE86" s="267"/>
      <c r="AF86" s="97" t="s">
        <v>103</v>
      </c>
      <c r="AG86" s="70" t="s">
        <v>128</v>
      </c>
      <c r="AH86" s="70" t="s">
        <v>129</v>
      </c>
      <c r="AI86" s="71" t="s">
        <v>128</v>
      </c>
      <c r="AL86" s="181"/>
      <c r="AM86" s="251"/>
      <c r="AN86" s="252"/>
      <c r="AO86" s="265">
        <f>AO84+AP84</f>
        <v>0</v>
      </c>
      <c r="AP86" s="196"/>
      <c r="AQ86" s="195">
        <f>AQ84+AR84</f>
        <v>0</v>
      </c>
      <c r="AR86" s="201"/>
    </row>
    <row r="87" spans="4:44" x14ac:dyDescent="0.4">
      <c r="D87" s="192"/>
      <c r="E87" s="268"/>
      <c r="F87" s="269"/>
      <c r="G87" s="142"/>
      <c r="H87" s="154"/>
      <c r="I87" s="154"/>
      <c r="J87" s="144"/>
      <c r="L87" s="192"/>
      <c r="M87" s="268"/>
      <c r="N87" s="269"/>
      <c r="O87" s="142">
        <v>175</v>
      </c>
      <c r="P87" s="154">
        <v>73</v>
      </c>
      <c r="Q87" s="154">
        <v>186</v>
      </c>
      <c r="R87" s="144">
        <v>73</v>
      </c>
      <c r="T87" s="192"/>
      <c r="U87" s="268"/>
      <c r="V87" s="269"/>
      <c r="W87" s="142">
        <v>29</v>
      </c>
      <c r="X87" s="154">
        <v>9</v>
      </c>
      <c r="Y87" s="154">
        <v>29</v>
      </c>
      <c r="Z87" s="144">
        <v>9</v>
      </c>
      <c r="AC87" s="192"/>
      <c r="AD87" s="268"/>
      <c r="AE87" s="269"/>
      <c r="AF87" s="142">
        <v>33</v>
      </c>
      <c r="AG87" s="154">
        <v>8</v>
      </c>
      <c r="AH87" s="154">
        <v>69</v>
      </c>
      <c r="AI87" s="144">
        <v>8</v>
      </c>
      <c r="AL87" s="180" t="s">
        <v>154</v>
      </c>
      <c r="AM87" s="251"/>
      <c r="AN87" s="252"/>
      <c r="AO87" s="97" t="s">
        <v>103</v>
      </c>
      <c r="AP87" s="70" t="s">
        <v>128</v>
      </c>
      <c r="AQ87" s="70" t="s">
        <v>129</v>
      </c>
      <c r="AR87" s="71" t="s">
        <v>128</v>
      </c>
    </row>
    <row r="88" spans="4:44" x14ac:dyDescent="0.4">
      <c r="D88" s="192"/>
      <c r="E88" s="268"/>
      <c r="F88" s="269"/>
      <c r="G88" s="264"/>
      <c r="H88" s="156"/>
      <c r="I88" s="156"/>
      <c r="J88" s="146"/>
      <c r="L88" s="192"/>
      <c r="M88" s="268"/>
      <c r="N88" s="269"/>
      <c r="O88" s="264"/>
      <c r="P88" s="156"/>
      <c r="Q88" s="156"/>
      <c r="R88" s="146"/>
      <c r="T88" s="192"/>
      <c r="U88" s="268"/>
      <c r="V88" s="269"/>
      <c r="W88" s="264"/>
      <c r="X88" s="156"/>
      <c r="Y88" s="156"/>
      <c r="Z88" s="146"/>
      <c r="AC88" s="192"/>
      <c r="AD88" s="268"/>
      <c r="AE88" s="269"/>
      <c r="AF88" s="264"/>
      <c r="AG88" s="156"/>
      <c r="AH88" s="156"/>
      <c r="AI88" s="146"/>
      <c r="AL88" s="180"/>
      <c r="AM88" s="251"/>
      <c r="AN88" s="252"/>
      <c r="AO88" s="142"/>
      <c r="AP88" s="154"/>
      <c r="AQ88" s="154"/>
      <c r="AR88" s="144"/>
    </row>
    <row r="89" spans="4:44" ht="19.5" thickBot="1" x14ac:dyDescent="0.45">
      <c r="D89" s="193"/>
      <c r="E89" s="270"/>
      <c r="F89" s="271"/>
      <c r="G89" s="265">
        <f>G87+H87</f>
        <v>0</v>
      </c>
      <c r="H89" s="196"/>
      <c r="I89" s="195">
        <f>I87+J87</f>
        <v>0</v>
      </c>
      <c r="J89" s="201"/>
      <c r="L89" s="193"/>
      <c r="M89" s="270"/>
      <c r="N89" s="271"/>
      <c r="O89" s="265">
        <f>O87+P87</f>
        <v>248</v>
      </c>
      <c r="P89" s="196"/>
      <c r="Q89" s="195">
        <f>Q87+R87</f>
        <v>259</v>
      </c>
      <c r="R89" s="201"/>
      <c r="T89" s="193"/>
      <c r="U89" s="270"/>
      <c r="V89" s="271"/>
      <c r="W89" s="265">
        <f>W87+X87</f>
        <v>38</v>
      </c>
      <c r="X89" s="196"/>
      <c r="Y89" s="195">
        <f>Y87+Z87</f>
        <v>38</v>
      </c>
      <c r="Z89" s="201"/>
      <c r="AC89" s="193"/>
      <c r="AD89" s="270"/>
      <c r="AE89" s="271"/>
      <c r="AF89" s="265">
        <f>AF87+AG87</f>
        <v>41</v>
      </c>
      <c r="AG89" s="196"/>
      <c r="AH89" s="195">
        <f>AH87+AI87</f>
        <v>77</v>
      </c>
      <c r="AI89" s="201"/>
      <c r="AL89" s="180"/>
      <c r="AM89" s="251"/>
      <c r="AN89" s="252"/>
      <c r="AO89" s="264"/>
      <c r="AP89" s="156"/>
      <c r="AQ89" s="156"/>
      <c r="AR89" s="146"/>
    </row>
    <row r="90" spans="4:44" ht="19.5" thickBot="1" x14ac:dyDescent="0.45">
      <c r="D90" s="191" t="s">
        <v>402</v>
      </c>
      <c r="E90" s="266"/>
      <c r="F90" s="267"/>
      <c r="G90" s="97" t="s">
        <v>103</v>
      </c>
      <c r="H90" s="70" t="s">
        <v>128</v>
      </c>
      <c r="I90" s="70" t="s">
        <v>129</v>
      </c>
      <c r="J90" s="71" t="s">
        <v>128</v>
      </c>
      <c r="L90" s="191" t="s">
        <v>339</v>
      </c>
      <c r="M90" s="266">
        <v>119</v>
      </c>
      <c r="N90" s="267"/>
      <c r="O90" s="97" t="s">
        <v>103</v>
      </c>
      <c r="P90" s="70" t="s">
        <v>128</v>
      </c>
      <c r="Q90" s="70" t="s">
        <v>129</v>
      </c>
      <c r="R90" s="71" t="s">
        <v>128</v>
      </c>
      <c r="T90" s="191" t="s">
        <v>315</v>
      </c>
      <c r="U90" s="266">
        <v>71</v>
      </c>
      <c r="V90" s="267"/>
      <c r="W90" s="97" t="s">
        <v>103</v>
      </c>
      <c r="X90" s="70" t="s">
        <v>128</v>
      </c>
      <c r="Y90" s="70" t="s">
        <v>129</v>
      </c>
      <c r="Z90" s="71" t="s">
        <v>128</v>
      </c>
      <c r="AC90" s="191" t="s">
        <v>255</v>
      </c>
      <c r="AD90" s="266">
        <v>124</v>
      </c>
      <c r="AE90" s="267"/>
      <c r="AF90" s="97" t="s">
        <v>103</v>
      </c>
      <c r="AG90" s="70" t="s">
        <v>128</v>
      </c>
      <c r="AH90" s="70" t="s">
        <v>129</v>
      </c>
      <c r="AI90" s="71" t="s">
        <v>128</v>
      </c>
      <c r="AL90" s="181"/>
      <c r="AM90" s="251"/>
      <c r="AN90" s="252"/>
      <c r="AO90" s="265">
        <f>AO88+AP88</f>
        <v>0</v>
      </c>
      <c r="AP90" s="196"/>
      <c r="AQ90" s="195">
        <f>AQ88+AR88</f>
        <v>0</v>
      </c>
      <c r="AR90" s="201"/>
    </row>
    <row r="91" spans="4:44" x14ac:dyDescent="0.4">
      <c r="D91" s="192"/>
      <c r="E91" s="268"/>
      <c r="F91" s="269"/>
      <c r="G91" s="142"/>
      <c r="H91" s="154"/>
      <c r="I91" s="154"/>
      <c r="J91" s="144"/>
      <c r="L91" s="192"/>
      <c r="M91" s="268"/>
      <c r="N91" s="269"/>
      <c r="O91" s="142">
        <v>185</v>
      </c>
      <c r="P91" s="154">
        <v>43</v>
      </c>
      <c r="Q91" s="154">
        <v>227</v>
      </c>
      <c r="R91" s="144">
        <v>43</v>
      </c>
      <c r="T91" s="192"/>
      <c r="U91" s="268"/>
      <c r="V91" s="269"/>
      <c r="W91" s="142">
        <v>53</v>
      </c>
      <c r="X91" s="154">
        <v>6</v>
      </c>
      <c r="Y91" s="154">
        <v>49</v>
      </c>
      <c r="Z91" s="144">
        <v>6</v>
      </c>
      <c r="AC91" s="192"/>
      <c r="AD91" s="268"/>
      <c r="AE91" s="269"/>
      <c r="AF91" s="142">
        <v>34</v>
      </c>
      <c r="AG91" s="154">
        <v>9</v>
      </c>
      <c r="AH91" s="154">
        <v>39</v>
      </c>
      <c r="AI91" s="144">
        <v>9</v>
      </c>
      <c r="AL91" s="180" t="s">
        <v>209</v>
      </c>
      <c r="AM91" s="251"/>
      <c r="AN91" s="252"/>
      <c r="AO91" s="97" t="s">
        <v>103</v>
      </c>
      <c r="AP91" s="70" t="s">
        <v>128</v>
      </c>
      <c r="AQ91" s="70" t="s">
        <v>129</v>
      </c>
      <c r="AR91" s="71" t="s">
        <v>128</v>
      </c>
    </row>
    <row r="92" spans="4:44" x14ac:dyDescent="0.4">
      <c r="D92" s="192"/>
      <c r="E92" s="268"/>
      <c r="F92" s="269"/>
      <c r="G92" s="264"/>
      <c r="H92" s="156"/>
      <c r="I92" s="156"/>
      <c r="J92" s="146"/>
      <c r="L92" s="192"/>
      <c r="M92" s="268"/>
      <c r="N92" s="269"/>
      <c r="O92" s="264"/>
      <c r="P92" s="156"/>
      <c r="Q92" s="156"/>
      <c r="R92" s="146"/>
      <c r="T92" s="192"/>
      <c r="U92" s="268"/>
      <c r="V92" s="269"/>
      <c r="W92" s="264"/>
      <c r="X92" s="156"/>
      <c r="Y92" s="156"/>
      <c r="Z92" s="146"/>
      <c r="AC92" s="192"/>
      <c r="AD92" s="268"/>
      <c r="AE92" s="269"/>
      <c r="AF92" s="264"/>
      <c r="AG92" s="156"/>
      <c r="AH92" s="156"/>
      <c r="AI92" s="146"/>
      <c r="AL92" s="180"/>
      <c r="AM92" s="251"/>
      <c r="AN92" s="252"/>
      <c r="AO92" s="142"/>
      <c r="AP92" s="154"/>
      <c r="AQ92" s="154"/>
      <c r="AR92" s="144"/>
    </row>
    <row r="93" spans="4:44" ht="19.5" thickBot="1" x14ac:dyDescent="0.45">
      <c r="D93" s="193"/>
      <c r="E93" s="270"/>
      <c r="F93" s="271"/>
      <c r="G93" s="265">
        <f>G91+H91</f>
        <v>0</v>
      </c>
      <c r="H93" s="196"/>
      <c r="I93" s="195">
        <f>I91+J91</f>
        <v>0</v>
      </c>
      <c r="J93" s="201"/>
      <c r="L93" s="193"/>
      <c r="M93" s="270"/>
      <c r="N93" s="271"/>
      <c r="O93" s="265">
        <f>O91+P91</f>
        <v>228</v>
      </c>
      <c r="P93" s="196"/>
      <c r="Q93" s="195">
        <f>Q91+R91</f>
        <v>270</v>
      </c>
      <c r="R93" s="201"/>
      <c r="T93" s="193"/>
      <c r="U93" s="270"/>
      <c r="V93" s="271"/>
      <c r="W93" s="265">
        <f>W91+X91</f>
        <v>59</v>
      </c>
      <c r="X93" s="196"/>
      <c r="Y93" s="195">
        <f>Y91+Z91</f>
        <v>55</v>
      </c>
      <c r="Z93" s="201"/>
      <c r="AC93" s="193"/>
      <c r="AD93" s="270"/>
      <c r="AE93" s="271"/>
      <c r="AF93" s="265">
        <f>AF91+AG91</f>
        <v>43</v>
      </c>
      <c r="AG93" s="196"/>
      <c r="AH93" s="195">
        <f>AH91+AI91</f>
        <v>48</v>
      </c>
      <c r="AI93" s="201"/>
      <c r="AL93" s="180"/>
      <c r="AM93" s="251"/>
      <c r="AN93" s="252"/>
      <c r="AO93" s="264"/>
      <c r="AP93" s="156"/>
      <c r="AQ93" s="156"/>
      <c r="AR93" s="146"/>
    </row>
    <row r="94" spans="4:44" ht="19.5" thickBot="1" x14ac:dyDescent="0.45">
      <c r="D94" s="191" t="s">
        <v>403</v>
      </c>
      <c r="E94" s="266"/>
      <c r="F94" s="267"/>
      <c r="G94" s="97" t="s">
        <v>103</v>
      </c>
      <c r="H94" s="70" t="s">
        <v>128</v>
      </c>
      <c r="I94" s="70" t="s">
        <v>129</v>
      </c>
      <c r="J94" s="71" t="s">
        <v>128</v>
      </c>
      <c r="L94" s="191" t="s">
        <v>392</v>
      </c>
      <c r="M94" s="266">
        <v>85</v>
      </c>
      <c r="N94" s="267"/>
      <c r="O94" s="97" t="s">
        <v>103</v>
      </c>
      <c r="P94" s="70" t="s">
        <v>128</v>
      </c>
      <c r="Q94" s="70" t="s">
        <v>129</v>
      </c>
      <c r="R94" s="71" t="s">
        <v>128</v>
      </c>
      <c r="T94" s="191" t="s">
        <v>325</v>
      </c>
      <c r="U94" s="266">
        <v>125</v>
      </c>
      <c r="V94" s="267"/>
      <c r="W94" s="97" t="s">
        <v>103</v>
      </c>
      <c r="X94" s="70" t="s">
        <v>128</v>
      </c>
      <c r="Y94" s="70" t="s">
        <v>129</v>
      </c>
      <c r="Z94" s="71" t="s">
        <v>128</v>
      </c>
      <c r="AC94" s="191" t="s">
        <v>262</v>
      </c>
      <c r="AD94" s="266">
        <v>233</v>
      </c>
      <c r="AE94" s="267"/>
      <c r="AF94" s="97" t="s">
        <v>134</v>
      </c>
      <c r="AG94" s="70" t="s">
        <v>135</v>
      </c>
      <c r="AH94" s="70" t="s">
        <v>136</v>
      </c>
      <c r="AI94" s="71" t="s">
        <v>135</v>
      </c>
      <c r="AL94" s="181"/>
      <c r="AM94" s="251"/>
      <c r="AN94" s="252"/>
      <c r="AO94" s="265">
        <f>AO92+AP92</f>
        <v>0</v>
      </c>
      <c r="AP94" s="196"/>
      <c r="AQ94" s="195">
        <f>AQ92+AR92</f>
        <v>0</v>
      </c>
      <c r="AR94" s="201"/>
    </row>
    <row r="95" spans="4:44" x14ac:dyDescent="0.4">
      <c r="D95" s="192"/>
      <c r="E95" s="268"/>
      <c r="F95" s="269"/>
      <c r="G95" s="142"/>
      <c r="H95" s="154"/>
      <c r="I95" s="154"/>
      <c r="J95" s="144"/>
      <c r="L95" s="192"/>
      <c r="M95" s="268"/>
      <c r="N95" s="269"/>
      <c r="O95" s="142">
        <v>33</v>
      </c>
      <c r="P95" s="154">
        <v>8</v>
      </c>
      <c r="Q95" s="154">
        <v>50</v>
      </c>
      <c r="R95" s="144">
        <v>8</v>
      </c>
      <c r="T95" s="192"/>
      <c r="U95" s="268"/>
      <c r="V95" s="269"/>
      <c r="W95" s="142">
        <v>55</v>
      </c>
      <c r="X95" s="154">
        <v>14</v>
      </c>
      <c r="Y95" s="154">
        <v>44</v>
      </c>
      <c r="Z95" s="144">
        <v>14</v>
      </c>
      <c r="AC95" s="192"/>
      <c r="AD95" s="268"/>
      <c r="AE95" s="269"/>
      <c r="AF95" s="142">
        <v>45</v>
      </c>
      <c r="AG95" s="154">
        <v>6</v>
      </c>
      <c r="AH95" s="154">
        <v>37</v>
      </c>
      <c r="AI95" s="144">
        <v>6</v>
      </c>
      <c r="AL95" s="180" t="s">
        <v>210</v>
      </c>
      <c r="AM95" s="251"/>
      <c r="AN95" s="252"/>
      <c r="AO95" s="97" t="s">
        <v>103</v>
      </c>
      <c r="AP95" s="70" t="s">
        <v>128</v>
      </c>
      <c r="AQ95" s="70" t="s">
        <v>129</v>
      </c>
      <c r="AR95" s="71" t="s">
        <v>128</v>
      </c>
    </row>
    <row r="96" spans="4:44" x14ac:dyDescent="0.4">
      <c r="D96" s="192"/>
      <c r="E96" s="268"/>
      <c r="F96" s="269"/>
      <c r="G96" s="264"/>
      <c r="H96" s="156"/>
      <c r="I96" s="156"/>
      <c r="J96" s="146"/>
      <c r="L96" s="192"/>
      <c r="M96" s="268"/>
      <c r="N96" s="269"/>
      <c r="O96" s="264"/>
      <c r="P96" s="156"/>
      <c r="Q96" s="156"/>
      <c r="R96" s="146"/>
      <c r="T96" s="192"/>
      <c r="U96" s="268"/>
      <c r="V96" s="269"/>
      <c r="W96" s="264"/>
      <c r="X96" s="156"/>
      <c r="Y96" s="156"/>
      <c r="Z96" s="146"/>
      <c r="AC96" s="192"/>
      <c r="AD96" s="268"/>
      <c r="AE96" s="269"/>
      <c r="AF96" s="264"/>
      <c r="AG96" s="156"/>
      <c r="AH96" s="156"/>
      <c r="AI96" s="146"/>
      <c r="AL96" s="180"/>
      <c r="AM96" s="251"/>
      <c r="AN96" s="252"/>
      <c r="AO96" s="142"/>
      <c r="AP96" s="154"/>
      <c r="AQ96" s="154"/>
      <c r="AR96" s="144"/>
    </row>
    <row r="97" spans="4:44" ht="19.5" thickBot="1" x14ac:dyDescent="0.45">
      <c r="D97" s="193"/>
      <c r="E97" s="270"/>
      <c r="F97" s="271"/>
      <c r="G97" s="265">
        <f>G95+H95</f>
        <v>0</v>
      </c>
      <c r="H97" s="196"/>
      <c r="I97" s="195">
        <f>I95+J95</f>
        <v>0</v>
      </c>
      <c r="J97" s="201"/>
      <c r="L97" s="193"/>
      <c r="M97" s="270"/>
      <c r="N97" s="271"/>
      <c r="O97" s="265">
        <f>O95+P95</f>
        <v>41</v>
      </c>
      <c r="P97" s="196"/>
      <c r="Q97" s="195">
        <f>Q95+R95</f>
        <v>58</v>
      </c>
      <c r="R97" s="201"/>
      <c r="T97" s="193"/>
      <c r="U97" s="270"/>
      <c r="V97" s="271"/>
      <c r="W97" s="265">
        <f>W95+X95</f>
        <v>69</v>
      </c>
      <c r="X97" s="196"/>
      <c r="Y97" s="195">
        <f>Y95+Z95</f>
        <v>58</v>
      </c>
      <c r="Z97" s="201"/>
      <c r="AC97" s="193"/>
      <c r="AD97" s="270"/>
      <c r="AE97" s="271"/>
      <c r="AF97" s="265">
        <f>AF95+AG95</f>
        <v>51</v>
      </c>
      <c r="AG97" s="196"/>
      <c r="AH97" s="195">
        <f>AH95+AI95</f>
        <v>43</v>
      </c>
      <c r="AI97" s="201"/>
      <c r="AL97" s="180"/>
      <c r="AM97" s="251"/>
      <c r="AN97" s="252"/>
      <c r="AO97" s="264"/>
      <c r="AP97" s="156"/>
      <c r="AQ97" s="156"/>
      <c r="AR97" s="146"/>
    </row>
    <row r="98" spans="4:44" ht="19.5" thickBot="1" x14ac:dyDescent="0.45">
      <c r="D98" s="191" t="s">
        <v>404</v>
      </c>
      <c r="E98" s="266"/>
      <c r="F98" s="267"/>
      <c r="G98" s="97" t="s">
        <v>103</v>
      </c>
      <c r="H98" s="70" t="s">
        <v>128</v>
      </c>
      <c r="I98" s="70" t="s">
        <v>129</v>
      </c>
      <c r="J98" s="71" t="s">
        <v>128</v>
      </c>
      <c r="T98" s="191" t="s">
        <v>331</v>
      </c>
      <c r="U98" s="266">
        <v>165</v>
      </c>
      <c r="V98" s="267"/>
      <c r="W98" s="97" t="s">
        <v>103</v>
      </c>
      <c r="X98" s="70" t="s">
        <v>128</v>
      </c>
      <c r="Y98" s="70" t="s">
        <v>129</v>
      </c>
      <c r="Z98" s="71" t="s">
        <v>128</v>
      </c>
      <c r="AC98" s="191" t="s">
        <v>269</v>
      </c>
      <c r="AD98" s="266">
        <v>203</v>
      </c>
      <c r="AE98" s="267"/>
      <c r="AF98" s="97" t="s">
        <v>271</v>
      </c>
      <c r="AG98" s="70" t="s">
        <v>272</v>
      </c>
      <c r="AH98" s="70" t="s">
        <v>273</v>
      </c>
      <c r="AI98" s="71" t="s">
        <v>272</v>
      </c>
      <c r="AL98" s="181"/>
      <c r="AM98" s="251"/>
      <c r="AN98" s="252"/>
      <c r="AO98" s="265">
        <f>AO96+AP96</f>
        <v>0</v>
      </c>
      <c r="AP98" s="196"/>
      <c r="AQ98" s="195">
        <f>AQ96+AR96</f>
        <v>0</v>
      </c>
      <c r="AR98" s="201"/>
    </row>
    <row r="99" spans="4:44" x14ac:dyDescent="0.4">
      <c r="D99" s="192"/>
      <c r="E99" s="268"/>
      <c r="F99" s="269"/>
      <c r="G99" s="142"/>
      <c r="H99" s="154"/>
      <c r="I99" s="154"/>
      <c r="J99" s="144"/>
      <c r="T99" s="192"/>
      <c r="U99" s="268"/>
      <c r="V99" s="269"/>
      <c r="W99" s="142">
        <v>40</v>
      </c>
      <c r="X99" s="154">
        <v>6</v>
      </c>
      <c r="Y99" s="154">
        <v>29</v>
      </c>
      <c r="Z99" s="144">
        <v>6</v>
      </c>
      <c r="AC99" s="192"/>
      <c r="AD99" s="268"/>
      <c r="AE99" s="269"/>
      <c r="AF99" s="142">
        <v>42</v>
      </c>
      <c r="AG99" s="154">
        <v>3</v>
      </c>
      <c r="AH99" s="154">
        <v>52</v>
      </c>
      <c r="AI99" s="144">
        <v>3</v>
      </c>
      <c r="AL99" s="180" t="s">
        <v>211</v>
      </c>
      <c r="AM99" s="251"/>
      <c r="AN99" s="252"/>
      <c r="AO99" s="97" t="s">
        <v>103</v>
      </c>
      <c r="AP99" s="70" t="s">
        <v>128</v>
      </c>
      <c r="AQ99" s="70" t="s">
        <v>129</v>
      </c>
      <c r="AR99" s="71" t="s">
        <v>128</v>
      </c>
    </row>
    <row r="100" spans="4:44" x14ac:dyDescent="0.4">
      <c r="D100" s="192"/>
      <c r="E100" s="268"/>
      <c r="F100" s="269"/>
      <c r="G100" s="264"/>
      <c r="H100" s="156"/>
      <c r="I100" s="156"/>
      <c r="J100" s="146"/>
      <c r="T100" s="192"/>
      <c r="U100" s="268"/>
      <c r="V100" s="269"/>
      <c r="W100" s="264"/>
      <c r="X100" s="156"/>
      <c r="Y100" s="156"/>
      <c r="Z100" s="146"/>
      <c r="AC100" s="192"/>
      <c r="AD100" s="268"/>
      <c r="AE100" s="269"/>
      <c r="AF100" s="264"/>
      <c r="AG100" s="156"/>
      <c r="AH100" s="156"/>
      <c r="AI100" s="146"/>
      <c r="AL100" s="180"/>
      <c r="AM100" s="251"/>
      <c r="AN100" s="252"/>
      <c r="AO100" s="142"/>
      <c r="AP100" s="154"/>
      <c r="AQ100" s="154"/>
      <c r="AR100" s="144"/>
    </row>
    <row r="101" spans="4:44" ht="19.5" thickBot="1" x14ac:dyDescent="0.45">
      <c r="D101" s="193"/>
      <c r="E101" s="270"/>
      <c r="F101" s="271"/>
      <c r="G101" s="265">
        <f>G99+H99</f>
        <v>0</v>
      </c>
      <c r="H101" s="196"/>
      <c r="I101" s="195">
        <f>I99+J99</f>
        <v>0</v>
      </c>
      <c r="J101" s="201"/>
      <c r="T101" s="193"/>
      <c r="U101" s="270"/>
      <c r="V101" s="271"/>
      <c r="W101" s="265">
        <f>W99+X99</f>
        <v>46</v>
      </c>
      <c r="X101" s="196"/>
      <c r="Y101" s="195">
        <f>Y99+Z99</f>
        <v>35</v>
      </c>
      <c r="Z101" s="201"/>
      <c r="AC101" s="193"/>
      <c r="AD101" s="270"/>
      <c r="AE101" s="271"/>
      <c r="AF101" s="265">
        <f>AF99+AG99</f>
        <v>45</v>
      </c>
      <c r="AG101" s="196"/>
      <c r="AH101" s="195">
        <f>AH99+AI99</f>
        <v>55</v>
      </c>
      <c r="AI101" s="201"/>
      <c r="AL101" s="180"/>
      <c r="AM101" s="251"/>
      <c r="AN101" s="252"/>
      <c r="AO101" s="264"/>
      <c r="AP101" s="156"/>
      <c r="AQ101" s="156"/>
      <c r="AR101" s="146"/>
    </row>
    <row r="102" spans="4:44" ht="19.5" thickBot="1" x14ac:dyDescent="0.45">
      <c r="D102" s="191" t="s">
        <v>405</v>
      </c>
      <c r="E102" s="266"/>
      <c r="F102" s="267"/>
      <c r="G102" s="97" t="s">
        <v>103</v>
      </c>
      <c r="H102" s="70" t="s">
        <v>128</v>
      </c>
      <c r="I102" s="70" t="s">
        <v>129</v>
      </c>
      <c r="J102" s="71" t="s">
        <v>128</v>
      </c>
      <c r="AL102" s="181"/>
      <c r="AM102" s="251"/>
      <c r="AN102" s="252"/>
      <c r="AO102" s="265">
        <f>AO100+AP100</f>
        <v>0</v>
      </c>
      <c r="AP102" s="196"/>
      <c r="AQ102" s="195">
        <f>AQ100+AR100</f>
        <v>0</v>
      </c>
      <c r="AR102" s="201"/>
    </row>
    <row r="103" spans="4:44" x14ac:dyDescent="0.4">
      <c r="D103" s="192"/>
      <c r="E103" s="268"/>
      <c r="F103" s="269"/>
      <c r="G103" s="142"/>
      <c r="H103" s="154"/>
      <c r="I103" s="154"/>
      <c r="J103" s="144"/>
      <c r="AL103" s="180" t="s">
        <v>212</v>
      </c>
      <c r="AM103" s="251"/>
      <c r="AN103" s="252"/>
      <c r="AO103" s="97" t="s">
        <v>103</v>
      </c>
      <c r="AP103" s="70" t="s">
        <v>128</v>
      </c>
      <c r="AQ103" s="70" t="s">
        <v>129</v>
      </c>
      <c r="AR103" s="71" t="s">
        <v>128</v>
      </c>
    </row>
    <row r="104" spans="4:44" x14ac:dyDescent="0.4">
      <c r="D104" s="192"/>
      <c r="E104" s="268"/>
      <c r="F104" s="269"/>
      <c r="G104" s="264"/>
      <c r="H104" s="156"/>
      <c r="I104" s="156"/>
      <c r="J104" s="146"/>
      <c r="AL104" s="180"/>
      <c r="AM104" s="251"/>
      <c r="AN104" s="252"/>
      <c r="AO104" s="142"/>
      <c r="AP104" s="154"/>
      <c r="AQ104" s="154"/>
      <c r="AR104" s="144"/>
    </row>
    <row r="105" spans="4:44" ht="19.5" thickBot="1" x14ac:dyDescent="0.45">
      <c r="D105" s="193"/>
      <c r="E105" s="270"/>
      <c r="F105" s="271"/>
      <c r="G105" s="265">
        <f>G103+H103</f>
        <v>0</v>
      </c>
      <c r="H105" s="196"/>
      <c r="I105" s="195">
        <f>I103+J103</f>
        <v>0</v>
      </c>
      <c r="J105" s="201"/>
      <c r="AL105" s="180"/>
      <c r="AM105" s="251"/>
      <c r="AN105" s="252"/>
      <c r="AO105" s="264"/>
      <c r="AP105" s="156"/>
      <c r="AQ105" s="156"/>
      <c r="AR105" s="146"/>
    </row>
    <row r="106" spans="4:44" ht="19.5" thickBot="1" x14ac:dyDescent="0.45">
      <c r="AL106" s="181"/>
      <c r="AM106" s="251"/>
      <c r="AN106" s="252"/>
      <c r="AO106" s="265">
        <f>AO104+AP104</f>
        <v>0</v>
      </c>
      <c r="AP106" s="196"/>
      <c r="AQ106" s="195">
        <f>AQ104+AR104</f>
        <v>0</v>
      </c>
      <c r="AR106" s="201"/>
    </row>
  </sheetData>
  <mergeCells count="621">
    <mergeCell ref="D102:D105"/>
    <mergeCell ref="E102:F105"/>
    <mergeCell ref="AO102:AP102"/>
    <mergeCell ref="AQ102:AR102"/>
    <mergeCell ref="G103:G104"/>
    <mergeCell ref="H103:H104"/>
    <mergeCell ref="I103:I104"/>
    <mergeCell ref="J103:J104"/>
    <mergeCell ref="AL103:AL106"/>
    <mergeCell ref="AM103:AN106"/>
    <mergeCell ref="AO100:AO101"/>
    <mergeCell ref="AO106:AP106"/>
    <mergeCell ref="AQ106:AR106"/>
    <mergeCell ref="AO104:AO105"/>
    <mergeCell ref="AP104:AP105"/>
    <mergeCell ref="AQ104:AQ105"/>
    <mergeCell ref="AR104:AR105"/>
    <mergeCell ref="G105:H105"/>
    <mergeCell ref="I105:J105"/>
    <mergeCell ref="AQ98:AR98"/>
    <mergeCell ref="G99:G100"/>
    <mergeCell ref="H99:H100"/>
    <mergeCell ref="I99:I100"/>
    <mergeCell ref="J99:J100"/>
    <mergeCell ref="W99:W100"/>
    <mergeCell ref="X99:X100"/>
    <mergeCell ref="Y99:Y100"/>
    <mergeCell ref="Z99:Z100"/>
    <mergeCell ref="AF99:AF100"/>
    <mergeCell ref="AP100:AP101"/>
    <mergeCell ref="AQ100:AQ101"/>
    <mergeCell ref="AR100:AR101"/>
    <mergeCell ref="G101:H101"/>
    <mergeCell ref="I101:J101"/>
    <mergeCell ref="W101:X101"/>
    <mergeCell ref="Y101:Z101"/>
    <mergeCell ref="AF101:AG101"/>
    <mergeCell ref="AH101:AI101"/>
    <mergeCell ref="AG99:AG100"/>
    <mergeCell ref="AH99:AH100"/>
    <mergeCell ref="AI99:AI100"/>
    <mergeCell ref="AL99:AL102"/>
    <mergeCell ref="AM99:AN102"/>
    <mergeCell ref="D98:D101"/>
    <mergeCell ref="E98:F101"/>
    <mergeCell ref="T98:T101"/>
    <mergeCell ref="U98:V101"/>
    <mergeCell ref="AC98:AC101"/>
    <mergeCell ref="AD98:AE101"/>
    <mergeCell ref="AQ96:AQ97"/>
    <mergeCell ref="AR96:AR97"/>
    <mergeCell ref="G97:H97"/>
    <mergeCell ref="I97:J97"/>
    <mergeCell ref="O97:P97"/>
    <mergeCell ref="Q97:R97"/>
    <mergeCell ref="W97:X97"/>
    <mergeCell ref="Y97:Z97"/>
    <mergeCell ref="AF97:AG97"/>
    <mergeCell ref="AH97:AI97"/>
    <mergeCell ref="AH95:AH96"/>
    <mergeCell ref="AI95:AI96"/>
    <mergeCell ref="AL95:AL98"/>
    <mergeCell ref="AM95:AN98"/>
    <mergeCell ref="AO96:AO97"/>
    <mergeCell ref="AP96:AP97"/>
    <mergeCell ref="AO98:AP98"/>
    <mergeCell ref="W95:W96"/>
    <mergeCell ref="X95:X96"/>
    <mergeCell ref="Y95:Y96"/>
    <mergeCell ref="Z95:Z96"/>
    <mergeCell ref="AF95:AF96"/>
    <mergeCell ref="AG95:AG96"/>
    <mergeCell ref="AC94:AC97"/>
    <mergeCell ref="AD94:AE97"/>
    <mergeCell ref="AO94:AP94"/>
    <mergeCell ref="AQ94:AR94"/>
    <mergeCell ref="G95:G96"/>
    <mergeCell ref="H95:H96"/>
    <mergeCell ref="I95:I96"/>
    <mergeCell ref="J95:J96"/>
    <mergeCell ref="O95:O96"/>
    <mergeCell ref="P95:P96"/>
    <mergeCell ref="D94:D97"/>
    <mergeCell ref="E94:F97"/>
    <mergeCell ref="L94:L97"/>
    <mergeCell ref="M94:N97"/>
    <mergeCell ref="T94:T97"/>
    <mergeCell ref="U94:V97"/>
    <mergeCell ref="Q95:Q96"/>
    <mergeCell ref="R95:R96"/>
    <mergeCell ref="AQ92:AQ93"/>
    <mergeCell ref="AR92:AR93"/>
    <mergeCell ref="G93:H93"/>
    <mergeCell ref="I93:J93"/>
    <mergeCell ref="O93:P93"/>
    <mergeCell ref="Q93:R93"/>
    <mergeCell ref="W93:X93"/>
    <mergeCell ref="Y93:Z93"/>
    <mergeCell ref="AF93:AG93"/>
    <mergeCell ref="AH93:AI93"/>
    <mergeCell ref="AH91:AH92"/>
    <mergeCell ref="AI91:AI92"/>
    <mergeCell ref="AL91:AL94"/>
    <mergeCell ref="AM91:AN94"/>
    <mergeCell ref="AO92:AO93"/>
    <mergeCell ref="AP92:AP93"/>
    <mergeCell ref="W91:W92"/>
    <mergeCell ref="X91:X92"/>
    <mergeCell ref="Y91:Y92"/>
    <mergeCell ref="Z91:Z92"/>
    <mergeCell ref="D90:D93"/>
    <mergeCell ref="E90:F93"/>
    <mergeCell ref="L90:L93"/>
    <mergeCell ref="M90:N93"/>
    <mergeCell ref="T90:T93"/>
    <mergeCell ref="U90:V93"/>
    <mergeCell ref="Q91:Q92"/>
    <mergeCell ref="R91:R92"/>
    <mergeCell ref="AQ88:AQ89"/>
    <mergeCell ref="AF91:AF92"/>
    <mergeCell ref="AG91:AG92"/>
    <mergeCell ref="AC90:AC93"/>
    <mergeCell ref="AD90:AE93"/>
    <mergeCell ref="AO90:AP90"/>
    <mergeCell ref="AQ90:AR90"/>
    <mergeCell ref="G91:G92"/>
    <mergeCell ref="H91:H92"/>
    <mergeCell ref="I91:I92"/>
    <mergeCell ref="J91:J92"/>
    <mergeCell ref="O91:O92"/>
    <mergeCell ref="P91:P92"/>
    <mergeCell ref="AH87:AH88"/>
    <mergeCell ref="AI87:AI88"/>
    <mergeCell ref="AL87:AL90"/>
    <mergeCell ref="AM87:AN90"/>
    <mergeCell ref="AO88:AO89"/>
    <mergeCell ref="AP88:AP89"/>
    <mergeCell ref="W87:W88"/>
    <mergeCell ref="X87:X88"/>
    <mergeCell ref="Y87:Y88"/>
    <mergeCell ref="Z87:Z88"/>
    <mergeCell ref="AF87:AF88"/>
    <mergeCell ref="AG87:AG88"/>
    <mergeCell ref="AC86:AC89"/>
    <mergeCell ref="AD86:AE89"/>
    <mergeCell ref="AO86:AP86"/>
    <mergeCell ref="AQ86:AR86"/>
    <mergeCell ref="G87:G88"/>
    <mergeCell ref="H87:H88"/>
    <mergeCell ref="I87:I88"/>
    <mergeCell ref="J87:J88"/>
    <mergeCell ref="O87:O88"/>
    <mergeCell ref="P87:P88"/>
    <mergeCell ref="D86:D89"/>
    <mergeCell ref="E86:F89"/>
    <mergeCell ref="L86:L89"/>
    <mergeCell ref="M86:N89"/>
    <mergeCell ref="T86:T89"/>
    <mergeCell ref="U86:V89"/>
    <mergeCell ref="Q87:Q88"/>
    <mergeCell ref="R87:R88"/>
    <mergeCell ref="AR88:AR89"/>
    <mergeCell ref="G89:H89"/>
    <mergeCell ref="I89:J89"/>
    <mergeCell ref="O89:P89"/>
    <mergeCell ref="Q89:R89"/>
    <mergeCell ref="W89:X89"/>
    <mergeCell ref="Y89:Z89"/>
    <mergeCell ref="AF89:AG89"/>
    <mergeCell ref="AH89:AI89"/>
    <mergeCell ref="AH85:AI85"/>
    <mergeCell ref="AH83:AH84"/>
    <mergeCell ref="AI83:AI84"/>
    <mergeCell ref="AL83:AL86"/>
    <mergeCell ref="AM83:AN86"/>
    <mergeCell ref="AO84:AO85"/>
    <mergeCell ref="AP84:AP85"/>
    <mergeCell ref="W83:W84"/>
    <mergeCell ref="X83:X84"/>
    <mergeCell ref="Y83:Y84"/>
    <mergeCell ref="Z83:Z84"/>
    <mergeCell ref="AF83:AF84"/>
    <mergeCell ref="AG83:AG84"/>
    <mergeCell ref="AC82:AC85"/>
    <mergeCell ref="AD82:AE85"/>
    <mergeCell ref="AQ82:AR82"/>
    <mergeCell ref="G83:G84"/>
    <mergeCell ref="H83:H84"/>
    <mergeCell ref="I83:I84"/>
    <mergeCell ref="J83:J84"/>
    <mergeCell ref="O83:O84"/>
    <mergeCell ref="P83:P84"/>
    <mergeCell ref="D82:D85"/>
    <mergeCell ref="E82:F85"/>
    <mergeCell ref="L82:L85"/>
    <mergeCell ref="M82:N85"/>
    <mergeCell ref="T82:T85"/>
    <mergeCell ref="U82:V85"/>
    <mergeCell ref="Q83:Q84"/>
    <mergeCell ref="R83:R84"/>
    <mergeCell ref="AQ84:AQ85"/>
    <mergeCell ref="AR84:AR85"/>
    <mergeCell ref="G85:H85"/>
    <mergeCell ref="I85:J85"/>
    <mergeCell ref="O85:P85"/>
    <mergeCell ref="Q85:R85"/>
    <mergeCell ref="W85:X85"/>
    <mergeCell ref="Y85:Z85"/>
    <mergeCell ref="AF85:AG85"/>
    <mergeCell ref="AH81:AI81"/>
    <mergeCell ref="AH79:AH80"/>
    <mergeCell ref="AI79:AI80"/>
    <mergeCell ref="AL79:AL82"/>
    <mergeCell ref="AM79:AN82"/>
    <mergeCell ref="AO80:AO81"/>
    <mergeCell ref="AP80:AP81"/>
    <mergeCell ref="W79:W80"/>
    <mergeCell ref="X79:X80"/>
    <mergeCell ref="Y79:Y80"/>
    <mergeCell ref="Z79:Z80"/>
    <mergeCell ref="AF79:AF80"/>
    <mergeCell ref="AG79:AG80"/>
    <mergeCell ref="AC78:AC81"/>
    <mergeCell ref="AD78:AE81"/>
    <mergeCell ref="AO82:AP82"/>
    <mergeCell ref="AQ78:AR78"/>
    <mergeCell ref="G79:G80"/>
    <mergeCell ref="H79:H80"/>
    <mergeCell ref="I79:I80"/>
    <mergeCell ref="J79:J80"/>
    <mergeCell ref="O79:O80"/>
    <mergeCell ref="P79:P80"/>
    <mergeCell ref="D78:D81"/>
    <mergeCell ref="E78:F81"/>
    <mergeCell ref="L78:L81"/>
    <mergeCell ref="M78:N81"/>
    <mergeCell ref="T78:T81"/>
    <mergeCell ref="U78:V81"/>
    <mergeCell ref="Q79:Q80"/>
    <mergeCell ref="R79:R80"/>
    <mergeCell ref="AQ80:AQ81"/>
    <mergeCell ref="AR80:AR81"/>
    <mergeCell ref="G81:H81"/>
    <mergeCell ref="I81:J81"/>
    <mergeCell ref="O81:P81"/>
    <mergeCell ref="Q81:R81"/>
    <mergeCell ref="W81:X81"/>
    <mergeCell ref="Y81:Z81"/>
    <mergeCell ref="AF81:AG81"/>
    <mergeCell ref="AH77:AI77"/>
    <mergeCell ref="AH75:AH76"/>
    <mergeCell ref="AI75:AI76"/>
    <mergeCell ref="AL75:AL78"/>
    <mergeCell ref="AM75:AN78"/>
    <mergeCell ref="AO76:AO77"/>
    <mergeCell ref="AP76:AP77"/>
    <mergeCell ref="W75:W76"/>
    <mergeCell ref="X75:X76"/>
    <mergeCell ref="Y75:Y76"/>
    <mergeCell ref="Z75:Z76"/>
    <mergeCell ref="AF75:AF76"/>
    <mergeCell ref="AG75:AG76"/>
    <mergeCell ref="AC74:AC77"/>
    <mergeCell ref="AD74:AE77"/>
    <mergeCell ref="AO78:AP78"/>
    <mergeCell ref="AQ74:AR74"/>
    <mergeCell ref="G75:G76"/>
    <mergeCell ref="H75:H76"/>
    <mergeCell ref="I75:I76"/>
    <mergeCell ref="J75:J76"/>
    <mergeCell ref="O75:O76"/>
    <mergeCell ref="P75:P76"/>
    <mergeCell ref="D74:D77"/>
    <mergeCell ref="E74:F77"/>
    <mergeCell ref="L74:L77"/>
    <mergeCell ref="M74:N77"/>
    <mergeCell ref="T74:T77"/>
    <mergeCell ref="U74:V77"/>
    <mergeCell ref="Q75:Q76"/>
    <mergeCell ref="R75:R76"/>
    <mergeCell ref="AQ76:AQ77"/>
    <mergeCell ref="AR76:AR77"/>
    <mergeCell ref="G77:H77"/>
    <mergeCell ref="I77:J77"/>
    <mergeCell ref="O77:P77"/>
    <mergeCell ref="Q77:R77"/>
    <mergeCell ref="W77:X77"/>
    <mergeCell ref="Y77:Z77"/>
    <mergeCell ref="AF77:AG77"/>
    <mergeCell ref="AH73:AI73"/>
    <mergeCell ref="AH71:AH72"/>
    <mergeCell ref="AI71:AI72"/>
    <mergeCell ref="AL71:AL74"/>
    <mergeCell ref="AM71:AN74"/>
    <mergeCell ref="AO72:AO73"/>
    <mergeCell ref="AP72:AP73"/>
    <mergeCell ref="W71:W72"/>
    <mergeCell ref="X71:X72"/>
    <mergeCell ref="Y71:Y72"/>
    <mergeCell ref="Z71:Z72"/>
    <mergeCell ref="AF71:AF72"/>
    <mergeCell ref="AG71:AG72"/>
    <mergeCell ref="AC70:AC73"/>
    <mergeCell ref="AD70:AE73"/>
    <mergeCell ref="AO74:AP74"/>
    <mergeCell ref="AQ70:AR70"/>
    <mergeCell ref="G71:G72"/>
    <mergeCell ref="H71:H72"/>
    <mergeCell ref="I71:I72"/>
    <mergeCell ref="J71:J72"/>
    <mergeCell ref="O71:O72"/>
    <mergeCell ref="P71:P72"/>
    <mergeCell ref="D70:D73"/>
    <mergeCell ref="E70:F73"/>
    <mergeCell ref="L70:L73"/>
    <mergeCell ref="M70:N73"/>
    <mergeCell ref="T70:T73"/>
    <mergeCell ref="U70:V73"/>
    <mergeCell ref="Q71:Q72"/>
    <mergeCell ref="R71:R72"/>
    <mergeCell ref="AQ72:AQ73"/>
    <mergeCell ref="AR72:AR73"/>
    <mergeCell ref="G73:H73"/>
    <mergeCell ref="I73:J73"/>
    <mergeCell ref="O73:P73"/>
    <mergeCell ref="Q73:R73"/>
    <mergeCell ref="W73:X73"/>
    <mergeCell ref="Y73:Z73"/>
    <mergeCell ref="AF73:AG73"/>
    <mergeCell ref="AG67:AG68"/>
    <mergeCell ref="AH67:AH68"/>
    <mergeCell ref="AI67:AI68"/>
    <mergeCell ref="AM67:AN70"/>
    <mergeCell ref="AO68:AO69"/>
    <mergeCell ref="AP68:AP69"/>
    <mergeCell ref="R67:R68"/>
    <mergeCell ref="W67:W68"/>
    <mergeCell ref="X67:X68"/>
    <mergeCell ref="Y67:Y68"/>
    <mergeCell ref="Z67:Z68"/>
    <mergeCell ref="AF67:AF68"/>
    <mergeCell ref="AL66:AL70"/>
    <mergeCell ref="AM66:AN66"/>
    <mergeCell ref="AO70:AP70"/>
    <mergeCell ref="AO66:AP66"/>
    <mergeCell ref="AQ66:AR66"/>
    <mergeCell ref="G67:G68"/>
    <mergeCell ref="H67:H68"/>
    <mergeCell ref="I67:I68"/>
    <mergeCell ref="J67:J68"/>
    <mergeCell ref="O67:O68"/>
    <mergeCell ref="P67:P68"/>
    <mergeCell ref="AH65:AI65"/>
    <mergeCell ref="Q65:R65"/>
    <mergeCell ref="U65:V65"/>
    <mergeCell ref="W65:X65"/>
    <mergeCell ref="Y65:Z65"/>
    <mergeCell ref="AD65:AE65"/>
    <mergeCell ref="AF65:AG65"/>
    <mergeCell ref="AQ68:AQ69"/>
    <mergeCell ref="AR68:AR69"/>
    <mergeCell ref="G69:H69"/>
    <mergeCell ref="I69:J69"/>
    <mergeCell ref="O69:P69"/>
    <mergeCell ref="Q69:R69"/>
    <mergeCell ref="W69:X69"/>
    <mergeCell ref="Y69:Z69"/>
    <mergeCell ref="AF69:AG69"/>
    <mergeCell ref="AH69:AI69"/>
    <mergeCell ref="D66:D69"/>
    <mergeCell ref="E66:F69"/>
    <mergeCell ref="L66:L69"/>
    <mergeCell ref="M66:N69"/>
    <mergeCell ref="T66:T69"/>
    <mergeCell ref="U66:V69"/>
    <mergeCell ref="AC66:AC69"/>
    <mergeCell ref="AD66:AE69"/>
    <mergeCell ref="Q67:Q68"/>
    <mergeCell ref="D63:D64"/>
    <mergeCell ref="E65:F65"/>
    <mergeCell ref="G65:H65"/>
    <mergeCell ref="I65:J65"/>
    <mergeCell ref="M65:N65"/>
    <mergeCell ref="O65:P65"/>
    <mergeCell ref="R59:R60"/>
    <mergeCell ref="S59:S61"/>
    <mergeCell ref="E61:F61"/>
    <mergeCell ref="G61:H61"/>
    <mergeCell ref="O61:P61"/>
    <mergeCell ref="Q61:R61"/>
    <mergeCell ref="I59:I61"/>
    <mergeCell ref="M59:M61"/>
    <mergeCell ref="N59:N61"/>
    <mergeCell ref="O59:O60"/>
    <mergeCell ref="P59:P60"/>
    <mergeCell ref="Q59:Q60"/>
    <mergeCell ref="C59:C61"/>
    <mergeCell ref="D59:D61"/>
    <mergeCell ref="E59:E60"/>
    <mergeCell ref="F59:F60"/>
    <mergeCell ref="G59:G60"/>
    <mergeCell ref="H59:H60"/>
    <mergeCell ref="R56:R57"/>
    <mergeCell ref="S56:S58"/>
    <mergeCell ref="E58:F58"/>
    <mergeCell ref="G58:H58"/>
    <mergeCell ref="O58:P58"/>
    <mergeCell ref="Q58:R58"/>
    <mergeCell ref="I56:I58"/>
    <mergeCell ref="M56:M58"/>
    <mergeCell ref="N56:N58"/>
    <mergeCell ref="O56:O57"/>
    <mergeCell ref="P56:P57"/>
    <mergeCell ref="Q56:Q57"/>
    <mergeCell ref="C56:C58"/>
    <mergeCell ref="D56:D58"/>
    <mergeCell ref="E56:E57"/>
    <mergeCell ref="F56:F57"/>
    <mergeCell ref="G56:G57"/>
    <mergeCell ref="H56:H57"/>
    <mergeCell ref="R53:R54"/>
    <mergeCell ref="S53:S55"/>
    <mergeCell ref="E55:F55"/>
    <mergeCell ref="G55:H55"/>
    <mergeCell ref="O55:P55"/>
    <mergeCell ref="Q55:R55"/>
    <mergeCell ref="I53:I55"/>
    <mergeCell ref="M53:M55"/>
    <mergeCell ref="N53:N55"/>
    <mergeCell ref="O53:O54"/>
    <mergeCell ref="P53:P54"/>
    <mergeCell ref="Q53:Q54"/>
    <mergeCell ref="C53:C55"/>
    <mergeCell ref="D53:D55"/>
    <mergeCell ref="E53:E54"/>
    <mergeCell ref="F53:F54"/>
    <mergeCell ref="G53:G54"/>
    <mergeCell ref="H53:H54"/>
    <mergeCell ref="R50:R51"/>
    <mergeCell ref="S50:S52"/>
    <mergeCell ref="E52:F52"/>
    <mergeCell ref="G52:H52"/>
    <mergeCell ref="O52:P52"/>
    <mergeCell ref="Q52:R52"/>
    <mergeCell ref="I50:I52"/>
    <mergeCell ref="M50:M52"/>
    <mergeCell ref="N50:N52"/>
    <mergeCell ref="O50:O51"/>
    <mergeCell ref="P50:P51"/>
    <mergeCell ref="Q50:Q51"/>
    <mergeCell ref="C50:C52"/>
    <mergeCell ref="D50:D52"/>
    <mergeCell ref="E50:E51"/>
    <mergeCell ref="F50:F51"/>
    <mergeCell ref="G50:G51"/>
    <mergeCell ref="H50:H51"/>
    <mergeCell ref="C44:C46"/>
    <mergeCell ref="D44:D46"/>
    <mergeCell ref="E44:E45"/>
    <mergeCell ref="F44:F45"/>
    <mergeCell ref="G44:G45"/>
    <mergeCell ref="H44:H45"/>
    <mergeCell ref="R47:R48"/>
    <mergeCell ref="S47:S49"/>
    <mergeCell ref="E49:F49"/>
    <mergeCell ref="G49:H49"/>
    <mergeCell ref="O49:P49"/>
    <mergeCell ref="Q49:R49"/>
    <mergeCell ref="I47:I49"/>
    <mergeCell ref="M47:M49"/>
    <mergeCell ref="N47:N49"/>
    <mergeCell ref="O47:O48"/>
    <mergeCell ref="P47:P48"/>
    <mergeCell ref="Q47:Q48"/>
    <mergeCell ref="G47:G48"/>
    <mergeCell ref="H47:H48"/>
    <mergeCell ref="R44:R45"/>
    <mergeCell ref="S44:S46"/>
    <mergeCell ref="E46:F46"/>
    <mergeCell ref="G46:H46"/>
    <mergeCell ref="O46:P46"/>
    <mergeCell ref="Q46:R46"/>
    <mergeCell ref="I44:I46"/>
    <mergeCell ref="M44:M46"/>
    <mergeCell ref="N44:N46"/>
    <mergeCell ref="O44:O45"/>
    <mergeCell ref="P44:P45"/>
    <mergeCell ref="Q44:Q45"/>
    <mergeCell ref="H41:H42"/>
    <mergeCell ref="R41:R42"/>
    <mergeCell ref="S41:S43"/>
    <mergeCell ref="E43:F43"/>
    <mergeCell ref="G43:H43"/>
    <mergeCell ref="O43:P43"/>
    <mergeCell ref="Q43:R43"/>
    <mergeCell ref="I41:I43"/>
    <mergeCell ref="M41:M43"/>
    <mergeCell ref="N41:N43"/>
    <mergeCell ref="O41:O42"/>
    <mergeCell ref="P41:P42"/>
    <mergeCell ref="Q41:Q42"/>
    <mergeCell ref="O37:P37"/>
    <mergeCell ref="Q37:R37"/>
    <mergeCell ref="G35:G36"/>
    <mergeCell ref="H35:H36"/>
    <mergeCell ref="I35:I37"/>
    <mergeCell ref="M35:M37"/>
    <mergeCell ref="N35:N37"/>
    <mergeCell ref="O35:O36"/>
    <mergeCell ref="S38:S40"/>
    <mergeCell ref="G40:H40"/>
    <mergeCell ref="O40:P40"/>
    <mergeCell ref="Q40:R40"/>
    <mergeCell ref="G38:G39"/>
    <mergeCell ref="H38:H39"/>
    <mergeCell ref="P38:P39"/>
    <mergeCell ref="Q38:Q39"/>
    <mergeCell ref="R38:R39"/>
    <mergeCell ref="P32:P33"/>
    <mergeCell ref="Q32:Q33"/>
    <mergeCell ref="R32:R33"/>
    <mergeCell ref="S32:S34"/>
    <mergeCell ref="E34:F34"/>
    <mergeCell ref="G34:H34"/>
    <mergeCell ref="O34:P34"/>
    <mergeCell ref="Q34:R34"/>
    <mergeCell ref="H32:H33"/>
    <mergeCell ref="I32:I34"/>
    <mergeCell ref="L32:L61"/>
    <mergeCell ref="M32:M34"/>
    <mergeCell ref="N32:N34"/>
    <mergeCell ref="O32:O33"/>
    <mergeCell ref="I38:I40"/>
    <mergeCell ref="M38:M40"/>
    <mergeCell ref="N38:N40"/>
    <mergeCell ref="O38:O39"/>
    <mergeCell ref="P35:P36"/>
    <mergeCell ref="Q35:Q36"/>
    <mergeCell ref="R35:R36"/>
    <mergeCell ref="S35:S37"/>
    <mergeCell ref="E37:F37"/>
    <mergeCell ref="G37:H37"/>
    <mergeCell ref="B32:B61"/>
    <mergeCell ref="C32:C34"/>
    <mergeCell ref="D32:D34"/>
    <mergeCell ref="E32:E33"/>
    <mergeCell ref="F32:F33"/>
    <mergeCell ref="G32:G33"/>
    <mergeCell ref="C35:C37"/>
    <mergeCell ref="D35:D37"/>
    <mergeCell ref="E35:E36"/>
    <mergeCell ref="F35:F36"/>
    <mergeCell ref="E40:F40"/>
    <mergeCell ref="C38:C40"/>
    <mergeCell ref="D38:D40"/>
    <mergeCell ref="E38:E39"/>
    <mergeCell ref="F38:F39"/>
    <mergeCell ref="C41:C43"/>
    <mergeCell ref="D41:D43"/>
    <mergeCell ref="E41:E42"/>
    <mergeCell ref="F41:F42"/>
    <mergeCell ref="G41:G42"/>
    <mergeCell ref="C47:C49"/>
    <mergeCell ref="D47:D49"/>
    <mergeCell ref="E47:E48"/>
    <mergeCell ref="F47:F48"/>
    <mergeCell ref="L30:M31"/>
    <mergeCell ref="N30:S30"/>
    <mergeCell ref="E31:F31"/>
    <mergeCell ref="G31:H31"/>
    <mergeCell ref="O31:P31"/>
    <mergeCell ref="Q31:R31"/>
    <mergeCell ref="I18:I20"/>
    <mergeCell ref="E20:F20"/>
    <mergeCell ref="G20:H20"/>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78CE-ACE5-4984-A3E5-0A7E0F6AFE95}">
  <dimension ref="B1:AR106"/>
  <sheetViews>
    <sheetView zoomScale="85" zoomScaleNormal="85" workbookViewId="0">
      <selection activeCell="G43" sqref="G43:H43"/>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417</v>
      </c>
      <c r="D5" s="143">
        <v>1350</v>
      </c>
      <c r="E5" s="143">
        <v>10</v>
      </c>
      <c r="F5" s="143">
        <v>6</v>
      </c>
      <c r="G5" s="143">
        <v>20</v>
      </c>
      <c r="H5" s="143">
        <v>6</v>
      </c>
      <c r="I5" s="144">
        <v>811</v>
      </c>
      <c r="J5" s="106" t="s">
        <v>265</v>
      </c>
    </row>
    <row r="6" spans="2:10" x14ac:dyDescent="0.4">
      <c r="B6" s="141"/>
      <c r="C6" s="143"/>
      <c r="D6" s="143"/>
      <c r="E6" s="143"/>
      <c r="F6" s="143"/>
      <c r="G6" s="143"/>
      <c r="H6" s="143"/>
      <c r="I6" s="145"/>
    </row>
    <row r="7" spans="2:10" x14ac:dyDescent="0.4">
      <c r="B7" s="141"/>
      <c r="C7" s="143"/>
      <c r="D7" s="143"/>
      <c r="E7" s="143">
        <f>E5+F5</f>
        <v>16</v>
      </c>
      <c r="F7" s="143"/>
      <c r="G7" s="143">
        <f>G5+H5</f>
        <v>26</v>
      </c>
      <c r="H7" s="143"/>
      <c r="I7" s="146"/>
    </row>
    <row r="8" spans="2:10" x14ac:dyDescent="0.4">
      <c r="B8" s="141"/>
      <c r="C8" s="143" t="s">
        <v>420</v>
      </c>
      <c r="D8" s="143">
        <v>801</v>
      </c>
      <c r="E8" s="143">
        <v>63</v>
      </c>
      <c r="F8" s="143">
        <v>19</v>
      </c>
      <c r="G8" s="143">
        <v>79</v>
      </c>
      <c r="H8" s="143">
        <v>19</v>
      </c>
      <c r="I8" s="144">
        <v>332</v>
      </c>
      <c r="J8" s="106" t="s">
        <v>265</v>
      </c>
    </row>
    <row r="9" spans="2:10" x14ac:dyDescent="0.4">
      <c r="B9" s="141"/>
      <c r="C9" s="143"/>
      <c r="D9" s="143"/>
      <c r="E9" s="143"/>
      <c r="F9" s="143"/>
      <c r="G9" s="143"/>
      <c r="H9" s="143"/>
      <c r="I9" s="145"/>
    </row>
    <row r="10" spans="2:10" x14ac:dyDescent="0.4">
      <c r="B10" s="141"/>
      <c r="C10" s="143"/>
      <c r="D10" s="143"/>
      <c r="E10" s="143">
        <f>E8+F8</f>
        <v>82</v>
      </c>
      <c r="F10" s="143"/>
      <c r="G10" s="143">
        <f>G8+H8</f>
        <v>98</v>
      </c>
      <c r="H10" s="143"/>
      <c r="I10" s="146"/>
    </row>
    <row r="11" spans="2:10" ht="19.5" thickBot="1" x14ac:dyDescent="0.45">
      <c r="B11" s="142"/>
      <c r="C11" s="72" t="s">
        <v>132</v>
      </c>
      <c r="D11" s="73">
        <f t="shared" ref="D11:I11" si="0">D8/D5</f>
        <v>0.59333333333333338</v>
      </c>
      <c r="E11" s="73">
        <f t="shared" si="0"/>
        <v>6.3</v>
      </c>
      <c r="F11" s="73">
        <f t="shared" si="0"/>
        <v>3.1666666666666665</v>
      </c>
      <c r="G11" s="73">
        <f t="shared" si="0"/>
        <v>3.95</v>
      </c>
      <c r="H11" s="73">
        <f t="shared" si="0"/>
        <v>3.1666666666666665</v>
      </c>
      <c r="I11" s="74">
        <f t="shared" si="0"/>
        <v>0.40937114673242908</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421</v>
      </c>
      <c r="D15" s="143">
        <v>49</v>
      </c>
      <c r="E15" s="143">
        <v>130</v>
      </c>
      <c r="F15" s="143">
        <v>23</v>
      </c>
      <c r="G15" s="143">
        <v>194</v>
      </c>
      <c r="H15" s="143">
        <v>24</v>
      </c>
      <c r="I15" s="144">
        <v>335</v>
      </c>
    </row>
    <row r="16" spans="2:10" x14ac:dyDescent="0.4">
      <c r="B16" s="141"/>
      <c r="C16" s="143"/>
      <c r="D16" s="143"/>
      <c r="E16" s="143"/>
      <c r="F16" s="143"/>
      <c r="G16" s="143"/>
      <c r="H16" s="143"/>
      <c r="I16" s="145"/>
    </row>
    <row r="17" spans="2:19" x14ac:dyDescent="0.4">
      <c r="B17" s="141"/>
      <c r="C17" s="143"/>
      <c r="D17" s="143"/>
      <c r="E17" s="143">
        <f>E15+F15</f>
        <v>153</v>
      </c>
      <c r="F17" s="143"/>
      <c r="G17" s="143">
        <f>G15+H15</f>
        <v>218</v>
      </c>
      <c r="H17" s="143"/>
      <c r="I17" s="146"/>
    </row>
    <row r="18" spans="2:19" x14ac:dyDescent="0.4">
      <c r="B18" s="141"/>
      <c r="C18" s="276" t="s">
        <v>422</v>
      </c>
      <c r="D18" s="150">
        <f t="shared" ref="D18:I18" si="1">D15*D11</f>
        <v>29.073333333333334</v>
      </c>
      <c r="E18" s="150">
        <f t="shared" si="1"/>
        <v>819</v>
      </c>
      <c r="F18" s="150">
        <f t="shared" si="1"/>
        <v>72.833333333333329</v>
      </c>
      <c r="G18" s="150">
        <f t="shared" si="1"/>
        <v>766.30000000000007</v>
      </c>
      <c r="H18" s="150">
        <f t="shared" si="1"/>
        <v>76</v>
      </c>
      <c r="I18" s="147">
        <f t="shared" si="1"/>
        <v>137.13933415536374</v>
      </c>
    </row>
    <row r="19" spans="2:19" x14ac:dyDescent="0.4">
      <c r="B19" s="141"/>
      <c r="C19" s="143"/>
      <c r="D19" s="150"/>
      <c r="E19" s="150"/>
      <c r="F19" s="150"/>
      <c r="G19" s="150"/>
      <c r="H19" s="150"/>
      <c r="I19" s="148"/>
    </row>
    <row r="20" spans="2:19" x14ac:dyDescent="0.4">
      <c r="B20" s="141"/>
      <c r="C20" s="143"/>
      <c r="D20" s="150"/>
      <c r="E20" s="150">
        <f>E18+F18</f>
        <v>891.83333333333337</v>
      </c>
      <c r="F20" s="150"/>
      <c r="G20" s="150">
        <f>G18+H18</f>
        <v>842.30000000000007</v>
      </c>
      <c r="H20" s="150"/>
      <c r="I20" s="149"/>
    </row>
    <row r="21" spans="2:19" ht="19.5" thickBot="1" x14ac:dyDescent="0.45">
      <c r="B21" s="153"/>
      <c r="C21" s="75" t="s">
        <v>132</v>
      </c>
      <c r="D21" s="76">
        <f t="shared" ref="D21:I21" si="2">D18/D15</f>
        <v>0.59333333333333338</v>
      </c>
      <c r="E21" s="76">
        <f t="shared" si="2"/>
        <v>6.3</v>
      </c>
      <c r="F21" s="76">
        <f t="shared" si="2"/>
        <v>3.1666666666666665</v>
      </c>
      <c r="G21" s="76">
        <f t="shared" si="2"/>
        <v>3.95</v>
      </c>
      <c r="H21" s="76">
        <f t="shared" si="2"/>
        <v>3.1666666666666665</v>
      </c>
      <c r="I21" s="76">
        <f t="shared" si="2"/>
        <v>0.40937114673242908</v>
      </c>
    </row>
    <row r="22" spans="2:19" x14ac:dyDescent="0.4">
      <c r="B22" s="77"/>
      <c r="C22" s="77"/>
      <c r="D22" s="151" t="s">
        <v>261</v>
      </c>
      <c r="E22" s="78"/>
      <c r="F22" s="78"/>
      <c r="G22" s="78"/>
      <c r="H22" s="78"/>
      <c r="I22" s="78"/>
    </row>
    <row r="23" spans="2:19" x14ac:dyDescent="0.4">
      <c r="B23" s="77"/>
      <c r="C23" s="77"/>
      <c r="D23" s="152"/>
      <c r="E23" s="78"/>
      <c r="F23" s="78"/>
      <c r="G23" s="78"/>
      <c r="H23" s="78"/>
      <c r="I23" s="78"/>
    </row>
    <row r="24" spans="2:19" x14ac:dyDescent="0.4">
      <c r="B24" s="77"/>
      <c r="C24" s="77"/>
      <c r="D24" s="78"/>
      <c r="E24" s="78"/>
      <c r="F24" s="78"/>
      <c r="G24" s="78"/>
      <c r="H24" s="78"/>
      <c r="I24" s="78"/>
    </row>
    <row r="25" spans="2:19" x14ac:dyDescent="0.4">
      <c r="B25" s="77"/>
      <c r="C25" s="77"/>
      <c r="D25" s="78"/>
      <c r="E25" s="78"/>
      <c r="F25" s="78"/>
      <c r="G25" s="78"/>
      <c r="H25" s="78"/>
      <c r="I25" s="78"/>
    </row>
    <row r="26" spans="2:19" x14ac:dyDescent="0.4">
      <c r="B26" s="77"/>
      <c r="C26" s="77"/>
      <c r="D26" s="78"/>
      <c r="E26" s="78"/>
      <c r="F26" s="78"/>
      <c r="G26" s="78"/>
      <c r="H26" s="78"/>
      <c r="I26" s="78"/>
    </row>
    <row r="27" spans="2:19" x14ac:dyDescent="0.4">
      <c r="B27" s="77"/>
      <c r="C27" s="77"/>
      <c r="D27" s="77"/>
      <c r="E27" s="78"/>
      <c r="F27" s="78"/>
      <c r="G27" s="78"/>
      <c r="H27" s="78"/>
      <c r="I27" s="78"/>
    </row>
    <row r="29" spans="2:19" ht="19.5" thickBot="1" x14ac:dyDescent="0.45">
      <c r="D29" s="79"/>
    </row>
    <row r="30" spans="2:19" ht="19.5" x14ac:dyDescent="0.4">
      <c r="B30" s="134" t="s">
        <v>140</v>
      </c>
      <c r="C30" s="135"/>
      <c r="D30" s="138" t="s">
        <v>121</v>
      </c>
      <c r="E30" s="138"/>
      <c r="F30" s="138"/>
      <c r="G30" s="138"/>
      <c r="H30" s="138"/>
      <c r="I30" s="139"/>
      <c r="L30" s="134" t="s">
        <v>140</v>
      </c>
      <c r="M30" s="135"/>
      <c r="N30" s="138" t="s">
        <v>121</v>
      </c>
      <c r="O30" s="138"/>
      <c r="P30" s="138"/>
      <c r="Q30" s="138"/>
      <c r="R30" s="138"/>
      <c r="S30" s="139"/>
    </row>
    <row r="31" spans="2:1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row>
    <row r="32" spans="2:19" x14ac:dyDescent="0.4">
      <c r="B32" s="191" t="s">
        <v>193</v>
      </c>
      <c r="C32" s="179" t="s">
        <v>390</v>
      </c>
      <c r="D32" s="273" t="s">
        <v>397</v>
      </c>
      <c r="E32" s="143">
        <v>111</v>
      </c>
      <c r="F32" s="143">
        <v>72</v>
      </c>
      <c r="G32" s="143">
        <v>191</v>
      </c>
      <c r="H32" s="143">
        <v>72</v>
      </c>
      <c r="I32" s="144">
        <v>175</v>
      </c>
      <c r="K32"/>
      <c r="L32" s="191" t="s">
        <v>193</v>
      </c>
      <c r="M32" s="272" t="s">
        <v>333</v>
      </c>
      <c r="N32" s="273" t="s">
        <v>344</v>
      </c>
      <c r="O32" s="273">
        <v>232</v>
      </c>
      <c r="P32" s="273">
        <v>59</v>
      </c>
      <c r="Q32" s="273">
        <v>173</v>
      </c>
      <c r="R32" s="273">
        <v>59</v>
      </c>
      <c r="S32" s="194">
        <v>704</v>
      </c>
    </row>
    <row r="33" spans="2:20" x14ac:dyDescent="0.4">
      <c r="B33" s="192"/>
      <c r="C33" s="180"/>
      <c r="D33" s="143"/>
      <c r="E33" s="143"/>
      <c r="F33" s="143"/>
      <c r="G33" s="143"/>
      <c r="H33" s="143"/>
      <c r="I33" s="145"/>
      <c r="K33"/>
      <c r="L33" s="192"/>
      <c r="M33" s="141"/>
      <c r="N33" s="143"/>
      <c r="O33" s="143"/>
      <c r="P33" s="143"/>
      <c r="Q33" s="143"/>
      <c r="R33" s="143"/>
      <c r="S33" s="145"/>
    </row>
    <row r="34" spans="2:20" ht="19.5" thickBot="1" x14ac:dyDescent="0.45">
      <c r="B34" s="192"/>
      <c r="C34" s="181"/>
      <c r="D34" s="177"/>
      <c r="E34" s="207">
        <f>E32+F32</f>
        <v>183</v>
      </c>
      <c r="F34" s="208"/>
      <c r="G34" s="207">
        <f>G32+H32</f>
        <v>263</v>
      </c>
      <c r="H34" s="208"/>
      <c r="I34" s="146"/>
      <c r="K34"/>
      <c r="L34" s="192"/>
      <c r="M34" s="153"/>
      <c r="N34" s="177"/>
      <c r="O34" s="207">
        <f>O32+P32</f>
        <v>291</v>
      </c>
      <c r="P34" s="208"/>
      <c r="Q34" s="207">
        <f>Q32+R32</f>
        <v>232</v>
      </c>
      <c r="R34" s="208"/>
      <c r="S34" s="176"/>
    </row>
    <row r="35" spans="2:20" x14ac:dyDescent="0.4">
      <c r="B35" s="192"/>
      <c r="C35" s="179" t="s">
        <v>391</v>
      </c>
      <c r="D35" s="197" t="s">
        <v>409</v>
      </c>
      <c r="E35" s="143">
        <v>183</v>
      </c>
      <c r="F35" s="143">
        <v>26</v>
      </c>
      <c r="G35" s="143">
        <v>183</v>
      </c>
      <c r="H35" s="143">
        <v>26</v>
      </c>
      <c r="I35" s="194">
        <v>508</v>
      </c>
      <c r="K35"/>
      <c r="L35" s="192"/>
      <c r="M35" s="272" t="s">
        <v>334</v>
      </c>
      <c r="N35" s="197" t="s">
        <v>359</v>
      </c>
      <c r="O35" s="273">
        <v>274</v>
      </c>
      <c r="P35" s="273">
        <v>47</v>
      </c>
      <c r="Q35" s="273">
        <v>257</v>
      </c>
      <c r="R35" s="273">
        <v>47</v>
      </c>
      <c r="S35" s="194">
        <v>1841</v>
      </c>
    </row>
    <row r="36" spans="2:20" x14ac:dyDescent="0.4">
      <c r="B36" s="192"/>
      <c r="C36" s="180"/>
      <c r="D36" s="204"/>
      <c r="E36" s="143"/>
      <c r="F36" s="143"/>
      <c r="G36" s="143"/>
      <c r="H36" s="143"/>
      <c r="I36" s="145"/>
      <c r="K36"/>
      <c r="L36" s="192"/>
      <c r="M36" s="141"/>
      <c r="N36" s="204"/>
      <c r="O36" s="143"/>
      <c r="P36" s="143"/>
      <c r="Q36" s="143"/>
      <c r="R36" s="143"/>
      <c r="S36" s="145"/>
    </row>
    <row r="37" spans="2:20" ht="19.5" thickBot="1" x14ac:dyDescent="0.45">
      <c r="B37" s="192"/>
      <c r="C37" s="181"/>
      <c r="D37" s="205"/>
      <c r="E37" s="207">
        <f>E35+F35</f>
        <v>209</v>
      </c>
      <c r="F37" s="208"/>
      <c r="G37" s="207">
        <f>G35+H35</f>
        <v>209</v>
      </c>
      <c r="H37" s="208"/>
      <c r="I37" s="176"/>
      <c r="K37"/>
      <c r="L37" s="192"/>
      <c r="M37" s="153"/>
      <c r="N37" s="205"/>
      <c r="O37" s="207">
        <f>O35+P35</f>
        <v>321</v>
      </c>
      <c r="P37" s="208"/>
      <c r="Q37" s="207">
        <f>Q35+R35</f>
        <v>304</v>
      </c>
      <c r="R37" s="208"/>
      <c r="S37" s="176"/>
    </row>
    <row r="38" spans="2:20" x14ac:dyDescent="0.4">
      <c r="B38" s="192"/>
      <c r="C38" s="179" t="s">
        <v>398</v>
      </c>
      <c r="D38" s="143" t="s">
        <v>419</v>
      </c>
      <c r="E38" s="143">
        <v>182</v>
      </c>
      <c r="F38" s="143">
        <v>72</v>
      </c>
      <c r="G38" s="143">
        <v>253</v>
      </c>
      <c r="H38" s="143">
        <v>72</v>
      </c>
      <c r="I38" s="144">
        <v>553</v>
      </c>
      <c r="K38"/>
      <c r="L38" s="192"/>
      <c r="M38" s="272" t="s">
        <v>335</v>
      </c>
      <c r="N38" s="273" t="s">
        <v>364</v>
      </c>
      <c r="O38" s="273">
        <v>275</v>
      </c>
      <c r="P38" s="273">
        <v>74</v>
      </c>
      <c r="Q38" s="273">
        <v>253</v>
      </c>
      <c r="R38" s="273">
        <v>74</v>
      </c>
      <c r="S38" s="194">
        <v>1867</v>
      </c>
    </row>
    <row r="39" spans="2:20" x14ac:dyDescent="0.4">
      <c r="B39" s="192"/>
      <c r="C39" s="180"/>
      <c r="D39" s="143"/>
      <c r="E39" s="143"/>
      <c r="F39" s="143"/>
      <c r="G39" s="143"/>
      <c r="H39" s="143"/>
      <c r="I39" s="145"/>
      <c r="K39"/>
      <c r="L39" s="192"/>
      <c r="M39" s="141"/>
      <c r="N39" s="143"/>
      <c r="O39" s="143"/>
      <c r="P39" s="143"/>
      <c r="Q39" s="143"/>
      <c r="R39" s="143"/>
      <c r="S39" s="145"/>
    </row>
    <row r="40" spans="2:20" ht="19.5" thickBot="1" x14ac:dyDescent="0.45">
      <c r="B40" s="192"/>
      <c r="C40" s="181"/>
      <c r="D40" s="143"/>
      <c r="E40" s="207">
        <f>E38+F38</f>
        <v>254</v>
      </c>
      <c r="F40" s="208"/>
      <c r="G40" s="207">
        <f>G38+H38</f>
        <v>325</v>
      </c>
      <c r="H40" s="208"/>
      <c r="I40" s="146"/>
      <c r="K40"/>
      <c r="L40" s="192"/>
      <c r="M40" s="153"/>
      <c r="N40" s="177"/>
      <c r="O40" s="207">
        <f>O38+P38</f>
        <v>349</v>
      </c>
      <c r="P40" s="208"/>
      <c r="Q40" s="207">
        <f>Q38+R38</f>
        <v>327</v>
      </c>
      <c r="R40" s="208"/>
      <c r="S40" s="176"/>
      <c r="T40" s="66">
        <v>82.9</v>
      </c>
    </row>
    <row r="41" spans="2:20" x14ac:dyDescent="0.4">
      <c r="B41" s="192"/>
      <c r="C41" s="179" t="s">
        <v>399</v>
      </c>
      <c r="D41" s="143" t="s">
        <v>423</v>
      </c>
      <c r="E41" s="143">
        <v>84</v>
      </c>
      <c r="F41" s="143">
        <v>23</v>
      </c>
      <c r="G41" s="143">
        <v>102</v>
      </c>
      <c r="H41" s="143">
        <v>23</v>
      </c>
      <c r="I41" s="144">
        <v>332</v>
      </c>
      <c r="K41"/>
      <c r="L41" s="192"/>
      <c r="M41" s="272" t="s">
        <v>336</v>
      </c>
      <c r="N41" s="273" t="s">
        <v>365</v>
      </c>
      <c r="O41" s="273">
        <v>362</v>
      </c>
      <c r="P41" s="273">
        <v>110</v>
      </c>
      <c r="Q41" s="273">
        <v>475</v>
      </c>
      <c r="R41" s="273">
        <v>110</v>
      </c>
      <c r="S41" s="194">
        <v>3341</v>
      </c>
    </row>
    <row r="42" spans="2:20" x14ac:dyDescent="0.4">
      <c r="B42" s="192"/>
      <c r="C42" s="180"/>
      <c r="D42" s="143"/>
      <c r="E42" s="143"/>
      <c r="F42" s="143"/>
      <c r="G42" s="143"/>
      <c r="H42" s="143"/>
      <c r="I42" s="145"/>
      <c r="K42"/>
      <c r="L42" s="192"/>
      <c r="M42" s="141"/>
      <c r="N42" s="143"/>
      <c r="O42" s="143"/>
      <c r="P42" s="143"/>
      <c r="Q42" s="143"/>
      <c r="R42" s="143"/>
      <c r="S42" s="145"/>
    </row>
    <row r="43" spans="2:20" ht="19.5" thickBot="1" x14ac:dyDescent="0.45">
      <c r="B43" s="192"/>
      <c r="C43" s="181"/>
      <c r="D43" s="143"/>
      <c r="E43" s="207">
        <f>E41+F41</f>
        <v>107</v>
      </c>
      <c r="F43" s="208"/>
      <c r="G43" s="207">
        <f>G41+H41</f>
        <v>125</v>
      </c>
      <c r="H43" s="208"/>
      <c r="I43" s="146"/>
      <c r="K43"/>
      <c r="L43" s="192"/>
      <c r="M43" s="153"/>
      <c r="N43" s="177"/>
      <c r="O43" s="207">
        <f>O41+P41</f>
        <v>472</v>
      </c>
      <c r="P43" s="208"/>
      <c r="Q43" s="207">
        <f>Q41+R41</f>
        <v>585</v>
      </c>
      <c r="R43" s="208"/>
      <c r="S43" s="176"/>
      <c r="T43" s="66">
        <v>148.47999999999999</v>
      </c>
    </row>
    <row r="44" spans="2:20" x14ac:dyDescent="0.4">
      <c r="B44" s="192"/>
      <c r="C44" s="179" t="s">
        <v>400</v>
      </c>
      <c r="D44" s="200"/>
      <c r="E44" s="143"/>
      <c r="F44" s="143"/>
      <c r="G44" s="143"/>
      <c r="H44" s="143"/>
      <c r="I44" s="144"/>
      <c r="K44"/>
      <c r="L44" s="192"/>
      <c r="M44" s="272" t="s">
        <v>337</v>
      </c>
      <c r="N44" s="143" t="s">
        <v>370</v>
      </c>
      <c r="O44" s="143">
        <v>457</v>
      </c>
      <c r="P44" s="143">
        <v>150</v>
      </c>
      <c r="Q44" s="143">
        <v>536</v>
      </c>
      <c r="R44" s="143">
        <v>150</v>
      </c>
      <c r="S44" s="144">
        <v>2319</v>
      </c>
    </row>
    <row r="45" spans="2:20" x14ac:dyDescent="0.4">
      <c r="B45" s="192"/>
      <c r="C45" s="180"/>
      <c r="D45" s="155"/>
      <c r="E45" s="143"/>
      <c r="F45" s="143"/>
      <c r="G45" s="143"/>
      <c r="H45" s="143"/>
      <c r="I45" s="145"/>
      <c r="K45"/>
      <c r="L45" s="192"/>
      <c r="M45" s="141"/>
      <c r="N45" s="143"/>
      <c r="O45" s="143"/>
      <c r="P45" s="143"/>
      <c r="Q45" s="143"/>
      <c r="R45" s="143"/>
      <c r="S45" s="145"/>
    </row>
    <row r="46" spans="2:20" ht="19.5" thickBot="1" x14ac:dyDescent="0.45">
      <c r="B46" s="192"/>
      <c r="C46" s="181"/>
      <c r="D46" s="156"/>
      <c r="E46" s="207">
        <f>E44+F44</f>
        <v>0</v>
      </c>
      <c r="F46" s="208"/>
      <c r="G46" s="207">
        <f>G44+H44</f>
        <v>0</v>
      </c>
      <c r="H46" s="208"/>
      <c r="I46" s="146"/>
      <c r="K46"/>
      <c r="L46" s="192"/>
      <c r="M46" s="153"/>
      <c r="N46" s="143"/>
      <c r="O46" s="207">
        <f>O44+P44</f>
        <v>607</v>
      </c>
      <c r="P46" s="208"/>
      <c r="Q46" s="207">
        <f>Q44+R44</f>
        <v>686</v>
      </c>
      <c r="R46" s="208"/>
      <c r="S46" s="146"/>
      <c r="T46" s="66">
        <v>103</v>
      </c>
    </row>
    <row r="47" spans="2:20" x14ac:dyDescent="0.4">
      <c r="B47" s="192"/>
      <c r="C47" s="179" t="s">
        <v>401</v>
      </c>
      <c r="D47" s="143"/>
      <c r="E47" s="143"/>
      <c r="F47" s="143"/>
      <c r="G47" s="143"/>
      <c r="H47" s="143"/>
      <c r="I47" s="144"/>
      <c r="K47" s="88"/>
      <c r="L47" s="192"/>
      <c r="M47" s="272" t="s">
        <v>338</v>
      </c>
      <c r="N47" s="143" t="s">
        <v>374</v>
      </c>
      <c r="O47" s="143">
        <v>754</v>
      </c>
      <c r="P47" s="143">
        <v>244</v>
      </c>
      <c r="Q47" s="143">
        <v>853</v>
      </c>
      <c r="R47" s="143">
        <v>244</v>
      </c>
      <c r="S47" s="144">
        <v>3095</v>
      </c>
    </row>
    <row r="48" spans="2:20" x14ac:dyDescent="0.4">
      <c r="B48" s="192"/>
      <c r="C48" s="180"/>
      <c r="D48" s="143"/>
      <c r="E48" s="143"/>
      <c r="F48" s="143"/>
      <c r="G48" s="143"/>
      <c r="H48" s="143"/>
      <c r="I48" s="145"/>
      <c r="K48" s="88"/>
      <c r="L48" s="192"/>
      <c r="M48" s="141"/>
      <c r="N48" s="143"/>
      <c r="O48" s="143"/>
      <c r="P48" s="143"/>
      <c r="Q48" s="143"/>
      <c r="R48" s="143"/>
      <c r="S48" s="145"/>
    </row>
    <row r="49" spans="2:20" ht="19.5" thickBot="1" x14ac:dyDescent="0.45">
      <c r="B49" s="192"/>
      <c r="C49" s="181"/>
      <c r="D49" s="143"/>
      <c r="E49" s="207">
        <f>E47+F47</f>
        <v>0</v>
      </c>
      <c r="F49" s="208"/>
      <c r="G49" s="207">
        <f>G47+H47</f>
        <v>0</v>
      </c>
      <c r="H49" s="208"/>
      <c r="I49" s="146"/>
      <c r="K49" s="88"/>
      <c r="L49" s="192"/>
      <c r="M49" s="153"/>
      <c r="N49" s="143"/>
      <c r="O49" s="207">
        <f>O47+P47</f>
        <v>998</v>
      </c>
      <c r="P49" s="208"/>
      <c r="Q49" s="207">
        <f>Q47+R47</f>
        <v>1097</v>
      </c>
      <c r="R49" s="208"/>
      <c r="S49" s="146"/>
      <c r="T49" s="66">
        <v>137.5</v>
      </c>
    </row>
    <row r="50" spans="2:20" x14ac:dyDescent="0.4">
      <c r="B50" s="192"/>
      <c r="C50" s="179" t="s">
        <v>402</v>
      </c>
      <c r="D50" s="143"/>
      <c r="E50" s="143"/>
      <c r="F50" s="143"/>
      <c r="G50" s="143"/>
      <c r="H50" s="143"/>
      <c r="I50" s="144"/>
      <c r="K50" s="88"/>
      <c r="L50" s="192"/>
      <c r="M50" s="272" t="s">
        <v>339</v>
      </c>
      <c r="N50" s="143" t="s">
        <v>384</v>
      </c>
      <c r="O50" s="143">
        <v>508</v>
      </c>
      <c r="P50" s="143">
        <v>167</v>
      </c>
      <c r="Q50" s="143">
        <v>563</v>
      </c>
      <c r="R50" s="143">
        <v>167</v>
      </c>
      <c r="S50" s="144">
        <v>1064</v>
      </c>
    </row>
    <row r="51" spans="2:20" x14ac:dyDescent="0.4">
      <c r="B51" s="192"/>
      <c r="C51" s="180"/>
      <c r="D51" s="143"/>
      <c r="E51" s="143"/>
      <c r="F51" s="143"/>
      <c r="G51" s="143"/>
      <c r="H51" s="143"/>
      <c r="I51" s="145"/>
      <c r="K51" s="88"/>
      <c r="L51" s="192"/>
      <c r="M51" s="141"/>
      <c r="N51" s="143"/>
      <c r="O51" s="143"/>
      <c r="P51" s="143"/>
      <c r="Q51" s="143"/>
      <c r="R51" s="143"/>
      <c r="S51" s="145"/>
    </row>
    <row r="52" spans="2:20" ht="19.5" thickBot="1" x14ac:dyDescent="0.45">
      <c r="B52" s="192"/>
      <c r="C52" s="181"/>
      <c r="D52" s="143"/>
      <c r="E52" s="207">
        <f>E50+F50</f>
        <v>0</v>
      </c>
      <c r="F52" s="208"/>
      <c r="G52" s="207">
        <f>G50+H50</f>
        <v>0</v>
      </c>
      <c r="H52" s="208"/>
      <c r="I52" s="146"/>
      <c r="K52" s="88"/>
      <c r="L52" s="192"/>
      <c r="M52" s="153"/>
      <c r="N52" s="143"/>
      <c r="O52" s="207">
        <f>O50+P50</f>
        <v>675</v>
      </c>
      <c r="P52" s="208"/>
      <c r="Q52" s="207">
        <f>Q50+R50</f>
        <v>730</v>
      </c>
      <c r="R52" s="208"/>
      <c r="S52" s="146"/>
      <c r="T52" s="66">
        <v>47.2</v>
      </c>
    </row>
    <row r="53" spans="2:20" x14ac:dyDescent="0.4">
      <c r="B53" s="192"/>
      <c r="C53" s="179" t="s">
        <v>403</v>
      </c>
      <c r="D53" s="143"/>
      <c r="E53" s="143"/>
      <c r="F53" s="143"/>
      <c r="G53" s="143"/>
      <c r="H53" s="143"/>
      <c r="I53" s="144"/>
      <c r="K53" s="88"/>
      <c r="L53" s="192"/>
      <c r="M53" s="179" t="s">
        <v>388</v>
      </c>
      <c r="N53" s="143" t="s">
        <v>389</v>
      </c>
      <c r="O53" s="143">
        <v>176</v>
      </c>
      <c r="P53" s="143">
        <v>33</v>
      </c>
      <c r="Q53" s="143">
        <v>174</v>
      </c>
      <c r="R53" s="143">
        <v>33</v>
      </c>
      <c r="S53" s="144">
        <v>476</v>
      </c>
    </row>
    <row r="54" spans="2:20" x14ac:dyDescent="0.4">
      <c r="B54" s="192"/>
      <c r="C54" s="180"/>
      <c r="D54" s="143"/>
      <c r="E54" s="143"/>
      <c r="F54" s="143"/>
      <c r="G54" s="143"/>
      <c r="H54" s="143"/>
      <c r="I54" s="145"/>
      <c r="K54" s="88"/>
      <c r="L54" s="192"/>
      <c r="M54" s="180"/>
      <c r="N54" s="143"/>
      <c r="O54" s="143"/>
      <c r="P54" s="143"/>
      <c r="Q54" s="143"/>
      <c r="R54" s="143"/>
      <c r="S54" s="145"/>
    </row>
    <row r="55" spans="2:20" ht="19.5" thickBot="1" x14ac:dyDescent="0.45">
      <c r="B55" s="192"/>
      <c r="C55" s="181"/>
      <c r="D55" s="143"/>
      <c r="E55" s="207">
        <f>E53+F53</f>
        <v>0</v>
      </c>
      <c r="F55" s="208"/>
      <c r="G55" s="207">
        <f>G53+H53</f>
        <v>0</v>
      </c>
      <c r="H55" s="208"/>
      <c r="I55" s="146"/>
      <c r="K55" s="88"/>
      <c r="L55" s="192"/>
      <c r="M55" s="181"/>
      <c r="N55" s="143"/>
      <c r="O55" s="207">
        <f>O53+P53</f>
        <v>209</v>
      </c>
      <c r="P55" s="208"/>
      <c r="Q55" s="207">
        <f>Q53+R53</f>
        <v>207</v>
      </c>
      <c r="R55" s="208"/>
      <c r="S55" s="146"/>
      <c r="T55" s="66">
        <f>S53/22.5</f>
        <v>21.155555555555555</v>
      </c>
    </row>
    <row r="56" spans="2:20" x14ac:dyDescent="0.4">
      <c r="B56" s="192"/>
      <c r="C56" s="179" t="s">
        <v>404</v>
      </c>
      <c r="D56" s="273"/>
      <c r="E56" s="273"/>
      <c r="F56" s="273"/>
      <c r="G56" s="273"/>
      <c r="H56" s="273"/>
      <c r="I56" s="194"/>
      <c r="K56" s="88"/>
      <c r="L56" s="192"/>
      <c r="M56" s="272" t="s">
        <v>390</v>
      </c>
      <c r="N56" s="273"/>
      <c r="O56" s="200"/>
      <c r="P56" s="200"/>
      <c r="Q56" s="200"/>
      <c r="R56" s="200"/>
      <c r="S56" s="194"/>
    </row>
    <row r="57" spans="2:20" x14ac:dyDescent="0.4">
      <c r="B57" s="192"/>
      <c r="C57" s="180"/>
      <c r="D57" s="143"/>
      <c r="E57" s="143"/>
      <c r="F57" s="143"/>
      <c r="G57" s="143"/>
      <c r="H57" s="143"/>
      <c r="I57" s="145"/>
      <c r="K57" s="88"/>
      <c r="L57" s="192"/>
      <c r="M57" s="141"/>
      <c r="N57" s="143"/>
      <c r="O57" s="156"/>
      <c r="P57" s="156"/>
      <c r="Q57" s="156"/>
      <c r="R57" s="156"/>
      <c r="S57" s="145"/>
    </row>
    <row r="58" spans="2:20" ht="19.5" thickBot="1" x14ac:dyDescent="0.45">
      <c r="B58" s="192"/>
      <c r="C58" s="181"/>
      <c r="D58" s="177"/>
      <c r="E58" s="207"/>
      <c r="F58" s="208"/>
      <c r="G58" s="207"/>
      <c r="H58" s="208"/>
      <c r="I58" s="176"/>
      <c r="K58" s="88"/>
      <c r="L58" s="192"/>
      <c r="M58" s="153"/>
      <c r="N58" s="177"/>
      <c r="O58" s="207"/>
      <c r="P58" s="208"/>
      <c r="Q58" s="207"/>
      <c r="R58" s="208"/>
      <c r="S58" s="176"/>
    </row>
    <row r="59" spans="2:20" x14ac:dyDescent="0.4">
      <c r="B59" s="192"/>
      <c r="C59" s="179" t="s">
        <v>405</v>
      </c>
      <c r="D59" s="197"/>
      <c r="E59" s="273"/>
      <c r="F59" s="273"/>
      <c r="G59" s="273"/>
      <c r="H59" s="273"/>
      <c r="I59" s="194"/>
      <c r="K59" s="88"/>
      <c r="L59" s="192"/>
      <c r="M59" s="272" t="s">
        <v>391</v>
      </c>
      <c r="N59" s="197"/>
      <c r="O59" s="273"/>
      <c r="P59" s="273"/>
      <c r="Q59" s="273"/>
      <c r="R59" s="273"/>
      <c r="S59" s="194"/>
    </row>
    <row r="60" spans="2:20" x14ac:dyDescent="0.4">
      <c r="B60" s="192"/>
      <c r="C60" s="180"/>
      <c r="D60" s="204"/>
      <c r="E60" s="143"/>
      <c r="F60" s="143"/>
      <c r="G60" s="143"/>
      <c r="H60" s="143"/>
      <c r="I60" s="145"/>
      <c r="K60" s="88"/>
      <c r="L60" s="192"/>
      <c r="M60" s="141"/>
      <c r="N60" s="204"/>
      <c r="O60" s="143"/>
      <c r="P60" s="143"/>
      <c r="Q60" s="143"/>
      <c r="R60" s="143"/>
      <c r="S60" s="145"/>
    </row>
    <row r="61" spans="2:20" ht="19.5" thickBot="1" x14ac:dyDescent="0.45">
      <c r="B61" s="193"/>
      <c r="C61" s="181"/>
      <c r="D61" s="205"/>
      <c r="E61" s="207">
        <f>E59+F59</f>
        <v>0</v>
      </c>
      <c r="F61" s="208"/>
      <c r="G61" s="207">
        <f>G59+H59</f>
        <v>0</v>
      </c>
      <c r="H61" s="208"/>
      <c r="I61" s="176"/>
      <c r="K61" s="88"/>
      <c r="L61" s="193"/>
      <c r="M61" s="153"/>
      <c r="N61" s="205"/>
      <c r="O61" s="207">
        <f>O59+P59</f>
        <v>0</v>
      </c>
      <c r="P61" s="208"/>
      <c r="Q61" s="207">
        <f>Q59+R59</f>
        <v>0</v>
      </c>
      <c r="R61" s="208"/>
      <c r="S61" s="176"/>
    </row>
    <row r="62" spans="2:20" x14ac:dyDescent="0.4">
      <c r="B62" s="77"/>
      <c r="C62" s="77"/>
      <c r="D62" s="91"/>
      <c r="E62" s="92"/>
      <c r="F62" s="92"/>
      <c r="G62" s="92"/>
      <c r="H62" s="92"/>
      <c r="I62" s="77"/>
      <c r="K62" s="88"/>
      <c r="L62" s="88"/>
      <c r="M62" s="88"/>
      <c r="N62" s="88"/>
      <c r="O62" s="88"/>
      <c r="P62" s="88"/>
      <c r="Q62" s="88"/>
      <c r="R62" s="88"/>
    </row>
    <row r="63" spans="2:20" x14ac:dyDescent="0.4">
      <c r="D63" s="178" t="s">
        <v>145</v>
      </c>
    </row>
    <row r="64" spans="2:20" ht="19.5" thickBot="1" x14ac:dyDescent="0.45">
      <c r="D64" s="178"/>
    </row>
    <row r="65" spans="3:44"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C65" s="83"/>
      <c r="AD65" s="255" t="s">
        <v>183</v>
      </c>
      <c r="AE65" s="256"/>
      <c r="AF65" s="263" t="s">
        <v>147</v>
      </c>
      <c r="AG65" s="182"/>
      <c r="AH65" s="182" t="s">
        <v>148</v>
      </c>
      <c r="AI65" s="183"/>
    </row>
    <row r="66" spans="3:44" ht="19.5" thickBot="1" x14ac:dyDescent="0.45">
      <c r="C66" s="84" t="s">
        <v>146</v>
      </c>
      <c r="D66" s="191" t="s">
        <v>390</v>
      </c>
      <c r="E66" s="266">
        <v>47</v>
      </c>
      <c r="F66" s="267"/>
      <c r="G66" s="97" t="s">
        <v>103</v>
      </c>
      <c r="H66" s="70" t="s">
        <v>128</v>
      </c>
      <c r="I66" s="70" t="s">
        <v>129</v>
      </c>
      <c r="J66" s="71" t="s">
        <v>128</v>
      </c>
      <c r="L66" s="191" t="s">
        <v>333</v>
      </c>
      <c r="M66" s="266">
        <v>88</v>
      </c>
      <c r="N66" s="267"/>
      <c r="O66" s="97" t="s">
        <v>103</v>
      </c>
      <c r="P66" s="70" t="s">
        <v>128</v>
      </c>
      <c r="Q66" s="70" t="s">
        <v>129</v>
      </c>
      <c r="R66" s="71" t="s">
        <v>128</v>
      </c>
      <c r="T66" s="191" t="s">
        <v>255</v>
      </c>
      <c r="U66" s="266">
        <v>124</v>
      </c>
      <c r="V66" s="267"/>
      <c r="W66" s="97" t="s">
        <v>103</v>
      </c>
      <c r="X66" s="70" t="s">
        <v>128</v>
      </c>
      <c r="Y66" s="70" t="s">
        <v>129</v>
      </c>
      <c r="Z66" s="71" t="s">
        <v>128</v>
      </c>
      <c r="AC66" s="191" t="s">
        <v>213</v>
      </c>
      <c r="AD66" s="251">
        <v>70</v>
      </c>
      <c r="AE66" s="252"/>
      <c r="AF66" s="97" t="s">
        <v>103</v>
      </c>
      <c r="AG66" s="70" t="s">
        <v>128</v>
      </c>
      <c r="AH66" s="70" t="s">
        <v>129</v>
      </c>
      <c r="AI66" s="71" t="s">
        <v>128</v>
      </c>
      <c r="AL66" s="179" t="s">
        <v>142</v>
      </c>
      <c r="AM66" s="255" t="s">
        <v>183</v>
      </c>
      <c r="AN66" s="256"/>
      <c r="AO66" s="263" t="s">
        <v>147</v>
      </c>
      <c r="AP66" s="182"/>
      <c r="AQ66" s="182" t="s">
        <v>148</v>
      </c>
      <c r="AR66" s="183"/>
    </row>
    <row r="67" spans="3:44" ht="19.5" x14ac:dyDescent="0.4">
      <c r="C67" s="107" t="s">
        <v>302</v>
      </c>
      <c r="D67" s="192"/>
      <c r="E67" s="268"/>
      <c r="F67" s="269"/>
      <c r="G67" s="142">
        <v>27</v>
      </c>
      <c r="H67" s="154">
        <v>13</v>
      </c>
      <c r="I67" s="154">
        <v>43</v>
      </c>
      <c r="J67" s="144">
        <v>13</v>
      </c>
      <c r="L67" s="192"/>
      <c r="M67" s="268"/>
      <c r="N67" s="269"/>
      <c r="O67" s="142">
        <v>43</v>
      </c>
      <c r="P67" s="154">
        <v>9</v>
      </c>
      <c r="Q67" s="154">
        <v>42</v>
      </c>
      <c r="R67" s="144">
        <v>9</v>
      </c>
      <c r="T67" s="192"/>
      <c r="U67" s="268"/>
      <c r="V67" s="269"/>
      <c r="W67" s="142">
        <v>34</v>
      </c>
      <c r="X67" s="154">
        <v>9</v>
      </c>
      <c r="Y67" s="154">
        <v>39</v>
      </c>
      <c r="Z67" s="144">
        <v>9</v>
      </c>
      <c r="AC67" s="192"/>
      <c r="AD67" s="251"/>
      <c r="AE67" s="252"/>
      <c r="AF67" s="142">
        <v>21</v>
      </c>
      <c r="AG67" s="154">
        <v>12</v>
      </c>
      <c r="AH67" s="154">
        <v>34</v>
      </c>
      <c r="AI67" s="144">
        <v>12</v>
      </c>
      <c r="AL67" s="180"/>
      <c r="AM67" s="257"/>
      <c r="AN67" s="258"/>
      <c r="AO67" s="97" t="s">
        <v>103</v>
      </c>
      <c r="AP67" s="70" t="s">
        <v>128</v>
      </c>
      <c r="AQ67" s="70" t="s">
        <v>129</v>
      </c>
      <c r="AR67" s="71" t="s">
        <v>128</v>
      </c>
    </row>
    <row r="68" spans="3:44" x14ac:dyDescent="0.4">
      <c r="D68" s="192"/>
      <c r="E68" s="268"/>
      <c r="F68" s="269"/>
      <c r="G68" s="264"/>
      <c r="H68" s="156"/>
      <c r="I68" s="156"/>
      <c r="J68" s="146"/>
      <c r="L68" s="192"/>
      <c r="M68" s="268"/>
      <c r="N68" s="269"/>
      <c r="O68" s="264"/>
      <c r="P68" s="156"/>
      <c r="Q68" s="156"/>
      <c r="R68" s="146"/>
      <c r="T68" s="192"/>
      <c r="U68" s="268"/>
      <c r="V68" s="269"/>
      <c r="W68" s="264"/>
      <c r="X68" s="156"/>
      <c r="Y68" s="156"/>
      <c r="Z68" s="146"/>
      <c r="AC68" s="192"/>
      <c r="AD68" s="251"/>
      <c r="AE68" s="252"/>
      <c r="AF68" s="264"/>
      <c r="AG68" s="156"/>
      <c r="AH68" s="156"/>
      <c r="AI68" s="146"/>
      <c r="AL68" s="180"/>
      <c r="AM68" s="251"/>
      <c r="AN68" s="252"/>
      <c r="AO68" s="141">
        <v>24</v>
      </c>
      <c r="AP68" s="143">
        <v>5</v>
      </c>
      <c r="AQ68" s="143">
        <v>35</v>
      </c>
      <c r="AR68" s="184">
        <v>5</v>
      </c>
    </row>
    <row r="69" spans="3:44" ht="19.5" thickBot="1" x14ac:dyDescent="0.45">
      <c r="D69" s="193"/>
      <c r="E69" s="270"/>
      <c r="F69" s="271"/>
      <c r="G69" s="265">
        <f>G67+H67</f>
        <v>40</v>
      </c>
      <c r="H69" s="196"/>
      <c r="I69" s="195">
        <f>I67+J67</f>
        <v>56</v>
      </c>
      <c r="J69" s="201"/>
      <c r="L69" s="193"/>
      <c r="M69" s="270"/>
      <c r="N69" s="271"/>
      <c r="O69" s="265">
        <f>O67+P67</f>
        <v>52</v>
      </c>
      <c r="P69" s="196"/>
      <c r="Q69" s="195">
        <f>Q67+R67</f>
        <v>51</v>
      </c>
      <c r="R69" s="201"/>
      <c r="T69" s="193"/>
      <c r="U69" s="270"/>
      <c r="V69" s="271"/>
      <c r="W69" s="265">
        <f>W67+X67</f>
        <v>43</v>
      </c>
      <c r="X69" s="196"/>
      <c r="Y69" s="195">
        <f>Y67+Z67</f>
        <v>48</v>
      </c>
      <c r="Z69" s="201"/>
      <c r="AC69" s="193"/>
      <c r="AD69" s="253"/>
      <c r="AE69" s="254"/>
      <c r="AF69" s="265">
        <f>AF67+AG67</f>
        <v>33</v>
      </c>
      <c r="AG69" s="196"/>
      <c r="AH69" s="195">
        <f>AH67+AI67</f>
        <v>46</v>
      </c>
      <c r="AI69" s="201"/>
      <c r="AL69" s="180"/>
      <c r="AM69" s="251"/>
      <c r="AN69" s="252"/>
      <c r="AO69" s="141"/>
      <c r="AP69" s="143"/>
      <c r="AQ69" s="143"/>
      <c r="AR69" s="184"/>
    </row>
    <row r="70" spans="3:44" ht="19.5" thickBot="1" x14ac:dyDescent="0.45">
      <c r="D70" s="191" t="s">
        <v>391</v>
      </c>
      <c r="E70" s="266">
        <v>57</v>
      </c>
      <c r="F70" s="267"/>
      <c r="G70" s="97" t="s">
        <v>103</v>
      </c>
      <c r="H70" s="70" t="s">
        <v>128</v>
      </c>
      <c r="I70" s="70" t="s">
        <v>129</v>
      </c>
      <c r="J70" s="71" t="s">
        <v>128</v>
      </c>
      <c r="L70" s="191" t="s">
        <v>334</v>
      </c>
      <c r="M70" s="266">
        <v>62</v>
      </c>
      <c r="N70" s="267"/>
      <c r="O70" s="97" t="s">
        <v>103</v>
      </c>
      <c r="P70" s="70" t="s">
        <v>128</v>
      </c>
      <c r="Q70" s="70" t="s">
        <v>129</v>
      </c>
      <c r="R70" s="71" t="s">
        <v>128</v>
      </c>
      <c r="T70" s="191" t="s">
        <v>262</v>
      </c>
      <c r="U70" s="266">
        <v>233</v>
      </c>
      <c r="V70" s="267"/>
      <c r="W70" s="97" t="s">
        <v>103</v>
      </c>
      <c r="X70" s="70" t="s">
        <v>128</v>
      </c>
      <c r="Y70" s="70" t="s">
        <v>129</v>
      </c>
      <c r="Z70" s="71" t="s">
        <v>128</v>
      </c>
      <c r="AC70" s="180" t="s">
        <v>218</v>
      </c>
      <c r="AD70" s="251">
        <v>93</v>
      </c>
      <c r="AE70" s="252"/>
      <c r="AF70" s="97" t="s">
        <v>103</v>
      </c>
      <c r="AG70" s="70" t="s">
        <v>128</v>
      </c>
      <c r="AH70" s="70" t="s">
        <v>129</v>
      </c>
      <c r="AI70" s="71" t="s">
        <v>128</v>
      </c>
      <c r="AL70" s="181"/>
      <c r="AM70" s="251"/>
      <c r="AN70" s="252"/>
      <c r="AO70" s="153">
        <f>AO68+AP68</f>
        <v>29</v>
      </c>
      <c r="AP70" s="177"/>
      <c r="AQ70" s="177">
        <f>AQ68+AR68</f>
        <v>40</v>
      </c>
      <c r="AR70" s="185"/>
    </row>
    <row r="71" spans="3:44" x14ac:dyDescent="0.4">
      <c r="D71" s="192"/>
      <c r="E71" s="268"/>
      <c r="F71" s="269"/>
      <c r="G71" s="142">
        <v>32</v>
      </c>
      <c r="H71" s="154">
        <v>7</v>
      </c>
      <c r="I71" s="154">
        <v>32</v>
      </c>
      <c r="J71" s="144">
        <v>7</v>
      </c>
      <c r="L71" s="192"/>
      <c r="M71" s="268"/>
      <c r="N71" s="269"/>
      <c r="O71" s="142">
        <v>85</v>
      </c>
      <c r="P71" s="154">
        <v>18</v>
      </c>
      <c r="Q71" s="154">
        <v>91</v>
      </c>
      <c r="R71" s="144">
        <v>18</v>
      </c>
      <c r="T71" s="192"/>
      <c r="U71" s="268"/>
      <c r="V71" s="269"/>
      <c r="W71" s="142">
        <v>45</v>
      </c>
      <c r="X71" s="154">
        <v>6</v>
      </c>
      <c r="Y71" s="154">
        <v>37</v>
      </c>
      <c r="Z71" s="144">
        <v>6</v>
      </c>
      <c r="AC71" s="180"/>
      <c r="AD71" s="251"/>
      <c r="AE71" s="252"/>
      <c r="AF71" s="142">
        <v>28</v>
      </c>
      <c r="AG71" s="154">
        <v>3</v>
      </c>
      <c r="AH71" s="154">
        <v>29</v>
      </c>
      <c r="AI71" s="144">
        <v>3</v>
      </c>
      <c r="AL71" s="179" t="s">
        <v>149</v>
      </c>
      <c r="AM71" s="251"/>
      <c r="AN71" s="252"/>
      <c r="AO71" s="97" t="s">
        <v>103</v>
      </c>
      <c r="AP71" s="70" t="s">
        <v>128</v>
      </c>
      <c r="AQ71" s="70" t="s">
        <v>129</v>
      </c>
      <c r="AR71" s="71" t="s">
        <v>128</v>
      </c>
    </row>
    <row r="72" spans="3:44" x14ac:dyDescent="0.4">
      <c r="D72" s="192"/>
      <c r="E72" s="268"/>
      <c r="F72" s="269"/>
      <c r="G72" s="264"/>
      <c r="H72" s="156"/>
      <c r="I72" s="156"/>
      <c r="J72" s="146"/>
      <c r="L72" s="192"/>
      <c r="M72" s="268"/>
      <c r="N72" s="269"/>
      <c r="O72" s="264"/>
      <c r="P72" s="156"/>
      <c r="Q72" s="156"/>
      <c r="R72" s="146"/>
      <c r="T72" s="192"/>
      <c r="U72" s="268"/>
      <c r="V72" s="269"/>
      <c r="W72" s="264"/>
      <c r="X72" s="156"/>
      <c r="Y72" s="156"/>
      <c r="Z72" s="146"/>
      <c r="AC72" s="180"/>
      <c r="AD72" s="251"/>
      <c r="AE72" s="252"/>
      <c r="AF72" s="264"/>
      <c r="AG72" s="156"/>
      <c r="AH72" s="156"/>
      <c r="AI72" s="146"/>
      <c r="AL72" s="180"/>
      <c r="AM72" s="251"/>
      <c r="AN72" s="252"/>
      <c r="AO72" s="141">
        <v>37</v>
      </c>
      <c r="AP72" s="143">
        <v>7</v>
      </c>
      <c r="AQ72" s="143">
        <v>43</v>
      </c>
      <c r="AR72" s="184">
        <v>7</v>
      </c>
    </row>
    <row r="73" spans="3:44" ht="19.5" thickBot="1" x14ac:dyDescent="0.45">
      <c r="D73" s="193"/>
      <c r="E73" s="270"/>
      <c r="F73" s="271"/>
      <c r="G73" s="265">
        <f>G71+H71</f>
        <v>39</v>
      </c>
      <c r="H73" s="196"/>
      <c r="I73" s="195">
        <f>I71+J71</f>
        <v>39</v>
      </c>
      <c r="J73" s="201"/>
      <c r="L73" s="193"/>
      <c r="M73" s="270"/>
      <c r="N73" s="271"/>
      <c r="O73" s="265">
        <f>O71+P71</f>
        <v>103</v>
      </c>
      <c r="P73" s="196"/>
      <c r="Q73" s="195">
        <f>Q71+R71</f>
        <v>109</v>
      </c>
      <c r="R73" s="201"/>
      <c r="T73" s="193"/>
      <c r="U73" s="270"/>
      <c r="V73" s="271"/>
      <c r="W73" s="265">
        <f>W71+X71</f>
        <v>51</v>
      </c>
      <c r="X73" s="196"/>
      <c r="Y73" s="195">
        <f>Y71+Z71</f>
        <v>43</v>
      </c>
      <c r="Z73" s="201"/>
      <c r="AC73" s="181"/>
      <c r="AD73" s="253"/>
      <c r="AE73" s="254"/>
      <c r="AF73" s="265">
        <f>AF71+AG71</f>
        <v>31</v>
      </c>
      <c r="AG73" s="196"/>
      <c r="AH73" s="195">
        <f>AH71+AI71</f>
        <v>32</v>
      </c>
      <c r="AI73" s="201"/>
      <c r="AL73" s="180"/>
      <c r="AM73" s="251"/>
      <c r="AN73" s="252"/>
      <c r="AO73" s="141"/>
      <c r="AP73" s="143"/>
      <c r="AQ73" s="143"/>
      <c r="AR73" s="184"/>
    </row>
    <row r="74" spans="3:44" ht="19.5" thickBot="1" x14ac:dyDescent="0.45">
      <c r="D74" s="191" t="s">
        <v>398</v>
      </c>
      <c r="E74" s="266">
        <v>111</v>
      </c>
      <c r="F74" s="267"/>
      <c r="G74" s="97" t="s">
        <v>103</v>
      </c>
      <c r="H74" s="70" t="s">
        <v>128</v>
      </c>
      <c r="I74" s="70" t="s">
        <v>129</v>
      </c>
      <c r="J74" s="71" t="s">
        <v>128</v>
      </c>
      <c r="L74" s="191" t="s">
        <v>335</v>
      </c>
      <c r="M74" s="266">
        <v>148</v>
      </c>
      <c r="N74" s="267"/>
      <c r="O74" s="97" t="s">
        <v>103</v>
      </c>
      <c r="P74" s="70" t="s">
        <v>128</v>
      </c>
      <c r="Q74" s="70" t="s">
        <v>129</v>
      </c>
      <c r="R74" s="71" t="s">
        <v>128</v>
      </c>
      <c r="T74" s="191" t="s">
        <v>269</v>
      </c>
      <c r="U74" s="266">
        <v>203</v>
      </c>
      <c r="V74" s="267"/>
      <c r="W74" s="97" t="s">
        <v>103</v>
      </c>
      <c r="X74" s="70" t="s">
        <v>128</v>
      </c>
      <c r="Y74" s="70" t="s">
        <v>129</v>
      </c>
      <c r="Z74" s="71" t="s">
        <v>128</v>
      </c>
      <c r="AC74" s="180" t="s">
        <v>224</v>
      </c>
      <c r="AD74" s="251">
        <v>64</v>
      </c>
      <c r="AE74" s="252"/>
      <c r="AF74" s="97" t="s">
        <v>103</v>
      </c>
      <c r="AG74" s="70" t="s">
        <v>128</v>
      </c>
      <c r="AH74" s="70" t="s">
        <v>129</v>
      </c>
      <c r="AI74" s="71" t="s">
        <v>128</v>
      </c>
      <c r="AL74" s="181"/>
      <c r="AM74" s="251"/>
      <c r="AN74" s="252"/>
      <c r="AO74" s="153">
        <f>AO72+AP72</f>
        <v>44</v>
      </c>
      <c r="AP74" s="177"/>
      <c r="AQ74" s="177">
        <f>AQ72+AR72</f>
        <v>50</v>
      </c>
      <c r="AR74" s="185"/>
    </row>
    <row r="75" spans="3:44" x14ac:dyDescent="0.4">
      <c r="D75" s="192"/>
      <c r="E75" s="268"/>
      <c r="F75" s="269"/>
      <c r="G75" s="142">
        <v>61</v>
      </c>
      <c r="H75" s="154">
        <v>15</v>
      </c>
      <c r="I75" s="154">
        <v>58</v>
      </c>
      <c r="J75" s="144">
        <v>15</v>
      </c>
      <c r="L75" s="192"/>
      <c r="M75" s="268"/>
      <c r="N75" s="269"/>
      <c r="O75" s="142">
        <v>157</v>
      </c>
      <c r="P75" s="154">
        <v>33</v>
      </c>
      <c r="Q75" s="154">
        <v>134</v>
      </c>
      <c r="R75" s="144">
        <v>33</v>
      </c>
      <c r="T75" s="192"/>
      <c r="U75" s="268"/>
      <c r="V75" s="269"/>
      <c r="W75" s="142">
        <v>42</v>
      </c>
      <c r="X75" s="154">
        <v>3</v>
      </c>
      <c r="Y75" s="154">
        <v>52</v>
      </c>
      <c r="Z75" s="144">
        <v>3</v>
      </c>
      <c r="AC75" s="180"/>
      <c r="AD75" s="251"/>
      <c r="AE75" s="252"/>
      <c r="AF75" s="142">
        <v>25</v>
      </c>
      <c r="AG75" s="154">
        <v>3</v>
      </c>
      <c r="AH75" s="154">
        <v>23</v>
      </c>
      <c r="AI75" s="144">
        <v>3</v>
      </c>
      <c r="AL75" s="180" t="s">
        <v>150</v>
      </c>
      <c r="AM75" s="251"/>
      <c r="AN75" s="252"/>
      <c r="AO75" s="97" t="s">
        <v>103</v>
      </c>
      <c r="AP75" s="70" t="s">
        <v>128</v>
      </c>
      <c r="AQ75" s="70" t="s">
        <v>129</v>
      </c>
      <c r="AR75" s="71" t="s">
        <v>128</v>
      </c>
    </row>
    <row r="76" spans="3:44" x14ac:dyDescent="0.4">
      <c r="D76" s="192"/>
      <c r="E76" s="268"/>
      <c r="F76" s="269"/>
      <c r="G76" s="264"/>
      <c r="H76" s="156"/>
      <c r="I76" s="156"/>
      <c r="J76" s="146"/>
      <c r="L76" s="192"/>
      <c r="M76" s="268"/>
      <c r="N76" s="269"/>
      <c r="O76" s="264"/>
      <c r="P76" s="156"/>
      <c r="Q76" s="156"/>
      <c r="R76" s="146"/>
      <c r="T76" s="192"/>
      <c r="U76" s="268"/>
      <c r="V76" s="269"/>
      <c r="W76" s="264"/>
      <c r="X76" s="156"/>
      <c r="Y76" s="156"/>
      <c r="Z76" s="146"/>
      <c r="AC76" s="180"/>
      <c r="AD76" s="251"/>
      <c r="AE76" s="252"/>
      <c r="AF76" s="264"/>
      <c r="AG76" s="156"/>
      <c r="AH76" s="156"/>
      <c r="AI76" s="146"/>
      <c r="AL76" s="180"/>
      <c r="AM76" s="251"/>
      <c r="AN76" s="252"/>
      <c r="AO76" s="141">
        <v>13</v>
      </c>
      <c r="AP76" s="143">
        <v>2</v>
      </c>
      <c r="AQ76" s="143">
        <v>46</v>
      </c>
      <c r="AR76" s="184">
        <v>2</v>
      </c>
    </row>
    <row r="77" spans="3:44" ht="19.5" thickBot="1" x14ac:dyDescent="0.45">
      <c r="D77" s="193"/>
      <c r="E77" s="270"/>
      <c r="F77" s="271"/>
      <c r="G77" s="265">
        <f>G75+H75</f>
        <v>76</v>
      </c>
      <c r="H77" s="196"/>
      <c r="I77" s="195">
        <f>I75+J75</f>
        <v>73</v>
      </c>
      <c r="J77" s="201"/>
      <c r="L77" s="193"/>
      <c r="M77" s="270"/>
      <c r="N77" s="271"/>
      <c r="O77" s="265">
        <f>O75+P75</f>
        <v>190</v>
      </c>
      <c r="P77" s="196"/>
      <c r="Q77" s="195">
        <f>Q75+R75</f>
        <v>167</v>
      </c>
      <c r="R77" s="201"/>
      <c r="T77" s="193"/>
      <c r="U77" s="270"/>
      <c r="V77" s="271"/>
      <c r="W77" s="265">
        <f>W75+X75</f>
        <v>45</v>
      </c>
      <c r="X77" s="196"/>
      <c r="Y77" s="195">
        <f>Y75+Z75</f>
        <v>55</v>
      </c>
      <c r="Z77" s="201"/>
      <c r="AC77" s="181"/>
      <c r="AD77" s="253"/>
      <c r="AE77" s="254"/>
      <c r="AF77" s="265">
        <f>AF75+AG75</f>
        <v>28</v>
      </c>
      <c r="AG77" s="196"/>
      <c r="AH77" s="195">
        <f>AH75+AI75</f>
        <v>26</v>
      </c>
      <c r="AI77" s="201"/>
      <c r="AL77" s="180"/>
      <c r="AM77" s="251"/>
      <c r="AN77" s="252"/>
      <c r="AO77" s="141"/>
      <c r="AP77" s="143"/>
      <c r="AQ77" s="143"/>
      <c r="AR77" s="184"/>
    </row>
    <row r="78" spans="3:44" ht="19.5" thickBot="1" x14ac:dyDescent="0.45">
      <c r="D78" s="191" t="s">
        <v>399</v>
      </c>
      <c r="E78" s="266">
        <v>176</v>
      </c>
      <c r="F78" s="267"/>
      <c r="G78" s="97" t="s">
        <v>103</v>
      </c>
      <c r="H78" s="70" t="s">
        <v>128</v>
      </c>
      <c r="I78" s="70" t="s">
        <v>129</v>
      </c>
      <c r="J78" s="71" t="s">
        <v>128</v>
      </c>
      <c r="L78" s="191" t="s">
        <v>336</v>
      </c>
      <c r="M78" s="266">
        <v>447</v>
      </c>
      <c r="N78" s="267"/>
      <c r="O78" s="97" t="s">
        <v>103</v>
      </c>
      <c r="P78" s="70" t="s">
        <v>128</v>
      </c>
      <c r="Q78" s="70" t="s">
        <v>129</v>
      </c>
      <c r="R78" s="71" t="s">
        <v>128</v>
      </c>
      <c r="T78" s="191" t="s">
        <v>294</v>
      </c>
      <c r="U78" s="266">
        <v>162</v>
      </c>
      <c r="V78" s="267"/>
      <c r="W78" s="97" t="s">
        <v>103</v>
      </c>
      <c r="X78" s="70" t="s">
        <v>128</v>
      </c>
      <c r="Y78" s="70" t="s">
        <v>129</v>
      </c>
      <c r="Z78" s="71" t="s">
        <v>128</v>
      </c>
      <c r="AC78" s="191" t="s">
        <v>230</v>
      </c>
      <c r="AD78" s="266">
        <v>70</v>
      </c>
      <c r="AE78" s="267"/>
      <c r="AF78" s="97" t="s">
        <v>103</v>
      </c>
      <c r="AG78" s="70" t="s">
        <v>128</v>
      </c>
      <c r="AH78" s="70" t="s">
        <v>129</v>
      </c>
      <c r="AI78" s="71" t="s">
        <v>128</v>
      </c>
      <c r="AL78" s="181"/>
      <c r="AM78" s="251"/>
      <c r="AN78" s="252"/>
      <c r="AO78" s="153">
        <f>AO76+AP76</f>
        <v>15</v>
      </c>
      <c r="AP78" s="177"/>
      <c r="AQ78" s="177">
        <f>AQ76+AR76</f>
        <v>48</v>
      </c>
      <c r="AR78" s="185"/>
    </row>
    <row r="79" spans="3:44" x14ac:dyDescent="0.4">
      <c r="D79" s="192"/>
      <c r="E79" s="268"/>
      <c r="F79" s="269"/>
      <c r="G79" s="142">
        <v>21</v>
      </c>
      <c r="H79" s="154">
        <v>4</v>
      </c>
      <c r="I79" s="154">
        <v>23</v>
      </c>
      <c r="J79" s="144">
        <v>4</v>
      </c>
      <c r="L79" s="192"/>
      <c r="M79" s="268"/>
      <c r="N79" s="269"/>
      <c r="O79" s="142">
        <v>167</v>
      </c>
      <c r="P79" s="154">
        <v>35</v>
      </c>
      <c r="Q79" s="154">
        <v>179</v>
      </c>
      <c r="R79" s="144">
        <v>35</v>
      </c>
      <c r="T79" s="192"/>
      <c r="U79" s="268"/>
      <c r="V79" s="269"/>
      <c r="W79" s="142">
        <v>41</v>
      </c>
      <c r="X79" s="154">
        <v>8</v>
      </c>
      <c r="Y79" s="154">
        <v>36</v>
      </c>
      <c r="Z79" s="144">
        <v>8</v>
      </c>
      <c r="AC79" s="192"/>
      <c r="AD79" s="268"/>
      <c r="AE79" s="269"/>
      <c r="AF79" s="142">
        <v>25</v>
      </c>
      <c r="AG79" s="154">
        <v>6</v>
      </c>
      <c r="AH79" s="154">
        <v>19</v>
      </c>
      <c r="AI79" s="144">
        <v>6</v>
      </c>
      <c r="AL79" s="180" t="s">
        <v>138</v>
      </c>
      <c r="AM79" s="251"/>
      <c r="AN79" s="252"/>
      <c r="AO79" s="97" t="s">
        <v>103</v>
      </c>
      <c r="AP79" s="70" t="s">
        <v>128</v>
      </c>
      <c r="AQ79" s="70" t="s">
        <v>129</v>
      </c>
      <c r="AR79" s="71" t="s">
        <v>128</v>
      </c>
    </row>
    <row r="80" spans="3:44" x14ac:dyDescent="0.4">
      <c r="D80" s="192"/>
      <c r="E80" s="268"/>
      <c r="F80" s="269"/>
      <c r="G80" s="264"/>
      <c r="H80" s="156"/>
      <c r="I80" s="156"/>
      <c r="J80" s="146"/>
      <c r="L80" s="192"/>
      <c r="M80" s="268"/>
      <c r="N80" s="269"/>
      <c r="O80" s="264"/>
      <c r="P80" s="156"/>
      <c r="Q80" s="156"/>
      <c r="R80" s="146"/>
      <c r="T80" s="192"/>
      <c r="U80" s="268"/>
      <c r="V80" s="269"/>
      <c r="W80" s="264"/>
      <c r="X80" s="156"/>
      <c r="Y80" s="156"/>
      <c r="Z80" s="146"/>
      <c r="AC80" s="192"/>
      <c r="AD80" s="268"/>
      <c r="AE80" s="269"/>
      <c r="AF80" s="264"/>
      <c r="AG80" s="156"/>
      <c r="AH80" s="156"/>
      <c r="AI80" s="146"/>
      <c r="AL80" s="180"/>
      <c r="AM80" s="251"/>
      <c r="AN80" s="252"/>
      <c r="AO80" s="142"/>
      <c r="AP80" s="154"/>
      <c r="AQ80" s="154"/>
      <c r="AR80" s="144"/>
    </row>
    <row r="81" spans="4:44" ht="19.5" thickBot="1" x14ac:dyDescent="0.45">
      <c r="D81" s="193"/>
      <c r="E81" s="270"/>
      <c r="F81" s="271"/>
      <c r="G81" s="265">
        <f>G79+H79</f>
        <v>25</v>
      </c>
      <c r="H81" s="196"/>
      <c r="I81" s="195">
        <f>I79+J79</f>
        <v>27</v>
      </c>
      <c r="J81" s="201"/>
      <c r="L81" s="193"/>
      <c r="M81" s="270"/>
      <c r="N81" s="271"/>
      <c r="O81" s="265">
        <f>O79+P79</f>
        <v>202</v>
      </c>
      <c r="P81" s="196"/>
      <c r="Q81" s="195">
        <f>Q79+R79</f>
        <v>214</v>
      </c>
      <c r="R81" s="201"/>
      <c r="T81" s="193"/>
      <c r="U81" s="270"/>
      <c r="V81" s="271"/>
      <c r="W81" s="265">
        <f>W79+X79</f>
        <v>49</v>
      </c>
      <c r="X81" s="196"/>
      <c r="Y81" s="195">
        <f>Y79+Z79</f>
        <v>44</v>
      </c>
      <c r="Z81" s="201"/>
      <c r="AC81" s="193"/>
      <c r="AD81" s="270"/>
      <c r="AE81" s="271"/>
      <c r="AF81" s="265">
        <f>AF79+AG79</f>
        <v>31</v>
      </c>
      <c r="AG81" s="196"/>
      <c r="AH81" s="195">
        <f>AH79+AI79</f>
        <v>25</v>
      </c>
      <c r="AI81" s="201"/>
      <c r="AL81" s="180"/>
      <c r="AM81" s="251"/>
      <c r="AN81" s="252"/>
      <c r="AO81" s="264"/>
      <c r="AP81" s="156"/>
      <c r="AQ81" s="156"/>
      <c r="AR81" s="146"/>
    </row>
    <row r="82" spans="4:44" ht="19.5" thickBot="1" x14ac:dyDescent="0.45">
      <c r="D82" s="191" t="s">
        <v>400</v>
      </c>
      <c r="E82" s="266"/>
      <c r="F82" s="267"/>
      <c r="G82" s="97" t="s">
        <v>103</v>
      </c>
      <c r="H82" s="70" t="s">
        <v>128</v>
      </c>
      <c r="I82" s="70" t="s">
        <v>129</v>
      </c>
      <c r="J82" s="71" t="s">
        <v>128</v>
      </c>
      <c r="L82" s="191" t="s">
        <v>337</v>
      </c>
      <c r="M82" s="266">
        <v>109</v>
      </c>
      <c r="N82" s="267"/>
      <c r="O82" s="97" t="s">
        <v>103</v>
      </c>
      <c r="P82" s="70" t="s">
        <v>128</v>
      </c>
      <c r="Q82" s="70" t="s">
        <v>129</v>
      </c>
      <c r="R82" s="71" t="s">
        <v>128</v>
      </c>
      <c r="T82" s="191" t="s">
        <v>303</v>
      </c>
      <c r="U82" s="266">
        <v>136</v>
      </c>
      <c r="V82" s="267"/>
      <c r="W82" s="97" t="s">
        <v>103</v>
      </c>
      <c r="X82" s="70" t="s">
        <v>128</v>
      </c>
      <c r="Y82" s="70" t="s">
        <v>129</v>
      </c>
      <c r="Z82" s="71" t="s">
        <v>128</v>
      </c>
      <c r="AC82" s="191" t="s">
        <v>243</v>
      </c>
      <c r="AD82" s="266">
        <v>92</v>
      </c>
      <c r="AE82" s="267"/>
      <c r="AF82" s="97" t="s">
        <v>103</v>
      </c>
      <c r="AG82" s="70" t="s">
        <v>128</v>
      </c>
      <c r="AH82" s="70" t="s">
        <v>129</v>
      </c>
      <c r="AI82" s="71" t="s">
        <v>128</v>
      </c>
      <c r="AL82" s="181"/>
      <c r="AM82" s="251"/>
      <c r="AN82" s="252"/>
      <c r="AO82" s="265">
        <f>AO80+AP80</f>
        <v>0</v>
      </c>
      <c r="AP82" s="196"/>
      <c r="AQ82" s="195">
        <f>AQ80+AR80</f>
        <v>0</v>
      </c>
      <c r="AR82" s="201"/>
    </row>
    <row r="83" spans="4:44" x14ac:dyDescent="0.4">
      <c r="D83" s="192"/>
      <c r="E83" s="268"/>
      <c r="F83" s="269"/>
      <c r="G83" s="142"/>
      <c r="H83" s="154"/>
      <c r="I83" s="154"/>
      <c r="J83" s="144"/>
      <c r="L83" s="192"/>
      <c r="M83" s="268"/>
      <c r="N83" s="269"/>
      <c r="O83" s="142">
        <v>160</v>
      </c>
      <c r="P83" s="154">
        <v>40</v>
      </c>
      <c r="Q83" s="154">
        <v>155</v>
      </c>
      <c r="R83" s="144">
        <v>40</v>
      </c>
      <c r="T83" s="192"/>
      <c r="U83" s="268"/>
      <c r="V83" s="269"/>
      <c r="W83" s="142">
        <v>26</v>
      </c>
      <c r="X83" s="154">
        <v>9</v>
      </c>
      <c r="Y83" s="154">
        <v>43</v>
      </c>
      <c r="Z83" s="144">
        <v>9</v>
      </c>
      <c r="AC83" s="192"/>
      <c r="AD83" s="268"/>
      <c r="AE83" s="269"/>
      <c r="AF83" s="142">
        <v>36</v>
      </c>
      <c r="AG83" s="154">
        <v>6</v>
      </c>
      <c r="AH83" s="154">
        <v>41</v>
      </c>
      <c r="AI83" s="144">
        <v>6</v>
      </c>
      <c r="AL83" s="180" t="s">
        <v>153</v>
      </c>
      <c r="AM83" s="251"/>
      <c r="AN83" s="252"/>
      <c r="AO83" s="97" t="s">
        <v>103</v>
      </c>
      <c r="AP83" s="70" t="s">
        <v>128</v>
      </c>
      <c r="AQ83" s="70" t="s">
        <v>129</v>
      </c>
      <c r="AR83" s="71" t="s">
        <v>128</v>
      </c>
    </row>
    <row r="84" spans="4:44" x14ac:dyDescent="0.4">
      <c r="D84" s="192"/>
      <c r="E84" s="268"/>
      <c r="F84" s="269"/>
      <c r="G84" s="264"/>
      <c r="H84" s="156"/>
      <c r="I84" s="156"/>
      <c r="J84" s="146"/>
      <c r="L84" s="192"/>
      <c r="M84" s="268"/>
      <c r="N84" s="269"/>
      <c r="O84" s="264"/>
      <c r="P84" s="156"/>
      <c r="Q84" s="156"/>
      <c r="R84" s="146"/>
      <c r="T84" s="192"/>
      <c r="U84" s="268"/>
      <c r="V84" s="269"/>
      <c r="W84" s="264"/>
      <c r="X84" s="156"/>
      <c r="Y84" s="156"/>
      <c r="Z84" s="146"/>
      <c r="AC84" s="192"/>
      <c r="AD84" s="268"/>
      <c r="AE84" s="269"/>
      <c r="AF84" s="264"/>
      <c r="AG84" s="156"/>
      <c r="AH84" s="156"/>
      <c r="AI84" s="146"/>
      <c r="AL84" s="180"/>
      <c r="AM84" s="251"/>
      <c r="AN84" s="252"/>
      <c r="AO84" s="142"/>
      <c r="AP84" s="154"/>
      <c r="AQ84" s="154"/>
      <c r="AR84" s="144"/>
    </row>
    <row r="85" spans="4:44" ht="19.5" thickBot="1" x14ac:dyDescent="0.45">
      <c r="D85" s="193"/>
      <c r="E85" s="270"/>
      <c r="F85" s="271"/>
      <c r="G85" s="265">
        <f>G83+H83</f>
        <v>0</v>
      </c>
      <c r="H85" s="196"/>
      <c r="I85" s="195">
        <f>I83+J83</f>
        <v>0</v>
      </c>
      <c r="J85" s="201"/>
      <c r="L85" s="193"/>
      <c r="M85" s="270"/>
      <c r="N85" s="271"/>
      <c r="O85" s="265">
        <f>O83+P83</f>
        <v>200</v>
      </c>
      <c r="P85" s="196"/>
      <c r="Q85" s="195">
        <f>Q83+R83</f>
        <v>195</v>
      </c>
      <c r="R85" s="201"/>
      <c r="T85" s="193"/>
      <c r="U85" s="270"/>
      <c r="V85" s="271"/>
      <c r="W85" s="265">
        <f>W83+X83</f>
        <v>35</v>
      </c>
      <c r="X85" s="196"/>
      <c r="Y85" s="195">
        <f>Y83+Z83</f>
        <v>52</v>
      </c>
      <c r="Z85" s="201"/>
      <c r="AC85" s="193"/>
      <c r="AD85" s="270"/>
      <c r="AE85" s="271"/>
      <c r="AF85" s="265">
        <f>AF83+AG83</f>
        <v>42</v>
      </c>
      <c r="AG85" s="196"/>
      <c r="AH85" s="195">
        <f>AH83+AI83</f>
        <v>47</v>
      </c>
      <c r="AI85" s="201"/>
      <c r="AL85" s="180"/>
      <c r="AM85" s="251"/>
      <c r="AN85" s="252"/>
      <c r="AO85" s="264"/>
      <c r="AP85" s="156"/>
      <c r="AQ85" s="156"/>
      <c r="AR85" s="146"/>
    </row>
    <row r="86" spans="4:44" ht="19.5" thickBot="1" x14ac:dyDescent="0.45">
      <c r="D86" s="191" t="s">
        <v>401</v>
      </c>
      <c r="E86" s="266"/>
      <c r="F86" s="267"/>
      <c r="G86" s="97" t="s">
        <v>103</v>
      </c>
      <c r="H86" s="70" t="s">
        <v>128</v>
      </c>
      <c r="I86" s="70" t="s">
        <v>129</v>
      </c>
      <c r="J86" s="71" t="s">
        <v>128</v>
      </c>
      <c r="L86" s="191" t="s">
        <v>338</v>
      </c>
      <c r="M86" s="266">
        <v>25</v>
      </c>
      <c r="N86" s="267"/>
      <c r="O86" s="97" t="s">
        <v>103</v>
      </c>
      <c r="P86" s="70" t="s">
        <v>128</v>
      </c>
      <c r="Q86" s="70" t="s">
        <v>129</v>
      </c>
      <c r="R86" s="71" t="s">
        <v>128</v>
      </c>
      <c r="T86" s="191" t="s">
        <v>310</v>
      </c>
      <c r="U86" s="266">
        <v>112</v>
      </c>
      <c r="V86" s="267"/>
      <c r="W86" s="97" t="s">
        <v>103</v>
      </c>
      <c r="X86" s="70" t="s">
        <v>128</v>
      </c>
      <c r="Y86" s="70" t="s">
        <v>129</v>
      </c>
      <c r="Z86" s="71" t="s">
        <v>128</v>
      </c>
      <c r="AC86" s="191" t="s">
        <v>250</v>
      </c>
      <c r="AD86" s="266">
        <v>113</v>
      </c>
      <c r="AE86" s="267"/>
      <c r="AF86" s="97" t="s">
        <v>103</v>
      </c>
      <c r="AG86" s="70" t="s">
        <v>128</v>
      </c>
      <c r="AH86" s="70" t="s">
        <v>129</v>
      </c>
      <c r="AI86" s="71" t="s">
        <v>128</v>
      </c>
      <c r="AL86" s="181"/>
      <c r="AM86" s="251"/>
      <c r="AN86" s="252"/>
      <c r="AO86" s="265">
        <f>AO84+AP84</f>
        <v>0</v>
      </c>
      <c r="AP86" s="196"/>
      <c r="AQ86" s="195">
        <f>AQ84+AR84</f>
        <v>0</v>
      </c>
      <c r="AR86" s="201"/>
    </row>
    <row r="87" spans="4:44" x14ac:dyDescent="0.4">
      <c r="D87" s="192"/>
      <c r="E87" s="268"/>
      <c r="F87" s="269"/>
      <c r="G87" s="142"/>
      <c r="H87" s="154"/>
      <c r="I87" s="154"/>
      <c r="J87" s="144"/>
      <c r="L87" s="192"/>
      <c r="M87" s="268"/>
      <c r="N87" s="269"/>
      <c r="O87" s="142">
        <v>175</v>
      </c>
      <c r="P87" s="154">
        <v>73</v>
      </c>
      <c r="Q87" s="154">
        <v>186</v>
      </c>
      <c r="R87" s="144">
        <v>73</v>
      </c>
      <c r="T87" s="192"/>
      <c r="U87" s="268"/>
      <c r="V87" s="269"/>
      <c r="W87" s="142">
        <v>29</v>
      </c>
      <c r="X87" s="154">
        <v>9</v>
      </c>
      <c r="Y87" s="154">
        <v>29</v>
      </c>
      <c r="Z87" s="144">
        <v>9</v>
      </c>
      <c r="AC87" s="192"/>
      <c r="AD87" s="268"/>
      <c r="AE87" s="269"/>
      <c r="AF87" s="142">
        <v>33</v>
      </c>
      <c r="AG87" s="154">
        <v>8</v>
      </c>
      <c r="AH87" s="154">
        <v>69</v>
      </c>
      <c r="AI87" s="144">
        <v>8</v>
      </c>
      <c r="AL87" s="180" t="s">
        <v>154</v>
      </c>
      <c r="AM87" s="251"/>
      <c r="AN87" s="252"/>
      <c r="AO87" s="97" t="s">
        <v>103</v>
      </c>
      <c r="AP87" s="70" t="s">
        <v>128</v>
      </c>
      <c r="AQ87" s="70" t="s">
        <v>129</v>
      </c>
      <c r="AR87" s="71" t="s">
        <v>128</v>
      </c>
    </row>
    <row r="88" spans="4:44" x14ac:dyDescent="0.4">
      <c r="D88" s="192"/>
      <c r="E88" s="268"/>
      <c r="F88" s="269"/>
      <c r="G88" s="264"/>
      <c r="H88" s="156"/>
      <c r="I88" s="156"/>
      <c r="J88" s="146"/>
      <c r="L88" s="192"/>
      <c r="M88" s="268"/>
      <c r="N88" s="269"/>
      <c r="O88" s="264"/>
      <c r="P88" s="156"/>
      <c r="Q88" s="156"/>
      <c r="R88" s="146"/>
      <c r="T88" s="192"/>
      <c r="U88" s="268"/>
      <c r="V88" s="269"/>
      <c r="W88" s="264"/>
      <c r="X88" s="156"/>
      <c r="Y88" s="156"/>
      <c r="Z88" s="146"/>
      <c r="AC88" s="192"/>
      <c r="AD88" s="268"/>
      <c r="AE88" s="269"/>
      <c r="AF88" s="264"/>
      <c r="AG88" s="156"/>
      <c r="AH88" s="156"/>
      <c r="AI88" s="146"/>
      <c r="AL88" s="180"/>
      <c r="AM88" s="251"/>
      <c r="AN88" s="252"/>
      <c r="AO88" s="142"/>
      <c r="AP88" s="154"/>
      <c r="AQ88" s="154"/>
      <c r="AR88" s="144"/>
    </row>
    <row r="89" spans="4:44" ht="19.5" thickBot="1" x14ac:dyDescent="0.45">
      <c r="D89" s="193"/>
      <c r="E89" s="270"/>
      <c r="F89" s="271"/>
      <c r="G89" s="265">
        <f>G87+H87</f>
        <v>0</v>
      </c>
      <c r="H89" s="196"/>
      <c r="I89" s="195">
        <f>I87+J87</f>
        <v>0</v>
      </c>
      <c r="J89" s="201"/>
      <c r="L89" s="193"/>
      <c r="M89" s="270"/>
      <c r="N89" s="271"/>
      <c r="O89" s="265">
        <f>O87+P87</f>
        <v>248</v>
      </c>
      <c r="P89" s="196"/>
      <c r="Q89" s="195">
        <f>Q87+R87</f>
        <v>259</v>
      </c>
      <c r="R89" s="201"/>
      <c r="T89" s="193"/>
      <c r="U89" s="270"/>
      <c r="V89" s="271"/>
      <c r="W89" s="265">
        <f>W87+X87</f>
        <v>38</v>
      </c>
      <c r="X89" s="196"/>
      <c r="Y89" s="195">
        <f>Y87+Z87</f>
        <v>38</v>
      </c>
      <c r="Z89" s="201"/>
      <c r="AC89" s="193"/>
      <c r="AD89" s="270"/>
      <c r="AE89" s="271"/>
      <c r="AF89" s="265">
        <f>AF87+AG87</f>
        <v>41</v>
      </c>
      <c r="AG89" s="196"/>
      <c r="AH89" s="195">
        <f>AH87+AI87</f>
        <v>77</v>
      </c>
      <c r="AI89" s="201"/>
      <c r="AL89" s="180"/>
      <c r="AM89" s="251"/>
      <c r="AN89" s="252"/>
      <c r="AO89" s="264"/>
      <c r="AP89" s="156"/>
      <c r="AQ89" s="156"/>
      <c r="AR89" s="146"/>
    </row>
    <row r="90" spans="4:44" ht="19.5" thickBot="1" x14ac:dyDescent="0.45">
      <c r="D90" s="191" t="s">
        <v>402</v>
      </c>
      <c r="E90" s="266"/>
      <c r="F90" s="267"/>
      <c r="G90" s="97" t="s">
        <v>103</v>
      </c>
      <c r="H90" s="70" t="s">
        <v>128</v>
      </c>
      <c r="I90" s="70" t="s">
        <v>129</v>
      </c>
      <c r="J90" s="71" t="s">
        <v>128</v>
      </c>
      <c r="L90" s="191" t="s">
        <v>339</v>
      </c>
      <c r="M90" s="266">
        <v>119</v>
      </c>
      <c r="N90" s="267"/>
      <c r="O90" s="97" t="s">
        <v>103</v>
      </c>
      <c r="P90" s="70" t="s">
        <v>128</v>
      </c>
      <c r="Q90" s="70" t="s">
        <v>129</v>
      </c>
      <c r="R90" s="71" t="s">
        <v>128</v>
      </c>
      <c r="T90" s="191" t="s">
        <v>315</v>
      </c>
      <c r="U90" s="266">
        <v>71</v>
      </c>
      <c r="V90" s="267"/>
      <c r="W90" s="97" t="s">
        <v>103</v>
      </c>
      <c r="X90" s="70" t="s">
        <v>128</v>
      </c>
      <c r="Y90" s="70" t="s">
        <v>129</v>
      </c>
      <c r="Z90" s="71" t="s">
        <v>128</v>
      </c>
      <c r="AC90" s="191" t="s">
        <v>255</v>
      </c>
      <c r="AD90" s="266">
        <v>124</v>
      </c>
      <c r="AE90" s="267"/>
      <c r="AF90" s="97" t="s">
        <v>103</v>
      </c>
      <c r="AG90" s="70" t="s">
        <v>128</v>
      </c>
      <c r="AH90" s="70" t="s">
        <v>129</v>
      </c>
      <c r="AI90" s="71" t="s">
        <v>128</v>
      </c>
      <c r="AL90" s="181"/>
      <c r="AM90" s="251"/>
      <c r="AN90" s="252"/>
      <c r="AO90" s="265">
        <f>AO88+AP88</f>
        <v>0</v>
      </c>
      <c r="AP90" s="196"/>
      <c r="AQ90" s="195">
        <f>AQ88+AR88</f>
        <v>0</v>
      </c>
      <c r="AR90" s="201"/>
    </row>
    <row r="91" spans="4:44" x14ac:dyDescent="0.4">
      <c r="D91" s="192"/>
      <c r="E91" s="268"/>
      <c r="F91" s="269"/>
      <c r="G91" s="142"/>
      <c r="H91" s="154"/>
      <c r="I91" s="154"/>
      <c r="J91" s="144"/>
      <c r="L91" s="192"/>
      <c r="M91" s="268"/>
      <c r="N91" s="269"/>
      <c r="O91" s="142">
        <v>185</v>
      </c>
      <c r="P91" s="154">
        <v>43</v>
      </c>
      <c r="Q91" s="154">
        <v>227</v>
      </c>
      <c r="R91" s="144">
        <v>43</v>
      </c>
      <c r="T91" s="192"/>
      <c r="U91" s="268"/>
      <c r="V91" s="269"/>
      <c r="W91" s="142">
        <v>53</v>
      </c>
      <c r="X91" s="154">
        <v>6</v>
      </c>
      <c r="Y91" s="154">
        <v>49</v>
      </c>
      <c r="Z91" s="144">
        <v>6</v>
      </c>
      <c r="AC91" s="192"/>
      <c r="AD91" s="268"/>
      <c r="AE91" s="269"/>
      <c r="AF91" s="142">
        <v>34</v>
      </c>
      <c r="AG91" s="154">
        <v>9</v>
      </c>
      <c r="AH91" s="154">
        <v>39</v>
      </c>
      <c r="AI91" s="144">
        <v>9</v>
      </c>
      <c r="AL91" s="180" t="s">
        <v>209</v>
      </c>
      <c r="AM91" s="251"/>
      <c r="AN91" s="252"/>
      <c r="AO91" s="97" t="s">
        <v>103</v>
      </c>
      <c r="AP91" s="70" t="s">
        <v>128</v>
      </c>
      <c r="AQ91" s="70" t="s">
        <v>129</v>
      </c>
      <c r="AR91" s="71" t="s">
        <v>128</v>
      </c>
    </row>
    <row r="92" spans="4:44" x14ac:dyDescent="0.4">
      <c r="D92" s="192"/>
      <c r="E92" s="268"/>
      <c r="F92" s="269"/>
      <c r="G92" s="264"/>
      <c r="H92" s="156"/>
      <c r="I92" s="156"/>
      <c r="J92" s="146"/>
      <c r="L92" s="192"/>
      <c r="M92" s="268"/>
      <c r="N92" s="269"/>
      <c r="O92" s="264"/>
      <c r="P92" s="156"/>
      <c r="Q92" s="156"/>
      <c r="R92" s="146"/>
      <c r="T92" s="192"/>
      <c r="U92" s="268"/>
      <c r="V92" s="269"/>
      <c r="W92" s="264"/>
      <c r="X92" s="156"/>
      <c r="Y92" s="156"/>
      <c r="Z92" s="146"/>
      <c r="AC92" s="192"/>
      <c r="AD92" s="268"/>
      <c r="AE92" s="269"/>
      <c r="AF92" s="264"/>
      <c r="AG92" s="156"/>
      <c r="AH92" s="156"/>
      <c r="AI92" s="146"/>
      <c r="AL92" s="180"/>
      <c r="AM92" s="251"/>
      <c r="AN92" s="252"/>
      <c r="AO92" s="142"/>
      <c r="AP92" s="154"/>
      <c r="AQ92" s="154"/>
      <c r="AR92" s="144"/>
    </row>
    <row r="93" spans="4:44" ht="19.5" thickBot="1" x14ac:dyDescent="0.45">
      <c r="D93" s="193"/>
      <c r="E93" s="270"/>
      <c r="F93" s="271"/>
      <c r="G93" s="265">
        <f>G91+H91</f>
        <v>0</v>
      </c>
      <c r="H93" s="196"/>
      <c r="I93" s="195">
        <f>I91+J91</f>
        <v>0</v>
      </c>
      <c r="J93" s="201"/>
      <c r="L93" s="193"/>
      <c r="M93" s="270"/>
      <c r="N93" s="271"/>
      <c r="O93" s="265">
        <f>O91+P91</f>
        <v>228</v>
      </c>
      <c r="P93" s="196"/>
      <c r="Q93" s="195">
        <f>Q91+R91</f>
        <v>270</v>
      </c>
      <c r="R93" s="201"/>
      <c r="T93" s="193"/>
      <c r="U93" s="270"/>
      <c r="V93" s="271"/>
      <c r="W93" s="265">
        <f>W91+X91</f>
        <v>59</v>
      </c>
      <c r="X93" s="196"/>
      <c r="Y93" s="195">
        <f>Y91+Z91</f>
        <v>55</v>
      </c>
      <c r="Z93" s="201"/>
      <c r="AC93" s="193"/>
      <c r="AD93" s="270"/>
      <c r="AE93" s="271"/>
      <c r="AF93" s="265">
        <f>AF91+AG91</f>
        <v>43</v>
      </c>
      <c r="AG93" s="196"/>
      <c r="AH93" s="195">
        <f>AH91+AI91</f>
        <v>48</v>
      </c>
      <c r="AI93" s="201"/>
      <c r="AL93" s="180"/>
      <c r="AM93" s="251"/>
      <c r="AN93" s="252"/>
      <c r="AO93" s="264"/>
      <c r="AP93" s="156"/>
      <c r="AQ93" s="156"/>
      <c r="AR93" s="146"/>
    </row>
    <row r="94" spans="4:44" ht="19.5" thickBot="1" x14ac:dyDescent="0.45">
      <c r="D94" s="191" t="s">
        <v>403</v>
      </c>
      <c r="E94" s="266"/>
      <c r="F94" s="267"/>
      <c r="G94" s="97" t="s">
        <v>103</v>
      </c>
      <c r="H94" s="70" t="s">
        <v>128</v>
      </c>
      <c r="I94" s="70" t="s">
        <v>129</v>
      </c>
      <c r="J94" s="71" t="s">
        <v>128</v>
      </c>
      <c r="L94" s="191" t="s">
        <v>392</v>
      </c>
      <c r="M94" s="266">
        <v>85</v>
      </c>
      <c r="N94" s="267"/>
      <c r="O94" s="97" t="s">
        <v>103</v>
      </c>
      <c r="P94" s="70" t="s">
        <v>128</v>
      </c>
      <c r="Q94" s="70" t="s">
        <v>129</v>
      </c>
      <c r="R94" s="71" t="s">
        <v>128</v>
      </c>
      <c r="T94" s="191" t="s">
        <v>325</v>
      </c>
      <c r="U94" s="266">
        <v>125</v>
      </c>
      <c r="V94" s="267"/>
      <c r="W94" s="97" t="s">
        <v>103</v>
      </c>
      <c r="X94" s="70" t="s">
        <v>128</v>
      </c>
      <c r="Y94" s="70" t="s">
        <v>129</v>
      </c>
      <c r="Z94" s="71" t="s">
        <v>128</v>
      </c>
      <c r="AC94" s="191" t="s">
        <v>262</v>
      </c>
      <c r="AD94" s="266">
        <v>233</v>
      </c>
      <c r="AE94" s="267"/>
      <c r="AF94" s="97" t="s">
        <v>134</v>
      </c>
      <c r="AG94" s="70" t="s">
        <v>135</v>
      </c>
      <c r="AH94" s="70" t="s">
        <v>136</v>
      </c>
      <c r="AI94" s="71" t="s">
        <v>135</v>
      </c>
      <c r="AL94" s="181"/>
      <c r="AM94" s="251"/>
      <c r="AN94" s="252"/>
      <c r="AO94" s="265">
        <f>AO92+AP92</f>
        <v>0</v>
      </c>
      <c r="AP94" s="196"/>
      <c r="AQ94" s="195">
        <f>AQ92+AR92</f>
        <v>0</v>
      </c>
      <c r="AR94" s="201"/>
    </row>
    <row r="95" spans="4:44" x14ac:dyDescent="0.4">
      <c r="D95" s="192"/>
      <c r="E95" s="268"/>
      <c r="F95" s="269"/>
      <c r="G95" s="142"/>
      <c r="H95" s="154"/>
      <c r="I95" s="154"/>
      <c r="J95" s="144"/>
      <c r="L95" s="192"/>
      <c r="M95" s="268"/>
      <c r="N95" s="269"/>
      <c r="O95" s="142">
        <v>33</v>
      </c>
      <c r="P95" s="154">
        <v>8</v>
      </c>
      <c r="Q95" s="154">
        <v>50</v>
      </c>
      <c r="R95" s="144">
        <v>8</v>
      </c>
      <c r="T95" s="192"/>
      <c r="U95" s="268"/>
      <c r="V95" s="269"/>
      <c r="W95" s="142">
        <v>55</v>
      </c>
      <c r="X95" s="154">
        <v>14</v>
      </c>
      <c r="Y95" s="154">
        <v>44</v>
      </c>
      <c r="Z95" s="144">
        <v>14</v>
      </c>
      <c r="AC95" s="192"/>
      <c r="AD95" s="268"/>
      <c r="AE95" s="269"/>
      <c r="AF95" s="142">
        <v>45</v>
      </c>
      <c r="AG95" s="154">
        <v>6</v>
      </c>
      <c r="AH95" s="154">
        <v>37</v>
      </c>
      <c r="AI95" s="144">
        <v>6</v>
      </c>
      <c r="AL95" s="180" t="s">
        <v>210</v>
      </c>
      <c r="AM95" s="251"/>
      <c r="AN95" s="252"/>
      <c r="AO95" s="97" t="s">
        <v>103</v>
      </c>
      <c r="AP95" s="70" t="s">
        <v>128</v>
      </c>
      <c r="AQ95" s="70" t="s">
        <v>129</v>
      </c>
      <c r="AR95" s="71" t="s">
        <v>128</v>
      </c>
    </row>
    <row r="96" spans="4:44" x14ac:dyDescent="0.4">
      <c r="D96" s="192"/>
      <c r="E96" s="268"/>
      <c r="F96" s="269"/>
      <c r="G96" s="264"/>
      <c r="H96" s="156"/>
      <c r="I96" s="156"/>
      <c r="J96" s="146"/>
      <c r="L96" s="192"/>
      <c r="M96" s="268"/>
      <c r="N96" s="269"/>
      <c r="O96" s="264"/>
      <c r="P96" s="156"/>
      <c r="Q96" s="156"/>
      <c r="R96" s="146"/>
      <c r="T96" s="192"/>
      <c r="U96" s="268"/>
      <c r="V96" s="269"/>
      <c r="W96" s="264"/>
      <c r="X96" s="156"/>
      <c r="Y96" s="156"/>
      <c r="Z96" s="146"/>
      <c r="AC96" s="192"/>
      <c r="AD96" s="268"/>
      <c r="AE96" s="269"/>
      <c r="AF96" s="264"/>
      <c r="AG96" s="156"/>
      <c r="AH96" s="156"/>
      <c r="AI96" s="146"/>
      <c r="AL96" s="180"/>
      <c r="AM96" s="251"/>
      <c r="AN96" s="252"/>
      <c r="AO96" s="142"/>
      <c r="AP96" s="154"/>
      <c r="AQ96" s="154"/>
      <c r="AR96" s="144"/>
    </row>
    <row r="97" spans="4:44" ht="19.5" thickBot="1" x14ac:dyDescent="0.45">
      <c r="D97" s="193"/>
      <c r="E97" s="270"/>
      <c r="F97" s="271"/>
      <c r="G97" s="265">
        <f>G95+H95</f>
        <v>0</v>
      </c>
      <c r="H97" s="196"/>
      <c r="I97" s="195">
        <f>I95+J95</f>
        <v>0</v>
      </c>
      <c r="J97" s="201"/>
      <c r="L97" s="193"/>
      <c r="M97" s="270"/>
      <c r="N97" s="271"/>
      <c r="O97" s="265">
        <f>O95+P95</f>
        <v>41</v>
      </c>
      <c r="P97" s="196"/>
      <c r="Q97" s="195">
        <f>Q95+R95</f>
        <v>58</v>
      </c>
      <c r="R97" s="201"/>
      <c r="T97" s="193"/>
      <c r="U97" s="270"/>
      <c r="V97" s="271"/>
      <c r="W97" s="265">
        <f>W95+X95</f>
        <v>69</v>
      </c>
      <c r="X97" s="196"/>
      <c r="Y97" s="195">
        <f>Y95+Z95</f>
        <v>58</v>
      </c>
      <c r="Z97" s="201"/>
      <c r="AC97" s="193"/>
      <c r="AD97" s="270"/>
      <c r="AE97" s="271"/>
      <c r="AF97" s="265">
        <f>AF95+AG95</f>
        <v>51</v>
      </c>
      <c r="AG97" s="196"/>
      <c r="AH97" s="195">
        <f>AH95+AI95</f>
        <v>43</v>
      </c>
      <c r="AI97" s="201"/>
      <c r="AL97" s="180"/>
      <c r="AM97" s="251"/>
      <c r="AN97" s="252"/>
      <c r="AO97" s="264"/>
      <c r="AP97" s="156"/>
      <c r="AQ97" s="156"/>
      <c r="AR97" s="146"/>
    </row>
    <row r="98" spans="4:44" ht="19.5" thickBot="1" x14ac:dyDescent="0.45">
      <c r="D98" s="191" t="s">
        <v>404</v>
      </c>
      <c r="E98" s="266"/>
      <c r="F98" s="267"/>
      <c r="G98" s="97" t="s">
        <v>103</v>
      </c>
      <c r="H98" s="70" t="s">
        <v>128</v>
      </c>
      <c r="I98" s="70" t="s">
        <v>129</v>
      </c>
      <c r="J98" s="71" t="s">
        <v>128</v>
      </c>
      <c r="T98" s="191" t="s">
        <v>331</v>
      </c>
      <c r="U98" s="266">
        <v>165</v>
      </c>
      <c r="V98" s="267"/>
      <c r="W98" s="97" t="s">
        <v>103</v>
      </c>
      <c r="X98" s="70" t="s">
        <v>128</v>
      </c>
      <c r="Y98" s="70" t="s">
        <v>129</v>
      </c>
      <c r="Z98" s="71" t="s">
        <v>128</v>
      </c>
      <c r="AC98" s="191" t="s">
        <v>269</v>
      </c>
      <c r="AD98" s="266">
        <v>203</v>
      </c>
      <c r="AE98" s="267"/>
      <c r="AF98" s="97" t="s">
        <v>271</v>
      </c>
      <c r="AG98" s="70" t="s">
        <v>272</v>
      </c>
      <c r="AH98" s="70" t="s">
        <v>273</v>
      </c>
      <c r="AI98" s="71" t="s">
        <v>272</v>
      </c>
      <c r="AL98" s="181"/>
      <c r="AM98" s="251"/>
      <c r="AN98" s="252"/>
      <c r="AO98" s="265">
        <f>AO96+AP96</f>
        <v>0</v>
      </c>
      <c r="AP98" s="196"/>
      <c r="AQ98" s="195">
        <f>AQ96+AR96</f>
        <v>0</v>
      </c>
      <c r="AR98" s="201"/>
    </row>
    <row r="99" spans="4:44" x14ac:dyDescent="0.4">
      <c r="D99" s="192"/>
      <c r="E99" s="268"/>
      <c r="F99" s="269"/>
      <c r="G99" s="142"/>
      <c r="H99" s="154"/>
      <c r="I99" s="154"/>
      <c r="J99" s="144"/>
      <c r="T99" s="192"/>
      <c r="U99" s="268"/>
      <c r="V99" s="269"/>
      <c r="W99" s="142">
        <v>40</v>
      </c>
      <c r="X99" s="154">
        <v>6</v>
      </c>
      <c r="Y99" s="154">
        <v>29</v>
      </c>
      <c r="Z99" s="144">
        <v>6</v>
      </c>
      <c r="AC99" s="192"/>
      <c r="AD99" s="268"/>
      <c r="AE99" s="269"/>
      <c r="AF99" s="142">
        <v>42</v>
      </c>
      <c r="AG99" s="154">
        <v>3</v>
      </c>
      <c r="AH99" s="154">
        <v>52</v>
      </c>
      <c r="AI99" s="144">
        <v>3</v>
      </c>
      <c r="AL99" s="180" t="s">
        <v>211</v>
      </c>
      <c r="AM99" s="251"/>
      <c r="AN99" s="252"/>
      <c r="AO99" s="97" t="s">
        <v>103</v>
      </c>
      <c r="AP99" s="70" t="s">
        <v>128</v>
      </c>
      <c r="AQ99" s="70" t="s">
        <v>129</v>
      </c>
      <c r="AR99" s="71" t="s">
        <v>128</v>
      </c>
    </row>
    <row r="100" spans="4:44" x14ac:dyDescent="0.4">
      <c r="D100" s="192"/>
      <c r="E100" s="268"/>
      <c r="F100" s="269"/>
      <c r="G100" s="264"/>
      <c r="H100" s="156"/>
      <c r="I100" s="156"/>
      <c r="J100" s="146"/>
      <c r="T100" s="192"/>
      <c r="U100" s="268"/>
      <c r="V100" s="269"/>
      <c r="W100" s="264"/>
      <c r="X100" s="156"/>
      <c r="Y100" s="156"/>
      <c r="Z100" s="146"/>
      <c r="AC100" s="192"/>
      <c r="AD100" s="268"/>
      <c r="AE100" s="269"/>
      <c r="AF100" s="264"/>
      <c r="AG100" s="156"/>
      <c r="AH100" s="156"/>
      <c r="AI100" s="146"/>
      <c r="AL100" s="180"/>
      <c r="AM100" s="251"/>
      <c r="AN100" s="252"/>
      <c r="AO100" s="142"/>
      <c r="AP100" s="154"/>
      <c r="AQ100" s="154"/>
      <c r="AR100" s="144"/>
    </row>
    <row r="101" spans="4:44" ht="19.5" thickBot="1" x14ac:dyDescent="0.45">
      <c r="D101" s="193"/>
      <c r="E101" s="270"/>
      <c r="F101" s="271"/>
      <c r="G101" s="265">
        <f>G99+H99</f>
        <v>0</v>
      </c>
      <c r="H101" s="196"/>
      <c r="I101" s="195">
        <f>I99+J99</f>
        <v>0</v>
      </c>
      <c r="J101" s="201"/>
      <c r="T101" s="193"/>
      <c r="U101" s="270"/>
      <c r="V101" s="271"/>
      <c r="W101" s="265">
        <f>W99+X99</f>
        <v>46</v>
      </c>
      <c r="X101" s="196"/>
      <c r="Y101" s="195">
        <f>Y99+Z99</f>
        <v>35</v>
      </c>
      <c r="Z101" s="201"/>
      <c r="AC101" s="193"/>
      <c r="AD101" s="270"/>
      <c r="AE101" s="271"/>
      <c r="AF101" s="265">
        <f>AF99+AG99</f>
        <v>45</v>
      </c>
      <c r="AG101" s="196"/>
      <c r="AH101" s="195">
        <f>AH99+AI99</f>
        <v>55</v>
      </c>
      <c r="AI101" s="201"/>
      <c r="AL101" s="180"/>
      <c r="AM101" s="251"/>
      <c r="AN101" s="252"/>
      <c r="AO101" s="264"/>
      <c r="AP101" s="156"/>
      <c r="AQ101" s="156"/>
      <c r="AR101" s="146"/>
    </row>
    <row r="102" spans="4:44" ht="19.5" thickBot="1" x14ac:dyDescent="0.45">
      <c r="D102" s="191" t="s">
        <v>405</v>
      </c>
      <c r="E102" s="266"/>
      <c r="F102" s="267"/>
      <c r="G102" s="97" t="s">
        <v>103</v>
      </c>
      <c r="H102" s="70" t="s">
        <v>128</v>
      </c>
      <c r="I102" s="70" t="s">
        <v>129</v>
      </c>
      <c r="J102" s="71" t="s">
        <v>128</v>
      </c>
      <c r="AL102" s="181"/>
      <c r="AM102" s="251"/>
      <c r="AN102" s="252"/>
      <c r="AO102" s="265">
        <f>AO100+AP100</f>
        <v>0</v>
      </c>
      <c r="AP102" s="196"/>
      <c r="AQ102" s="195">
        <f>AQ100+AR100</f>
        <v>0</v>
      </c>
      <c r="AR102" s="201"/>
    </row>
    <row r="103" spans="4:44" x14ac:dyDescent="0.4">
      <c r="D103" s="192"/>
      <c r="E103" s="268"/>
      <c r="F103" s="269"/>
      <c r="G103" s="142"/>
      <c r="H103" s="154"/>
      <c r="I103" s="154"/>
      <c r="J103" s="144"/>
      <c r="AL103" s="180" t="s">
        <v>212</v>
      </c>
      <c r="AM103" s="251"/>
      <c r="AN103" s="252"/>
      <c r="AO103" s="97" t="s">
        <v>103</v>
      </c>
      <c r="AP103" s="70" t="s">
        <v>128</v>
      </c>
      <c r="AQ103" s="70" t="s">
        <v>129</v>
      </c>
      <c r="AR103" s="71" t="s">
        <v>128</v>
      </c>
    </row>
    <row r="104" spans="4:44" x14ac:dyDescent="0.4">
      <c r="D104" s="192"/>
      <c r="E104" s="268"/>
      <c r="F104" s="269"/>
      <c r="G104" s="264"/>
      <c r="H104" s="156"/>
      <c r="I104" s="156"/>
      <c r="J104" s="146"/>
      <c r="AL104" s="180"/>
      <c r="AM104" s="251"/>
      <c r="AN104" s="252"/>
      <c r="AO104" s="142"/>
      <c r="AP104" s="154"/>
      <c r="AQ104" s="154"/>
      <c r="AR104" s="144"/>
    </row>
    <row r="105" spans="4:44" ht="19.5" thickBot="1" x14ac:dyDescent="0.45">
      <c r="D105" s="193"/>
      <c r="E105" s="270"/>
      <c r="F105" s="271"/>
      <c r="G105" s="265">
        <f>G103+H103</f>
        <v>0</v>
      </c>
      <c r="H105" s="196"/>
      <c r="I105" s="195">
        <f>I103+J103</f>
        <v>0</v>
      </c>
      <c r="J105" s="201"/>
      <c r="AL105" s="180"/>
      <c r="AM105" s="251"/>
      <c r="AN105" s="252"/>
      <c r="AO105" s="264"/>
      <c r="AP105" s="156"/>
      <c r="AQ105" s="156"/>
      <c r="AR105" s="146"/>
    </row>
    <row r="106" spans="4:44" ht="19.5" thickBot="1" x14ac:dyDescent="0.45">
      <c r="AL106" s="181"/>
      <c r="AM106" s="251"/>
      <c r="AN106" s="252"/>
      <c r="AO106" s="265">
        <f>AO104+AP104</f>
        <v>0</v>
      </c>
      <c r="AP106" s="196"/>
      <c r="AQ106" s="195">
        <f>AQ104+AR104</f>
        <v>0</v>
      </c>
      <c r="AR106" s="201"/>
    </row>
  </sheetData>
  <mergeCells count="621">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L30:M31"/>
    <mergeCell ref="N30:S30"/>
    <mergeCell ref="E31:F31"/>
    <mergeCell ref="G31:H31"/>
    <mergeCell ref="O31:P31"/>
    <mergeCell ref="Q31:R31"/>
    <mergeCell ref="I18:I20"/>
    <mergeCell ref="E20:F20"/>
    <mergeCell ref="G20:H20"/>
    <mergeCell ref="B32:B61"/>
    <mergeCell ref="C32:C34"/>
    <mergeCell ref="D32:D34"/>
    <mergeCell ref="E32:E33"/>
    <mergeCell ref="F32:F33"/>
    <mergeCell ref="G32:G33"/>
    <mergeCell ref="C35:C37"/>
    <mergeCell ref="D35:D37"/>
    <mergeCell ref="E35:E36"/>
    <mergeCell ref="F35:F36"/>
    <mergeCell ref="E40:F40"/>
    <mergeCell ref="C38:C40"/>
    <mergeCell ref="D38:D40"/>
    <mergeCell ref="E38:E39"/>
    <mergeCell ref="F38:F39"/>
    <mergeCell ref="C41:C43"/>
    <mergeCell ref="D41:D43"/>
    <mergeCell ref="E41:E42"/>
    <mergeCell ref="F41:F42"/>
    <mergeCell ref="G41:G42"/>
    <mergeCell ref="C47:C49"/>
    <mergeCell ref="D47:D49"/>
    <mergeCell ref="E47:E48"/>
    <mergeCell ref="F47:F48"/>
    <mergeCell ref="P32:P33"/>
    <mergeCell ref="Q32:Q33"/>
    <mergeCell ref="R32:R33"/>
    <mergeCell ref="S32:S34"/>
    <mergeCell ref="E34:F34"/>
    <mergeCell ref="G34:H34"/>
    <mergeCell ref="O34:P34"/>
    <mergeCell ref="Q34:R34"/>
    <mergeCell ref="H32:H33"/>
    <mergeCell ref="I32:I34"/>
    <mergeCell ref="L32:L61"/>
    <mergeCell ref="M32:M34"/>
    <mergeCell ref="N32:N34"/>
    <mergeCell ref="O32:O33"/>
    <mergeCell ref="I38:I40"/>
    <mergeCell ref="M38:M40"/>
    <mergeCell ref="N38:N40"/>
    <mergeCell ref="O38:O39"/>
    <mergeCell ref="P35:P36"/>
    <mergeCell ref="Q35:Q36"/>
    <mergeCell ref="R35:R36"/>
    <mergeCell ref="S35:S37"/>
    <mergeCell ref="E37:F37"/>
    <mergeCell ref="G37:H37"/>
    <mergeCell ref="O37:P37"/>
    <mergeCell ref="Q37:R37"/>
    <mergeCell ref="G35:G36"/>
    <mergeCell ref="H35:H36"/>
    <mergeCell ref="I35:I37"/>
    <mergeCell ref="M35:M37"/>
    <mergeCell ref="N35:N37"/>
    <mergeCell ref="O35:O36"/>
    <mergeCell ref="S38:S40"/>
    <mergeCell ref="G40:H40"/>
    <mergeCell ref="O40:P40"/>
    <mergeCell ref="Q40:R40"/>
    <mergeCell ref="G38:G39"/>
    <mergeCell ref="H38:H39"/>
    <mergeCell ref="P38:P39"/>
    <mergeCell ref="Q38:Q39"/>
    <mergeCell ref="R38:R39"/>
    <mergeCell ref="S41:S43"/>
    <mergeCell ref="E43:F43"/>
    <mergeCell ref="G43:H43"/>
    <mergeCell ref="O43:P43"/>
    <mergeCell ref="Q43:R43"/>
    <mergeCell ref="I41:I43"/>
    <mergeCell ref="M41:M43"/>
    <mergeCell ref="N41:N43"/>
    <mergeCell ref="O41:O42"/>
    <mergeCell ref="P41:P42"/>
    <mergeCell ref="Q41:Q42"/>
    <mergeCell ref="O46:P46"/>
    <mergeCell ref="Q46:R46"/>
    <mergeCell ref="I44:I46"/>
    <mergeCell ref="M44:M46"/>
    <mergeCell ref="N44:N46"/>
    <mergeCell ref="O44:O45"/>
    <mergeCell ref="P44:P45"/>
    <mergeCell ref="Q44:Q45"/>
    <mergeCell ref="H41:H42"/>
    <mergeCell ref="R41:R42"/>
    <mergeCell ref="C44:C46"/>
    <mergeCell ref="D44:D46"/>
    <mergeCell ref="E44:E45"/>
    <mergeCell ref="F44:F45"/>
    <mergeCell ref="G44:G45"/>
    <mergeCell ref="H44:H45"/>
    <mergeCell ref="R47:R48"/>
    <mergeCell ref="S47:S49"/>
    <mergeCell ref="E49:F49"/>
    <mergeCell ref="G49:H49"/>
    <mergeCell ref="O49:P49"/>
    <mergeCell ref="Q49:R49"/>
    <mergeCell ref="I47:I49"/>
    <mergeCell ref="M47:M49"/>
    <mergeCell ref="N47:N49"/>
    <mergeCell ref="O47:O48"/>
    <mergeCell ref="P47:P48"/>
    <mergeCell ref="Q47:Q48"/>
    <mergeCell ref="G47:G48"/>
    <mergeCell ref="H47:H48"/>
    <mergeCell ref="R44:R45"/>
    <mergeCell ref="S44:S46"/>
    <mergeCell ref="E46:F46"/>
    <mergeCell ref="G46:H46"/>
    <mergeCell ref="C53:C55"/>
    <mergeCell ref="D53:D55"/>
    <mergeCell ref="E53:E54"/>
    <mergeCell ref="F53:F54"/>
    <mergeCell ref="G53:G54"/>
    <mergeCell ref="H53:H54"/>
    <mergeCell ref="R50:R51"/>
    <mergeCell ref="S50:S52"/>
    <mergeCell ref="E52:F52"/>
    <mergeCell ref="G52:H52"/>
    <mergeCell ref="O52:P52"/>
    <mergeCell ref="Q52:R52"/>
    <mergeCell ref="I50:I52"/>
    <mergeCell ref="M50:M52"/>
    <mergeCell ref="N50:N52"/>
    <mergeCell ref="O50:O51"/>
    <mergeCell ref="P50:P51"/>
    <mergeCell ref="Q50:Q51"/>
    <mergeCell ref="C50:C52"/>
    <mergeCell ref="D50:D52"/>
    <mergeCell ref="E50:E51"/>
    <mergeCell ref="F50:F51"/>
    <mergeCell ref="G50:G51"/>
    <mergeCell ref="H50:H51"/>
    <mergeCell ref="R53:R54"/>
    <mergeCell ref="S53:S55"/>
    <mergeCell ref="E55:F55"/>
    <mergeCell ref="G55:H55"/>
    <mergeCell ref="O55:P55"/>
    <mergeCell ref="Q55:R55"/>
    <mergeCell ref="I53:I55"/>
    <mergeCell ref="M53:M55"/>
    <mergeCell ref="N53:N55"/>
    <mergeCell ref="O53:O54"/>
    <mergeCell ref="P53:P54"/>
    <mergeCell ref="Q53:Q54"/>
    <mergeCell ref="C59:C61"/>
    <mergeCell ref="D59:D61"/>
    <mergeCell ref="E59:E60"/>
    <mergeCell ref="F59:F60"/>
    <mergeCell ref="G59:G60"/>
    <mergeCell ref="H59:H60"/>
    <mergeCell ref="R56:R57"/>
    <mergeCell ref="S56:S58"/>
    <mergeCell ref="E58:F58"/>
    <mergeCell ref="G58:H58"/>
    <mergeCell ref="O58:P58"/>
    <mergeCell ref="Q58:R58"/>
    <mergeCell ref="I56:I58"/>
    <mergeCell ref="M56:M58"/>
    <mergeCell ref="N56:N58"/>
    <mergeCell ref="O56:O57"/>
    <mergeCell ref="P56:P57"/>
    <mergeCell ref="Q56:Q57"/>
    <mergeCell ref="C56:C58"/>
    <mergeCell ref="D56:D58"/>
    <mergeCell ref="E56:E57"/>
    <mergeCell ref="F56:F57"/>
    <mergeCell ref="G56:G57"/>
    <mergeCell ref="H56:H57"/>
    <mergeCell ref="D63:D64"/>
    <mergeCell ref="E65:F65"/>
    <mergeCell ref="G65:H65"/>
    <mergeCell ref="I65:J65"/>
    <mergeCell ref="M65:N65"/>
    <mergeCell ref="O65:P65"/>
    <mergeCell ref="R59:R60"/>
    <mergeCell ref="S59:S61"/>
    <mergeCell ref="E61:F61"/>
    <mergeCell ref="G61:H61"/>
    <mergeCell ref="O61:P61"/>
    <mergeCell ref="Q61:R61"/>
    <mergeCell ref="I59:I61"/>
    <mergeCell ref="M59:M61"/>
    <mergeCell ref="N59:N61"/>
    <mergeCell ref="O59:O60"/>
    <mergeCell ref="P59:P60"/>
    <mergeCell ref="Q59:Q60"/>
    <mergeCell ref="D66:D69"/>
    <mergeCell ref="E66:F69"/>
    <mergeCell ref="L66:L69"/>
    <mergeCell ref="M66:N69"/>
    <mergeCell ref="T66:T69"/>
    <mergeCell ref="U66:V69"/>
    <mergeCell ref="AC66:AC69"/>
    <mergeCell ref="AD66:AE69"/>
    <mergeCell ref="Q67:Q68"/>
    <mergeCell ref="AQ66:AR66"/>
    <mergeCell ref="G67:G68"/>
    <mergeCell ref="H67:H68"/>
    <mergeCell ref="I67:I68"/>
    <mergeCell ref="J67:J68"/>
    <mergeCell ref="O67:O68"/>
    <mergeCell ref="P67:P68"/>
    <mergeCell ref="AH65:AI65"/>
    <mergeCell ref="Q65:R65"/>
    <mergeCell ref="U65:V65"/>
    <mergeCell ref="W65:X65"/>
    <mergeCell ref="Y65:Z65"/>
    <mergeCell ref="AD65:AE65"/>
    <mergeCell ref="AF65:AG65"/>
    <mergeCell ref="AQ68:AQ69"/>
    <mergeCell ref="AR68:AR69"/>
    <mergeCell ref="G69:H69"/>
    <mergeCell ref="I69:J69"/>
    <mergeCell ref="O69:P69"/>
    <mergeCell ref="Q69:R69"/>
    <mergeCell ref="W69:X69"/>
    <mergeCell ref="Y69:Z69"/>
    <mergeCell ref="AF69:AG69"/>
    <mergeCell ref="AH69:AI69"/>
    <mergeCell ref="AG67:AG68"/>
    <mergeCell ref="AH67:AH68"/>
    <mergeCell ref="AI67:AI68"/>
    <mergeCell ref="AM67:AN70"/>
    <mergeCell ref="AO68:AO69"/>
    <mergeCell ref="AP68:AP69"/>
    <mergeCell ref="R67:R68"/>
    <mergeCell ref="W67:W68"/>
    <mergeCell ref="X67:X68"/>
    <mergeCell ref="Y67:Y68"/>
    <mergeCell ref="Z67:Z68"/>
    <mergeCell ref="AF67:AF68"/>
    <mergeCell ref="AL66:AL70"/>
    <mergeCell ref="AM66:AN66"/>
    <mergeCell ref="AO70:AP70"/>
    <mergeCell ref="AO66:AP66"/>
    <mergeCell ref="AQ70:AR70"/>
    <mergeCell ref="G71:G72"/>
    <mergeCell ref="H71:H72"/>
    <mergeCell ref="I71:I72"/>
    <mergeCell ref="J71:J72"/>
    <mergeCell ref="O71:O72"/>
    <mergeCell ref="P71:P72"/>
    <mergeCell ref="D70:D73"/>
    <mergeCell ref="E70:F73"/>
    <mergeCell ref="L70:L73"/>
    <mergeCell ref="M70:N73"/>
    <mergeCell ref="T70:T73"/>
    <mergeCell ref="U70:V73"/>
    <mergeCell ref="Q71:Q72"/>
    <mergeCell ref="R71:R72"/>
    <mergeCell ref="AQ72:AQ73"/>
    <mergeCell ref="AR72:AR73"/>
    <mergeCell ref="G73:H73"/>
    <mergeCell ref="I73:J73"/>
    <mergeCell ref="O73:P73"/>
    <mergeCell ref="Q73:R73"/>
    <mergeCell ref="W73:X73"/>
    <mergeCell ref="Y73:Z73"/>
    <mergeCell ref="AF73:AG73"/>
    <mergeCell ref="AH73:AI73"/>
    <mergeCell ref="AH71:AH72"/>
    <mergeCell ref="AI71:AI72"/>
    <mergeCell ref="AL71:AL74"/>
    <mergeCell ref="AM71:AN74"/>
    <mergeCell ref="AO72:AO73"/>
    <mergeCell ref="AP72:AP73"/>
    <mergeCell ref="W71:W72"/>
    <mergeCell ref="X71:X72"/>
    <mergeCell ref="Y71:Y72"/>
    <mergeCell ref="Z71:Z72"/>
    <mergeCell ref="AF71:AF72"/>
    <mergeCell ref="AG71:AG72"/>
    <mergeCell ref="AC70:AC73"/>
    <mergeCell ref="AD70:AE73"/>
    <mergeCell ref="AO74:AP74"/>
    <mergeCell ref="AQ74:AR74"/>
    <mergeCell ref="G75:G76"/>
    <mergeCell ref="H75:H76"/>
    <mergeCell ref="I75:I76"/>
    <mergeCell ref="J75:J76"/>
    <mergeCell ref="O75:O76"/>
    <mergeCell ref="P75:P76"/>
    <mergeCell ref="D74:D77"/>
    <mergeCell ref="E74:F77"/>
    <mergeCell ref="L74:L77"/>
    <mergeCell ref="M74:N77"/>
    <mergeCell ref="T74:T77"/>
    <mergeCell ref="U74:V77"/>
    <mergeCell ref="Q75:Q76"/>
    <mergeCell ref="R75:R76"/>
    <mergeCell ref="AQ76:AQ77"/>
    <mergeCell ref="AR76:AR77"/>
    <mergeCell ref="G77:H77"/>
    <mergeCell ref="I77:J77"/>
    <mergeCell ref="O77:P77"/>
    <mergeCell ref="Q77:R77"/>
    <mergeCell ref="W77:X77"/>
    <mergeCell ref="Y77:Z77"/>
    <mergeCell ref="AF77:AG77"/>
    <mergeCell ref="AH77:AI77"/>
    <mergeCell ref="AH75:AH76"/>
    <mergeCell ref="AI75:AI76"/>
    <mergeCell ref="AL75:AL78"/>
    <mergeCell ref="AM75:AN78"/>
    <mergeCell ref="AO76:AO77"/>
    <mergeCell ref="AP76:AP77"/>
    <mergeCell ref="W75:W76"/>
    <mergeCell ref="X75:X76"/>
    <mergeCell ref="Y75:Y76"/>
    <mergeCell ref="Z75:Z76"/>
    <mergeCell ref="AF75:AF76"/>
    <mergeCell ref="AG75:AG76"/>
    <mergeCell ref="AC74:AC77"/>
    <mergeCell ref="AD74:AE77"/>
    <mergeCell ref="AO78:AP78"/>
    <mergeCell ref="AQ78:AR78"/>
    <mergeCell ref="G79:G80"/>
    <mergeCell ref="H79:H80"/>
    <mergeCell ref="I79:I80"/>
    <mergeCell ref="J79:J80"/>
    <mergeCell ref="O79:O80"/>
    <mergeCell ref="P79:P80"/>
    <mergeCell ref="D78:D81"/>
    <mergeCell ref="E78:F81"/>
    <mergeCell ref="L78:L81"/>
    <mergeCell ref="M78:N81"/>
    <mergeCell ref="T78:T81"/>
    <mergeCell ref="U78:V81"/>
    <mergeCell ref="Q79:Q80"/>
    <mergeCell ref="R79:R80"/>
    <mergeCell ref="AQ80:AQ81"/>
    <mergeCell ref="AR80:AR81"/>
    <mergeCell ref="G81:H81"/>
    <mergeCell ref="I81:J81"/>
    <mergeCell ref="O81:P81"/>
    <mergeCell ref="Q81:R81"/>
    <mergeCell ref="W81:X81"/>
    <mergeCell ref="Y81:Z81"/>
    <mergeCell ref="AF81:AG81"/>
    <mergeCell ref="AH81:AI81"/>
    <mergeCell ref="AH79:AH80"/>
    <mergeCell ref="AI79:AI80"/>
    <mergeCell ref="AL79:AL82"/>
    <mergeCell ref="AM79:AN82"/>
    <mergeCell ref="AO80:AO81"/>
    <mergeCell ref="AP80:AP81"/>
    <mergeCell ref="W79:W80"/>
    <mergeCell ref="X79:X80"/>
    <mergeCell ref="Y79:Y80"/>
    <mergeCell ref="Z79:Z80"/>
    <mergeCell ref="AF79:AF80"/>
    <mergeCell ref="AG79:AG80"/>
    <mergeCell ref="AC78:AC81"/>
    <mergeCell ref="AD78:AE81"/>
    <mergeCell ref="AO82:AP82"/>
    <mergeCell ref="AQ82:AR82"/>
    <mergeCell ref="G83:G84"/>
    <mergeCell ref="H83:H84"/>
    <mergeCell ref="I83:I84"/>
    <mergeCell ref="J83:J84"/>
    <mergeCell ref="O83:O84"/>
    <mergeCell ref="P83:P84"/>
    <mergeCell ref="D82:D85"/>
    <mergeCell ref="E82:F85"/>
    <mergeCell ref="L82:L85"/>
    <mergeCell ref="M82:N85"/>
    <mergeCell ref="T82:T85"/>
    <mergeCell ref="U82:V85"/>
    <mergeCell ref="Q83:Q84"/>
    <mergeCell ref="R83:R84"/>
    <mergeCell ref="AQ84:AQ85"/>
    <mergeCell ref="AR84:AR85"/>
    <mergeCell ref="G85:H85"/>
    <mergeCell ref="I85:J85"/>
    <mergeCell ref="O85:P85"/>
    <mergeCell ref="Q85:R85"/>
    <mergeCell ref="W85:X85"/>
    <mergeCell ref="Y85:Z85"/>
    <mergeCell ref="AF85:AG85"/>
    <mergeCell ref="AH85:AI85"/>
    <mergeCell ref="AH83:AH84"/>
    <mergeCell ref="AI83:AI84"/>
    <mergeCell ref="AL83:AL86"/>
    <mergeCell ref="AM83:AN86"/>
    <mergeCell ref="AO84:AO85"/>
    <mergeCell ref="AP84:AP85"/>
    <mergeCell ref="W83:W84"/>
    <mergeCell ref="X83:X84"/>
    <mergeCell ref="Y83:Y84"/>
    <mergeCell ref="Z83:Z84"/>
    <mergeCell ref="AF83:AF84"/>
    <mergeCell ref="AG83:AG84"/>
    <mergeCell ref="AC82:AC85"/>
    <mergeCell ref="AD82:AE85"/>
    <mergeCell ref="AQ86:AR86"/>
    <mergeCell ref="G87:G88"/>
    <mergeCell ref="H87:H88"/>
    <mergeCell ref="I87:I88"/>
    <mergeCell ref="J87:J88"/>
    <mergeCell ref="O87:O88"/>
    <mergeCell ref="P87:P88"/>
    <mergeCell ref="D86:D89"/>
    <mergeCell ref="E86:F89"/>
    <mergeCell ref="L86:L89"/>
    <mergeCell ref="M86:N89"/>
    <mergeCell ref="T86:T89"/>
    <mergeCell ref="U86:V89"/>
    <mergeCell ref="Q87:Q88"/>
    <mergeCell ref="R87:R88"/>
    <mergeCell ref="AR88:AR89"/>
    <mergeCell ref="G89:H89"/>
    <mergeCell ref="I89:J89"/>
    <mergeCell ref="O89:P89"/>
    <mergeCell ref="Q89:R89"/>
    <mergeCell ref="W89:X89"/>
    <mergeCell ref="Y89:Z89"/>
    <mergeCell ref="AF89:AG89"/>
    <mergeCell ref="AH89:AI89"/>
    <mergeCell ref="AM87:AN90"/>
    <mergeCell ref="AO88:AO89"/>
    <mergeCell ref="AP88:AP89"/>
    <mergeCell ref="W87:W88"/>
    <mergeCell ref="X87:X88"/>
    <mergeCell ref="Y87:Y88"/>
    <mergeCell ref="Z87:Z88"/>
    <mergeCell ref="AF87:AF88"/>
    <mergeCell ref="AG87:AG88"/>
    <mergeCell ref="AC86:AC89"/>
    <mergeCell ref="AD86:AE89"/>
    <mergeCell ref="AO86:AP86"/>
    <mergeCell ref="D90:D93"/>
    <mergeCell ref="E90:F93"/>
    <mergeCell ref="L90:L93"/>
    <mergeCell ref="M90:N93"/>
    <mergeCell ref="T90:T93"/>
    <mergeCell ref="U90:V93"/>
    <mergeCell ref="Q91:Q92"/>
    <mergeCell ref="R91:R92"/>
    <mergeCell ref="AQ88:AQ89"/>
    <mergeCell ref="AF91:AF92"/>
    <mergeCell ref="AG91:AG92"/>
    <mergeCell ref="AC90:AC93"/>
    <mergeCell ref="AD90:AE93"/>
    <mergeCell ref="AO90:AP90"/>
    <mergeCell ref="AQ90:AR90"/>
    <mergeCell ref="G91:G92"/>
    <mergeCell ref="H91:H92"/>
    <mergeCell ref="I91:I92"/>
    <mergeCell ref="J91:J92"/>
    <mergeCell ref="O91:O92"/>
    <mergeCell ref="P91:P92"/>
    <mergeCell ref="AH87:AH88"/>
    <mergeCell ref="AI87:AI88"/>
    <mergeCell ref="AL87:AL90"/>
    <mergeCell ref="T94:T97"/>
    <mergeCell ref="U94:V97"/>
    <mergeCell ref="Q95:Q96"/>
    <mergeCell ref="R95:R96"/>
    <mergeCell ref="AQ92:AQ93"/>
    <mergeCell ref="AR92:AR93"/>
    <mergeCell ref="G93:H93"/>
    <mergeCell ref="I93:J93"/>
    <mergeCell ref="O93:P93"/>
    <mergeCell ref="Q93:R93"/>
    <mergeCell ref="W93:X93"/>
    <mergeCell ref="Y93:Z93"/>
    <mergeCell ref="AF93:AG93"/>
    <mergeCell ref="AH93:AI93"/>
    <mergeCell ref="AH91:AH92"/>
    <mergeCell ref="AI91:AI92"/>
    <mergeCell ref="AL91:AL94"/>
    <mergeCell ref="AM91:AN94"/>
    <mergeCell ref="AO92:AO93"/>
    <mergeCell ref="AP92:AP93"/>
    <mergeCell ref="W91:W92"/>
    <mergeCell ref="X91:X92"/>
    <mergeCell ref="Y91:Y92"/>
    <mergeCell ref="Z91:Z92"/>
    <mergeCell ref="G95:G96"/>
    <mergeCell ref="H95:H96"/>
    <mergeCell ref="I95:I96"/>
    <mergeCell ref="J95:J96"/>
    <mergeCell ref="O95:O96"/>
    <mergeCell ref="P95:P96"/>
    <mergeCell ref="D94:D97"/>
    <mergeCell ref="E94:F97"/>
    <mergeCell ref="L94:L97"/>
    <mergeCell ref="M94:N97"/>
    <mergeCell ref="X95:X96"/>
    <mergeCell ref="Y95:Y96"/>
    <mergeCell ref="Z95:Z96"/>
    <mergeCell ref="AF95:AF96"/>
    <mergeCell ref="AG95:AG96"/>
    <mergeCell ref="AC94:AC97"/>
    <mergeCell ref="AD94:AE97"/>
    <mergeCell ref="AO94:AP94"/>
    <mergeCell ref="AQ94:AR94"/>
    <mergeCell ref="D98:D101"/>
    <mergeCell ref="E98:F101"/>
    <mergeCell ref="T98:T101"/>
    <mergeCell ref="U98:V101"/>
    <mergeCell ref="AC98:AC101"/>
    <mergeCell ref="AD98:AE101"/>
    <mergeCell ref="AQ96:AQ97"/>
    <mergeCell ref="AR96:AR97"/>
    <mergeCell ref="G97:H97"/>
    <mergeCell ref="I97:J97"/>
    <mergeCell ref="O97:P97"/>
    <mergeCell ref="Q97:R97"/>
    <mergeCell ref="W97:X97"/>
    <mergeCell ref="Y97:Z97"/>
    <mergeCell ref="AF97:AG97"/>
    <mergeCell ref="AH97:AI97"/>
    <mergeCell ref="AH95:AH96"/>
    <mergeCell ref="AI95:AI96"/>
    <mergeCell ref="AL95:AL98"/>
    <mergeCell ref="AM95:AN98"/>
    <mergeCell ref="AO96:AO97"/>
    <mergeCell ref="AP96:AP97"/>
    <mergeCell ref="AO98:AP98"/>
    <mergeCell ref="W95:W96"/>
    <mergeCell ref="AQ98:AR98"/>
    <mergeCell ref="G99:G100"/>
    <mergeCell ref="H99:H100"/>
    <mergeCell ref="I99:I100"/>
    <mergeCell ref="J99:J100"/>
    <mergeCell ref="W99:W100"/>
    <mergeCell ref="X99:X100"/>
    <mergeCell ref="Y99:Y100"/>
    <mergeCell ref="Z99:Z100"/>
    <mergeCell ref="AF99:AF100"/>
    <mergeCell ref="AP100:AP101"/>
    <mergeCell ref="AQ100:AQ101"/>
    <mergeCell ref="AR100:AR101"/>
    <mergeCell ref="G101:H101"/>
    <mergeCell ref="I101:J101"/>
    <mergeCell ref="W101:X101"/>
    <mergeCell ref="Y101:Z101"/>
    <mergeCell ref="AF101:AG101"/>
    <mergeCell ref="AH101:AI101"/>
    <mergeCell ref="AG99:AG100"/>
    <mergeCell ref="AH99:AH100"/>
    <mergeCell ref="AI99:AI100"/>
    <mergeCell ref="AL99:AL102"/>
    <mergeCell ref="AM99:AN102"/>
    <mergeCell ref="AO100:AO101"/>
    <mergeCell ref="AO106:AP106"/>
    <mergeCell ref="AQ106:AR106"/>
    <mergeCell ref="AO104:AO105"/>
    <mergeCell ref="AP104:AP105"/>
    <mergeCell ref="AQ104:AQ105"/>
    <mergeCell ref="AR104:AR105"/>
    <mergeCell ref="G105:H105"/>
    <mergeCell ref="I105:J105"/>
    <mergeCell ref="D102:D105"/>
    <mergeCell ref="E102:F105"/>
    <mergeCell ref="AO102:AP102"/>
    <mergeCell ref="AQ102:AR102"/>
    <mergeCell ref="G103:G104"/>
    <mergeCell ref="H103:H104"/>
    <mergeCell ref="I103:I104"/>
    <mergeCell ref="J103:J104"/>
    <mergeCell ref="AL103:AL106"/>
    <mergeCell ref="AM103:AN106"/>
  </mergeCells>
  <phoneticPr fontId="4"/>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D1FFB-30CC-463C-AC89-ECB5FB469A59}">
  <dimension ref="B1:AR106"/>
  <sheetViews>
    <sheetView zoomScale="85" zoomScaleNormal="85" workbookViewId="0">
      <selection activeCell="I47" sqref="I47:I49"/>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421</v>
      </c>
      <c r="D5" s="143">
        <v>49</v>
      </c>
      <c r="E5" s="143">
        <v>130</v>
      </c>
      <c r="F5" s="143">
        <v>23</v>
      </c>
      <c r="G5" s="143">
        <v>194</v>
      </c>
      <c r="H5" s="143">
        <v>24</v>
      </c>
      <c r="I5" s="144">
        <v>335</v>
      </c>
      <c r="J5" s="106" t="s">
        <v>265</v>
      </c>
    </row>
    <row r="6" spans="2:10" x14ac:dyDescent="0.4">
      <c r="B6" s="141"/>
      <c r="C6" s="143"/>
      <c r="D6" s="143"/>
      <c r="E6" s="143"/>
      <c r="F6" s="143"/>
      <c r="G6" s="143"/>
      <c r="H6" s="143"/>
      <c r="I6" s="145"/>
    </row>
    <row r="7" spans="2:10" x14ac:dyDescent="0.4">
      <c r="B7" s="141"/>
      <c r="C7" s="143"/>
      <c r="D7" s="143"/>
      <c r="E7" s="143">
        <f>E5+F5</f>
        <v>153</v>
      </c>
      <c r="F7" s="143"/>
      <c r="G7" s="143">
        <f>G5+H5</f>
        <v>218</v>
      </c>
      <c r="H7" s="143"/>
      <c r="I7" s="146"/>
    </row>
    <row r="8" spans="2:10" x14ac:dyDescent="0.4">
      <c r="B8" s="141"/>
      <c r="C8" s="143" t="s">
        <v>424</v>
      </c>
      <c r="D8" s="143">
        <v>2621</v>
      </c>
      <c r="E8" s="143">
        <v>32</v>
      </c>
      <c r="F8" s="143">
        <v>14</v>
      </c>
      <c r="G8" s="143">
        <v>49</v>
      </c>
      <c r="H8" s="143">
        <v>14</v>
      </c>
      <c r="I8" s="144">
        <v>332</v>
      </c>
      <c r="J8" s="106" t="s">
        <v>265</v>
      </c>
    </row>
    <row r="9" spans="2:10" x14ac:dyDescent="0.4">
      <c r="B9" s="141"/>
      <c r="C9" s="143"/>
      <c r="D9" s="143"/>
      <c r="E9" s="143"/>
      <c r="F9" s="143"/>
      <c r="G9" s="143"/>
      <c r="H9" s="143"/>
      <c r="I9" s="145"/>
    </row>
    <row r="10" spans="2:10" x14ac:dyDescent="0.4">
      <c r="B10" s="141"/>
      <c r="C10" s="143"/>
      <c r="D10" s="143"/>
      <c r="E10" s="143">
        <f>E8+F8</f>
        <v>46</v>
      </c>
      <c r="F10" s="143"/>
      <c r="G10" s="143">
        <f>G8+H8</f>
        <v>63</v>
      </c>
      <c r="H10" s="143"/>
      <c r="I10" s="146"/>
    </row>
    <row r="11" spans="2:10" ht="19.5" thickBot="1" x14ac:dyDescent="0.45">
      <c r="B11" s="142"/>
      <c r="C11" s="72" t="s">
        <v>132</v>
      </c>
      <c r="D11" s="73">
        <f t="shared" ref="D11:I11" si="0">D8/D5</f>
        <v>53.489795918367349</v>
      </c>
      <c r="E11" s="73">
        <f t="shared" si="0"/>
        <v>0.24615384615384617</v>
      </c>
      <c r="F11" s="73">
        <f t="shared" si="0"/>
        <v>0.60869565217391308</v>
      </c>
      <c r="G11" s="73">
        <f t="shared" si="0"/>
        <v>0.25257731958762886</v>
      </c>
      <c r="H11" s="73">
        <f t="shared" si="0"/>
        <v>0.58333333333333337</v>
      </c>
      <c r="I11" s="74">
        <f t="shared" si="0"/>
        <v>0.991044776119403</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425</v>
      </c>
      <c r="D15" s="143">
        <v>534</v>
      </c>
      <c r="E15" s="143">
        <v>132</v>
      </c>
      <c r="F15" s="143">
        <v>50</v>
      </c>
      <c r="G15" s="143">
        <v>82</v>
      </c>
      <c r="H15" s="143">
        <v>50</v>
      </c>
      <c r="I15" s="144">
        <v>603</v>
      </c>
    </row>
    <row r="16" spans="2:10" x14ac:dyDescent="0.4">
      <c r="B16" s="141"/>
      <c r="C16" s="143"/>
      <c r="D16" s="143"/>
      <c r="E16" s="143"/>
      <c r="F16" s="143"/>
      <c r="G16" s="143"/>
      <c r="H16" s="143"/>
      <c r="I16" s="145"/>
    </row>
    <row r="17" spans="2:19" x14ac:dyDescent="0.4">
      <c r="B17" s="141"/>
      <c r="C17" s="143"/>
      <c r="D17" s="143"/>
      <c r="E17" s="143">
        <f>E15+F15</f>
        <v>182</v>
      </c>
      <c r="F17" s="143"/>
      <c r="G17" s="143">
        <f>G15+H15</f>
        <v>132</v>
      </c>
      <c r="H17" s="143"/>
      <c r="I17" s="146"/>
    </row>
    <row r="18" spans="2:19" x14ac:dyDescent="0.4">
      <c r="B18" s="141"/>
      <c r="C18" s="276" t="s">
        <v>426</v>
      </c>
      <c r="D18" s="150">
        <f t="shared" ref="D18:I18" si="1">D15*D11</f>
        <v>28563.551020408166</v>
      </c>
      <c r="E18" s="150">
        <f t="shared" si="1"/>
        <v>32.492307692307691</v>
      </c>
      <c r="F18" s="150">
        <f t="shared" si="1"/>
        <v>30.434782608695656</v>
      </c>
      <c r="G18" s="150">
        <f t="shared" si="1"/>
        <v>20.711340206185568</v>
      </c>
      <c r="H18" s="150">
        <f t="shared" si="1"/>
        <v>29.166666666666668</v>
      </c>
      <c r="I18" s="147">
        <f t="shared" si="1"/>
        <v>597.6</v>
      </c>
    </row>
    <row r="19" spans="2:19" x14ac:dyDescent="0.4">
      <c r="B19" s="141"/>
      <c r="C19" s="143"/>
      <c r="D19" s="150"/>
      <c r="E19" s="150"/>
      <c r="F19" s="150"/>
      <c r="G19" s="150"/>
      <c r="H19" s="150"/>
      <c r="I19" s="148"/>
    </row>
    <row r="20" spans="2:19" x14ac:dyDescent="0.4">
      <c r="B20" s="141"/>
      <c r="C20" s="143"/>
      <c r="D20" s="150"/>
      <c r="E20" s="150">
        <f>E18+F18</f>
        <v>62.927090301003346</v>
      </c>
      <c r="F20" s="150"/>
      <c r="G20" s="150">
        <f>G18+H18</f>
        <v>49.878006872852239</v>
      </c>
      <c r="H20" s="150"/>
      <c r="I20" s="149"/>
    </row>
    <row r="21" spans="2:19" ht="19.5" thickBot="1" x14ac:dyDescent="0.45">
      <c r="B21" s="153"/>
      <c r="C21" s="75" t="s">
        <v>132</v>
      </c>
      <c r="D21" s="76">
        <f t="shared" ref="D21:I21" si="2">D18/D15</f>
        <v>53.489795918367349</v>
      </c>
      <c r="E21" s="76">
        <f t="shared" si="2"/>
        <v>0.24615384615384614</v>
      </c>
      <c r="F21" s="76">
        <f t="shared" si="2"/>
        <v>0.60869565217391308</v>
      </c>
      <c r="G21" s="76">
        <f t="shared" si="2"/>
        <v>0.25257731958762886</v>
      </c>
      <c r="H21" s="76">
        <f t="shared" si="2"/>
        <v>0.58333333333333337</v>
      </c>
      <c r="I21" s="76">
        <f t="shared" si="2"/>
        <v>0.991044776119403</v>
      </c>
    </row>
    <row r="22" spans="2:19" x14ac:dyDescent="0.4">
      <c r="B22" s="77"/>
      <c r="C22" s="77"/>
      <c r="D22" s="151" t="s">
        <v>261</v>
      </c>
      <c r="E22" s="78"/>
      <c r="F22" s="78"/>
      <c r="G22" s="78"/>
      <c r="H22" s="78"/>
      <c r="I22" s="78"/>
    </row>
    <row r="23" spans="2:19" x14ac:dyDescent="0.4">
      <c r="B23" s="77"/>
      <c r="C23" s="77"/>
      <c r="D23" s="152"/>
      <c r="E23" s="78"/>
      <c r="F23" s="78"/>
      <c r="G23" s="78"/>
      <c r="H23" s="78"/>
      <c r="I23" s="78"/>
    </row>
    <row r="24" spans="2:19" x14ac:dyDescent="0.4">
      <c r="B24" s="77"/>
      <c r="C24" s="77"/>
      <c r="D24" s="78"/>
      <c r="E24" s="78"/>
      <c r="F24" s="78"/>
      <c r="G24" s="78"/>
      <c r="H24" s="78"/>
      <c r="I24" s="78"/>
    </row>
    <row r="25" spans="2:19" x14ac:dyDescent="0.4">
      <c r="B25" s="77"/>
      <c r="C25" s="77"/>
      <c r="D25" s="78"/>
      <c r="E25" s="78"/>
      <c r="F25" s="78"/>
      <c r="G25" s="78"/>
      <c r="H25" s="78"/>
      <c r="I25" s="78"/>
    </row>
    <row r="26" spans="2:19" x14ac:dyDescent="0.4">
      <c r="B26" s="77"/>
      <c r="C26" s="77"/>
      <c r="D26" s="78"/>
      <c r="E26" s="78"/>
      <c r="F26" s="78"/>
      <c r="G26" s="78"/>
      <c r="H26" s="78"/>
      <c r="I26" s="78"/>
    </row>
    <row r="27" spans="2:19" x14ac:dyDescent="0.4">
      <c r="B27" s="77"/>
      <c r="C27" s="77"/>
      <c r="D27" s="77"/>
      <c r="E27" s="78"/>
      <c r="F27" s="78"/>
      <c r="G27" s="78"/>
      <c r="H27" s="78"/>
      <c r="I27" s="78"/>
    </row>
    <row r="29" spans="2:19" ht="19.5" thickBot="1" x14ac:dyDescent="0.45">
      <c r="D29" s="79"/>
    </row>
    <row r="30" spans="2:19" ht="19.5" x14ac:dyDescent="0.4">
      <c r="B30" s="134" t="s">
        <v>140</v>
      </c>
      <c r="C30" s="135"/>
      <c r="D30" s="138" t="s">
        <v>121</v>
      </c>
      <c r="E30" s="138"/>
      <c r="F30" s="138"/>
      <c r="G30" s="138"/>
      <c r="H30" s="138"/>
      <c r="I30" s="139"/>
      <c r="L30" s="134" t="s">
        <v>140</v>
      </c>
      <c r="M30" s="135"/>
      <c r="N30" s="138" t="s">
        <v>121</v>
      </c>
      <c r="O30" s="138"/>
      <c r="P30" s="138"/>
      <c r="Q30" s="138"/>
      <c r="R30" s="138"/>
      <c r="S30" s="139"/>
    </row>
    <row r="31" spans="2:1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row>
    <row r="32" spans="2:19" x14ac:dyDescent="0.4">
      <c r="B32" s="191" t="s">
        <v>193</v>
      </c>
      <c r="C32" s="179" t="s">
        <v>390</v>
      </c>
      <c r="D32" s="273" t="s">
        <v>397</v>
      </c>
      <c r="E32" s="143">
        <v>111</v>
      </c>
      <c r="F32" s="143">
        <v>72</v>
      </c>
      <c r="G32" s="143">
        <v>191</v>
      </c>
      <c r="H32" s="143">
        <v>72</v>
      </c>
      <c r="I32" s="144">
        <v>175</v>
      </c>
      <c r="K32"/>
      <c r="L32" s="191" t="s">
        <v>193</v>
      </c>
      <c r="M32" s="272" t="s">
        <v>333</v>
      </c>
      <c r="N32" s="273" t="s">
        <v>344</v>
      </c>
      <c r="O32" s="273">
        <v>232</v>
      </c>
      <c r="P32" s="273">
        <v>59</v>
      </c>
      <c r="Q32" s="273">
        <v>173</v>
      </c>
      <c r="R32" s="273">
        <v>59</v>
      </c>
      <c r="S32" s="194">
        <v>704</v>
      </c>
    </row>
    <row r="33" spans="2:20" x14ac:dyDescent="0.4">
      <c r="B33" s="192"/>
      <c r="C33" s="180"/>
      <c r="D33" s="143"/>
      <c r="E33" s="143"/>
      <c r="F33" s="143"/>
      <c r="G33" s="143"/>
      <c r="H33" s="143"/>
      <c r="I33" s="145"/>
      <c r="K33"/>
      <c r="L33" s="192"/>
      <c r="M33" s="141"/>
      <c r="N33" s="143"/>
      <c r="O33" s="143"/>
      <c r="P33" s="143"/>
      <c r="Q33" s="143"/>
      <c r="R33" s="143"/>
      <c r="S33" s="145"/>
    </row>
    <row r="34" spans="2:20" ht="19.5" thickBot="1" x14ac:dyDescent="0.45">
      <c r="B34" s="192"/>
      <c r="C34" s="181"/>
      <c r="D34" s="177"/>
      <c r="E34" s="207">
        <f>E32+F32</f>
        <v>183</v>
      </c>
      <c r="F34" s="208"/>
      <c r="G34" s="207">
        <f>G32+H32</f>
        <v>263</v>
      </c>
      <c r="H34" s="208"/>
      <c r="I34" s="146"/>
      <c r="K34"/>
      <c r="L34" s="192"/>
      <c r="M34" s="153"/>
      <c r="N34" s="177"/>
      <c r="O34" s="207">
        <f>O32+P32</f>
        <v>291</v>
      </c>
      <c r="P34" s="208"/>
      <c r="Q34" s="207">
        <f>Q32+R32</f>
        <v>232</v>
      </c>
      <c r="R34" s="208"/>
      <c r="S34" s="176"/>
    </row>
    <row r="35" spans="2:20" x14ac:dyDescent="0.4">
      <c r="B35" s="192"/>
      <c r="C35" s="179" t="s">
        <v>391</v>
      </c>
      <c r="D35" s="197" t="s">
        <v>409</v>
      </c>
      <c r="E35" s="143">
        <v>183</v>
      </c>
      <c r="F35" s="143">
        <v>26</v>
      </c>
      <c r="G35" s="143">
        <v>183</v>
      </c>
      <c r="H35" s="143">
        <v>26</v>
      </c>
      <c r="I35" s="194">
        <v>508</v>
      </c>
      <c r="K35"/>
      <c r="L35" s="192"/>
      <c r="M35" s="272" t="s">
        <v>334</v>
      </c>
      <c r="N35" s="197" t="s">
        <v>359</v>
      </c>
      <c r="O35" s="273">
        <v>274</v>
      </c>
      <c r="P35" s="273">
        <v>47</v>
      </c>
      <c r="Q35" s="273">
        <v>257</v>
      </c>
      <c r="R35" s="273">
        <v>47</v>
      </c>
      <c r="S35" s="194">
        <v>1841</v>
      </c>
    </row>
    <row r="36" spans="2:20" x14ac:dyDescent="0.4">
      <c r="B36" s="192"/>
      <c r="C36" s="180"/>
      <c r="D36" s="204"/>
      <c r="E36" s="143"/>
      <c r="F36" s="143"/>
      <c r="G36" s="143"/>
      <c r="H36" s="143"/>
      <c r="I36" s="145"/>
      <c r="K36"/>
      <c r="L36" s="192"/>
      <c r="M36" s="141"/>
      <c r="N36" s="204"/>
      <c r="O36" s="143"/>
      <c r="P36" s="143"/>
      <c r="Q36" s="143"/>
      <c r="R36" s="143"/>
      <c r="S36" s="145"/>
    </row>
    <row r="37" spans="2:20" ht="19.5" thickBot="1" x14ac:dyDescent="0.45">
      <c r="B37" s="192"/>
      <c r="C37" s="181"/>
      <c r="D37" s="205"/>
      <c r="E37" s="207">
        <f>E35+F35</f>
        <v>209</v>
      </c>
      <c r="F37" s="208"/>
      <c r="G37" s="207">
        <f>G35+H35</f>
        <v>209</v>
      </c>
      <c r="H37" s="208"/>
      <c r="I37" s="176"/>
      <c r="K37"/>
      <c r="L37" s="192"/>
      <c r="M37" s="153"/>
      <c r="N37" s="205"/>
      <c r="O37" s="207">
        <f>O35+P35</f>
        <v>321</v>
      </c>
      <c r="P37" s="208"/>
      <c r="Q37" s="207">
        <f>Q35+R35</f>
        <v>304</v>
      </c>
      <c r="R37" s="208"/>
      <c r="S37" s="176"/>
    </row>
    <row r="38" spans="2:20" x14ac:dyDescent="0.4">
      <c r="B38" s="192"/>
      <c r="C38" s="179" t="s">
        <v>398</v>
      </c>
      <c r="D38" s="143" t="s">
        <v>419</v>
      </c>
      <c r="E38" s="143">
        <v>182</v>
      </c>
      <c r="F38" s="143">
        <v>72</v>
      </c>
      <c r="G38" s="143">
        <v>253</v>
      </c>
      <c r="H38" s="143">
        <v>72</v>
      </c>
      <c r="I38" s="144">
        <v>553</v>
      </c>
      <c r="K38"/>
      <c r="L38" s="192"/>
      <c r="M38" s="272" t="s">
        <v>335</v>
      </c>
      <c r="N38" s="273" t="s">
        <v>364</v>
      </c>
      <c r="O38" s="273">
        <v>275</v>
      </c>
      <c r="P38" s="273">
        <v>74</v>
      </c>
      <c r="Q38" s="273">
        <v>253</v>
      </c>
      <c r="R38" s="273">
        <v>74</v>
      </c>
      <c r="S38" s="194">
        <v>1867</v>
      </c>
    </row>
    <row r="39" spans="2:20" x14ac:dyDescent="0.4">
      <c r="B39" s="192"/>
      <c r="C39" s="180"/>
      <c r="D39" s="143"/>
      <c r="E39" s="143"/>
      <c r="F39" s="143"/>
      <c r="G39" s="143"/>
      <c r="H39" s="143"/>
      <c r="I39" s="145"/>
      <c r="K39"/>
      <c r="L39" s="192"/>
      <c r="M39" s="141"/>
      <c r="N39" s="143"/>
      <c r="O39" s="143"/>
      <c r="P39" s="143"/>
      <c r="Q39" s="143"/>
      <c r="R39" s="143"/>
      <c r="S39" s="145"/>
    </row>
    <row r="40" spans="2:20" ht="19.5" thickBot="1" x14ac:dyDescent="0.45">
      <c r="B40" s="192"/>
      <c r="C40" s="181"/>
      <c r="D40" s="143"/>
      <c r="E40" s="207">
        <f>E38+F38</f>
        <v>254</v>
      </c>
      <c r="F40" s="208"/>
      <c r="G40" s="207">
        <f>G38+H38</f>
        <v>325</v>
      </c>
      <c r="H40" s="208"/>
      <c r="I40" s="146"/>
      <c r="K40"/>
      <c r="L40" s="192"/>
      <c r="M40" s="153"/>
      <c r="N40" s="177"/>
      <c r="O40" s="207">
        <f>O38+P38</f>
        <v>349</v>
      </c>
      <c r="P40" s="208"/>
      <c r="Q40" s="207">
        <f>Q38+R38</f>
        <v>327</v>
      </c>
      <c r="R40" s="208"/>
      <c r="S40" s="176"/>
      <c r="T40" s="66">
        <v>82.9</v>
      </c>
    </row>
    <row r="41" spans="2:20" x14ac:dyDescent="0.4">
      <c r="B41" s="192"/>
      <c r="C41" s="179" t="s">
        <v>399</v>
      </c>
      <c r="D41" s="143" t="s">
        <v>423</v>
      </c>
      <c r="E41" s="143">
        <v>84</v>
      </c>
      <c r="F41" s="143">
        <v>23</v>
      </c>
      <c r="G41" s="143">
        <v>102</v>
      </c>
      <c r="H41" s="143">
        <v>23</v>
      </c>
      <c r="I41" s="144">
        <v>332</v>
      </c>
      <c r="K41"/>
      <c r="L41" s="192"/>
      <c r="M41" s="272" t="s">
        <v>336</v>
      </c>
      <c r="N41" s="273" t="s">
        <v>365</v>
      </c>
      <c r="O41" s="273">
        <v>362</v>
      </c>
      <c r="P41" s="273">
        <v>110</v>
      </c>
      <c r="Q41" s="273">
        <v>475</v>
      </c>
      <c r="R41" s="273">
        <v>110</v>
      </c>
      <c r="S41" s="194">
        <v>3341</v>
      </c>
    </row>
    <row r="42" spans="2:20" x14ac:dyDescent="0.4">
      <c r="B42" s="192"/>
      <c r="C42" s="180"/>
      <c r="D42" s="143"/>
      <c r="E42" s="143"/>
      <c r="F42" s="143"/>
      <c r="G42" s="143"/>
      <c r="H42" s="143"/>
      <c r="I42" s="145"/>
      <c r="K42"/>
      <c r="L42" s="192"/>
      <c r="M42" s="141"/>
      <c r="N42" s="143"/>
      <c r="O42" s="143"/>
      <c r="P42" s="143"/>
      <c r="Q42" s="143"/>
      <c r="R42" s="143"/>
      <c r="S42" s="145"/>
    </row>
    <row r="43" spans="2:20" ht="19.5" thickBot="1" x14ac:dyDescent="0.45">
      <c r="B43" s="192"/>
      <c r="C43" s="181"/>
      <c r="D43" s="143"/>
      <c r="E43" s="207">
        <f>E41+F41</f>
        <v>107</v>
      </c>
      <c r="F43" s="208"/>
      <c r="G43" s="207">
        <f>G41+H41</f>
        <v>125</v>
      </c>
      <c r="H43" s="208"/>
      <c r="I43" s="146"/>
      <c r="K43"/>
      <c r="L43" s="192"/>
      <c r="M43" s="153"/>
      <c r="N43" s="177"/>
      <c r="O43" s="207">
        <f>O41+P41</f>
        <v>472</v>
      </c>
      <c r="P43" s="208"/>
      <c r="Q43" s="207">
        <f>Q41+R41</f>
        <v>585</v>
      </c>
      <c r="R43" s="208"/>
      <c r="S43" s="176"/>
      <c r="T43" s="66">
        <v>148.47999999999999</v>
      </c>
    </row>
    <row r="44" spans="2:20" x14ac:dyDescent="0.4">
      <c r="B44" s="192"/>
      <c r="C44" s="179" t="s">
        <v>427</v>
      </c>
      <c r="D44" s="200" t="s">
        <v>428</v>
      </c>
      <c r="E44" s="142">
        <v>76</v>
      </c>
      <c r="F44" s="154">
        <v>20</v>
      </c>
      <c r="G44" s="154">
        <v>78</v>
      </c>
      <c r="H44" s="144">
        <v>20</v>
      </c>
      <c r="I44" s="144">
        <v>332</v>
      </c>
      <c r="K44"/>
      <c r="L44" s="192"/>
      <c r="M44" s="272" t="s">
        <v>337</v>
      </c>
      <c r="N44" s="143" t="s">
        <v>370</v>
      </c>
      <c r="O44" s="143">
        <v>457</v>
      </c>
      <c r="P44" s="143">
        <v>150</v>
      </c>
      <c r="Q44" s="143">
        <v>536</v>
      </c>
      <c r="R44" s="143">
        <v>150</v>
      </c>
      <c r="S44" s="144">
        <v>2319</v>
      </c>
    </row>
    <row r="45" spans="2:20" x14ac:dyDescent="0.4">
      <c r="B45" s="192"/>
      <c r="C45" s="180"/>
      <c r="D45" s="155"/>
      <c r="E45" s="264"/>
      <c r="F45" s="156"/>
      <c r="G45" s="156"/>
      <c r="H45" s="146"/>
      <c r="I45" s="145"/>
      <c r="K45"/>
      <c r="L45" s="192"/>
      <c r="M45" s="141"/>
      <c r="N45" s="143"/>
      <c r="O45" s="143"/>
      <c r="P45" s="143"/>
      <c r="Q45" s="143"/>
      <c r="R45" s="143"/>
      <c r="S45" s="145"/>
    </row>
    <row r="46" spans="2:20" ht="19.5" thickBot="1" x14ac:dyDescent="0.45">
      <c r="B46" s="192"/>
      <c r="C46" s="181"/>
      <c r="D46" s="156"/>
      <c r="E46" s="207">
        <f>E44+F44</f>
        <v>96</v>
      </c>
      <c r="F46" s="208"/>
      <c r="G46" s="207">
        <f>G44+H44</f>
        <v>98</v>
      </c>
      <c r="H46" s="208"/>
      <c r="I46" s="146"/>
      <c r="K46"/>
      <c r="L46" s="192"/>
      <c r="M46" s="153"/>
      <c r="N46" s="143"/>
      <c r="O46" s="207">
        <f>O44+P44</f>
        <v>607</v>
      </c>
      <c r="P46" s="208"/>
      <c r="Q46" s="207">
        <f>Q44+R44</f>
        <v>686</v>
      </c>
      <c r="R46" s="208"/>
      <c r="S46" s="146"/>
      <c r="T46" s="66">
        <v>103</v>
      </c>
    </row>
    <row r="47" spans="2:20" x14ac:dyDescent="0.4">
      <c r="B47" s="192"/>
      <c r="C47" s="179" t="s">
        <v>429</v>
      </c>
      <c r="D47" s="143"/>
      <c r="E47" s="143"/>
      <c r="F47" s="143"/>
      <c r="G47" s="143"/>
      <c r="H47" s="143"/>
      <c r="I47" s="144"/>
      <c r="K47" s="88"/>
      <c r="L47" s="192"/>
      <c r="M47" s="272" t="s">
        <v>338</v>
      </c>
      <c r="N47" s="143" t="s">
        <v>374</v>
      </c>
      <c r="O47" s="143">
        <v>754</v>
      </c>
      <c r="P47" s="143">
        <v>244</v>
      </c>
      <c r="Q47" s="143">
        <v>853</v>
      </c>
      <c r="R47" s="143">
        <v>244</v>
      </c>
      <c r="S47" s="144">
        <v>3095</v>
      </c>
    </row>
    <row r="48" spans="2:20" x14ac:dyDescent="0.4">
      <c r="B48" s="192"/>
      <c r="C48" s="180"/>
      <c r="D48" s="143"/>
      <c r="E48" s="143"/>
      <c r="F48" s="143"/>
      <c r="G48" s="143"/>
      <c r="H48" s="143"/>
      <c r="I48" s="145"/>
      <c r="K48" s="88"/>
      <c r="L48" s="192"/>
      <c r="M48" s="141"/>
      <c r="N48" s="143"/>
      <c r="O48" s="143"/>
      <c r="P48" s="143"/>
      <c r="Q48" s="143"/>
      <c r="R48" s="143"/>
      <c r="S48" s="145"/>
    </row>
    <row r="49" spans="2:20" ht="19.5" thickBot="1" x14ac:dyDescent="0.45">
      <c r="B49" s="192"/>
      <c r="C49" s="181"/>
      <c r="D49" s="143"/>
      <c r="E49" s="207">
        <f>E47+F47</f>
        <v>0</v>
      </c>
      <c r="F49" s="208"/>
      <c r="G49" s="207">
        <f>G47+H47</f>
        <v>0</v>
      </c>
      <c r="H49" s="208"/>
      <c r="I49" s="146"/>
      <c r="K49" s="88"/>
      <c r="L49" s="192"/>
      <c r="M49" s="153"/>
      <c r="N49" s="143"/>
      <c r="O49" s="207">
        <f>O47+P47</f>
        <v>998</v>
      </c>
      <c r="P49" s="208"/>
      <c r="Q49" s="207">
        <f>Q47+R47</f>
        <v>1097</v>
      </c>
      <c r="R49" s="208"/>
      <c r="S49" s="146"/>
      <c r="T49" s="66">
        <v>137.5</v>
      </c>
    </row>
    <row r="50" spans="2:20" x14ac:dyDescent="0.4">
      <c r="B50" s="192"/>
      <c r="C50" s="179" t="s">
        <v>402</v>
      </c>
      <c r="D50" s="143"/>
      <c r="E50" s="143"/>
      <c r="F50" s="143"/>
      <c r="G50" s="143"/>
      <c r="H50" s="143"/>
      <c r="I50" s="144"/>
      <c r="K50" s="88"/>
      <c r="L50" s="192"/>
      <c r="M50" s="272" t="s">
        <v>339</v>
      </c>
      <c r="N50" s="143" t="s">
        <v>384</v>
      </c>
      <c r="O50" s="143">
        <v>508</v>
      </c>
      <c r="P50" s="143">
        <v>167</v>
      </c>
      <c r="Q50" s="143">
        <v>563</v>
      </c>
      <c r="R50" s="143">
        <v>167</v>
      </c>
      <c r="S50" s="144">
        <v>1064</v>
      </c>
    </row>
    <row r="51" spans="2:20" x14ac:dyDescent="0.4">
      <c r="B51" s="192"/>
      <c r="C51" s="180"/>
      <c r="D51" s="143"/>
      <c r="E51" s="143"/>
      <c r="F51" s="143"/>
      <c r="G51" s="143"/>
      <c r="H51" s="143"/>
      <c r="I51" s="145"/>
      <c r="K51" s="88"/>
      <c r="L51" s="192"/>
      <c r="M51" s="141"/>
      <c r="N51" s="143"/>
      <c r="O51" s="143"/>
      <c r="P51" s="143"/>
      <c r="Q51" s="143"/>
      <c r="R51" s="143"/>
      <c r="S51" s="145"/>
    </row>
    <row r="52" spans="2:20" ht="19.5" thickBot="1" x14ac:dyDescent="0.45">
      <c r="B52" s="192"/>
      <c r="C52" s="181"/>
      <c r="D52" s="143"/>
      <c r="E52" s="207">
        <f>E50+F50</f>
        <v>0</v>
      </c>
      <c r="F52" s="208"/>
      <c r="G52" s="207">
        <f>G50+H50</f>
        <v>0</v>
      </c>
      <c r="H52" s="208"/>
      <c r="I52" s="146"/>
      <c r="K52" s="88"/>
      <c r="L52" s="192"/>
      <c r="M52" s="153"/>
      <c r="N52" s="143"/>
      <c r="O52" s="207">
        <f>O50+P50</f>
        <v>675</v>
      </c>
      <c r="P52" s="208"/>
      <c r="Q52" s="207">
        <f>Q50+R50</f>
        <v>730</v>
      </c>
      <c r="R52" s="208"/>
      <c r="S52" s="146"/>
      <c r="T52" s="66">
        <v>47.2</v>
      </c>
    </row>
    <row r="53" spans="2:20" x14ac:dyDescent="0.4">
      <c r="B53" s="192"/>
      <c r="C53" s="179" t="s">
        <v>403</v>
      </c>
      <c r="D53" s="143"/>
      <c r="E53" s="143"/>
      <c r="F53" s="143"/>
      <c r="G53" s="143"/>
      <c r="H53" s="143"/>
      <c r="I53" s="144"/>
      <c r="K53" s="88"/>
      <c r="L53" s="192"/>
      <c r="M53" s="179" t="s">
        <v>388</v>
      </c>
      <c r="N53" s="143" t="s">
        <v>389</v>
      </c>
      <c r="O53" s="143">
        <v>176</v>
      </c>
      <c r="P53" s="143">
        <v>33</v>
      </c>
      <c r="Q53" s="143">
        <v>174</v>
      </c>
      <c r="R53" s="143">
        <v>33</v>
      </c>
      <c r="S53" s="144">
        <v>476</v>
      </c>
    </row>
    <row r="54" spans="2:20" x14ac:dyDescent="0.4">
      <c r="B54" s="192"/>
      <c r="C54" s="180"/>
      <c r="D54" s="143"/>
      <c r="E54" s="143"/>
      <c r="F54" s="143"/>
      <c r="G54" s="143"/>
      <c r="H54" s="143"/>
      <c r="I54" s="145"/>
      <c r="K54" s="88"/>
      <c r="L54" s="192"/>
      <c r="M54" s="180"/>
      <c r="N54" s="143"/>
      <c r="O54" s="143"/>
      <c r="P54" s="143"/>
      <c r="Q54" s="143"/>
      <c r="R54" s="143"/>
      <c r="S54" s="145"/>
    </row>
    <row r="55" spans="2:20" ht="19.5" thickBot="1" x14ac:dyDescent="0.45">
      <c r="B55" s="192"/>
      <c r="C55" s="181"/>
      <c r="D55" s="143"/>
      <c r="E55" s="207">
        <f>E53+F53</f>
        <v>0</v>
      </c>
      <c r="F55" s="208"/>
      <c r="G55" s="207">
        <f>G53+H53</f>
        <v>0</v>
      </c>
      <c r="H55" s="208"/>
      <c r="I55" s="146"/>
      <c r="K55" s="88"/>
      <c r="L55" s="192"/>
      <c r="M55" s="181"/>
      <c r="N55" s="143"/>
      <c r="O55" s="207">
        <f>O53+P53</f>
        <v>209</v>
      </c>
      <c r="P55" s="208"/>
      <c r="Q55" s="207">
        <f>Q53+R53</f>
        <v>207</v>
      </c>
      <c r="R55" s="208"/>
      <c r="S55" s="146"/>
      <c r="T55" s="66">
        <f>S53/22.5</f>
        <v>21.155555555555555</v>
      </c>
    </row>
    <row r="56" spans="2:20" x14ac:dyDescent="0.4">
      <c r="B56" s="192"/>
      <c r="C56" s="179" t="s">
        <v>404</v>
      </c>
      <c r="D56" s="273"/>
      <c r="E56" s="273"/>
      <c r="F56" s="273"/>
      <c r="G56" s="273"/>
      <c r="H56" s="273"/>
      <c r="I56" s="194"/>
      <c r="K56" s="88"/>
      <c r="L56" s="192"/>
      <c r="M56" s="272" t="s">
        <v>390</v>
      </c>
      <c r="N56" s="273"/>
      <c r="O56" s="200"/>
      <c r="P56" s="200"/>
      <c r="Q56" s="200"/>
      <c r="R56" s="200"/>
      <c r="S56" s="194"/>
    </row>
    <row r="57" spans="2:20" x14ac:dyDescent="0.4">
      <c r="B57" s="192"/>
      <c r="C57" s="180"/>
      <c r="D57" s="143"/>
      <c r="E57" s="143"/>
      <c r="F57" s="143"/>
      <c r="G57" s="143"/>
      <c r="H57" s="143"/>
      <c r="I57" s="145"/>
      <c r="K57" s="88"/>
      <c r="L57" s="192"/>
      <c r="M57" s="141"/>
      <c r="N57" s="143"/>
      <c r="O57" s="156"/>
      <c r="P57" s="156"/>
      <c r="Q57" s="156"/>
      <c r="R57" s="156"/>
      <c r="S57" s="145"/>
    </row>
    <row r="58" spans="2:20" ht="19.5" thickBot="1" x14ac:dyDescent="0.45">
      <c r="B58" s="192"/>
      <c r="C58" s="181"/>
      <c r="D58" s="177"/>
      <c r="E58" s="207"/>
      <c r="F58" s="208"/>
      <c r="G58" s="207"/>
      <c r="H58" s="208"/>
      <c r="I58" s="176"/>
      <c r="K58" s="88"/>
      <c r="L58" s="192"/>
      <c r="M58" s="153"/>
      <c r="N58" s="177"/>
      <c r="O58" s="207"/>
      <c r="P58" s="208"/>
      <c r="Q58" s="207"/>
      <c r="R58" s="208"/>
      <c r="S58" s="176"/>
    </row>
    <row r="59" spans="2:20" x14ac:dyDescent="0.4">
      <c r="B59" s="192"/>
      <c r="C59" s="179" t="s">
        <v>405</v>
      </c>
      <c r="D59" s="197"/>
      <c r="E59" s="273"/>
      <c r="F59" s="273"/>
      <c r="G59" s="273"/>
      <c r="H59" s="273"/>
      <c r="I59" s="194"/>
      <c r="K59" s="88"/>
      <c r="L59" s="192"/>
      <c r="M59" s="272" t="s">
        <v>391</v>
      </c>
      <c r="N59" s="197"/>
      <c r="O59" s="273"/>
      <c r="P59" s="273"/>
      <c r="Q59" s="273"/>
      <c r="R59" s="273"/>
      <c r="S59" s="194"/>
    </row>
    <row r="60" spans="2:20" x14ac:dyDescent="0.4">
      <c r="B60" s="192"/>
      <c r="C60" s="180"/>
      <c r="D60" s="204"/>
      <c r="E60" s="143"/>
      <c r="F60" s="143"/>
      <c r="G60" s="143"/>
      <c r="H60" s="143"/>
      <c r="I60" s="145"/>
      <c r="K60" s="88"/>
      <c r="L60" s="192"/>
      <c r="M60" s="141"/>
      <c r="N60" s="204"/>
      <c r="O60" s="143"/>
      <c r="P60" s="143"/>
      <c r="Q60" s="143"/>
      <c r="R60" s="143"/>
      <c r="S60" s="145"/>
    </row>
    <row r="61" spans="2:20" ht="19.5" thickBot="1" x14ac:dyDescent="0.45">
      <c r="B61" s="193"/>
      <c r="C61" s="181"/>
      <c r="D61" s="205"/>
      <c r="E61" s="207">
        <f>E59+F59</f>
        <v>0</v>
      </c>
      <c r="F61" s="208"/>
      <c r="G61" s="207">
        <f>G59+H59</f>
        <v>0</v>
      </c>
      <c r="H61" s="208"/>
      <c r="I61" s="176"/>
      <c r="K61" s="88"/>
      <c r="L61" s="193"/>
      <c r="M61" s="153"/>
      <c r="N61" s="205"/>
      <c r="O61" s="207">
        <f>O59+P59</f>
        <v>0</v>
      </c>
      <c r="P61" s="208"/>
      <c r="Q61" s="207">
        <f>Q59+R59</f>
        <v>0</v>
      </c>
      <c r="R61" s="208"/>
      <c r="S61" s="176"/>
    </row>
    <row r="62" spans="2:20" x14ac:dyDescent="0.4">
      <c r="B62" s="77"/>
      <c r="C62" s="77"/>
      <c r="D62" s="91"/>
      <c r="E62" s="92"/>
      <c r="F62" s="92"/>
      <c r="G62" s="92"/>
      <c r="H62" s="92"/>
      <c r="I62" s="77"/>
      <c r="K62" s="88"/>
      <c r="L62" s="88"/>
      <c r="M62" s="88"/>
      <c r="N62" s="88"/>
      <c r="O62" s="88"/>
      <c r="P62" s="88"/>
      <c r="Q62" s="88"/>
      <c r="R62" s="88"/>
    </row>
    <row r="63" spans="2:20" x14ac:dyDescent="0.4">
      <c r="D63" s="178" t="s">
        <v>145</v>
      </c>
    </row>
    <row r="64" spans="2:20" ht="19.5" thickBot="1" x14ac:dyDescent="0.45">
      <c r="D64" s="178"/>
    </row>
    <row r="65" spans="3:44"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C65" s="83"/>
      <c r="AD65" s="255" t="s">
        <v>183</v>
      </c>
      <c r="AE65" s="256"/>
      <c r="AF65" s="263" t="s">
        <v>147</v>
      </c>
      <c r="AG65" s="182"/>
      <c r="AH65" s="182" t="s">
        <v>148</v>
      </c>
      <c r="AI65" s="183"/>
    </row>
    <row r="66" spans="3:44" ht="19.5" thickBot="1" x14ac:dyDescent="0.45">
      <c r="C66" s="84" t="s">
        <v>146</v>
      </c>
      <c r="D66" s="191" t="s">
        <v>390</v>
      </c>
      <c r="E66" s="266">
        <v>47</v>
      </c>
      <c r="F66" s="267"/>
      <c r="G66" s="97" t="s">
        <v>103</v>
      </c>
      <c r="H66" s="70" t="s">
        <v>128</v>
      </c>
      <c r="I66" s="70" t="s">
        <v>129</v>
      </c>
      <c r="J66" s="71" t="s">
        <v>128</v>
      </c>
      <c r="L66" s="191" t="s">
        <v>333</v>
      </c>
      <c r="M66" s="266">
        <v>88</v>
      </c>
      <c r="N66" s="267"/>
      <c r="O66" s="97" t="s">
        <v>103</v>
      </c>
      <c r="P66" s="70" t="s">
        <v>128</v>
      </c>
      <c r="Q66" s="70" t="s">
        <v>129</v>
      </c>
      <c r="R66" s="71" t="s">
        <v>128</v>
      </c>
      <c r="T66" s="191" t="s">
        <v>255</v>
      </c>
      <c r="U66" s="266">
        <v>124</v>
      </c>
      <c r="V66" s="267"/>
      <c r="W66" s="97" t="s">
        <v>103</v>
      </c>
      <c r="X66" s="70" t="s">
        <v>128</v>
      </c>
      <c r="Y66" s="70" t="s">
        <v>129</v>
      </c>
      <c r="Z66" s="71" t="s">
        <v>128</v>
      </c>
      <c r="AC66" s="191" t="s">
        <v>213</v>
      </c>
      <c r="AD66" s="251">
        <v>70</v>
      </c>
      <c r="AE66" s="252"/>
      <c r="AF66" s="97" t="s">
        <v>103</v>
      </c>
      <c r="AG66" s="70" t="s">
        <v>128</v>
      </c>
      <c r="AH66" s="70" t="s">
        <v>129</v>
      </c>
      <c r="AI66" s="71" t="s">
        <v>128</v>
      </c>
      <c r="AL66" s="179" t="s">
        <v>142</v>
      </c>
      <c r="AM66" s="255" t="s">
        <v>183</v>
      </c>
      <c r="AN66" s="256"/>
      <c r="AO66" s="263" t="s">
        <v>147</v>
      </c>
      <c r="AP66" s="182"/>
      <c r="AQ66" s="182" t="s">
        <v>148</v>
      </c>
      <c r="AR66" s="183"/>
    </row>
    <row r="67" spans="3:44" ht="19.5" x14ac:dyDescent="0.4">
      <c r="C67" s="107" t="s">
        <v>302</v>
      </c>
      <c r="D67" s="192"/>
      <c r="E67" s="268"/>
      <c r="F67" s="269"/>
      <c r="G67" s="142">
        <v>27</v>
      </c>
      <c r="H67" s="154">
        <v>13</v>
      </c>
      <c r="I67" s="154">
        <v>43</v>
      </c>
      <c r="J67" s="144">
        <v>13</v>
      </c>
      <c r="L67" s="192"/>
      <c r="M67" s="268"/>
      <c r="N67" s="269"/>
      <c r="O67" s="142">
        <v>43</v>
      </c>
      <c r="P67" s="154">
        <v>9</v>
      </c>
      <c r="Q67" s="154">
        <v>42</v>
      </c>
      <c r="R67" s="144">
        <v>9</v>
      </c>
      <c r="T67" s="192"/>
      <c r="U67" s="268"/>
      <c r="V67" s="269"/>
      <c r="W67" s="142">
        <v>34</v>
      </c>
      <c r="X67" s="154">
        <v>9</v>
      </c>
      <c r="Y67" s="154">
        <v>39</v>
      </c>
      <c r="Z67" s="144">
        <v>9</v>
      </c>
      <c r="AC67" s="192"/>
      <c r="AD67" s="251"/>
      <c r="AE67" s="252"/>
      <c r="AF67" s="142">
        <v>21</v>
      </c>
      <c r="AG67" s="154">
        <v>12</v>
      </c>
      <c r="AH67" s="154">
        <v>34</v>
      </c>
      <c r="AI67" s="144">
        <v>12</v>
      </c>
      <c r="AL67" s="180"/>
      <c r="AM67" s="257"/>
      <c r="AN67" s="258"/>
      <c r="AO67" s="97" t="s">
        <v>103</v>
      </c>
      <c r="AP67" s="70" t="s">
        <v>128</v>
      </c>
      <c r="AQ67" s="70" t="s">
        <v>129</v>
      </c>
      <c r="AR67" s="71" t="s">
        <v>128</v>
      </c>
    </row>
    <row r="68" spans="3:44" x14ac:dyDescent="0.4">
      <c r="D68" s="192"/>
      <c r="E68" s="268"/>
      <c r="F68" s="269"/>
      <c r="G68" s="264"/>
      <c r="H68" s="156"/>
      <c r="I68" s="156"/>
      <c r="J68" s="146"/>
      <c r="L68" s="192"/>
      <c r="M68" s="268"/>
      <c r="N68" s="269"/>
      <c r="O68" s="264"/>
      <c r="P68" s="156"/>
      <c r="Q68" s="156"/>
      <c r="R68" s="146"/>
      <c r="T68" s="192"/>
      <c r="U68" s="268"/>
      <c r="V68" s="269"/>
      <c r="W68" s="264"/>
      <c r="X68" s="156"/>
      <c r="Y68" s="156"/>
      <c r="Z68" s="146"/>
      <c r="AC68" s="192"/>
      <c r="AD68" s="251"/>
      <c r="AE68" s="252"/>
      <c r="AF68" s="264"/>
      <c r="AG68" s="156"/>
      <c r="AH68" s="156"/>
      <c r="AI68" s="146"/>
      <c r="AL68" s="180"/>
      <c r="AM68" s="251"/>
      <c r="AN68" s="252"/>
      <c r="AO68" s="141">
        <v>24</v>
      </c>
      <c r="AP68" s="143">
        <v>5</v>
      </c>
      <c r="AQ68" s="143">
        <v>35</v>
      </c>
      <c r="AR68" s="184">
        <v>5</v>
      </c>
    </row>
    <row r="69" spans="3:44" ht="19.5" thickBot="1" x14ac:dyDescent="0.45">
      <c r="D69" s="193"/>
      <c r="E69" s="270"/>
      <c r="F69" s="271"/>
      <c r="G69" s="265">
        <f>G67+H67</f>
        <v>40</v>
      </c>
      <c r="H69" s="196"/>
      <c r="I69" s="195">
        <f>I67+J67</f>
        <v>56</v>
      </c>
      <c r="J69" s="201"/>
      <c r="L69" s="193"/>
      <c r="M69" s="270"/>
      <c r="N69" s="271"/>
      <c r="O69" s="265">
        <f>O67+P67</f>
        <v>52</v>
      </c>
      <c r="P69" s="196"/>
      <c r="Q69" s="195">
        <f>Q67+R67</f>
        <v>51</v>
      </c>
      <c r="R69" s="201"/>
      <c r="T69" s="193"/>
      <c r="U69" s="270"/>
      <c r="V69" s="271"/>
      <c r="W69" s="265">
        <f>W67+X67</f>
        <v>43</v>
      </c>
      <c r="X69" s="196"/>
      <c r="Y69" s="195">
        <f>Y67+Z67</f>
        <v>48</v>
      </c>
      <c r="Z69" s="201"/>
      <c r="AC69" s="193"/>
      <c r="AD69" s="253"/>
      <c r="AE69" s="254"/>
      <c r="AF69" s="265">
        <f>AF67+AG67</f>
        <v>33</v>
      </c>
      <c r="AG69" s="196"/>
      <c r="AH69" s="195">
        <f>AH67+AI67</f>
        <v>46</v>
      </c>
      <c r="AI69" s="201"/>
      <c r="AL69" s="180"/>
      <c r="AM69" s="251"/>
      <c r="AN69" s="252"/>
      <c r="AO69" s="141"/>
      <c r="AP69" s="143"/>
      <c r="AQ69" s="143"/>
      <c r="AR69" s="184"/>
    </row>
    <row r="70" spans="3:44" ht="19.5" thickBot="1" x14ac:dyDescent="0.45">
      <c r="D70" s="191" t="s">
        <v>391</v>
      </c>
      <c r="E70" s="266">
        <v>57</v>
      </c>
      <c r="F70" s="267"/>
      <c r="G70" s="97" t="s">
        <v>103</v>
      </c>
      <c r="H70" s="70" t="s">
        <v>128</v>
      </c>
      <c r="I70" s="70" t="s">
        <v>129</v>
      </c>
      <c r="J70" s="71" t="s">
        <v>128</v>
      </c>
      <c r="L70" s="191" t="s">
        <v>334</v>
      </c>
      <c r="M70" s="266">
        <v>62</v>
      </c>
      <c r="N70" s="267"/>
      <c r="O70" s="97" t="s">
        <v>103</v>
      </c>
      <c r="P70" s="70" t="s">
        <v>128</v>
      </c>
      <c r="Q70" s="70" t="s">
        <v>129</v>
      </c>
      <c r="R70" s="71" t="s">
        <v>128</v>
      </c>
      <c r="T70" s="191" t="s">
        <v>262</v>
      </c>
      <c r="U70" s="266">
        <v>233</v>
      </c>
      <c r="V70" s="267"/>
      <c r="W70" s="97" t="s">
        <v>103</v>
      </c>
      <c r="X70" s="70" t="s">
        <v>128</v>
      </c>
      <c r="Y70" s="70" t="s">
        <v>129</v>
      </c>
      <c r="Z70" s="71" t="s">
        <v>128</v>
      </c>
      <c r="AC70" s="180" t="s">
        <v>218</v>
      </c>
      <c r="AD70" s="251">
        <v>93</v>
      </c>
      <c r="AE70" s="252"/>
      <c r="AF70" s="97" t="s">
        <v>103</v>
      </c>
      <c r="AG70" s="70" t="s">
        <v>128</v>
      </c>
      <c r="AH70" s="70" t="s">
        <v>129</v>
      </c>
      <c r="AI70" s="71" t="s">
        <v>128</v>
      </c>
      <c r="AL70" s="181"/>
      <c r="AM70" s="251"/>
      <c r="AN70" s="252"/>
      <c r="AO70" s="153">
        <f>AO68+AP68</f>
        <v>29</v>
      </c>
      <c r="AP70" s="177"/>
      <c r="AQ70" s="177">
        <f>AQ68+AR68</f>
        <v>40</v>
      </c>
      <c r="AR70" s="185"/>
    </row>
    <row r="71" spans="3:44" x14ac:dyDescent="0.4">
      <c r="D71" s="192"/>
      <c r="E71" s="268"/>
      <c r="F71" s="269"/>
      <c r="G71" s="142">
        <v>32</v>
      </c>
      <c r="H71" s="154">
        <v>7</v>
      </c>
      <c r="I71" s="154">
        <v>32</v>
      </c>
      <c r="J71" s="144">
        <v>7</v>
      </c>
      <c r="L71" s="192"/>
      <c r="M71" s="268"/>
      <c r="N71" s="269"/>
      <c r="O71" s="142">
        <v>85</v>
      </c>
      <c r="P71" s="154">
        <v>18</v>
      </c>
      <c r="Q71" s="154">
        <v>91</v>
      </c>
      <c r="R71" s="144">
        <v>18</v>
      </c>
      <c r="T71" s="192"/>
      <c r="U71" s="268"/>
      <c r="V71" s="269"/>
      <c r="W71" s="142">
        <v>45</v>
      </c>
      <c r="X71" s="154">
        <v>6</v>
      </c>
      <c r="Y71" s="154">
        <v>37</v>
      </c>
      <c r="Z71" s="144">
        <v>6</v>
      </c>
      <c r="AC71" s="180"/>
      <c r="AD71" s="251"/>
      <c r="AE71" s="252"/>
      <c r="AF71" s="142">
        <v>28</v>
      </c>
      <c r="AG71" s="154">
        <v>3</v>
      </c>
      <c r="AH71" s="154">
        <v>29</v>
      </c>
      <c r="AI71" s="144">
        <v>3</v>
      </c>
      <c r="AL71" s="179" t="s">
        <v>149</v>
      </c>
      <c r="AM71" s="251"/>
      <c r="AN71" s="252"/>
      <c r="AO71" s="97" t="s">
        <v>103</v>
      </c>
      <c r="AP71" s="70" t="s">
        <v>128</v>
      </c>
      <c r="AQ71" s="70" t="s">
        <v>129</v>
      </c>
      <c r="AR71" s="71" t="s">
        <v>128</v>
      </c>
    </row>
    <row r="72" spans="3:44" x14ac:dyDescent="0.4">
      <c r="D72" s="192"/>
      <c r="E72" s="268"/>
      <c r="F72" s="269"/>
      <c r="G72" s="264"/>
      <c r="H72" s="156"/>
      <c r="I72" s="156"/>
      <c r="J72" s="146"/>
      <c r="L72" s="192"/>
      <c r="M72" s="268"/>
      <c r="N72" s="269"/>
      <c r="O72" s="264"/>
      <c r="P72" s="156"/>
      <c r="Q72" s="156"/>
      <c r="R72" s="146"/>
      <c r="T72" s="192"/>
      <c r="U72" s="268"/>
      <c r="V72" s="269"/>
      <c r="W72" s="264"/>
      <c r="X72" s="156"/>
      <c r="Y72" s="156"/>
      <c r="Z72" s="146"/>
      <c r="AC72" s="180"/>
      <c r="AD72" s="251"/>
      <c r="AE72" s="252"/>
      <c r="AF72" s="264"/>
      <c r="AG72" s="156"/>
      <c r="AH72" s="156"/>
      <c r="AI72" s="146"/>
      <c r="AL72" s="180"/>
      <c r="AM72" s="251"/>
      <c r="AN72" s="252"/>
      <c r="AO72" s="141">
        <v>37</v>
      </c>
      <c r="AP72" s="143">
        <v>7</v>
      </c>
      <c r="AQ72" s="143">
        <v>43</v>
      </c>
      <c r="AR72" s="184">
        <v>7</v>
      </c>
    </row>
    <row r="73" spans="3:44" ht="19.5" thickBot="1" x14ac:dyDescent="0.45">
      <c r="D73" s="193"/>
      <c r="E73" s="270"/>
      <c r="F73" s="271"/>
      <c r="G73" s="265">
        <f>G71+H71</f>
        <v>39</v>
      </c>
      <c r="H73" s="196"/>
      <c r="I73" s="195">
        <f>I71+J71</f>
        <v>39</v>
      </c>
      <c r="J73" s="201"/>
      <c r="L73" s="193"/>
      <c r="M73" s="270"/>
      <c r="N73" s="271"/>
      <c r="O73" s="265">
        <f>O71+P71</f>
        <v>103</v>
      </c>
      <c r="P73" s="196"/>
      <c r="Q73" s="195">
        <f>Q71+R71</f>
        <v>109</v>
      </c>
      <c r="R73" s="201"/>
      <c r="T73" s="193"/>
      <c r="U73" s="270"/>
      <c r="V73" s="271"/>
      <c r="W73" s="265">
        <f>W71+X71</f>
        <v>51</v>
      </c>
      <c r="X73" s="196"/>
      <c r="Y73" s="195">
        <f>Y71+Z71</f>
        <v>43</v>
      </c>
      <c r="Z73" s="201"/>
      <c r="AC73" s="181"/>
      <c r="AD73" s="253"/>
      <c r="AE73" s="254"/>
      <c r="AF73" s="265">
        <f>AF71+AG71</f>
        <v>31</v>
      </c>
      <c r="AG73" s="196"/>
      <c r="AH73" s="195">
        <f>AH71+AI71</f>
        <v>32</v>
      </c>
      <c r="AI73" s="201"/>
      <c r="AL73" s="180"/>
      <c r="AM73" s="251"/>
      <c r="AN73" s="252"/>
      <c r="AO73" s="141"/>
      <c r="AP73" s="143"/>
      <c r="AQ73" s="143"/>
      <c r="AR73" s="184"/>
    </row>
    <row r="74" spans="3:44" ht="19.5" thickBot="1" x14ac:dyDescent="0.45">
      <c r="D74" s="191" t="s">
        <v>398</v>
      </c>
      <c r="E74" s="266">
        <v>111</v>
      </c>
      <c r="F74" s="267"/>
      <c r="G74" s="97" t="s">
        <v>103</v>
      </c>
      <c r="H74" s="70" t="s">
        <v>128</v>
      </c>
      <c r="I74" s="70" t="s">
        <v>129</v>
      </c>
      <c r="J74" s="71" t="s">
        <v>128</v>
      </c>
      <c r="L74" s="191" t="s">
        <v>335</v>
      </c>
      <c r="M74" s="266">
        <v>148</v>
      </c>
      <c r="N74" s="267"/>
      <c r="O74" s="97" t="s">
        <v>103</v>
      </c>
      <c r="P74" s="70" t="s">
        <v>128</v>
      </c>
      <c r="Q74" s="70" t="s">
        <v>129</v>
      </c>
      <c r="R74" s="71" t="s">
        <v>128</v>
      </c>
      <c r="T74" s="191" t="s">
        <v>269</v>
      </c>
      <c r="U74" s="266">
        <v>203</v>
      </c>
      <c r="V74" s="267"/>
      <c r="W74" s="97" t="s">
        <v>103</v>
      </c>
      <c r="X74" s="70" t="s">
        <v>128</v>
      </c>
      <c r="Y74" s="70" t="s">
        <v>129</v>
      </c>
      <c r="Z74" s="71" t="s">
        <v>128</v>
      </c>
      <c r="AC74" s="180" t="s">
        <v>224</v>
      </c>
      <c r="AD74" s="251">
        <v>64</v>
      </c>
      <c r="AE74" s="252"/>
      <c r="AF74" s="97" t="s">
        <v>103</v>
      </c>
      <c r="AG74" s="70" t="s">
        <v>128</v>
      </c>
      <c r="AH74" s="70" t="s">
        <v>129</v>
      </c>
      <c r="AI74" s="71" t="s">
        <v>128</v>
      </c>
      <c r="AL74" s="181"/>
      <c r="AM74" s="251"/>
      <c r="AN74" s="252"/>
      <c r="AO74" s="153">
        <f>AO72+AP72</f>
        <v>44</v>
      </c>
      <c r="AP74" s="177"/>
      <c r="AQ74" s="177">
        <f>AQ72+AR72</f>
        <v>50</v>
      </c>
      <c r="AR74" s="185"/>
    </row>
    <row r="75" spans="3:44" x14ac:dyDescent="0.4">
      <c r="D75" s="192"/>
      <c r="E75" s="268"/>
      <c r="F75" s="269"/>
      <c r="G75" s="142">
        <v>61</v>
      </c>
      <c r="H75" s="154">
        <v>15</v>
      </c>
      <c r="I75" s="154">
        <v>58</v>
      </c>
      <c r="J75" s="144">
        <v>15</v>
      </c>
      <c r="L75" s="192"/>
      <c r="M75" s="268"/>
      <c r="N75" s="269"/>
      <c r="O75" s="142">
        <v>157</v>
      </c>
      <c r="P75" s="154">
        <v>33</v>
      </c>
      <c r="Q75" s="154">
        <v>134</v>
      </c>
      <c r="R75" s="144">
        <v>33</v>
      </c>
      <c r="T75" s="192"/>
      <c r="U75" s="268"/>
      <c r="V75" s="269"/>
      <c r="W75" s="142">
        <v>42</v>
      </c>
      <c r="X75" s="154">
        <v>3</v>
      </c>
      <c r="Y75" s="154">
        <v>52</v>
      </c>
      <c r="Z75" s="144">
        <v>3</v>
      </c>
      <c r="AC75" s="180"/>
      <c r="AD75" s="251"/>
      <c r="AE75" s="252"/>
      <c r="AF75" s="142">
        <v>25</v>
      </c>
      <c r="AG75" s="154">
        <v>3</v>
      </c>
      <c r="AH75" s="154">
        <v>23</v>
      </c>
      <c r="AI75" s="144">
        <v>3</v>
      </c>
      <c r="AL75" s="180" t="s">
        <v>150</v>
      </c>
      <c r="AM75" s="251"/>
      <c r="AN75" s="252"/>
      <c r="AO75" s="97" t="s">
        <v>103</v>
      </c>
      <c r="AP75" s="70" t="s">
        <v>128</v>
      </c>
      <c r="AQ75" s="70" t="s">
        <v>129</v>
      </c>
      <c r="AR75" s="71" t="s">
        <v>128</v>
      </c>
    </row>
    <row r="76" spans="3:44" x14ac:dyDescent="0.4">
      <c r="D76" s="192"/>
      <c r="E76" s="268"/>
      <c r="F76" s="269"/>
      <c r="G76" s="264"/>
      <c r="H76" s="156"/>
      <c r="I76" s="156"/>
      <c r="J76" s="146"/>
      <c r="L76" s="192"/>
      <c r="M76" s="268"/>
      <c r="N76" s="269"/>
      <c r="O76" s="264"/>
      <c r="P76" s="156"/>
      <c r="Q76" s="156"/>
      <c r="R76" s="146"/>
      <c r="T76" s="192"/>
      <c r="U76" s="268"/>
      <c r="V76" s="269"/>
      <c r="W76" s="264"/>
      <c r="X76" s="156"/>
      <c r="Y76" s="156"/>
      <c r="Z76" s="146"/>
      <c r="AC76" s="180"/>
      <c r="AD76" s="251"/>
      <c r="AE76" s="252"/>
      <c r="AF76" s="264"/>
      <c r="AG76" s="156"/>
      <c r="AH76" s="156"/>
      <c r="AI76" s="146"/>
      <c r="AL76" s="180"/>
      <c r="AM76" s="251"/>
      <c r="AN76" s="252"/>
      <c r="AO76" s="141">
        <v>13</v>
      </c>
      <c r="AP76" s="143">
        <v>2</v>
      </c>
      <c r="AQ76" s="143">
        <v>46</v>
      </c>
      <c r="AR76" s="184">
        <v>2</v>
      </c>
    </row>
    <row r="77" spans="3:44" ht="19.5" thickBot="1" x14ac:dyDescent="0.45">
      <c r="D77" s="193"/>
      <c r="E77" s="270"/>
      <c r="F77" s="271"/>
      <c r="G77" s="265">
        <f>G75+H75</f>
        <v>76</v>
      </c>
      <c r="H77" s="196"/>
      <c r="I77" s="195">
        <f>I75+J75</f>
        <v>73</v>
      </c>
      <c r="J77" s="201"/>
      <c r="L77" s="193"/>
      <c r="M77" s="270"/>
      <c r="N77" s="271"/>
      <c r="O77" s="265">
        <f>O75+P75</f>
        <v>190</v>
      </c>
      <c r="P77" s="196"/>
      <c r="Q77" s="195">
        <f>Q75+R75</f>
        <v>167</v>
      </c>
      <c r="R77" s="201"/>
      <c r="T77" s="193"/>
      <c r="U77" s="270"/>
      <c r="V77" s="271"/>
      <c r="W77" s="265">
        <f>W75+X75</f>
        <v>45</v>
      </c>
      <c r="X77" s="196"/>
      <c r="Y77" s="195">
        <f>Y75+Z75</f>
        <v>55</v>
      </c>
      <c r="Z77" s="201"/>
      <c r="AC77" s="181"/>
      <c r="AD77" s="253"/>
      <c r="AE77" s="254"/>
      <c r="AF77" s="265">
        <f>AF75+AG75</f>
        <v>28</v>
      </c>
      <c r="AG77" s="196"/>
      <c r="AH77" s="195">
        <f>AH75+AI75</f>
        <v>26</v>
      </c>
      <c r="AI77" s="201"/>
      <c r="AL77" s="180"/>
      <c r="AM77" s="251"/>
      <c r="AN77" s="252"/>
      <c r="AO77" s="141"/>
      <c r="AP77" s="143"/>
      <c r="AQ77" s="143"/>
      <c r="AR77" s="184"/>
    </row>
    <row r="78" spans="3:44" ht="19.5" thickBot="1" x14ac:dyDescent="0.45">
      <c r="D78" s="191" t="s">
        <v>399</v>
      </c>
      <c r="E78" s="266">
        <v>176</v>
      </c>
      <c r="F78" s="267"/>
      <c r="G78" s="97" t="s">
        <v>103</v>
      </c>
      <c r="H78" s="70" t="s">
        <v>128</v>
      </c>
      <c r="I78" s="70" t="s">
        <v>129</v>
      </c>
      <c r="J78" s="71" t="s">
        <v>128</v>
      </c>
      <c r="L78" s="191" t="s">
        <v>336</v>
      </c>
      <c r="M78" s="266">
        <v>447</v>
      </c>
      <c r="N78" s="267"/>
      <c r="O78" s="97" t="s">
        <v>103</v>
      </c>
      <c r="P78" s="70" t="s">
        <v>128</v>
      </c>
      <c r="Q78" s="70" t="s">
        <v>129</v>
      </c>
      <c r="R78" s="71" t="s">
        <v>128</v>
      </c>
      <c r="T78" s="191" t="s">
        <v>294</v>
      </c>
      <c r="U78" s="266">
        <v>162</v>
      </c>
      <c r="V78" s="267"/>
      <c r="W78" s="97" t="s">
        <v>103</v>
      </c>
      <c r="X78" s="70" t="s">
        <v>128</v>
      </c>
      <c r="Y78" s="70" t="s">
        <v>129</v>
      </c>
      <c r="Z78" s="71" t="s">
        <v>128</v>
      </c>
      <c r="AC78" s="191" t="s">
        <v>230</v>
      </c>
      <c r="AD78" s="266">
        <v>70</v>
      </c>
      <c r="AE78" s="267"/>
      <c r="AF78" s="97" t="s">
        <v>103</v>
      </c>
      <c r="AG78" s="70" t="s">
        <v>128</v>
      </c>
      <c r="AH78" s="70" t="s">
        <v>129</v>
      </c>
      <c r="AI78" s="71" t="s">
        <v>128</v>
      </c>
      <c r="AL78" s="181"/>
      <c r="AM78" s="251"/>
      <c r="AN78" s="252"/>
      <c r="AO78" s="153">
        <f>AO76+AP76</f>
        <v>15</v>
      </c>
      <c r="AP78" s="177"/>
      <c r="AQ78" s="177">
        <f>AQ76+AR76</f>
        <v>48</v>
      </c>
      <c r="AR78" s="185"/>
    </row>
    <row r="79" spans="3:44" x14ac:dyDescent="0.4">
      <c r="D79" s="192"/>
      <c r="E79" s="268"/>
      <c r="F79" s="269"/>
      <c r="G79" s="142">
        <v>21</v>
      </c>
      <c r="H79" s="154">
        <v>4</v>
      </c>
      <c r="I79" s="154">
        <v>23</v>
      </c>
      <c r="J79" s="144">
        <v>4</v>
      </c>
      <c r="L79" s="192"/>
      <c r="M79" s="268"/>
      <c r="N79" s="269"/>
      <c r="O79" s="142">
        <v>167</v>
      </c>
      <c r="P79" s="154">
        <v>35</v>
      </c>
      <c r="Q79" s="154">
        <v>179</v>
      </c>
      <c r="R79" s="144">
        <v>35</v>
      </c>
      <c r="T79" s="192"/>
      <c r="U79" s="268"/>
      <c r="V79" s="269"/>
      <c r="W79" s="142">
        <v>41</v>
      </c>
      <c r="X79" s="154">
        <v>8</v>
      </c>
      <c r="Y79" s="154">
        <v>36</v>
      </c>
      <c r="Z79" s="144">
        <v>8</v>
      </c>
      <c r="AC79" s="192"/>
      <c r="AD79" s="268"/>
      <c r="AE79" s="269"/>
      <c r="AF79" s="142">
        <v>25</v>
      </c>
      <c r="AG79" s="154">
        <v>6</v>
      </c>
      <c r="AH79" s="154">
        <v>19</v>
      </c>
      <c r="AI79" s="144">
        <v>6</v>
      </c>
      <c r="AL79" s="180" t="s">
        <v>138</v>
      </c>
      <c r="AM79" s="251"/>
      <c r="AN79" s="252"/>
      <c r="AO79" s="97" t="s">
        <v>103</v>
      </c>
      <c r="AP79" s="70" t="s">
        <v>128</v>
      </c>
      <c r="AQ79" s="70" t="s">
        <v>129</v>
      </c>
      <c r="AR79" s="71" t="s">
        <v>128</v>
      </c>
    </row>
    <row r="80" spans="3:44" x14ac:dyDescent="0.4">
      <c r="D80" s="192"/>
      <c r="E80" s="268"/>
      <c r="F80" s="269"/>
      <c r="G80" s="264"/>
      <c r="H80" s="156"/>
      <c r="I80" s="156"/>
      <c r="J80" s="146"/>
      <c r="L80" s="192"/>
      <c r="M80" s="268"/>
      <c r="N80" s="269"/>
      <c r="O80" s="264"/>
      <c r="P80" s="156"/>
      <c r="Q80" s="156"/>
      <c r="R80" s="146"/>
      <c r="T80" s="192"/>
      <c r="U80" s="268"/>
      <c r="V80" s="269"/>
      <c r="W80" s="264"/>
      <c r="X80" s="156"/>
      <c r="Y80" s="156"/>
      <c r="Z80" s="146"/>
      <c r="AC80" s="192"/>
      <c r="AD80" s="268"/>
      <c r="AE80" s="269"/>
      <c r="AF80" s="264"/>
      <c r="AG80" s="156"/>
      <c r="AH80" s="156"/>
      <c r="AI80" s="146"/>
      <c r="AL80" s="180"/>
      <c r="AM80" s="251"/>
      <c r="AN80" s="252"/>
      <c r="AO80" s="142"/>
      <c r="AP80" s="154"/>
      <c r="AQ80" s="154"/>
      <c r="AR80" s="144"/>
    </row>
    <row r="81" spans="4:44" ht="19.5" thickBot="1" x14ac:dyDescent="0.45">
      <c r="D81" s="193"/>
      <c r="E81" s="270"/>
      <c r="F81" s="271"/>
      <c r="G81" s="265">
        <f>G79+H79</f>
        <v>25</v>
      </c>
      <c r="H81" s="196"/>
      <c r="I81" s="195">
        <f>I79+J79</f>
        <v>27</v>
      </c>
      <c r="J81" s="201"/>
      <c r="L81" s="193"/>
      <c r="M81" s="270"/>
      <c r="N81" s="271"/>
      <c r="O81" s="265">
        <f>O79+P79</f>
        <v>202</v>
      </c>
      <c r="P81" s="196"/>
      <c r="Q81" s="195">
        <f>Q79+R79</f>
        <v>214</v>
      </c>
      <c r="R81" s="201"/>
      <c r="T81" s="193"/>
      <c r="U81" s="270"/>
      <c r="V81" s="271"/>
      <c r="W81" s="265">
        <f>W79+X79</f>
        <v>49</v>
      </c>
      <c r="X81" s="196"/>
      <c r="Y81" s="195">
        <f>Y79+Z79</f>
        <v>44</v>
      </c>
      <c r="Z81" s="201"/>
      <c r="AC81" s="193"/>
      <c r="AD81" s="270"/>
      <c r="AE81" s="271"/>
      <c r="AF81" s="265">
        <f>AF79+AG79</f>
        <v>31</v>
      </c>
      <c r="AG81" s="196"/>
      <c r="AH81" s="195">
        <f>AH79+AI79</f>
        <v>25</v>
      </c>
      <c r="AI81" s="201"/>
      <c r="AL81" s="180"/>
      <c r="AM81" s="251"/>
      <c r="AN81" s="252"/>
      <c r="AO81" s="264"/>
      <c r="AP81" s="156"/>
      <c r="AQ81" s="156"/>
      <c r="AR81" s="146"/>
    </row>
    <row r="82" spans="4:44" ht="19.5" thickBot="1" x14ac:dyDescent="0.45">
      <c r="D82" s="191" t="s">
        <v>427</v>
      </c>
      <c r="E82" s="266">
        <v>576</v>
      </c>
      <c r="F82" s="267"/>
      <c r="G82" s="97" t="s">
        <v>103</v>
      </c>
      <c r="H82" s="70" t="s">
        <v>128</v>
      </c>
      <c r="I82" s="70" t="s">
        <v>129</v>
      </c>
      <c r="J82" s="71" t="s">
        <v>128</v>
      </c>
      <c r="L82" s="191" t="s">
        <v>337</v>
      </c>
      <c r="M82" s="266">
        <v>109</v>
      </c>
      <c r="N82" s="267"/>
      <c r="O82" s="97" t="s">
        <v>103</v>
      </c>
      <c r="P82" s="70" t="s">
        <v>128</v>
      </c>
      <c r="Q82" s="70" t="s">
        <v>129</v>
      </c>
      <c r="R82" s="71" t="s">
        <v>128</v>
      </c>
      <c r="T82" s="191" t="s">
        <v>303</v>
      </c>
      <c r="U82" s="266">
        <v>136</v>
      </c>
      <c r="V82" s="267"/>
      <c r="W82" s="97" t="s">
        <v>103</v>
      </c>
      <c r="X82" s="70" t="s">
        <v>128</v>
      </c>
      <c r="Y82" s="70" t="s">
        <v>129</v>
      </c>
      <c r="Z82" s="71" t="s">
        <v>128</v>
      </c>
      <c r="AC82" s="191" t="s">
        <v>243</v>
      </c>
      <c r="AD82" s="266">
        <v>92</v>
      </c>
      <c r="AE82" s="267"/>
      <c r="AF82" s="97" t="s">
        <v>103</v>
      </c>
      <c r="AG82" s="70" t="s">
        <v>128</v>
      </c>
      <c r="AH82" s="70" t="s">
        <v>129</v>
      </c>
      <c r="AI82" s="71" t="s">
        <v>128</v>
      </c>
      <c r="AL82" s="181"/>
      <c r="AM82" s="251"/>
      <c r="AN82" s="252"/>
      <c r="AO82" s="265">
        <f>AO80+AP80</f>
        <v>0</v>
      </c>
      <c r="AP82" s="196"/>
      <c r="AQ82" s="195">
        <f>AQ80+AR80</f>
        <v>0</v>
      </c>
      <c r="AR82" s="201"/>
    </row>
    <row r="83" spans="4:44" x14ac:dyDescent="0.4">
      <c r="D83" s="192"/>
      <c r="E83" s="268"/>
      <c r="F83" s="269"/>
      <c r="G83" s="142">
        <v>44</v>
      </c>
      <c r="H83" s="154">
        <v>6</v>
      </c>
      <c r="I83" s="154">
        <v>29</v>
      </c>
      <c r="J83" s="144">
        <v>6</v>
      </c>
      <c r="L83" s="192"/>
      <c r="M83" s="268"/>
      <c r="N83" s="269"/>
      <c r="O83" s="142">
        <v>160</v>
      </c>
      <c r="P83" s="154">
        <v>40</v>
      </c>
      <c r="Q83" s="154">
        <v>155</v>
      </c>
      <c r="R83" s="144">
        <v>40</v>
      </c>
      <c r="T83" s="192"/>
      <c r="U83" s="268"/>
      <c r="V83" s="269"/>
      <c r="W83" s="142">
        <v>26</v>
      </c>
      <c r="X83" s="154">
        <v>9</v>
      </c>
      <c r="Y83" s="154">
        <v>43</v>
      </c>
      <c r="Z83" s="144">
        <v>9</v>
      </c>
      <c r="AC83" s="192"/>
      <c r="AD83" s="268"/>
      <c r="AE83" s="269"/>
      <c r="AF83" s="142">
        <v>36</v>
      </c>
      <c r="AG83" s="154">
        <v>6</v>
      </c>
      <c r="AH83" s="154">
        <v>41</v>
      </c>
      <c r="AI83" s="144">
        <v>6</v>
      </c>
      <c r="AL83" s="180" t="s">
        <v>153</v>
      </c>
      <c r="AM83" s="251"/>
      <c r="AN83" s="252"/>
      <c r="AO83" s="97" t="s">
        <v>103</v>
      </c>
      <c r="AP83" s="70" t="s">
        <v>128</v>
      </c>
      <c r="AQ83" s="70" t="s">
        <v>129</v>
      </c>
      <c r="AR83" s="71" t="s">
        <v>128</v>
      </c>
    </row>
    <row r="84" spans="4:44" x14ac:dyDescent="0.4">
      <c r="D84" s="192"/>
      <c r="E84" s="268"/>
      <c r="F84" s="269"/>
      <c r="G84" s="264"/>
      <c r="H84" s="156"/>
      <c r="I84" s="156"/>
      <c r="J84" s="146"/>
      <c r="L84" s="192"/>
      <c r="M84" s="268"/>
      <c r="N84" s="269"/>
      <c r="O84" s="264"/>
      <c r="P84" s="156"/>
      <c r="Q84" s="156"/>
      <c r="R84" s="146"/>
      <c r="T84" s="192"/>
      <c r="U84" s="268"/>
      <c r="V84" s="269"/>
      <c r="W84" s="264"/>
      <c r="X84" s="156"/>
      <c r="Y84" s="156"/>
      <c r="Z84" s="146"/>
      <c r="AC84" s="192"/>
      <c r="AD84" s="268"/>
      <c r="AE84" s="269"/>
      <c r="AF84" s="264"/>
      <c r="AG84" s="156"/>
      <c r="AH84" s="156"/>
      <c r="AI84" s="146"/>
      <c r="AL84" s="180"/>
      <c r="AM84" s="251"/>
      <c r="AN84" s="252"/>
      <c r="AO84" s="142"/>
      <c r="AP84" s="154"/>
      <c r="AQ84" s="154"/>
      <c r="AR84" s="144"/>
    </row>
    <row r="85" spans="4:44" ht="19.5" thickBot="1" x14ac:dyDescent="0.45">
      <c r="D85" s="193"/>
      <c r="E85" s="270"/>
      <c r="F85" s="271"/>
      <c r="G85" s="265">
        <f>G83+H83</f>
        <v>50</v>
      </c>
      <c r="H85" s="196"/>
      <c r="I85" s="195">
        <f>I83+J83</f>
        <v>35</v>
      </c>
      <c r="J85" s="201"/>
      <c r="L85" s="193"/>
      <c r="M85" s="270"/>
      <c r="N85" s="271"/>
      <c r="O85" s="265">
        <f>O83+P83</f>
        <v>200</v>
      </c>
      <c r="P85" s="196"/>
      <c r="Q85" s="195">
        <f>Q83+R83</f>
        <v>195</v>
      </c>
      <c r="R85" s="201"/>
      <c r="T85" s="193"/>
      <c r="U85" s="270"/>
      <c r="V85" s="271"/>
      <c r="W85" s="265">
        <f>W83+X83</f>
        <v>35</v>
      </c>
      <c r="X85" s="196"/>
      <c r="Y85" s="195">
        <f>Y83+Z83</f>
        <v>52</v>
      </c>
      <c r="Z85" s="201"/>
      <c r="AC85" s="193"/>
      <c r="AD85" s="270"/>
      <c r="AE85" s="271"/>
      <c r="AF85" s="265">
        <f>AF83+AG83</f>
        <v>42</v>
      </c>
      <c r="AG85" s="196"/>
      <c r="AH85" s="195">
        <f>AH83+AI83</f>
        <v>47</v>
      </c>
      <c r="AI85" s="201"/>
      <c r="AL85" s="180"/>
      <c r="AM85" s="251"/>
      <c r="AN85" s="252"/>
      <c r="AO85" s="264"/>
      <c r="AP85" s="156"/>
      <c r="AQ85" s="156"/>
      <c r="AR85" s="146"/>
    </row>
    <row r="86" spans="4:44" ht="19.5" thickBot="1" x14ac:dyDescent="0.45">
      <c r="D86" s="191" t="s">
        <v>429</v>
      </c>
      <c r="E86" s="266"/>
      <c r="F86" s="267"/>
      <c r="G86" s="97" t="s">
        <v>103</v>
      </c>
      <c r="H86" s="70" t="s">
        <v>128</v>
      </c>
      <c r="I86" s="70" t="s">
        <v>129</v>
      </c>
      <c r="J86" s="71" t="s">
        <v>128</v>
      </c>
      <c r="L86" s="191" t="s">
        <v>338</v>
      </c>
      <c r="M86" s="266">
        <v>25</v>
      </c>
      <c r="N86" s="267"/>
      <c r="O86" s="97" t="s">
        <v>103</v>
      </c>
      <c r="P86" s="70" t="s">
        <v>128</v>
      </c>
      <c r="Q86" s="70" t="s">
        <v>129</v>
      </c>
      <c r="R86" s="71" t="s">
        <v>128</v>
      </c>
      <c r="T86" s="191" t="s">
        <v>310</v>
      </c>
      <c r="U86" s="266">
        <v>112</v>
      </c>
      <c r="V86" s="267"/>
      <c r="W86" s="97" t="s">
        <v>103</v>
      </c>
      <c r="X86" s="70" t="s">
        <v>128</v>
      </c>
      <c r="Y86" s="70" t="s">
        <v>129</v>
      </c>
      <c r="Z86" s="71" t="s">
        <v>128</v>
      </c>
      <c r="AC86" s="191" t="s">
        <v>250</v>
      </c>
      <c r="AD86" s="266">
        <v>113</v>
      </c>
      <c r="AE86" s="267"/>
      <c r="AF86" s="97" t="s">
        <v>103</v>
      </c>
      <c r="AG86" s="70" t="s">
        <v>128</v>
      </c>
      <c r="AH86" s="70" t="s">
        <v>129</v>
      </c>
      <c r="AI86" s="71" t="s">
        <v>128</v>
      </c>
      <c r="AL86" s="181"/>
      <c r="AM86" s="251"/>
      <c r="AN86" s="252"/>
      <c r="AO86" s="265">
        <f>AO84+AP84</f>
        <v>0</v>
      </c>
      <c r="AP86" s="196"/>
      <c r="AQ86" s="195">
        <f>AQ84+AR84</f>
        <v>0</v>
      </c>
      <c r="AR86" s="201"/>
    </row>
    <row r="87" spans="4:44" x14ac:dyDescent="0.4">
      <c r="D87" s="192"/>
      <c r="E87" s="268"/>
      <c r="F87" s="269"/>
      <c r="G87" s="142"/>
      <c r="H87" s="154"/>
      <c r="I87" s="154"/>
      <c r="J87" s="144"/>
      <c r="L87" s="192"/>
      <c r="M87" s="268"/>
      <c r="N87" s="269"/>
      <c r="O87" s="142">
        <v>175</v>
      </c>
      <c r="P87" s="154">
        <v>73</v>
      </c>
      <c r="Q87" s="154">
        <v>186</v>
      </c>
      <c r="R87" s="144">
        <v>73</v>
      </c>
      <c r="T87" s="192"/>
      <c r="U87" s="268"/>
      <c r="V87" s="269"/>
      <c r="W87" s="142">
        <v>29</v>
      </c>
      <c r="X87" s="154">
        <v>9</v>
      </c>
      <c r="Y87" s="154">
        <v>29</v>
      </c>
      <c r="Z87" s="144">
        <v>9</v>
      </c>
      <c r="AC87" s="192"/>
      <c r="AD87" s="268"/>
      <c r="AE87" s="269"/>
      <c r="AF87" s="142">
        <v>33</v>
      </c>
      <c r="AG87" s="154">
        <v>8</v>
      </c>
      <c r="AH87" s="154">
        <v>69</v>
      </c>
      <c r="AI87" s="144">
        <v>8</v>
      </c>
      <c r="AL87" s="180" t="s">
        <v>154</v>
      </c>
      <c r="AM87" s="251"/>
      <c r="AN87" s="252"/>
      <c r="AO87" s="97" t="s">
        <v>103</v>
      </c>
      <c r="AP87" s="70" t="s">
        <v>128</v>
      </c>
      <c r="AQ87" s="70" t="s">
        <v>129</v>
      </c>
      <c r="AR87" s="71" t="s">
        <v>128</v>
      </c>
    </row>
    <row r="88" spans="4:44" x14ac:dyDescent="0.4">
      <c r="D88" s="192"/>
      <c r="E88" s="268"/>
      <c r="F88" s="269"/>
      <c r="G88" s="264"/>
      <c r="H88" s="156"/>
      <c r="I88" s="156"/>
      <c r="J88" s="146"/>
      <c r="L88" s="192"/>
      <c r="M88" s="268"/>
      <c r="N88" s="269"/>
      <c r="O88" s="264"/>
      <c r="P88" s="156"/>
      <c r="Q88" s="156"/>
      <c r="R88" s="146"/>
      <c r="T88" s="192"/>
      <c r="U88" s="268"/>
      <c r="V88" s="269"/>
      <c r="W88" s="264"/>
      <c r="X88" s="156"/>
      <c r="Y88" s="156"/>
      <c r="Z88" s="146"/>
      <c r="AC88" s="192"/>
      <c r="AD88" s="268"/>
      <c r="AE88" s="269"/>
      <c r="AF88" s="264"/>
      <c r="AG88" s="156"/>
      <c r="AH88" s="156"/>
      <c r="AI88" s="146"/>
      <c r="AL88" s="180"/>
      <c r="AM88" s="251"/>
      <c r="AN88" s="252"/>
      <c r="AO88" s="142"/>
      <c r="AP88" s="154"/>
      <c r="AQ88" s="154"/>
      <c r="AR88" s="144"/>
    </row>
    <row r="89" spans="4:44" ht="19.5" thickBot="1" x14ac:dyDescent="0.45">
      <c r="D89" s="193"/>
      <c r="E89" s="270"/>
      <c r="F89" s="271"/>
      <c r="G89" s="265">
        <f>G87+H87</f>
        <v>0</v>
      </c>
      <c r="H89" s="196"/>
      <c r="I89" s="195">
        <f>I87+J87</f>
        <v>0</v>
      </c>
      <c r="J89" s="201"/>
      <c r="L89" s="193"/>
      <c r="M89" s="270"/>
      <c r="N89" s="271"/>
      <c r="O89" s="265">
        <f>O87+P87</f>
        <v>248</v>
      </c>
      <c r="P89" s="196"/>
      <c r="Q89" s="195">
        <f>Q87+R87</f>
        <v>259</v>
      </c>
      <c r="R89" s="201"/>
      <c r="T89" s="193"/>
      <c r="U89" s="270"/>
      <c r="V89" s="271"/>
      <c r="W89" s="265">
        <f>W87+X87</f>
        <v>38</v>
      </c>
      <c r="X89" s="196"/>
      <c r="Y89" s="195">
        <f>Y87+Z87</f>
        <v>38</v>
      </c>
      <c r="Z89" s="201"/>
      <c r="AC89" s="193"/>
      <c r="AD89" s="270"/>
      <c r="AE89" s="271"/>
      <c r="AF89" s="265">
        <f>AF87+AG87</f>
        <v>41</v>
      </c>
      <c r="AG89" s="196"/>
      <c r="AH89" s="195">
        <f>AH87+AI87</f>
        <v>77</v>
      </c>
      <c r="AI89" s="201"/>
      <c r="AL89" s="180"/>
      <c r="AM89" s="251"/>
      <c r="AN89" s="252"/>
      <c r="AO89" s="264"/>
      <c r="AP89" s="156"/>
      <c r="AQ89" s="156"/>
      <c r="AR89" s="146"/>
    </row>
    <row r="90" spans="4:44" ht="19.5" thickBot="1" x14ac:dyDescent="0.45">
      <c r="D90" s="191" t="s">
        <v>402</v>
      </c>
      <c r="E90" s="266"/>
      <c r="F90" s="267"/>
      <c r="G90" s="97" t="s">
        <v>103</v>
      </c>
      <c r="H90" s="70" t="s">
        <v>128</v>
      </c>
      <c r="I90" s="70" t="s">
        <v>129</v>
      </c>
      <c r="J90" s="71" t="s">
        <v>128</v>
      </c>
      <c r="L90" s="191" t="s">
        <v>339</v>
      </c>
      <c r="M90" s="266">
        <v>119</v>
      </c>
      <c r="N90" s="267"/>
      <c r="O90" s="97" t="s">
        <v>103</v>
      </c>
      <c r="P90" s="70" t="s">
        <v>128</v>
      </c>
      <c r="Q90" s="70" t="s">
        <v>129</v>
      </c>
      <c r="R90" s="71" t="s">
        <v>128</v>
      </c>
      <c r="T90" s="191" t="s">
        <v>315</v>
      </c>
      <c r="U90" s="266">
        <v>71</v>
      </c>
      <c r="V90" s="267"/>
      <c r="W90" s="97" t="s">
        <v>103</v>
      </c>
      <c r="X90" s="70" t="s">
        <v>128</v>
      </c>
      <c r="Y90" s="70" t="s">
        <v>129</v>
      </c>
      <c r="Z90" s="71" t="s">
        <v>128</v>
      </c>
      <c r="AC90" s="191" t="s">
        <v>255</v>
      </c>
      <c r="AD90" s="266">
        <v>124</v>
      </c>
      <c r="AE90" s="267"/>
      <c r="AF90" s="97" t="s">
        <v>103</v>
      </c>
      <c r="AG90" s="70" t="s">
        <v>128</v>
      </c>
      <c r="AH90" s="70" t="s">
        <v>129</v>
      </c>
      <c r="AI90" s="71" t="s">
        <v>128</v>
      </c>
      <c r="AL90" s="181"/>
      <c r="AM90" s="251"/>
      <c r="AN90" s="252"/>
      <c r="AO90" s="265">
        <f>AO88+AP88</f>
        <v>0</v>
      </c>
      <c r="AP90" s="196"/>
      <c r="AQ90" s="195">
        <f>AQ88+AR88</f>
        <v>0</v>
      </c>
      <c r="AR90" s="201"/>
    </row>
    <row r="91" spans="4:44" x14ac:dyDescent="0.4">
      <c r="D91" s="192"/>
      <c r="E91" s="268"/>
      <c r="F91" s="269"/>
      <c r="G91" s="142"/>
      <c r="H91" s="154"/>
      <c r="I91" s="154"/>
      <c r="J91" s="144"/>
      <c r="L91" s="192"/>
      <c r="M91" s="268"/>
      <c r="N91" s="269"/>
      <c r="O91" s="142">
        <v>185</v>
      </c>
      <c r="P91" s="154">
        <v>43</v>
      </c>
      <c r="Q91" s="154">
        <v>227</v>
      </c>
      <c r="R91" s="144">
        <v>43</v>
      </c>
      <c r="T91" s="192"/>
      <c r="U91" s="268"/>
      <c r="V91" s="269"/>
      <c r="W91" s="142">
        <v>53</v>
      </c>
      <c r="X91" s="154">
        <v>6</v>
      </c>
      <c r="Y91" s="154">
        <v>49</v>
      </c>
      <c r="Z91" s="144">
        <v>6</v>
      </c>
      <c r="AC91" s="192"/>
      <c r="AD91" s="268"/>
      <c r="AE91" s="269"/>
      <c r="AF91" s="142">
        <v>34</v>
      </c>
      <c r="AG91" s="154">
        <v>9</v>
      </c>
      <c r="AH91" s="154">
        <v>39</v>
      </c>
      <c r="AI91" s="144">
        <v>9</v>
      </c>
      <c r="AL91" s="180" t="s">
        <v>209</v>
      </c>
      <c r="AM91" s="251"/>
      <c r="AN91" s="252"/>
      <c r="AO91" s="97" t="s">
        <v>103</v>
      </c>
      <c r="AP91" s="70" t="s">
        <v>128</v>
      </c>
      <c r="AQ91" s="70" t="s">
        <v>129</v>
      </c>
      <c r="AR91" s="71" t="s">
        <v>128</v>
      </c>
    </row>
    <row r="92" spans="4:44" x14ac:dyDescent="0.4">
      <c r="D92" s="192"/>
      <c r="E92" s="268"/>
      <c r="F92" s="269"/>
      <c r="G92" s="264"/>
      <c r="H92" s="156"/>
      <c r="I92" s="156"/>
      <c r="J92" s="146"/>
      <c r="L92" s="192"/>
      <c r="M92" s="268"/>
      <c r="N92" s="269"/>
      <c r="O92" s="264"/>
      <c r="P92" s="156"/>
      <c r="Q92" s="156"/>
      <c r="R92" s="146"/>
      <c r="T92" s="192"/>
      <c r="U92" s="268"/>
      <c r="V92" s="269"/>
      <c r="W92" s="264"/>
      <c r="X92" s="156"/>
      <c r="Y92" s="156"/>
      <c r="Z92" s="146"/>
      <c r="AC92" s="192"/>
      <c r="AD92" s="268"/>
      <c r="AE92" s="269"/>
      <c r="AF92" s="264"/>
      <c r="AG92" s="156"/>
      <c r="AH92" s="156"/>
      <c r="AI92" s="146"/>
      <c r="AL92" s="180"/>
      <c r="AM92" s="251"/>
      <c r="AN92" s="252"/>
      <c r="AO92" s="142"/>
      <c r="AP92" s="154"/>
      <c r="AQ92" s="154"/>
      <c r="AR92" s="144"/>
    </row>
    <row r="93" spans="4:44" ht="19.5" thickBot="1" x14ac:dyDescent="0.45">
      <c r="D93" s="193"/>
      <c r="E93" s="270"/>
      <c r="F93" s="271"/>
      <c r="G93" s="265">
        <f>G91+H91</f>
        <v>0</v>
      </c>
      <c r="H93" s="196"/>
      <c r="I93" s="195">
        <f>I91+J91</f>
        <v>0</v>
      </c>
      <c r="J93" s="201"/>
      <c r="L93" s="193"/>
      <c r="M93" s="270"/>
      <c r="N93" s="271"/>
      <c r="O93" s="265">
        <f>O91+P91</f>
        <v>228</v>
      </c>
      <c r="P93" s="196"/>
      <c r="Q93" s="195">
        <f>Q91+R91</f>
        <v>270</v>
      </c>
      <c r="R93" s="201"/>
      <c r="T93" s="193"/>
      <c r="U93" s="270"/>
      <c r="V93" s="271"/>
      <c r="W93" s="265">
        <f>W91+X91</f>
        <v>59</v>
      </c>
      <c r="X93" s="196"/>
      <c r="Y93" s="195">
        <f>Y91+Z91</f>
        <v>55</v>
      </c>
      <c r="Z93" s="201"/>
      <c r="AC93" s="193"/>
      <c r="AD93" s="270"/>
      <c r="AE93" s="271"/>
      <c r="AF93" s="265">
        <f>AF91+AG91</f>
        <v>43</v>
      </c>
      <c r="AG93" s="196"/>
      <c r="AH93" s="195">
        <f>AH91+AI91</f>
        <v>48</v>
      </c>
      <c r="AI93" s="201"/>
      <c r="AL93" s="180"/>
      <c r="AM93" s="251"/>
      <c r="AN93" s="252"/>
      <c r="AO93" s="264"/>
      <c r="AP93" s="156"/>
      <c r="AQ93" s="156"/>
      <c r="AR93" s="146"/>
    </row>
    <row r="94" spans="4:44" ht="19.5" thickBot="1" x14ac:dyDescent="0.45">
      <c r="D94" s="191" t="s">
        <v>403</v>
      </c>
      <c r="E94" s="266"/>
      <c r="F94" s="267"/>
      <c r="G94" s="97" t="s">
        <v>103</v>
      </c>
      <c r="H94" s="70" t="s">
        <v>128</v>
      </c>
      <c r="I94" s="70" t="s">
        <v>129</v>
      </c>
      <c r="J94" s="71" t="s">
        <v>128</v>
      </c>
      <c r="L94" s="191" t="s">
        <v>392</v>
      </c>
      <c r="M94" s="266">
        <v>85</v>
      </c>
      <c r="N94" s="267"/>
      <c r="O94" s="97" t="s">
        <v>103</v>
      </c>
      <c r="P94" s="70" t="s">
        <v>128</v>
      </c>
      <c r="Q94" s="70" t="s">
        <v>129</v>
      </c>
      <c r="R94" s="71" t="s">
        <v>128</v>
      </c>
      <c r="T94" s="191" t="s">
        <v>325</v>
      </c>
      <c r="U94" s="266">
        <v>125</v>
      </c>
      <c r="V94" s="267"/>
      <c r="W94" s="97" t="s">
        <v>103</v>
      </c>
      <c r="X94" s="70" t="s">
        <v>128</v>
      </c>
      <c r="Y94" s="70" t="s">
        <v>129</v>
      </c>
      <c r="Z94" s="71" t="s">
        <v>128</v>
      </c>
      <c r="AC94" s="191" t="s">
        <v>262</v>
      </c>
      <c r="AD94" s="266">
        <v>233</v>
      </c>
      <c r="AE94" s="267"/>
      <c r="AF94" s="97" t="s">
        <v>134</v>
      </c>
      <c r="AG94" s="70" t="s">
        <v>135</v>
      </c>
      <c r="AH94" s="70" t="s">
        <v>136</v>
      </c>
      <c r="AI94" s="71" t="s">
        <v>135</v>
      </c>
      <c r="AL94" s="181"/>
      <c r="AM94" s="251"/>
      <c r="AN94" s="252"/>
      <c r="AO94" s="265">
        <f>AO92+AP92</f>
        <v>0</v>
      </c>
      <c r="AP94" s="196"/>
      <c r="AQ94" s="195">
        <f>AQ92+AR92</f>
        <v>0</v>
      </c>
      <c r="AR94" s="201"/>
    </row>
    <row r="95" spans="4:44" x14ac:dyDescent="0.4">
      <c r="D95" s="192"/>
      <c r="E95" s="268"/>
      <c r="F95" s="269"/>
      <c r="G95" s="142"/>
      <c r="H95" s="154"/>
      <c r="I95" s="154"/>
      <c r="J95" s="144"/>
      <c r="L95" s="192"/>
      <c r="M95" s="268"/>
      <c r="N95" s="269"/>
      <c r="O95" s="142">
        <v>33</v>
      </c>
      <c r="P95" s="154">
        <v>8</v>
      </c>
      <c r="Q95" s="154">
        <v>50</v>
      </c>
      <c r="R95" s="144">
        <v>8</v>
      </c>
      <c r="T95" s="192"/>
      <c r="U95" s="268"/>
      <c r="V95" s="269"/>
      <c r="W95" s="142">
        <v>55</v>
      </c>
      <c r="X95" s="154">
        <v>14</v>
      </c>
      <c r="Y95" s="154">
        <v>44</v>
      </c>
      <c r="Z95" s="144">
        <v>14</v>
      </c>
      <c r="AC95" s="192"/>
      <c r="AD95" s="268"/>
      <c r="AE95" s="269"/>
      <c r="AF95" s="142">
        <v>45</v>
      </c>
      <c r="AG95" s="154">
        <v>6</v>
      </c>
      <c r="AH95" s="154">
        <v>37</v>
      </c>
      <c r="AI95" s="144">
        <v>6</v>
      </c>
      <c r="AL95" s="180" t="s">
        <v>210</v>
      </c>
      <c r="AM95" s="251"/>
      <c r="AN95" s="252"/>
      <c r="AO95" s="97" t="s">
        <v>103</v>
      </c>
      <c r="AP95" s="70" t="s">
        <v>128</v>
      </c>
      <c r="AQ95" s="70" t="s">
        <v>129</v>
      </c>
      <c r="AR95" s="71" t="s">
        <v>128</v>
      </c>
    </row>
    <row r="96" spans="4:44" x14ac:dyDescent="0.4">
      <c r="D96" s="192"/>
      <c r="E96" s="268"/>
      <c r="F96" s="269"/>
      <c r="G96" s="264"/>
      <c r="H96" s="156"/>
      <c r="I96" s="156"/>
      <c r="J96" s="146"/>
      <c r="L96" s="192"/>
      <c r="M96" s="268"/>
      <c r="N96" s="269"/>
      <c r="O96" s="264"/>
      <c r="P96" s="156"/>
      <c r="Q96" s="156"/>
      <c r="R96" s="146"/>
      <c r="T96" s="192"/>
      <c r="U96" s="268"/>
      <c r="V96" s="269"/>
      <c r="W96" s="264"/>
      <c r="X96" s="156"/>
      <c r="Y96" s="156"/>
      <c r="Z96" s="146"/>
      <c r="AC96" s="192"/>
      <c r="AD96" s="268"/>
      <c r="AE96" s="269"/>
      <c r="AF96" s="264"/>
      <c r="AG96" s="156"/>
      <c r="AH96" s="156"/>
      <c r="AI96" s="146"/>
      <c r="AL96" s="180"/>
      <c r="AM96" s="251"/>
      <c r="AN96" s="252"/>
      <c r="AO96" s="142"/>
      <c r="AP96" s="154"/>
      <c r="AQ96" s="154"/>
      <c r="AR96" s="144"/>
    </row>
    <row r="97" spans="4:44" ht="19.5" thickBot="1" x14ac:dyDescent="0.45">
      <c r="D97" s="193"/>
      <c r="E97" s="270"/>
      <c r="F97" s="271"/>
      <c r="G97" s="265">
        <f>G95+H95</f>
        <v>0</v>
      </c>
      <c r="H97" s="196"/>
      <c r="I97" s="195">
        <f>I95+J95</f>
        <v>0</v>
      </c>
      <c r="J97" s="201"/>
      <c r="L97" s="193"/>
      <c r="M97" s="270"/>
      <c r="N97" s="271"/>
      <c r="O97" s="265">
        <f>O95+P95</f>
        <v>41</v>
      </c>
      <c r="P97" s="196"/>
      <c r="Q97" s="195">
        <f>Q95+R95</f>
        <v>58</v>
      </c>
      <c r="R97" s="201"/>
      <c r="T97" s="193"/>
      <c r="U97" s="270"/>
      <c r="V97" s="271"/>
      <c r="W97" s="265">
        <f>W95+X95</f>
        <v>69</v>
      </c>
      <c r="X97" s="196"/>
      <c r="Y97" s="195">
        <f>Y95+Z95</f>
        <v>58</v>
      </c>
      <c r="Z97" s="201"/>
      <c r="AC97" s="193"/>
      <c r="AD97" s="270"/>
      <c r="AE97" s="271"/>
      <c r="AF97" s="265">
        <f>AF95+AG95</f>
        <v>51</v>
      </c>
      <c r="AG97" s="196"/>
      <c r="AH97" s="195">
        <f>AH95+AI95</f>
        <v>43</v>
      </c>
      <c r="AI97" s="201"/>
      <c r="AL97" s="180"/>
      <c r="AM97" s="251"/>
      <c r="AN97" s="252"/>
      <c r="AO97" s="264"/>
      <c r="AP97" s="156"/>
      <c r="AQ97" s="156"/>
      <c r="AR97" s="146"/>
    </row>
    <row r="98" spans="4:44" ht="19.5" thickBot="1" x14ac:dyDescent="0.45">
      <c r="D98" s="191" t="s">
        <v>404</v>
      </c>
      <c r="E98" s="266"/>
      <c r="F98" s="267"/>
      <c r="G98" s="97" t="s">
        <v>103</v>
      </c>
      <c r="H98" s="70" t="s">
        <v>128</v>
      </c>
      <c r="I98" s="70" t="s">
        <v>129</v>
      </c>
      <c r="J98" s="71" t="s">
        <v>128</v>
      </c>
      <c r="T98" s="191" t="s">
        <v>331</v>
      </c>
      <c r="U98" s="266">
        <v>165</v>
      </c>
      <c r="V98" s="267"/>
      <c r="W98" s="97" t="s">
        <v>103</v>
      </c>
      <c r="X98" s="70" t="s">
        <v>128</v>
      </c>
      <c r="Y98" s="70" t="s">
        <v>129</v>
      </c>
      <c r="Z98" s="71" t="s">
        <v>128</v>
      </c>
      <c r="AC98" s="191" t="s">
        <v>269</v>
      </c>
      <c r="AD98" s="266">
        <v>203</v>
      </c>
      <c r="AE98" s="267"/>
      <c r="AF98" s="97" t="s">
        <v>271</v>
      </c>
      <c r="AG98" s="70" t="s">
        <v>272</v>
      </c>
      <c r="AH98" s="70" t="s">
        <v>273</v>
      </c>
      <c r="AI98" s="71" t="s">
        <v>272</v>
      </c>
      <c r="AL98" s="181"/>
      <c r="AM98" s="251"/>
      <c r="AN98" s="252"/>
      <c r="AO98" s="265">
        <f>AO96+AP96</f>
        <v>0</v>
      </c>
      <c r="AP98" s="196"/>
      <c r="AQ98" s="195">
        <f>AQ96+AR96</f>
        <v>0</v>
      </c>
      <c r="AR98" s="201"/>
    </row>
    <row r="99" spans="4:44" x14ac:dyDescent="0.4">
      <c r="D99" s="192"/>
      <c r="E99" s="268"/>
      <c r="F99" s="269"/>
      <c r="G99" s="142"/>
      <c r="H99" s="154"/>
      <c r="I99" s="154"/>
      <c r="J99" s="144"/>
      <c r="T99" s="192"/>
      <c r="U99" s="268"/>
      <c r="V99" s="269"/>
      <c r="W99" s="142">
        <v>40</v>
      </c>
      <c r="X99" s="154">
        <v>6</v>
      </c>
      <c r="Y99" s="154">
        <v>29</v>
      </c>
      <c r="Z99" s="144">
        <v>6</v>
      </c>
      <c r="AC99" s="192"/>
      <c r="AD99" s="268"/>
      <c r="AE99" s="269"/>
      <c r="AF99" s="142">
        <v>42</v>
      </c>
      <c r="AG99" s="154">
        <v>3</v>
      </c>
      <c r="AH99" s="154">
        <v>52</v>
      </c>
      <c r="AI99" s="144">
        <v>3</v>
      </c>
      <c r="AL99" s="180" t="s">
        <v>211</v>
      </c>
      <c r="AM99" s="251"/>
      <c r="AN99" s="252"/>
      <c r="AO99" s="97" t="s">
        <v>103</v>
      </c>
      <c r="AP99" s="70" t="s">
        <v>128</v>
      </c>
      <c r="AQ99" s="70" t="s">
        <v>129</v>
      </c>
      <c r="AR99" s="71" t="s">
        <v>128</v>
      </c>
    </row>
    <row r="100" spans="4:44" x14ac:dyDescent="0.4">
      <c r="D100" s="192"/>
      <c r="E100" s="268"/>
      <c r="F100" s="269"/>
      <c r="G100" s="264"/>
      <c r="H100" s="156"/>
      <c r="I100" s="156"/>
      <c r="J100" s="146"/>
      <c r="T100" s="192"/>
      <c r="U100" s="268"/>
      <c r="V100" s="269"/>
      <c r="W100" s="264"/>
      <c r="X100" s="156"/>
      <c r="Y100" s="156"/>
      <c r="Z100" s="146"/>
      <c r="AC100" s="192"/>
      <c r="AD100" s="268"/>
      <c r="AE100" s="269"/>
      <c r="AF100" s="264"/>
      <c r="AG100" s="156"/>
      <c r="AH100" s="156"/>
      <c r="AI100" s="146"/>
      <c r="AL100" s="180"/>
      <c r="AM100" s="251"/>
      <c r="AN100" s="252"/>
      <c r="AO100" s="142"/>
      <c r="AP100" s="154"/>
      <c r="AQ100" s="154"/>
      <c r="AR100" s="144"/>
    </row>
    <row r="101" spans="4:44" ht="19.5" thickBot="1" x14ac:dyDescent="0.45">
      <c r="D101" s="193"/>
      <c r="E101" s="270"/>
      <c r="F101" s="271"/>
      <c r="G101" s="265">
        <f>G99+H99</f>
        <v>0</v>
      </c>
      <c r="H101" s="196"/>
      <c r="I101" s="195">
        <f>I99+J99</f>
        <v>0</v>
      </c>
      <c r="J101" s="201"/>
      <c r="T101" s="193"/>
      <c r="U101" s="270"/>
      <c r="V101" s="271"/>
      <c r="W101" s="265">
        <f>W99+X99</f>
        <v>46</v>
      </c>
      <c r="X101" s="196"/>
      <c r="Y101" s="195">
        <f>Y99+Z99</f>
        <v>35</v>
      </c>
      <c r="Z101" s="201"/>
      <c r="AC101" s="193"/>
      <c r="AD101" s="270"/>
      <c r="AE101" s="271"/>
      <c r="AF101" s="265">
        <f>AF99+AG99</f>
        <v>45</v>
      </c>
      <c r="AG101" s="196"/>
      <c r="AH101" s="195">
        <f>AH99+AI99</f>
        <v>55</v>
      </c>
      <c r="AI101" s="201"/>
      <c r="AL101" s="180"/>
      <c r="AM101" s="251"/>
      <c r="AN101" s="252"/>
      <c r="AO101" s="264"/>
      <c r="AP101" s="156"/>
      <c r="AQ101" s="156"/>
      <c r="AR101" s="146"/>
    </row>
    <row r="102" spans="4:44" ht="19.5" thickBot="1" x14ac:dyDescent="0.45">
      <c r="D102" s="191" t="s">
        <v>405</v>
      </c>
      <c r="E102" s="266"/>
      <c r="F102" s="267"/>
      <c r="G102" s="97" t="s">
        <v>103</v>
      </c>
      <c r="H102" s="70" t="s">
        <v>128</v>
      </c>
      <c r="I102" s="70" t="s">
        <v>129</v>
      </c>
      <c r="J102" s="71" t="s">
        <v>128</v>
      </c>
      <c r="AL102" s="181"/>
      <c r="AM102" s="251"/>
      <c r="AN102" s="252"/>
      <c r="AO102" s="265">
        <f>AO100+AP100</f>
        <v>0</v>
      </c>
      <c r="AP102" s="196"/>
      <c r="AQ102" s="195">
        <f>AQ100+AR100</f>
        <v>0</v>
      </c>
      <c r="AR102" s="201"/>
    </row>
    <row r="103" spans="4:44" x14ac:dyDescent="0.4">
      <c r="D103" s="192"/>
      <c r="E103" s="268"/>
      <c r="F103" s="269"/>
      <c r="G103" s="142"/>
      <c r="H103" s="154"/>
      <c r="I103" s="154"/>
      <c r="J103" s="144"/>
      <c r="AL103" s="180" t="s">
        <v>212</v>
      </c>
      <c r="AM103" s="251"/>
      <c r="AN103" s="252"/>
      <c r="AO103" s="97" t="s">
        <v>103</v>
      </c>
      <c r="AP103" s="70" t="s">
        <v>128</v>
      </c>
      <c r="AQ103" s="70" t="s">
        <v>129</v>
      </c>
      <c r="AR103" s="71" t="s">
        <v>128</v>
      </c>
    </row>
    <row r="104" spans="4:44" x14ac:dyDescent="0.4">
      <c r="D104" s="192"/>
      <c r="E104" s="268"/>
      <c r="F104" s="269"/>
      <c r="G104" s="264"/>
      <c r="H104" s="156"/>
      <c r="I104" s="156"/>
      <c r="J104" s="146"/>
      <c r="AL104" s="180"/>
      <c r="AM104" s="251"/>
      <c r="AN104" s="252"/>
      <c r="AO104" s="142"/>
      <c r="AP104" s="154"/>
      <c r="AQ104" s="154"/>
      <c r="AR104" s="144"/>
    </row>
    <row r="105" spans="4:44" ht="19.5" thickBot="1" x14ac:dyDescent="0.45">
      <c r="D105" s="193"/>
      <c r="E105" s="270"/>
      <c r="F105" s="271"/>
      <c r="G105" s="265">
        <f>G103+H103</f>
        <v>0</v>
      </c>
      <c r="H105" s="196"/>
      <c r="I105" s="195">
        <f>I103+J103</f>
        <v>0</v>
      </c>
      <c r="J105" s="201"/>
      <c r="AL105" s="180"/>
      <c r="AM105" s="251"/>
      <c r="AN105" s="252"/>
      <c r="AO105" s="264"/>
      <c r="AP105" s="156"/>
      <c r="AQ105" s="156"/>
      <c r="AR105" s="146"/>
    </row>
    <row r="106" spans="4:44" ht="19.5" thickBot="1" x14ac:dyDescent="0.45">
      <c r="AL106" s="181"/>
      <c r="AM106" s="251"/>
      <c r="AN106" s="252"/>
      <c r="AO106" s="265">
        <f>AO104+AP104</f>
        <v>0</v>
      </c>
      <c r="AP106" s="196"/>
      <c r="AQ106" s="195">
        <f>AQ104+AR104</f>
        <v>0</v>
      </c>
      <c r="AR106" s="201"/>
    </row>
  </sheetData>
  <mergeCells count="621">
    <mergeCell ref="D102:D105"/>
    <mergeCell ref="E102:F105"/>
    <mergeCell ref="AO102:AP102"/>
    <mergeCell ref="AQ102:AR102"/>
    <mergeCell ref="G103:G104"/>
    <mergeCell ref="H103:H104"/>
    <mergeCell ref="I103:I104"/>
    <mergeCell ref="J103:J104"/>
    <mergeCell ref="AL103:AL106"/>
    <mergeCell ref="AM103:AN106"/>
    <mergeCell ref="AO100:AO101"/>
    <mergeCell ref="AO106:AP106"/>
    <mergeCell ref="AQ106:AR106"/>
    <mergeCell ref="AO104:AO105"/>
    <mergeCell ref="AP104:AP105"/>
    <mergeCell ref="AQ104:AQ105"/>
    <mergeCell ref="AR104:AR105"/>
    <mergeCell ref="G105:H105"/>
    <mergeCell ref="I105:J105"/>
    <mergeCell ref="AQ98:AR98"/>
    <mergeCell ref="G99:G100"/>
    <mergeCell ref="H99:H100"/>
    <mergeCell ref="I99:I100"/>
    <mergeCell ref="J99:J100"/>
    <mergeCell ref="W99:W100"/>
    <mergeCell ref="X99:X100"/>
    <mergeCell ref="Y99:Y100"/>
    <mergeCell ref="Z99:Z100"/>
    <mergeCell ref="AF99:AF100"/>
    <mergeCell ref="AP100:AP101"/>
    <mergeCell ref="AQ100:AQ101"/>
    <mergeCell ref="AR100:AR101"/>
    <mergeCell ref="G101:H101"/>
    <mergeCell ref="I101:J101"/>
    <mergeCell ref="W101:X101"/>
    <mergeCell ref="Y101:Z101"/>
    <mergeCell ref="AF101:AG101"/>
    <mergeCell ref="AH101:AI101"/>
    <mergeCell ref="AG99:AG100"/>
    <mergeCell ref="AH99:AH100"/>
    <mergeCell ref="AI99:AI100"/>
    <mergeCell ref="AL99:AL102"/>
    <mergeCell ref="AM99:AN102"/>
    <mergeCell ref="D98:D101"/>
    <mergeCell ref="E98:F101"/>
    <mergeCell ref="T98:T101"/>
    <mergeCell ref="U98:V101"/>
    <mergeCell ref="AC98:AC101"/>
    <mergeCell ref="AD98:AE101"/>
    <mergeCell ref="AQ96:AQ97"/>
    <mergeCell ref="AR96:AR97"/>
    <mergeCell ref="G97:H97"/>
    <mergeCell ref="I97:J97"/>
    <mergeCell ref="O97:P97"/>
    <mergeCell ref="Q97:R97"/>
    <mergeCell ref="W97:X97"/>
    <mergeCell ref="Y97:Z97"/>
    <mergeCell ref="AF97:AG97"/>
    <mergeCell ref="AH97:AI97"/>
    <mergeCell ref="AH95:AH96"/>
    <mergeCell ref="AI95:AI96"/>
    <mergeCell ref="AL95:AL98"/>
    <mergeCell ref="AM95:AN98"/>
    <mergeCell ref="AO96:AO97"/>
    <mergeCell ref="AP96:AP97"/>
    <mergeCell ref="AO98:AP98"/>
    <mergeCell ref="W95:W96"/>
    <mergeCell ref="X95:X96"/>
    <mergeCell ref="Y95:Y96"/>
    <mergeCell ref="Z95:Z96"/>
    <mergeCell ref="AF95:AF96"/>
    <mergeCell ref="AG95:AG96"/>
    <mergeCell ref="AC94:AC97"/>
    <mergeCell ref="AD94:AE97"/>
    <mergeCell ref="AO94:AP94"/>
    <mergeCell ref="AQ94:AR94"/>
    <mergeCell ref="G95:G96"/>
    <mergeCell ref="H95:H96"/>
    <mergeCell ref="I95:I96"/>
    <mergeCell ref="J95:J96"/>
    <mergeCell ref="O95:O96"/>
    <mergeCell ref="P95:P96"/>
    <mergeCell ref="D94:D97"/>
    <mergeCell ref="E94:F97"/>
    <mergeCell ref="L94:L97"/>
    <mergeCell ref="M94:N97"/>
    <mergeCell ref="T94:T97"/>
    <mergeCell ref="U94:V97"/>
    <mergeCell ref="Q95:Q96"/>
    <mergeCell ref="R95:R96"/>
    <mergeCell ref="AQ92:AQ93"/>
    <mergeCell ref="AR92:AR93"/>
    <mergeCell ref="G93:H93"/>
    <mergeCell ref="I93:J93"/>
    <mergeCell ref="O93:P93"/>
    <mergeCell ref="Q93:R93"/>
    <mergeCell ref="W93:X93"/>
    <mergeCell ref="Y93:Z93"/>
    <mergeCell ref="AF93:AG93"/>
    <mergeCell ref="AH93:AI93"/>
    <mergeCell ref="AH91:AH92"/>
    <mergeCell ref="AI91:AI92"/>
    <mergeCell ref="AL91:AL94"/>
    <mergeCell ref="AM91:AN94"/>
    <mergeCell ref="AO92:AO93"/>
    <mergeCell ref="AP92:AP93"/>
    <mergeCell ref="W91:W92"/>
    <mergeCell ref="X91:X92"/>
    <mergeCell ref="Y91:Y92"/>
    <mergeCell ref="Z91:Z92"/>
    <mergeCell ref="D90:D93"/>
    <mergeCell ref="E90:F93"/>
    <mergeCell ref="L90:L93"/>
    <mergeCell ref="M90:N93"/>
    <mergeCell ref="T90:T93"/>
    <mergeCell ref="U90:V93"/>
    <mergeCell ref="Q91:Q92"/>
    <mergeCell ref="R91:R92"/>
    <mergeCell ref="AQ88:AQ89"/>
    <mergeCell ref="AF91:AF92"/>
    <mergeCell ref="AG91:AG92"/>
    <mergeCell ref="AC90:AC93"/>
    <mergeCell ref="AD90:AE93"/>
    <mergeCell ref="AO90:AP90"/>
    <mergeCell ref="AQ90:AR90"/>
    <mergeCell ref="G91:G92"/>
    <mergeCell ref="H91:H92"/>
    <mergeCell ref="I91:I92"/>
    <mergeCell ref="J91:J92"/>
    <mergeCell ref="O91:O92"/>
    <mergeCell ref="P91:P92"/>
    <mergeCell ref="AH87:AH88"/>
    <mergeCell ref="AI87:AI88"/>
    <mergeCell ref="AL87:AL90"/>
    <mergeCell ref="AM87:AN90"/>
    <mergeCell ref="AO88:AO89"/>
    <mergeCell ref="AP88:AP89"/>
    <mergeCell ref="W87:W88"/>
    <mergeCell ref="X87:X88"/>
    <mergeCell ref="Y87:Y88"/>
    <mergeCell ref="Z87:Z88"/>
    <mergeCell ref="AF87:AF88"/>
    <mergeCell ref="AG87:AG88"/>
    <mergeCell ref="AC86:AC89"/>
    <mergeCell ref="AD86:AE89"/>
    <mergeCell ref="AO86:AP86"/>
    <mergeCell ref="AQ86:AR86"/>
    <mergeCell ref="G87:G88"/>
    <mergeCell ref="H87:H88"/>
    <mergeCell ref="I87:I88"/>
    <mergeCell ref="J87:J88"/>
    <mergeCell ref="O87:O88"/>
    <mergeCell ref="P87:P88"/>
    <mergeCell ref="D86:D89"/>
    <mergeCell ref="E86:F89"/>
    <mergeCell ref="L86:L89"/>
    <mergeCell ref="M86:N89"/>
    <mergeCell ref="T86:T89"/>
    <mergeCell ref="U86:V89"/>
    <mergeCell ref="Q87:Q88"/>
    <mergeCell ref="R87:R88"/>
    <mergeCell ref="AR88:AR89"/>
    <mergeCell ref="G89:H89"/>
    <mergeCell ref="I89:J89"/>
    <mergeCell ref="O89:P89"/>
    <mergeCell ref="Q89:R89"/>
    <mergeCell ref="W89:X89"/>
    <mergeCell ref="Y89:Z89"/>
    <mergeCell ref="AF89:AG89"/>
    <mergeCell ref="AH89:AI89"/>
    <mergeCell ref="AH85:AI85"/>
    <mergeCell ref="AH83:AH84"/>
    <mergeCell ref="AI83:AI84"/>
    <mergeCell ref="AL83:AL86"/>
    <mergeCell ref="AM83:AN86"/>
    <mergeCell ref="AO84:AO85"/>
    <mergeCell ref="AP84:AP85"/>
    <mergeCell ref="W83:W84"/>
    <mergeCell ref="X83:X84"/>
    <mergeCell ref="Y83:Y84"/>
    <mergeCell ref="Z83:Z84"/>
    <mergeCell ref="AF83:AF84"/>
    <mergeCell ref="AG83:AG84"/>
    <mergeCell ref="AC82:AC85"/>
    <mergeCell ref="AD82:AE85"/>
    <mergeCell ref="AQ82:AR82"/>
    <mergeCell ref="G83:G84"/>
    <mergeCell ref="H83:H84"/>
    <mergeCell ref="I83:I84"/>
    <mergeCell ref="J83:J84"/>
    <mergeCell ref="O83:O84"/>
    <mergeCell ref="P83:P84"/>
    <mergeCell ref="D82:D85"/>
    <mergeCell ref="E82:F85"/>
    <mergeCell ref="L82:L85"/>
    <mergeCell ref="M82:N85"/>
    <mergeCell ref="T82:T85"/>
    <mergeCell ref="U82:V85"/>
    <mergeCell ref="Q83:Q84"/>
    <mergeCell ref="R83:R84"/>
    <mergeCell ref="AQ84:AQ85"/>
    <mergeCell ref="AR84:AR85"/>
    <mergeCell ref="G85:H85"/>
    <mergeCell ref="I85:J85"/>
    <mergeCell ref="O85:P85"/>
    <mergeCell ref="Q85:R85"/>
    <mergeCell ref="W85:X85"/>
    <mergeCell ref="Y85:Z85"/>
    <mergeCell ref="AF85:AG85"/>
    <mergeCell ref="AH81:AI81"/>
    <mergeCell ref="AH79:AH80"/>
    <mergeCell ref="AI79:AI80"/>
    <mergeCell ref="AL79:AL82"/>
    <mergeCell ref="AM79:AN82"/>
    <mergeCell ref="AO80:AO81"/>
    <mergeCell ref="AP80:AP81"/>
    <mergeCell ref="W79:W80"/>
    <mergeCell ref="X79:X80"/>
    <mergeCell ref="Y79:Y80"/>
    <mergeCell ref="Z79:Z80"/>
    <mergeCell ref="AF79:AF80"/>
    <mergeCell ref="AG79:AG80"/>
    <mergeCell ref="AC78:AC81"/>
    <mergeCell ref="AD78:AE81"/>
    <mergeCell ref="AO82:AP82"/>
    <mergeCell ref="AQ78:AR78"/>
    <mergeCell ref="G79:G80"/>
    <mergeCell ref="H79:H80"/>
    <mergeCell ref="I79:I80"/>
    <mergeCell ref="J79:J80"/>
    <mergeCell ref="O79:O80"/>
    <mergeCell ref="P79:P80"/>
    <mergeCell ref="D78:D81"/>
    <mergeCell ref="E78:F81"/>
    <mergeCell ref="L78:L81"/>
    <mergeCell ref="M78:N81"/>
    <mergeCell ref="T78:T81"/>
    <mergeCell ref="U78:V81"/>
    <mergeCell ref="Q79:Q80"/>
    <mergeCell ref="R79:R80"/>
    <mergeCell ref="AQ80:AQ81"/>
    <mergeCell ref="AR80:AR81"/>
    <mergeCell ref="G81:H81"/>
    <mergeCell ref="I81:J81"/>
    <mergeCell ref="O81:P81"/>
    <mergeCell ref="Q81:R81"/>
    <mergeCell ref="W81:X81"/>
    <mergeCell ref="Y81:Z81"/>
    <mergeCell ref="AF81:AG81"/>
    <mergeCell ref="AH77:AI77"/>
    <mergeCell ref="AH75:AH76"/>
    <mergeCell ref="AI75:AI76"/>
    <mergeCell ref="AL75:AL78"/>
    <mergeCell ref="AM75:AN78"/>
    <mergeCell ref="AO76:AO77"/>
    <mergeCell ref="AP76:AP77"/>
    <mergeCell ref="W75:W76"/>
    <mergeCell ref="X75:X76"/>
    <mergeCell ref="Y75:Y76"/>
    <mergeCell ref="Z75:Z76"/>
    <mergeCell ref="AF75:AF76"/>
    <mergeCell ref="AG75:AG76"/>
    <mergeCell ref="AC74:AC77"/>
    <mergeCell ref="AD74:AE77"/>
    <mergeCell ref="AO78:AP78"/>
    <mergeCell ref="AQ74:AR74"/>
    <mergeCell ref="G75:G76"/>
    <mergeCell ref="H75:H76"/>
    <mergeCell ref="I75:I76"/>
    <mergeCell ref="J75:J76"/>
    <mergeCell ref="O75:O76"/>
    <mergeCell ref="P75:P76"/>
    <mergeCell ref="D74:D77"/>
    <mergeCell ref="E74:F77"/>
    <mergeCell ref="L74:L77"/>
    <mergeCell ref="M74:N77"/>
    <mergeCell ref="T74:T77"/>
    <mergeCell ref="U74:V77"/>
    <mergeCell ref="Q75:Q76"/>
    <mergeCell ref="R75:R76"/>
    <mergeCell ref="AQ76:AQ77"/>
    <mergeCell ref="AR76:AR77"/>
    <mergeCell ref="G77:H77"/>
    <mergeCell ref="I77:J77"/>
    <mergeCell ref="O77:P77"/>
    <mergeCell ref="Q77:R77"/>
    <mergeCell ref="W77:X77"/>
    <mergeCell ref="Y77:Z77"/>
    <mergeCell ref="AF77:AG77"/>
    <mergeCell ref="AH73:AI73"/>
    <mergeCell ref="AH71:AH72"/>
    <mergeCell ref="AI71:AI72"/>
    <mergeCell ref="AL71:AL74"/>
    <mergeCell ref="AM71:AN74"/>
    <mergeCell ref="AO72:AO73"/>
    <mergeCell ref="AP72:AP73"/>
    <mergeCell ref="W71:W72"/>
    <mergeCell ref="X71:X72"/>
    <mergeCell ref="Y71:Y72"/>
    <mergeCell ref="Z71:Z72"/>
    <mergeCell ref="AF71:AF72"/>
    <mergeCell ref="AG71:AG72"/>
    <mergeCell ref="AC70:AC73"/>
    <mergeCell ref="AD70:AE73"/>
    <mergeCell ref="AO74:AP74"/>
    <mergeCell ref="AQ70:AR70"/>
    <mergeCell ref="G71:G72"/>
    <mergeCell ref="H71:H72"/>
    <mergeCell ref="I71:I72"/>
    <mergeCell ref="J71:J72"/>
    <mergeCell ref="O71:O72"/>
    <mergeCell ref="P71:P72"/>
    <mergeCell ref="D70:D73"/>
    <mergeCell ref="E70:F73"/>
    <mergeCell ref="L70:L73"/>
    <mergeCell ref="M70:N73"/>
    <mergeCell ref="T70:T73"/>
    <mergeCell ref="U70:V73"/>
    <mergeCell ref="Q71:Q72"/>
    <mergeCell ref="R71:R72"/>
    <mergeCell ref="AQ72:AQ73"/>
    <mergeCell ref="AR72:AR73"/>
    <mergeCell ref="G73:H73"/>
    <mergeCell ref="I73:J73"/>
    <mergeCell ref="O73:P73"/>
    <mergeCell ref="Q73:R73"/>
    <mergeCell ref="W73:X73"/>
    <mergeCell ref="Y73:Z73"/>
    <mergeCell ref="AF73:AG73"/>
    <mergeCell ref="AG67:AG68"/>
    <mergeCell ref="AH67:AH68"/>
    <mergeCell ref="AI67:AI68"/>
    <mergeCell ref="AM67:AN70"/>
    <mergeCell ref="AO68:AO69"/>
    <mergeCell ref="AP68:AP69"/>
    <mergeCell ref="R67:R68"/>
    <mergeCell ref="W67:W68"/>
    <mergeCell ref="X67:X68"/>
    <mergeCell ref="Y67:Y68"/>
    <mergeCell ref="Z67:Z68"/>
    <mergeCell ref="AF67:AF68"/>
    <mergeCell ref="AL66:AL70"/>
    <mergeCell ref="AM66:AN66"/>
    <mergeCell ref="AO70:AP70"/>
    <mergeCell ref="AO66:AP66"/>
    <mergeCell ref="AQ66:AR66"/>
    <mergeCell ref="G67:G68"/>
    <mergeCell ref="H67:H68"/>
    <mergeCell ref="I67:I68"/>
    <mergeCell ref="J67:J68"/>
    <mergeCell ref="O67:O68"/>
    <mergeCell ref="P67:P68"/>
    <mergeCell ref="AH65:AI65"/>
    <mergeCell ref="Q65:R65"/>
    <mergeCell ref="U65:V65"/>
    <mergeCell ref="W65:X65"/>
    <mergeCell ref="Y65:Z65"/>
    <mergeCell ref="AD65:AE65"/>
    <mergeCell ref="AF65:AG65"/>
    <mergeCell ref="AQ68:AQ69"/>
    <mergeCell ref="AR68:AR69"/>
    <mergeCell ref="G69:H69"/>
    <mergeCell ref="I69:J69"/>
    <mergeCell ref="O69:P69"/>
    <mergeCell ref="Q69:R69"/>
    <mergeCell ref="W69:X69"/>
    <mergeCell ref="Y69:Z69"/>
    <mergeCell ref="AF69:AG69"/>
    <mergeCell ref="AH69:AI69"/>
    <mergeCell ref="D66:D69"/>
    <mergeCell ref="E66:F69"/>
    <mergeCell ref="L66:L69"/>
    <mergeCell ref="M66:N69"/>
    <mergeCell ref="T66:T69"/>
    <mergeCell ref="U66:V69"/>
    <mergeCell ref="AC66:AC69"/>
    <mergeCell ref="AD66:AE69"/>
    <mergeCell ref="Q67:Q68"/>
    <mergeCell ref="D63:D64"/>
    <mergeCell ref="E65:F65"/>
    <mergeCell ref="G65:H65"/>
    <mergeCell ref="I65:J65"/>
    <mergeCell ref="M65:N65"/>
    <mergeCell ref="O65:P65"/>
    <mergeCell ref="R59:R60"/>
    <mergeCell ref="S59:S61"/>
    <mergeCell ref="E61:F61"/>
    <mergeCell ref="G61:H61"/>
    <mergeCell ref="O61:P61"/>
    <mergeCell ref="Q61:R61"/>
    <mergeCell ref="I59:I61"/>
    <mergeCell ref="M59:M61"/>
    <mergeCell ref="N59:N61"/>
    <mergeCell ref="O59:O60"/>
    <mergeCell ref="P59:P60"/>
    <mergeCell ref="Q59:Q60"/>
    <mergeCell ref="C59:C61"/>
    <mergeCell ref="D59:D61"/>
    <mergeCell ref="E59:E60"/>
    <mergeCell ref="F59:F60"/>
    <mergeCell ref="G59:G60"/>
    <mergeCell ref="H59:H60"/>
    <mergeCell ref="R56:R57"/>
    <mergeCell ref="S56:S58"/>
    <mergeCell ref="E58:F58"/>
    <mergeCell ref="G58:H58"/>
    <mergeCell ref="O58:P58"/>
    <mergeCell ref="Q58:R58"/>
    <mergeCell ref="I56:I58"/>
    <mergeCell ref="M56:M58"/>
    <mergeCell ref="N56:N58"/>
    <mergeCell ref="O56:O57"/>
    <mergeCell ref="P56:P57"/>
    <mergeCell ref="Q56:Q57"/>
    <mergeCell ref="C56:C58"/>
    <mergeCell ref="D56:D58"/>
    <mergeCell ref="E56:E57"/>
    <mergeCell ref="F56:F57"/>
    <mergeCell ref="G56:G57"/>
    <mergeCell ref="H56:H57"/>
    <mergeCell ref="R53:R54"/>
    <mergeCell ref="S53:S55"/>
    <mergeCell ref="E55:F55"/>
    <mergeCell ref="G55:H55"/>
    <mergeCell ref="O55:P55"/>
    <mergeCell ref="Q55:R55"/>
    <mergeCell ref="I53:I55"/>
    <mergeCell ref="M53:M55"/>
    <mergeCell ref="N53:N55"/>
    <mergeCell ref="O53:O54"/>
    <mergeCell ref="P53:P54"/>
    <mergeCell ref="Q53:Q54"/>
    <mergeCell ref="C53:C55"/>
    <mergeCell ref="D53:D55"/>
    <mergeCell ref="E53:E54"/>
    <mergeCell ref="F53:F54"/>
    <mergeCell ref="G53:G54"/>
    <mergeCell ref="H53:H54"/>
    <mergeCell ref="R50:R51"/>
    <mergeCell ref="S50:S52"/>
    <mergeCell ref="E52:F52"/>
    <mergeCell ref="G52:H52"/>
    <mergeCell ref="O52:P52"/>
    <mergeCell ref="Q52:R52"/>
    <mergeCell ref="I50:I52"/>
    <mergeCell ref="M50:M52"/>
    <mergeCell ref="N50:N52"/>
    <mergeCell ref="O50:O51"/>
    <mergeCell ref="P50:P51"/>
    <mergeCell ref="Q50:Q51"/>
    <mergeCell ref="C50:C52"/>
    <mergeCell ref="D50:D52"/>
    <mergeCell ref="E50:E51"/>
    <mergeCell ref="F50:F51"/>
    <mergeCell ref="G50:G51"/>
    <mergeCell ref="H50:H51"/>
    <mergeCell ref="C44:C46"/>
    <mergeCell ref="D44:D46"/>
    <mergeCell ref="E44:E45"/>
    <mergeCell ref="F44:F45"/>
    <mergeCell ref="G44:G45"/>
    <mergeCell ref="H44:H45"/>
    <mergeCell ref="R47:R48"/>
    <mergeCell ref="S47:S49"/>
    <mergeCell ref="E49:F49"/>
    <mergeCell ref="G49:H49"/>
    <mergeCell ref="O49:P49"/>
    <mergeCell ref="Q49:R49"/>
    <mergeCell ref="I47:I49"/>
    <mergeCell ref="M47:M49"/>
    <mergeCell ref="N47:N49"/>
    <mergeCell ref="O47:O48"/>
    <mergeCell ref="P47:P48"/>
    <mergeCell ref="Q47:Q48"/>
    <mergeCell ref="G47:G48"/>
    <mergeCell ref="H47:H48"/>
    <mergeCell ref="R44:R45"/>
    <mergeCell ref="S44:S46"/>
    <mergeCell ref="E46:F46"/>
    <mergeCell ref="G46:H46"/>
    <mergeCell ref="O46:P46"/>
    <mergeCell ref="Q46:R46"/>
    <mergeCell ref="I44:I46"/>
    <mergeCell ref="M44:M46"/>
    <mergeCell ref="N44:N46"/>
    <mergeCell ref="O44:O45"/>
    <mergeCell ref="P44:P45"/>
    <mergeCell ref="Q44:Q45"/>
    <mergeCell ref="H41:H42"/>
    <mergeCell ref="R41:R42"/>
    <mergeCell ref="S41:S43"/>
    <mergeCell ref="E43:F43"/>
    <mergeCell ref="G43:H43"/>
    <mergeCell ref="O43:P43"/>
    <mergeCell ref="Q43:R43"/>
    <mergeCell ref="I41:I43"/>
    <mergeCell ref="M41:M43"/>
    <mergeCell ref="N41:N43"/>
    <mergeCell ref="O41:O42"/>
    <mergeCell ref="P41:P42"/>
    <mergeCell ref="Q41:Q42"/>
    <mergeCell ref="O37:P37"/>
    <mergeCell ref="Q37:R37"/>
    <mergeCell ref="G35:G36"/>
    <mergeCell ref="H35:H36"/>
    <mergeCell ref="I35:I37"/>
    <mergeCell ref="M35:M37"/>
    <mergeCell ref="N35:N37"/>
    <mergeCell ref="O35:O36"/>
    <mergeCell ref="S38:S40"/>
    <mergeCell ref="G40:H40"/>
    <mergeCell ref="O40:P40"/>
    <mergeCell ref="Q40:R40"/>
    <mergeCell ref="G38:G39"/>
    <mergeCell ref="H38:H39"/>
    <mergeCell ref="P38:P39"/>
    <mergeCell ref="Q38:Q39"/>
    <mergeCell ref="R38:R39"/>
    <mergeCell ref="P32:P33"/>
    <mergeCell ref="Q32:Q33"/>
    <mergeCell ref="R32:R33"/>
    <mergeCell ref="S32:S34"/>
    <mergeCell ref="E34:F34"/>
    <mergeCell ref="G34:H34"/>
    <mergeCell ref="O34:P34"/>
    <mergeCell ref="Q34:R34"/>
    <mergeCell ref="H32:H33"/>
    <mergeCell ref="I32:I34"/>
    <mergeCell ref="L32:L61"/>
    <mergeCell ref="M32:M34"/>
    <mergeCell ref="N32:N34"/>
    <mergeCell ref="O32:O33"/>
    <mergeCell ref="I38:I40"/>
    <mergeCell ref="M38:M40"/>
    <mergeCell ref="N38:N40"/>
    <mergeCell ref="O38:O39"/>
    <mergeCell ref="P35:P36"/>
    <mergeCell ref="Q35:Q36"/>
    <mergeCell ref="R35:R36"/>
    <mergeCell ref="S35:S37"/>
    <mergeCell ref="E37:F37"/>
    <mergeCell ref="G37:H37"/>
    <mergeCell ref="B32:B61"/>
    <mergeCell ref="C32:C34"/>
    <mergeCell ref="D32:D34"/>
    <mergeCell ref="E32:E33"/>
    <mergeCell ref="F32:F33"/>
    <mergeCell ref="G32:G33"/>
    <mergeCell ref="C35:C37"/>
    <mergeCell ref="D35:D37"/>
    <mergeCell ref="E35:E36"/>
    <mergeCell ref="F35:F36"/>
    <mergeCell ref="E40:F40"/>
    <mergeCell ref="C38:C40"/>
    <mergeCell ref="D38:D40"/>
    <mergeCell ref="E38:E39"/>
    <mergeCell ref="F38:F39"/>
    <mergeCell ref="C41:C43"/>
    <mergeCell ref="D41:D43"/>
    <mergeCell ref="E41:E42"/>
    <mergeCell ref="F41:F42"/>
    <mergeCell ref="G41:G42"/>
    <mergeCell ref="C47:C49"/>
    <mergeCell ref="D47:D49"/>
    <mergeCell ref="E47:E48"/>
    <mergeCell ref="F47:F48"/>
    <mergeCell ref="L30:M31"/>
    <mergeCell ref="N30:S30"/>
    <mergeCell ref="E31:F31"/>
    <mergeCell ref="G31:H31"/>
    <mergeCell ref="O31:P31"/>
    <mergeCell ref="Q31:R31"/>
    <mergeCell ref="I18:I20"/>
    <mergeCell ref="E20:F20"/>
    <mergeCell ref="G20:H20"/>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A4E94-1D52-44CA-A9A4-60419D39E402}">
  <dimension ref="B1:AR106"/>
  <sheetViews>
    <sheetView zoomScale="85" zoomScaleNormal="85" workbookViewId="0">
      <selection activeCell="K55" sqref="K55"/>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425</v>
      </c>
      <c r="D5" s="143">
        <v>534</v>
      </c>
      <c r="E5" s="143">
        <v>132</v>
      </c>
      <c r="F5" s="143">
        <v>50</v>
      </c>
      <c r="G5" s="143">
        <v>82</v>
      </c>
      <c r="H5" s="143">
        <v>50</v>
      </c>
      <c r="I5" s="144">
        <v>603</v>
      </c>
      <c r="J5" s="106" t="s">
        <v>265</v>
      </c>
    </row>
    <row r="6" spans="2:10" x14ac:dyDescent="0.4">
      <c r="B6" s="141"/>
      <c r="C6" s="143"/>
      <c r="D6" s="143"/>
      <c r="E6" s="143"/>
      <c r="F6" s="143"/>
      <c r="G6" s="143"/>
      <c r="H6" s="143"/>
      <c r="I6" s="145"/>
    </row>
    <row r="7" spans="2:10" x14ac:dyDescent="0.4">
      <c r="B7" s="141"/>
      <c r="C7" s="143"/>
      <c r="D7" s="143"/>
      <c r="E7" s="143">
        <f>E5+F5</f>
        <v>182</v>
      </c>
      <c r="F7" s="143"/>
      <c r="G7" s="143">
        <f>G5+H5</f>
        <v>132</v>
      </c>
      <c r="H7" s="143"/>
      <c r="I7" s="146"/>
    </row>
    <row r="8" spans="2:10" x14ac:dyDescent="0.4">
      <c r="B8" s="141"/>
      <c r="C8" s="143" t="s">
        <v>430</v>
      </c>
      <c r="D8" s="143">
        <v>1328</v>
      </c>
      <c r="E8" s="143">
        <v>60</v>
      </c>
      <c r="F8" s="143">
        <v>17</v>
      </c>
      <c r="G8" s="143">
        <v>37</v>
      </c>
      <c r="H8" s="143">
        <v>17</v>
      </c>
      <c r="I8" s="144">
        <v>184</v>
      </c>
      <c r="J8" s="106" t="s">
        <v>265</v>
      </c>
    </row>
    <row r="9" spans="2:10" x14ac:dyDescent="0.4">
      <c r="B9" s="141"/>
      <c r="C9" s="143"/>
      <c r="D9" s="143"/>
      <c r="E9" s="143"/>
      <c r="F9" s="143"/>
      <c r="G9" s="143"/>
      <c r="H9" s="143"/>
      <c r="I9" s="145"/>
    </row>
    <row r="10" spans="2:10" x14ac:dyDescent="0.4">
      <c r="B10" s="141"/>
      <c r="C10" s="143"/>
      <c r="D10" s="143"/>
      <c r="E10" s="143">
        <f>E8+F8</f>
        <v>77</v>
      </c>
      <c r="F10" s="143"/>
      <c r="G10" s="143">
        <f>G8+H8</f>
        <v>54</v>
      </c>
      <c r="H10" s="143"/>
      <c r="I10" s="146"/>
    </row>
    <row r="11" spans="2:10" ht="19.5" thickBot="1" x14ac:dyDescent="0.45">
      <c r="B11" s="142"/>
      <c r="C11" s="72" t="s">
        <v>132</v>
      </c>
      <c r="D11" s="73">
        <f t="shared" ref="D11:I11" si="0">D8/D5</f>
        <v>2.4868913857677901</v>
      </c>
      <c r="E11" s="73">
        <f t="shared" si="0"/>
        <v>0.45454545454545453</v>
      </c>
      <c r="F11" s="73">
        <f t="shared" si="0"/>
        <v>0.34</v>
      </c>
      <c r="G11" s="73">
        <f t="shared" si="0"/>
        <v>0.45121951219512196</v>
      </c>
      <c r="H11" s="73">
        <f t="shared" si="0"/>
        <v>0.34</v>
      </c>
      <c r="I11" s="74">
        <f t="shared" si="0"/>
        <v>0.30514096185737977</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431</v>
      </c>
      <c r="D15" s="143">
        <v>272</v>
      </c>
      <c r="E15" s="143">
        <v>183</v>
      </c>
      <c r="F15" s="143">
        <v>49</v>
      </c>
      <c r="G15" s="143">
        <v>182</v>
      </c>
      <c r="H15" s="143">
        <v>49</v>
      </c>
      <c r="I15" s="144">
        <v>587</v>
      </c>
    </row>
    <row r="16" spans="2:10" x14ac:dyDescent="0.4">
      <c r="B16" s="141"/>
      <c r="C16" s="143"/>
      <c r="D16" s="143"/>
      <c r="E16" s="143"/>
      <c r="F16" s="143"/>
      <c r="G16" s="143"/>
      <c r="H16" s="143"/>
      <c r="I16" s="145"/>
    </row>
    <row r="17" spans="2:19" x14ac:dyDescent="0.4">
      <c r="B17" s="141"/>
      <c r="C17" s="143"/>
      <c r="D17" s="143"/>
      <c r="E17" s="143">
        <f>E15+F15</f>
        <v>232</v>
      </c>
      <c r="F17" s="143"/>
      <c r="G17" s="143">
        <f>G15+H15</f>
        <v>231</v>
      </c>
      <c r="H17" s="143"/>
      <c r="I17" s="146"/>
    </row>
    <row r="18" spans="2:19" x14ac:dyDescent="0.4">
      <c r="B18" s="141"/>
      <c r="C18" s="276" t="s">
        <v>402</v>
      </c>
      <c r="D18" s="150">
        <f t="shared" ref="D18:I18" si="1">D15*D11</f>
        <v>676.43445692883893</v>
      </c>
      <c r="E18" s="150">
        <f t="shared" si="1"/>
        <v>83.181818181818173</v>
      </c>
      <c r="F18" s="150">
        <f t="shared" si="1"/>
        <v>16.66</v>
      </c>
      <c r="G18" s="150">
        <f t="shared" si="1"/>
        <v>82.121951219512198</v>
      </c>
      <c r="H18" s="150">
        <f t="shared" si="1"/>
        <v>16.66</v>
      </c>
      <c r="I18" s="147">
        <f t="shared" si="1"/>
        <v>179.11774461028193</v>
      </c>
    </row>
    <row r="19" spans="2:19" x14ac:dyDescent="0.4">
      <c r="B19" s="141"/>
      <c r="C19" s="143"/>
      <c r="D19" s="150"/>
      <c r="E19" s="150"/>
      <c r="F19" s="150"/>
      <c r="G19" s="150"/>
      <c r="H19" s="150"/>
      <c r="I19" s="148"/>
    </row>
    <row r="20" spans="2:19" x14ac:dyDescent="0.4">
      <c r="B20" s="141"/>
      <c r="C20" s="143"/>
      <c r="D20" s="150"/>
      <c r="E20" s="150">
        <f>E18+F18</f>
        <v>99.841818181818169</v>
      </c>
      <c r="F20" s="150"/>
      <c r="G20" s="150">
        <f>G18+H18</f>
        <v>98.781951219512194</v>
      </c>
      <c r="H20" s="150"/>
      <c r="I20" s="149"/>
    </row>
    <row r="21" spans="2:19" ht="19.5" thickBot="1" x14ac:dyDescent="0.45">
      <c r="B21" s="153"/>
      <c r="C21" s="75" t="s">
        <v>132</v>
      </c>
      <c r="D21" s="76">
        <f t="shared" ref="D21:I21" si="2">D18/D15</f>
        <v>2.4868913857677901</v>
      </c>
      <c r="E21" s="76">
        <f t="shared" si="2"/>
        <v>0.45454545454545447</v>
      </c>
      <c r="F21" s="76">
        <f t="shared" si="2"/>
        <v>0.34</v>
      </c>
      <c r="G21" s="76">
        <f t="shared" si="2"/>
        <v>0.45121951219512196</v>
      </c>
      <c r="H21" s="76">
        <f t="shared" si="2"/>
        <v>0.34</v>
      </c>
      <c r="I21" s="76">
        <f t="shared" si="2"/>
        <v>0.30514096185737977</v>
      </c>
    </row>
    <row r="22" spans="2:19" x14ac:dyDescent="0.4">
      <c r="B22" s="77"/>
      <c r="C22" s="77"/>
      <c r="D22" s="151" t="s">
        <v>261</v>
      </c>
      <c r="E22" s="78"/>
      <c r="F22" s="78"/>
      <c r="G22" s="78"/>
      <c r="H22" s="78"/>
      <c r="I22" s="78"/>
    </row>
    <row r="23" spans="2:19" x14ac:dyDescent="0.4">
      <c r="B23" s="77"/>
      <c r="C23" s="77"/>
      <c r="D23" s="152"/>
      <c r="E23" s="78"/>
      <c r="F23" s="78"/>
      <c r="G23" s="78"/>
      <c r="H23" s="78"/>
      <c r="I23" s="78"/>
    </row>
    <row r="24" spans="2:19" x14ac:dyDescent="0.4">
      <c r="B24" s="77"/>
      <c r="C24" s="77"/>
      <c r="D24" s="78"/>
      <c r="E24" s="78"/>
      <c r="F24" s="78"/>
      <c r="G24" s="78"/>
      <c r="H24" s="78"/>
      <c r="I24" s="78"/>
    </row>
    <row r="25" spans="2:19" x14ac:dyDescent="0.4">
      <c r="B25" s="77"/>
      <c r="C25" s="77"/>
      <c r="D25" s="78"/>
      <c r="E25" s="78"/>
      <c r="F25" s="78"/>
      <c r="G25" s="78"/>
      <c r="H25" s="78"/>
      <c r="I25" s="78"/>
    </row>
    <row r="26" spans="2:19" x14ac:dyDescent="0.4">
      <c r="B26" s="77"/>
      <c r="C26" s="77"/>
      <c r="D26" s="78"/>
      <c r="E26" s="78"/>
      <c r="F26" s="78"/>
      <c r="G26" s="78"/>
      <c r="H26" s="78"/>
      <c r="I26" s="78"/>
    </row>
    <row r="27" spans="2:19" x14ac:dyDescent="0.4">
      <c r="B27" s="77"/>
      <c r="C27" s="77"/>
      <c r="D27" s="77"/>
      <c r="E27" s="78"/>
      <c r="F27" s="78"/>
      <c r="G27" s="78"/>
      <c r="H27" s="78"/>
      <c r="I27" s="78"/>
    </row>
    <row r="29" spans="2:19" ht="19.5" thickBot="1" x14ac:dyDescent="0.45">
      <c r="D29" s="79"/>
    </row>
    <row r="30" spans="2:19" ht="19.5" x14ac:dyDescent="0.4">
      <c r="B30" s="134" t="s">
        <v>140</v>
      </c>
      <c r="C30" s="135"/>
      <c r="D30" s="138" t="s">
        <v>121</v>
      </c>
      <c r="E30" s="138"/>
      <c r="F30" s="138"/>
      <c r="G30" s="138"/>
      <c r="H30" s="138"/>
      <c r="I30" s="139"/>
      <c r="L30" s="134" t="s">
        <v>140</v>
      </c>
      <c r="M30" s="135"/>
      <c r="N30" s="138" t="s">
        <v>121</v>
      </c>
      <c r="O30" s="138"/>
      <c r="P30" s="138"/>
      <c r="Q30" s="138"/>
      <c r="R30" s="138"/>
      <c r="S30" s="139"/>
    </row>
    <row r="31" spans="2:1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row>
    <row r="32" spans="2:19" x14ac:dyDescent="0.4">
      <c r="B32" s="281" t="s">
        <v>193</v>
      </c>
      <c r="C32" s="272" t="s">
        <v>390</v>
      </c>
      <c r="D32" s="273" t="s">
        <v>397</v>
      </c>
      <c r="E32" s="273">
        <v>111</v>
      </c>
      <c r="F32" s="273">
        <v>72</v>
      </c>
      <c r="G32" s="273">
        <v>191</v>
      </c>
      <c r="H32" s="273">
        <v>72</v>
      </c>
      <c r="I32" s="278">
        <v>175</v>
      </c>
      <c r="K32"/>
      <c r="L32" s="191" t="s">
        <v>193</v>
      </c>
      <c r="M32" s="272" t="s">
        <v>333</v>
      </c>
      <c r="N32" s="273" t="s">
        <v>344</v>
      </c>
      <c r="O32" s="273">
        <v>232</v>
      </c>
      <c r="P32" s="273">
        <v>59</v>
      </c>
      <c r="Q32" s="273">
        <v>173</v>
      </c>
      <c r="R32" s="273">
        <v>59</v>
      </c>
      <c r="S32" s="194">
        <v>704</v>
      </c>
    </row>
    <row r="33" spans="2:20" x14ac:dyDescent="0.4">
      <c r="B33" s="282"/>
      <c r="C33" s="141"/>
      <c r="D33" s="143"/>
      <c r="E33" s="143"/>
      <c r="F33" s="143"/>
      <c r="G33" s="143"/>
      <c r="H33" s="143"/>
      <c r="I33" s="184"/>
      <c r="K33"/>
      <c r="L33" s="192"/>
      <c r="M33" s="141"/>
      <c r="N33" s="143"/>
      <c r="O33" s="143"/>
      <c r="P33" s="143"/>
      <c r="Q33" s="143"/>
      <c r="R33" s="143"/>
      <c r="S33" s="145"/>
    </row>
    <row r="34" spans="2:20" ht="19.5" thickBot="1" x14ac:dyDescent="0.45">
      <c r="B34" s="282"/>
      <c r="C34" s="153"/>
      <c r="D34" s="177"/>
      <c r="E34" s="277">
        <f>E32+F32</f>
        <v>183</v>
      </c>
      <c r="F34" s="277"/>
      <c r="G34" s="277">
        <f>G32+H32</f>
        <v>263</v>
      </c>
      <c r="H34" s="277"/>
      <c r="I34" s="185"/>
      <c r="K34"/>
      <c r="L34" s="192"/>
      <c r="M34" s="153"/>
      <c r="N34" s="177"/>
      <c r="O34" s="207">
        <f>O32+P32</f>
        <v>291</v>
      </c>
      <c r="P34" s="208"/>
      <c r="Q34" s="207">
        <f>Q32+R32</f>
        <v>232</v>
      </c>
      <c r="R34" s="208"/>
      <c r="S34" s="176"/>
    </row>
    <row r="35" spans="2:20" x14ac:dyDescent="0.4">
      <c r="B35" s="282"/>
      <c r="C35" s="272" t="s">
        <v>391</v>
      </c>
      <c r="D35" s="279" t="s">
        <v>409</v>
      </c>
      <c r="E35" s="273">
        <v>183</v>
      </c>
      <c r="F35" s="273">
        <v>26</v>
      </c>
      <c r="G35" s="273">
        <v>183</v>
      </c>
      <c r="H35" s="273">
        <v>26</v>
      </c>
      <c r="I35" s="278">
        <v>508</v>
      </c>
      <c r="K35"/>
      <c r="L35" s="192"/>
      <c r="M35" s="272" t="s">
        <v>334</v>
      </c>
      <c r="N35" s="197" t="s">
        <v>359</v>
      </c>
      <c r="O35" s="273">
        <v>274</v>
      </c>
      <c r="P35" s="273">
        <v>47</v>
      </c>
      <c r="Q35" s="273">
        <v>257</v>
      </c>
      <c r="R35" s="273">
        <v>47</v>
      </c>
      <c r="S35" s="194">
        <v>1841</v>
      </c>
    </row>
    <row r="36" spans="2:20" x14ac:dyDescent="0.4">
      <c r="B36" s="282"/>
      <c r="C36" s="141"/>
      <c r="D36" s="150"/>
      <c r="E36" s="143"/>
      <c r="F36" s="143"/>
      <c r="G36" s="143"/>
      <c r="H36" s="143"/>
      <c r="I36" s="184"/>
      <c r="K36"/>
      <c r="L36" s="192"/>
      <c r="M36" s="141"/>
      <c r="N36" s="204"/>
      <c r="O36" s="143"/>
      <c r="P36" s="143"/>
      <c r="Q36" s="143"/>
      <c r="R36" s="143"/>
      <c r="S36" s="145"/>
    </row>
    <row r="37" spans="2:20" ht="19.5" thickBot="1" x14ac:dyDescent="0.45">
      <c r="B37" s="282"/>
      <c r="C37" s="153"/>
      <c r="D37" s="280"/>
      <c r="E37" s="277">
        <f>E35+F35</f>
        <v>209</v>
      </c>
      <c r="F37" s="277"/>
      <c r="G37" s="277">
        <f>G35+H35</f>
        <v>209</v>
      </c>
      <c r="H37" s="277"/>
      <c r="I37" s="185"/>
      <c r="K37"/>
      <c r="L37" s="192"/>
      <c r="M37" s="153"/>
      <c r="N37" s="205"/>
      <c r="O37" s="207">
        <f>O35+P35</f>
        <v>321</v>
      </c>
      <c r="P37" s="208"/>
      <c r="Q37" s="207">
        <f>Q35+R35</f>
        <v>304</v>
      </c>
      <c r="R37" s="208"/>
      <c r="S37" s="176"/>
    </row>
    <row r="38" spans="2:20" x14ac:dyDescent="0.4">
      <c r="B38" s="282"/>
      <c r="C38" s="272" t="s">
        <v>398</v>
      </c>
      <c r="D38" s="273" t="s">
        <v>419</v>
      </c>
      <c r="E38" s="273">
        <v>182</v>
      </c>
      <c r="F38" s="273">
        <v>72</v>
      </c>
      <c r="G38" s="273">
        <v>253</v>
      </c>
      <c r="H38" s="273">
        <v>72</v>
      </c>
      <c r="I38" s="278">
        <v>553</v>
      </c>
      <c r="K38"/>
      <c r="L38" s="192"/>
      <c r="M38" s="272" t="s">
        <v>335</v>
      </c>
      <c r="N38" s="273" t="s">
        <v>364</v>
      </c>
      <c r="O38" s="273">
        <v>275</v>
      </c>
      <c r="P38" s="273">
        <v>74</v>
      </c>
      <c r="Q38" s="273">
        <v>253</v>
      </c>
      <c r="R38" s="273">
        <v>74</v>
      </c>
      <c r="S38" s="194">
        <v>1867</v>
      </c>
    </row>
    <row r="39" spans="2:20" x14ac:dyDescent="0.4">
      <c r="B39" s="282"/>
      <c r="C39" s="141"/>
      <c r="D39" s="143"/>
      <c r="E39" s="143"/>
      <c r="F39" s="143"/>
      <c r="G39" s="143"/>
      <c r="H39" s="143"/>
      <c r="I39" s="184"/>
      <c r="K39"/>
      <c r="L39" s="192"/>
      <c r="M39" s="141"/>
      <c r="N39" s="143"/>
      <c r="O39" s="143"/>
      <c r="P39" s="143"/>
      <c r="Q39" s="143"/>
      <c r="R39" s="143"/>
      <c r="S39" s="145"/>
    </row>
    <row r="40" spans="2:20" ht="19.5" thickBot="1" x14ac:dyDescent="0.45">
      <c r="B40" s="282"/>
      <c r="C40" s="153"/>
      <c r="D40" s="177"/>
      <c r="E40" s="277">
        <f>E38+F38</f>
        <v>254</v>
      </c>
      <c r="F40" s="277"/>
      <c r="G40" s="277">
        <f>G38+H38</f>
        <v>325</v>
      </c>
      <c r="H40" s="277"/>
      <c r="I40" s="185"/>
      <c r="K40"/>
      <c r="L40" s="192"/>
      <c r="M40" s="153"/>
      <c r="N40" s="177"/>
      <c r="O40" s="207">
        <f>O38+P38</f>
        <v>349</v>
      </c>
      <c r="P40" s="208"/>
      <c r="Q40" s="207">
        <f>Q38+R38</f>
        <v>327</v>
      </c>
      <c r="R40" s="208"/>
      <c r="S40" s="176"/>
      <c r="T40" s="66">
        <v>82.9</v>
      </c>
    </row>
    <row r="41" spans="2:20" x14ac:dyDescent="0.4">
      <c r="B41" s="282"/>
      <c r="C41" s="272" t="s">
        <v>399</v>
      </c>
      <c r="D41" s="273" t="s">
        <v>423</v>
      </c>
      <c r="E41" s="273">
        <v>84</v>
      </c>
      <c r="F41" s="273">
        <v>23</v>
      </c>
      <c r="G41" s="273">
        <v>102</v>
      </c>
      <c r="H41" s="273">
        <v>23</v>
      </c>
      <c r="I41" s="278">
        <v>332</v>
      </c>
      <c r="K41"/>
      <c r="L41" s="192"/>
      <c r="M41" s="272" t="s">
        <v>336</v>
      </c>
      <c r="N41" s="273" t="s">
        <v>365</v>
      </c>
      <c r="O41" s="273">
        <v>362</v>
      </c>
      <c r="P41" s="273">
        <v>110</v>
      </c>
      <c r="Q41" s="273">
        <v>475</v>
      </c>
      <c r="R41" s="273">
        <v>110</v>
      </c>
      <c r="S41" s="194">
        <v>3341</v>
      </c>
    </row>
    <row r="42" spans="2:20" x14ac:dyDescent="0.4">
      <c r="B42" s="282"/>
      <c r="C42" s="141"/>
      <c r="D42" s="143"/>
      <c r="E42" s="143"/>
      <c r="F42" s="143"/>
      <c r="G42" s="143"/>
      <c r="H42" s="143"/>
      <c r="I42" s="184"/>
      <c r="K42"/>
      <c r="L42" s="192"/>
      <c r="M42" s="141"/>
      <c r="N42" s="143"/>
      <c r="O42" s="143"/>
      <c r="P42" s="143"/>
      <c r="Q42" s="143"/>
      <c r="R42" s="143"/>
      <c r="S42" s="145"/>
    </row>
    <row r="43" spans="2:20" ht="19.5" thickBot="1" x14ac:dyDescent="0.45">
      <c r="B43" s="282"/>
      <c r="C43" s="153"/>
      <c r="D43" s="177"/>
      <c r="E43" s="277">
        <f>E41+F41</f>
        <v>107</v>
      </c>
      <c r="F43" s="277"/>
      <c r="G43" s="277">
        <f>G41+H41</f>
        <v>125</v>
      </c>
      <c r="H43" s="277"/>
      <c r="I43" s="185"/>
      <c r="K43"/>
      <c r="L43" s="192"/>
      <c r="M43" s="153"/>
      <c r="N43" s="177"/>
      <c r="O43" s="207">
        <f>O41+P41</f>
        <v>472</v>
      </c>
      <c r="P43" s="208"/>
      <c r="Q43" s="207">
        <f>Q41+R41</f>
        <v>585</v>
      </c>
      <c r="R43" s="208"/>
      <c r="S43" s="176"/>
      <c r="T43" s="66">
        <v>148.47999999999999</v>
      </c>
    </row>
    <row r="44" spans="2:20" x14ac:dyDescent="0.4">
      <c r="B44" s="282"/>
      <c r="C44" s="272" t="s">
        <v>427</v>
      </c>
      <c r="D44" s="273" t="s">
        <v>428</v>
      </c>
      <c r="E44" s="273">
        <v>76</v>
      </c>
      <c r="F44" s="273">
        <v>20</v>
      </c>
      <c r="G44" s="273">
        <v>78</v>
      </c>
      <c r="H44" s="273">
        <v>20</v>
      </c>
      <c r="I44" s="278">
        <v>332</v>
      </c>
      <c r="K44"/>
      <c r="L44" s="192"/>
      <c r="M44" s="272" t="s">
        <v>337</v>
      </c>
      <c r="N44" s="143" t="s">
        <v>370</v>
      </c>
      <c r="O44" s="143">
        <v>457</v>
      </c>
      <c r="P44" s="143">
        <v>150</v>
      </c>
      <c r="Q44" s="143">
        <v>536</v>
      </c>
      <c r="R44" s="143">
        <v>150</v>
      </c>
      <c r="S44" s="144">
        <v>2319</v>
      </c>
    </row>
    <row r="45" spans="2:20" x14ac:dyDescent="0.4">
      <c r="B45" s="282"/>
      <c r="C45" s="141"/>
      <c r="D45" s="143"/>
      <c r="E45" s="143"/>
      <c r="F45" s="143"/>
      <c r="G45" s="143"/>
      <c r="H45" s="143"/>
      <c r="I45" s="184"/>
      <c r="K45"/>
      <c r="L45" s="192"/>
      <c r="M45" s="141"/>
      <c r="N45" s="143"/>
      <c r="O45" s="143"/>
      <c r="P45" s="143"/>
      <c r="Q45" s="143"/>
      <c r="R45" s="143"/>
      <c r="S45" s="145"/>
    </row>
    <row r="46" spans="2:20" ht="19.5" thickBot="1" x14ac:dyDescent="0.45">
      <c r="B46" s="282"/>
      <c r="C46" s="153"/>
      <c r="D46" s="177"/>
      <c r="E46" s="277">
        <f>E44+F44</f>
        <v>96</v>
      </c>
      <c r="F46" s="277"/>
      <c r="G46" s="277">
        <f>G44+H44</f>
        <v>98</v>
      </c>
      <c r="H46" s="277"/>
      <c r="I46" s="185"/>
      <c r="K46"/>
      <c r="L46" s="192"/>
      <c r="M46" s="153"/>
      <c r="N46" s="143"/>
      <c r="O46" s="207">
        <f>O44+P44</f>
        <v>607</v>
      </c>
      <c r="P46" s="208"/>
      <c r="Q46" s="207">
        <f>Q44+R44</f>
        <v>686</v>
      </c>
      <c r="R46" s="208"/>
      <c r="S46" s="146"/>
      <c r="T46" s="66">
        <v>103</v>
      </c>
    </row>
    <row r="47" spans="2:20" x14ac:dyDescent="0.4">
      <c r="B47" s="282"/>
      <c r="C47" s="272" t="s">
        <v>429</v>
      </c>
      <c r="D47" s="273" t="s">
        <v>432</v>
      </c>
      <c r="E47" s="273">
        <v>102</v>
      </c>
      <c r="F47" s="273">
        <v>24</v>
      </c>
      <c r="G47" s="273">
        <v>72</v>
      </c>
      <c r="H47" s="273">
        <v>24</v>
      </c>
      <c r="I47" s="278">
        <v>184</v>
      </c>
      <c r="K47" s="88"/>
      <c r="L47" s="192"/>
      <c r="M47" s="272" t="s">
        <v>338</v>
      </c>
      <c r="N47" s="143" t="s">
        <v>374</v>
      </c>
      <c r="O47" s="143">
        <v>754</v>
      </c>
      <c r="P47" s="143">
        <v>244</v>
      </c>
      <c r="Q47" s="143">
        <v>853</v>
      </c>
      <c r="R47" s="143">
        <v>244</v>
      </c>
      <c r="S47" s="144">
        <v>3095</v>
      </c>
    </row>
    <row r="48" spans="2:20" x14ac:dyDescent="0.4">
      <c r="B48" s="282"/>
      <c r="C48" s="141"/>
      <c r="D48" s="143"/>
      <c r="E48" s="143"/>
      <c r="F48" s="143"/>
      <c r="G48" s="143"/>
      <c r="H48" s="143"/>
      <c r="I48" s="184"/>
      <c r="K48" s="88"/>
      <c r="L48" s="192"/>
      <c r="M48" s="141"/>
      <c r="N48" s="143"/>
      <c r="O48" s="143"/>
      <c r="P48" s="143"/>
      <c r="Q48" s="143"/>
      <c r="R48" s="143"/>
      <c r="S48" s="145"/>
    </row>
    <row r="49" spans="2:20" ht="19.5" thickBot="1" x14ac:dyDescent="0.45">
      <c r="B49" s="282"/>
      <c r="C49" s="153"/>
      <c r="D49" s="177"/>
      <c r="E49" s="277">
        <f>E47+F47</f>
        <v>126</v>
      </c>
      <c r="F49" s="277"/>
      <c r="G49" s="277">
        <f>G47+H47</f>
        <v>96</v>
      </c>
      <c r="H49" s="277"/>
      <c r="I49" s="185"/>
      <c r="K49" s="88"/>
      <c r="L49" s="192"/>
      <c r="M49" s="153"/>
      <c r="N49" s="143"/>
      <c r="O49" s="207">
        <f>O47+P47</f>
        <v>998</v>
      </c>
      <c r="P49" s="208"/>
      <c r="Q49" s="207">
        <f>Q47+R47</f>
        <v>1097</v>
      </c>
      <c r="R49" s="208"/>
      <c r="S49" s="146"/>
      <c r="T49" s="66">
        <v>137.5</v>
      </c>
    </row>
    <row r="50" spans="2:20" x14ac:dyDescent="0.4">
      <c r="B50" s="282"/>
      <c r="C50" s="272" t="s">
        <v>402</v>
      </c>
      <c r="D50" s="273"/>
      <c r="E50" s="273"/>
      <c r="F50" s="273"/>
      <c r="G50" s="273"/>
      <c r="H50" s="273"/>
      <c r="I50" s="278"/>
      <c r="K50" s="88"/>
      <c r="L50" s="192"/>
      <c r="M50" s="272" t="s">
        <v>339</v>
      </c>
      <c r="N50" s="143" t="s">
        <v>384</v>
      </c>
      <c r="O50" s="143">
        <v>508</v>
      </c>
      <c r="P50" s="143">
        <v>167</v>
      </c>
      <c r="Q50" s="143">
        <v>563</v>
      </c>
      <c r="R50" s="143">
        <v>167</v>
      </c>
      <c r="S50" s="144">
        <v>1064</v>
      </c>
    </row>
    <row r="51" spans="2:20" x14ac:dyDescent="0.4">
      <c r="B51" s="282"/>
      <c r="C51" s="141"/>
      <c r="D51" s="143"/>
      <c r="E51" s="143"/>
      <c r="F51" s="143"/>
      <c r="G51" s="143"/>
      <c r="H51" s="143"/>
      <c r="I51" s="184"/>
      <c r="K51" s="88"/>
      <c r="L51" s="192"/>
      <c r="M51" s="141"/>
      <c r="N51" s="143"/>
      <c r="O51" s="143"/>
      <c r="P51" s="143"/>
      <c r="Q51" s="143"/>
      <c r="R51" s="143"/>
      <c r="S51" s="145"/>
    </row>
    <row r="52" spans="2:20" ht="19.5" thickBot="1" x14ac:dyDescent="0.45">
      <c r="B52" s="282"/>
      <c r="C52" s="153"/>
      <c r="D52" s="177"/>
      <c r="E52" s="277">
        <f>E50+F50</f>
        <v>0</v>
      </c>
      <c r="F52" s="277"/>
      <c r="G52" s="277">
        <f>G50+H50</f>
        <v>0</v>
      </c>
      <c r="H52" s="277"/>
      <c r="I52" s="185"/>
      <c r="K52" s="88"/>
      <c r="L52" s="192"/>
      <c r="M52" s="153"/>
      <c r="N52" s="143"/>
      <c r="O52" s="207">
        <f>O50+P50</f>
        <v>675</v>
      </c>
      <c r="P52" s="208"/>
      <c r="Q52" s="207">
        <f>Q50+R50</f>
        <v>730</v>
      </c>
      <c r="R52" s="208"/>
      <c r="S52" s="146"/>
      <c r="T52" s="66">
        <v>47.2</v>
      </c>
    </row>
    <row r="53" spans="2:20" x14ac:dyDescent="0.4">
      <c r="B53" s="282"/>
      <c r="C53" s="272" t="s">
        <v>403</v>
      </c>
      <c r="D53" s="273"/>
      <c r="E53" s="273"/>
      <c r="F53" s="273"/>
      <c r="G53" s="273"/>
      <c r="H53" s="273"/>
      <c r="I53" s="278"/>
      <c r="K53" s="88"/>
      <c r="L53" s="192"/>
      <c r="M53" s="179" t="s">
        <v>388</v>
      </c>
      <c r="N53" s="143" t="s">
        <v>389</v>
      </c>
      <c r="O53" s="143">
        <v>176</v>
      </c>
      <c r="P53" s="143">
        <v>33</v>
      </c>
      <c r="Q53" s="143">
        <v>174</v>
      </c>
      <c r="R53" s="143">
        <v>33</v>
      </c>
      <c r="S53" s="144">
        <v>476</v>
      </c>
    </row>
    <row r="54" spans="2:20" x14ac:dyDescent="0.4">
      <c r="B54" s="282"/>
      <c r="C54" s="141"/>
      <c r="D54" s="143"/>
      <c r="E54" s="143"/>
      <c r="F54" s="143"/>
      <c r="G54" s="143"/>
      <c r="H54" s="143"/>
      <c r="I54" s="184"/>
      <c r="K54" s="88"/>
      <c r="L54" s="192"/>
      <c r="M54" s="180"/>
      <c r="N54" s="143"/>
      <c r="O54" s="143"/>
      <c r="P54" s="143"/>
      <c r="Q54" s="143"/>
      <c r="R54" s="143"/>
      <c r="S54" s="145"/>
    </row>
    <row r="55" spans="2:20" ht="19.5" thickBot="1" x14ac:dyDescent="0.45">
      <c r="B55" s="282"/>
      <c r="C55" s="153"/>
      <c r="D55" s="177"/>
      <c r="E55" s="277">
        <f>E53+F53</f>
        <v>0</v>
      </c>
      <c r="F55" s="277"/>
      <c r="G55" s="277">
        <f>G53+H53</f>
        <v>0</v>
      </c>
      <c r="H55" s="277"/>
      <c r="I55" s="185"/>
      <c r="K55" s="88"/>
      <c r="L55" s="192"/>
      <c r="M55" s="181"/>
      <c r="N55" s="143"/>
      <c r="O55" s="207">
        <f>O53+P53</f>
        <v>209</v>
      </c>
      <c r="P55" s="208"/>
      <c r="Q55" s="207">
        <f>Q53+R53</f>
        <v>207</v>
      </c>
      <c r="R55" s="208"/>
      <c r="S55" s="146"/>
      <c r="T55" s="66">
        <f>S53/22.5</f>
        <v>21.155555555555555</v>
      </c>
    </row>
    <row r="56" spans="2:20" x14ac:dyDescent="0.4">
      <c r="B56" s="282"/>
      <c r="C56" s="272" t="s">
        <v>404</v>
      </c>
      <c r="D56" s="273"/>
      <c r="E56" s="273"/>
      <c r="F56" s="273"/>
      <c r="G56" s="273"/>
      <c r="H56" s="273"/>
      <c r="I56" s="278"/>
      <c r="K56" s="88"/>
      <c r="L56" s="192"/>
      <c r="M56" s="272" t="s">
        <v>390</v>
      </c>
      <c r="N56" s="273"/>
      <c r="O56" s="200"/>
      <c r="P56" s="200"/>
      <c r="Q56" s="200"/>
      <c r="R56" s="200"/>
      <c r="S56" s="194"/>
    </row>
    <row r="57" spans="2:20" x14ac:dyDescent="0.4">
      <c r="B57" s="282"/>
      <c r="C57" s="141"/>
      <c r="D57" s="143"/>
      <c r="E57" s="143"/>
      <c r="F57" s="143"/>
      <c r="G57" s="143"/>
      <c r="H57" s="143"/>
      <c r="I57" s="184"/>
      <c r="K57" s="88"/>
      <c r="L57" s="192"/>
      <c r="M57" s="141"/>
      <c r="N57" s="143"/>
      <c r="O57" s="156"/>
      <c r="P57" s="156"/>
      <c r="Q57" s="156"/>
      <c r="R57" s="156"/>
      <c r="S57" s="145"/>
    </row>
    <row r="58" spans="2:20" ht="19.5" thickBot="1" x14ac:dyDescent="0.45">
      <c r="B58" s="282"/>
      <c r="C58" s="153"/>
      <c r="D58" s="177"/>
      <c r="E58" s="277"/>
      <c r="F58" s="277"/>
      <c r="G58" s="277"/>
      <c r="H58" s="277"/>
      <c r="I58" s="185"/>
      <c r="K58" s="88"/>
      <c r="L58" s="192"/>
      <c r="M58" s="153"/>
      <c r="N58" s="177"/>
      <c r="O58" s="207"/>
      <c r="P58" s="208"/>
      <c r="Q58" s="207"/>
      <c r="R58" s="208"/>
      <c r="S58" s="176"/>
    </row>
    <row r="59" spans="2:20" x14ac:dyDescent="0.4">
      <c r="B59" s="282"/>
      <c r="C59" s="272" t="s">
        <v>405</v>
      </c>
      <c r="D59" s="279"/>
      <c r="E59" s="273"/>
      <c r="F59" s="273"/>
      <c r="G59" s="273"/>
      <c r="H59" s="273"/>
      <c r="I59" s="278"/>
      <c r="K59" s="88"/>
      <c r="L59" s="192"/>
      <c r="M59" s="272" t="s">
        <v>391</v>
      </c>
      <c r="N59" s="197"/>
      <c r="O59" s="273"/>
      <c r="P59" s="273"/>
      <c r="Q59" s="273"/>
      <c r="R59" s="273"/>
      <c r="S59" s="194"/>
    </row>
    <row r="60" spans="2:20" x14ac:dyDescent="0.4">
      <c r="B60" s="282"/>
      <c r="C60" s="141"/>
      <c r="D60" s="150"/>
      <c r="E60" s="143"/>
      <c r="F60" s="143"/>
      <c r="G60" s="143"/>
      <c r="H60" s="143"/>
      <c r="I60" s="184"/>
      <c r="K60" s="88"/>
      <c r="L60" s="192"/>
      <c r="M60" s="141"/>
      <c r="N60" s="204"/>
      <c r="O60" s="143"/>
      <c r="P60" s="143"/>
      <c r="Q60" s="143"/>
      <c r="R60" s="143"/>
      <c r="S60" s="145"/>
    </row>
    <row r="61" spans="2:20" ht="19.5" thickBot="1" x14ac:dyDescent="0.45">
      <c r="B61" s="283"/>
      <c r="C61" s="153"/>
      <c r="D61" s="280"/>
      <c r="E61" s="277">
        <f>E59+F59</f>
        <v>0</v>
      </c>
      <c r="F61" s="277"/>
      <c r="G61" s="277">
        <f>G59+H59</f>
        <v>0</v>
      </c>
      <c r="H61" s="277"/>
      <c r="I61" s="185"/>
      <c r="K61" s="88"/>
      <c r="L61" s="193"/>
      <c r="M61" s="153"/>
      <c r="N61" s="205"/>
      <c r="O61" s="207">
        <f>O59+P59</f>
        <v>0</v>
      </c>
      <c r="P61" s="208"/>
      <c r="Q61" s="207">
        <f>Q59+R59</f>
        <v>0</v>
      </c>
      <c r="R61" s="208"/>
      <c r="S61" s="176"/>
    </row>
    <row r="62" spans="2:20" x14ac:dyDescent="0.4">
      <c r="B62" s="77"/>
      <c r="C62" s="77"/>
      <c r="D62" s="91"/>
      <c r="E62" s="92"/>
      <c r="F62" s="92"/>
      <c r="G62" s="92"/>
      <c r="H62" s="92"/>
      <c r="I62" s="77"/>
      <c r="K62" s="88"/>
      <c r="L62" s="88"/>
      <c r="M62" s="88"/>
      <c r="N62" s="88"/>
      <c r="O62" s="88"/>
      <c r="P62" s="88"/>
      <c r="Q62" s="88"/>
      <c r="R62" s="88"/>
    </row>
    <row r="63" spans="2:20" x14ac:dyDescent="0.4">
      <c r="D63" s="178" t="s">
        <v>145</v>
      </c>
    </row>
    <row r="64" spans="2:20" ht="19.5" thickBot="1" x14ac:dyDescent="0.45">
      <c r="D64" s="178"/>
    </row>
    <row r="65" spans="3:44"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C65" s="83"/>
      <c r="AD65" s="255" t="s">
        <v>183</v>
      </c>
      <c r="AE65" s="256"/>
      <c r="AF65" s="263" t="s">
        <v>147</v>
      </c>
      <c r="AG65" s="182"/>
      <c r="AH65" s="182" t="s">
        <v>148</v>
      </c>
      <c r="AI65" s="183"/>
    </row>
    <row r="66" spans="3:44" ht="19.5" thickBot="1" x14ac:dyDescent="0.45">
      <c r="C66" s="84" t="s">
        <v>146</v>
      </c>
      <c r="D66" s="191" t="s">
        <v>390</v>
      </c>
      <c r="E66" s="266">
        <v>47</v>
      </c>
      <c r="F66" s="267"/>
      <c r="G66" s="97" t="s">
        <v>103</v>
      </c>
      <c r="H66" s="70" t="s">
        <v>128</v>
      </c>
      <c r="I66" s="70" t="s">
        <v>129</v>
      </c>
      <c r="J66" s="71" t="s">
        <v>128</v>
      </c>
      <c r="L66" s="191" t="s">
        <v>333</v>
      </c>
      <c r="M66" s="266">
        <v>88</v>
      </c>
      <c r="N66" s="267"/>
      <c r="O66" s="97" t="s">
        <v>103</v>
      </c>
      <c r="P66" s="70" t="s">
        <v>128</v>
      </c>
      <c r="Q66" s="70" t="s">
        <v>129</v>
      </c>
      <c r="R66" s="71" t="s">
        <v>128</v>
      </c>
      <c r="T66" s="191" t="s">
        <v>255</v>
      </c>
      <c r="U66" s="266">
        <v>124</v>
      </c>
      <c r="V66" s="267"/>
      <c r="W66" s="97" t="s">
        <v>103</v>
      </c>
      <c r="X66" s="70" t="s">
        <v>128</v>
      </c>
      <c r="Y66" s="70" t="s">
        <v>129</v>
      </c>
      <c r="Z66" s="71" t="s">
        <v>128</v>
      </c>
      <c r="AC66" s="191" t="s">
        <v>213</v>
      </c>
      <c r="AD66" s="251">
        <v>70</v>
      </c>
      <c r="AE66" s="252"/>
      <c r="AF66" s="97" t="s">
        <v>103</v>
      </c>
      <c r="AG66" s="70" t="s">
        <v>128</v>
      </c>
      <c r="AH66" s="70" t="s">
        <v>129</v>
      </c>
      <c r="AI66" s="71" t="s">
        <v>128</v>
      </c>
      <c r="AL66" s="179" t="s">
        <v>142</v>
      </c>
      <c r="AM66" s="255" t="s">
        <v>183</v>
      </c>
      <c r="AN66" s="256"/>
      <c r="AO66" s="263" t="s">
        <v>147</v>
      </c>
      <c r="AP66" s="182"/>
      <c r="AQ66" s="182" t="s">
        <v>148</v>
      </c>
      <c r="AR66" s="183"/>
    </row>
    <row r="67" spans="3:44" ht="19.5" x14ac:dyDescent="0.4">
      <c r="C67" s="107" t="s">
        <v>302</v>
      </c>
      <c r="D67" s="192"/>
      <c r="E67" s="268"/>
      <c r="F67" s="269"/>
      <c r="G67" s="142">
        <v>27</v>
      </c>
      <c r="H67" s="154">
        <v>13</v>
      </c>
      <c r="I67" s="154">
        <v>43</v>
      </c>
      <c r="J67" s="144">
        <v>13</v>
      </c>
      <c r="L67" s="192"/>
      <c r="M67" s="268"/>
      <c r="N67" s="269"/>
      <c r="O67" s="142">
        <v>43</v>
      </c>
      <c r="P67" s="154">
        <v>9</v>
      </c>
      <c r="Q67" s="154">
        <v>42</v>
      </c>
      <c r="R67" s="144">
        <v>9</v>
      </c>
      <c r="T67" s="192"/>
      <c r="U67" s="268"/>
      <c r="V67" s="269"/>
      <c r="W67" s="142">
        <v>34</v>
      </c>
      <c r="X67" s="154">
        <v>9</v>
      </c>
      <c r="Y67" s="154">
        <v>39</v>
      </c>
      <c r="Z67" s="144">
        <v>9</v>
      </c>
      <c r="AC67" s="192"/>
      <c r="AD67" s="251"/>
      <c r="AE67" s="252"/>
      <c r="AF67" s="142">
        <v>21</v>
      </c>
      <c r="AG67" s="154">
        <v>12</v>
      </c>
      <c r="AH67" s="154">
        <v>34</v>
      </c>
      <c r="AI67" s="144">
        <v>12</v>
      </c>
      <c r="AL67" s="180"/>
      <c r="AM67" s="257"/>
      <c r="AN67" s="258"/>
      <c r="AO67" s="97" t="s">
        <v>103</v>
      </c>
      <c r="AP67" s="70" t="s">
        <v>128</v>
      </c>
      <c r="AQ67" s="70" t="s">
        <v>129</v>
      </c>
      <c r="AR67" s="71" t="s">
        <v>128</v>
      </c>
    </row>
    <row r="68" spans="3:44" x14ac:dyDescent="0.4">
      <c r="D68" s="192"/>
      <c r="E68" s="268"/>
      <c r="F68" s="269"/>
      <c r="G68" s="264"/>
      <c r="H68" s="156"/>
      <c r="I68" s="156"/>
      <c r="J68" s="146"/>
      <c r="L68" s="192"/>
      <c r="M68" s="268"/>
      <c r="N68" s="269"/>
      <c r="O68" s="264"/>
      <c r="P68" s="156"/>
      <c r="Q68" s="156"/>
      <c r="R68" s="146"/>
      <c r="T68" s="192"/>
      <c r="U68" s="268"/>
      <c r="V68" s="269"/>
      <c r="W68" s="264"/>
      <c r="X68" s="156"/>
      <c r="Y68" s="156"/>
      <c r="Z68" s="146"/>
      <c r="AC68" s="192"/>
      <c r="AD68" s="251"/>
      <c r="AE68" s="252"/>
      <c r="AF68" s="264"/>
      <c r="AG68" s="156"/>
      <c r="AH68" s="156"/>
      <c r="AI68" s="146"/>
      <c r="AL68" s="180"/>
      <c r="AM68" s="251"/>
      <c r="AN68" s="252"/>
      <c r="AO68" s="141">
        <v>24</v>
      </c>
      <c r="AP68" s="143">
        <v>5</v>
      </c>
      <c r="AQ68" s="143">
        <v>35</v>
      </c>
      <c r="AR68" s="184">
        <v>5</v>
      </c>
    </row>
    <row r="69" spans="3:44" ht="19.5" thickBot="1" x14ac:dyDescent="0.45">
      <c r="D69" s="193"/>
      <c r="E69" s="270"/>
      <c r="F69" s="271"/>
      <c r="G69" s="265">
        <f>G67+H67</f>
        <v>40</v>
      </c>
      <c r="H69" s="196"/>
      <c r="I69" s="195">
        <f>I67+J67</f>
        <v>56</v>
      </c>
      <c r="J69" s="201"/>
      <c r="L69" s="193"/>
      <c r="M69" s="270"/>
      <c r="N69" s="271"/>
      <c r="O69" s="265">
        <f>O67+P67</f>
        <v>52</v>
      </c>
      <c r="P69" s="196"/>
      <c r="Q69" s="195">
        <f>Q67+R67</f>
        <v>51</v>
      </c>
      <c r="R69" s="201"/>
      <c r="T69" s="193"/>
      <c r="U69" s="270"/>
      <c r="V69" s="271"/>
      <c r="W69" s="265">
        <f>W67+X67</f>
        <v>43</v>
      </c>
      <c r="X69" s="196"/>
      <c r="Y69" s="195">
        <f>Y67+Z67</f>
        <v>48</v>
      </c>
      <c r="Z69" s="201"/>
      <c r="AC69" s="193"/>
      <c r="AD69" s="253"/>
      <c r="AE69" s="254"/>
      <c r="AF69" s="265">
        <f>AF67+AG67</f>
        <v>33</v>
      </c>
      <c r="AG69" s="196"/>
      <c r="AH69" s="195">
        <f>AH67+AI67</f>
        <v>46</v>
      </c>
      <c r="AI69" s="201"/>
      <c r="AL69" s="180"/>
      <c r="AM69" s="251"/>
      <c r="AN69" s="252"/>
      <c r="AO69" s="141"/>
      <c r="AP69" s="143"/>
      <c r="AQ69" s="143"/>
      <c r="AR69" s="184"/>
    </row>
    <row r="70" spans="3:44" ht="19.5" thickBot="1" x14ac:dyDescent="0.45">
      <c r="D70" s="191" t="s">
        <v>391</v>
      </c>
      <c r="E70" s="266">
        <v>57</v>
      </c>
      <c r="F70" s="267"/>
      <c r="G70" s="97" t="s">
        <v>103</v>
      </c>
      <c r="H70" s="70" t="s">
        <v>128</v>
      </c>
      <c r="I70" s="70" t="s">
        <v>129</v>
      </c>
      <c r="J70" s="71" t="s">
        <v>128</v>
      </c>
      <c r="L70" s="191" t="s">
        <v>334</v>
      </c>
      <c r="M70" s="266">
        <v>62</v>
      </c>
      <c r="N70" s="267"/>
      <c r="O70" s="97" t="s">
        <v>103</v>
      </c>
      <c r="P70" s="70" t="s">
        <v>128</v>
      </c>
      <c r="Q70" s="70" t="s">
        <v>129</v>
      </c>
      <c r="R70" s="71" t="s">
        <v>128</v>
      </c>
      <c r="T70" s="191" t="s">
        <v>262</v>
      </c>
      <c r="U70" s="266">
        <v>233</v>
      </c>
      <c r="V70" s="267"/>
      <c r="W70" s="97" t="s">
        <v>103</v>
      </c>
      <c r="X70" s="70" t="s">
        <v>128</v>
      </c>
      <c r="Y70" s="70" t="s">
        <v>129</v>
      </c>
      <c r="Z70" s="71" t="s">
        <v>128</v>
      </c>
      <c r="AC70" s="180" t="s">
        <v>218</v>
      </c>
      <c r="AD70" s="251">
        <v>93</v>
      </c>
      <c r="AE70" s="252"/>
      <c r="AF70" s="97" t="s">
        <v>103</v>
      </c>
      <c r="AG70" s="70" t="s">
        <v>128</v>
      </c>
      <c r="AH70" s="70" t="s">
        <v>129</v>
      </c>
      <c r="AI70" s="71" t="s">
        <v>128</v>
      </c>
      <c r="AL70" s="181"/>
      <c r="AM70" s="251"/>
      <c r="AN70" s="252"/>
      <c r="AO70" s="153">
        <f>AO68+AP68</f>
        <v>29</v>
      </c>
      <c r="AP70" s="177"/>
      <c r="AQ70" s="177">
        <f>AQ68+AR68</f>
        <v>40</v>
      </c>
      <c r="AR70" s="185"/>
    </row>
    <row r="71" spans="3:44" x14ac:dyDescent="0.4">
      <c r="D71" s="192"/>
      <c r="E71" s="268"/>
      <c r="F71" s="269"/>
      <c r="G71" s="142">
        <v>32</v>
      </c>
      <c r="H71" s="154">
        <v>7</v>
      </c>
      <c r="I71" s="154">
        <v>32</v>
      </c>
      <c r="J71" s="144">
        <v>7</v>
      </c>
      <c r="L71" s="192"/>
      <c r="M71" s="268"/>
      <c r="N71" s="269"/>
      <c r="O71" s="142">
        <v>85</v>
      </c>
      <c r="P71" s="154">
        <v>18</v>
      </c>
      <c r="Q71" s="154">
        <v>91</v>
      </c>
      <c r="R71" s="144">
        <v>18</v>
      </c>
      <c r="T71" s="192"/>
      <c r="U71" s="268"/>
      <c r="V71" s="269"/>
      <c r="W71" s="142">
        <v>45</v>
      </c>
      <c r="X71" s="154">
        <v>6</v>
      </c>
      <c r="Y71" s="154">
        <v>37</v>
      </c>
      <c r="Z71" s="144">
        <v>6</v>
      </c>
      <c r="AC71" s="180"/>
      <c r="AD71" s="251"/>
      <c r="AE71" s="252"/>
      <c r="AF71" s="142">
        <v>28</v>
      </c>
      <c r="AG71" s="154">
        <v>3</v>
      </c>
      <c r="AH71" s="154">
        <v>29</v>
      </c>
      <c r="AI71" s="144">
        <v>3</v>
      </c>
      <c r="AL71" s="179" t="s">
        <v>149</v>
      </c>
      <c r="AM71" s="251"/>
      <c r="AN71" s="252"/>
      <c r="AO71" s="97" t="s">
        <v>103</v>
      </c>
      <c r="AP71" s="70" t="s">
        <v>128</v>
      </c>
      <c r="AQ71" s="70" t="s">
        <v>129</v>
      </c>
      <c r="AR71" s="71" t="s">
        <v>128</v>
      </c>
    </row>
    <row r="72" spans="3:44" x14ac:dyDescent="0.4">
      <c r="D72" s="192"/>
      <c r="E72" s="268"/>
      <c r="F72" s="269"/>
      <c r="G72" s="264"/>
      <c r="H72" s="156"/>
      <c r="I72" s="156"/>
      <c r="J72" s="146"/>
      <c r="L72" s="192"/>
      <c r="M72" s="268"/>
      <c r="N72" s="269"/>
      <c r="O72" s="264"/>
      <c r="P72" s="156"/>
      <c r="Q72" s="156"/>
      <c r="R72" s="146"/>
      <c r="T72" s="192"/>
      <c r="U72" s="268"/>
      <c r="V72" s="269"/>
      <c r="W72" s="264"/>
      <c r="X72" s="156"/>
      <c r="Y72" s="156"/>
      <c r="Z72" s="146"/>
      <c r="AC72" s="180"/>
      <c r="AD72" s="251"/>
      <c r="AE72" s="252"/>
      <c r="AF72" s="264"/>
      <c r="AG72" s="156"/>
      <c r="AH72" s="156"/>
      <c r="AI72" s="146"/>
      <c r="AL72" s="180"/>
      <c r="AM72" s="251"/>
      <c r="AN72" s="252"/>
      <c r="AO72" s="141">
        <v>37</v>
      </c>
      <c r="AP72" s="143">
        <v>7</v>
      </c>
      <c r="AQ72" s="143">
        <v>43</v>
      </c>
      <c r="AR72" s="184">
        <v>7</v>
      </c>
    </row>
    <row r="73" spans="3:44" ht="19.5" thickBot="1" x14ac:dyDescent="0.45">
      <c r="D73" s="193"/>
      <c r="E73" s="270"/>
      <c r="F73" s="271"/>
      <c r="G73" s="265">
        <f>G71+H71</f>
        <v>39</v>
      </c>
      <c r="H73" s="196"/>
      <c r="I73" s="195">
        <f>I71+J71</f>
        <v>39</v>
      </c>
      <c r="J73" s="201"/>
      <c r="L73" s="193"/>
      <c r="M73" s="270"/>
      <c r="N73" s="271"/>
      <c r="O73" s="265">
        <f>O71+P71</f>
        <v>103</v>
      </c>
      <c r="P73" s="196"/>
      <c r="Q73" s="195">
        <f>Q71+R71</f>
        <v>109</v>
      </c>
      <c r="R73" s="201"/>
      <c r="T73" s="193"/>
      <c r="U73" s="270"/>
      <c r="V73" s="271"/>
      <c r="W73" s="265">
        <f>W71+X71</f>
        <v>51</v>
      </c>
      <c r="X73" s="196"/>
      <c r="Y73" s="195">
        <f>Y71+Z71</f>
        <v>43</v>
      </c>
      <c r="Z73" s="201"/>
      <c r="AC73" s="181"/>
      <c r="AD73" s="253"/>
      <c r="AE73" s="254"/>
      <c r="AF73" s="265">
        <f>AF71+AG71</f>
        <v>31</v>
      </c>
      <c r="AG73" s="196"/>
      <c r="AH73" s="195">
        <f>AH71+AI71</f>
        <v>32</v>
      </c>
      <c r="AI73" s="201"/>
      <c r="AL73" s="180"/>
      <c r="AM73" s="251"/>
      <c r="AN73" s="252"/>
      <c r="AO73" s="141"/>
      <c r="AP73" s="143"/>
      <c r="AQ73" s="143"/>
      <c r="AR73" s="184"/>
    </row>
    <row r="74" spans="3:44" ht="19.5" thickBot="1" x14ac:dyDescent="0.45">
      <c r="D74" s="191" t="s">
        <v>398</v>
      </c>
      <c r="E74" s="266">
        <v>111</v>
      </c>
      <c r="F74" s="267"/>
      <c r="G74" s="97" t="s">
        <v>103</v>
      </c>
      <c r="H74" s="70" t="s">
        <v>128</v>
      </c>
      <c r="I74" s="70" t="s">
        <v>129</v>
      </c>
      <c r="J74" s="71" t="s">
        <v>128</v>
      </c>
      <c r="L74" s="191" t="s">
        <v>335</v>
      </c>
      <c r="M74" s="266">
        <v>148</v>
      </c>
      <c r="N74" s="267"/>
      <c r="O74" s="97" t="s">
        <v>103</v>
      </c>
      <c r="P74" s="70" t="s">
        <v>128</v>
      </c>
      <c r="Q74" s="70" t="s">
        <v>129</v>
      </c>
      <c r="R74" s="71" t="s">
        <v>128</v>
      </c>
      <c r="T74" s="191" t="s">
        <v>269</v>
      </c>
      <c r="U74" s="266">
        <v>203</v>
      </c>
      <c r="V74" s="267"/>
      <c r="W74" s="97" t="s">
        <v>103</v>
      </c>
      <c r="X74" s="70" t="s">
        <v>128</v>
      </c>
      <c r="Y74" s="70" t="s">
        <v>129</v>
      </c>
      <c r="Z74" s="71" t="s">
        <v>128</v>
      </c>
      <c r="AC74" s="180" t="s">
        <v>224</v>
      </c>
      <c r="AD74" s="251">
        <v>64</v>
      </c>
      <c r="AE74" s="252"/>
      <c r="AF74" s="97" t="s">
        <v>103</v>
      </c>
      <c r="AG74" s="70" t="s">
        <v>128</v>
      </c>
      <c r="AH74" s="70" t="s">
        <v>129</v>
      </c>
      <c r="AI74" s="71" t="s">
        <v>128</v>
      </c>
      <c r="AL74" s="181"/>
      <c r="AM74" s="251"/>
      <c r="AN74" s="252"/>
      <c r="AO74" s="153">
        <f>AO72+AP72</f>
        <v>44</v>
      </c>
      <c r="AP74" s="177"/>
      <c r="AQ74" s="177">
        <f>AQ72+AR72</f>
        <v>50</v>
      </c>
      <c r="AR74" s="185"/>
    </row>
    <row r="75" spans="3:44" x14ac:dyDescent="0.4">
      <c r="D75" s="192"/>
      <c r="E75" s="268"/>
      <c r="F75" s="269"/>
      <c r="G75" s="142">
        <v>61</v>
      </c>
      <c r="H75" s="154">
        <v>15</v>
      </c>
      <c r="I75" s="154">
        <v>58</v>
      </c>
      <c r="J75" s="144">
        <v>15</v>
      </c>
      <c r="L75" s="192"/>
      <c r="M75" s="268"/>
      <c r="N75" s="269"/>
      <c r="O75" s="142">
        <v>157</v>
      </c>
      <c r="P75" s="154">
        <v>33</v>
      </c>
      <c r="Q75" s="154">
        <v>134</v>
      </c>
      <c r="R75" s="144">
        <v>33</v>
      </c>
      <c r="T75" s="192"/>
      <c r="U75" s="268"/>
      <c r="V75" s="269"/>
      <c r="W75" s="142">
        <v>42</v>
      </c>
      <c r="X75" s="154">
        <v>3</v>
      </c>
      <c r="Y75" s="154">
        <v>52</v>
      </c>
      <c r="Z75" s="144">
        <v>3</v>
      </c>
      <c r="AC75" s="180"/>
      <c r="AD75" s="251"/>
      <c r="AE75" s="252"/>
      <c r="AF75" s="142">
        <v>25</v>
      </c>
      <c r="AG75" s="154">
        <v>3</v>
      </c>
      <c r="AH75" s="154">
        <v>23</v>
      </c>
      <c r="AI75" s="144">
        <v>3</v>
      </c>
      <c r="AL75" s="180" t="s">
        <v>150</v>
      </c>
      <c r="AM75" s="251"/>
      <c r="AN75" s="252"/>
      <c r="AO75" s="97" t="s">
        <v>103</v>
      </c>
      <c r="AP75" s="70" t="s">
        <v>128</v>
      </c>
      <c r="AQ75" s="70" t="s">
        <v>129</v>
      </c>
      <c r="AR75" s="71" t="s">
        <v>128</v>
      </c>
    </row>
    <row r="76" spans="3:44" x14ac:dyDescent="0.4">
      <c r="D76" s="192"/>
      <c r="E76" s="268"/>
      <c r="F76" s="269"/>
      <c r="G76" s="264"/>
      <c r="H76" s="156"/>
      <c r="I76" s="156"/>
      <c r="J76" s="146"/>
      <c r="L76" s="192"/>
      <c r="M76" s="268"/>
      <c r="N76" s="269"/>
      <c r="O76" s="264"/>
      <c r="P76" s="156"/>
      <c r="Q76" s="156"/>
      <c r="R76" s="146"/>
      <c r="T76" s="192"/>
      <c r="U76" s="268"/>
      <c r="V76" s="269"/>
      <c r="W76" s="264"/>
      <c r="X76" s="156"/>
      <c r="Y76" s="156"/>
      <c r="Z76" s="146"/>
      <c r="AC76" s="180"/>
      <c r="AD76" s="251"/>
      <c r="AE76" s="252"/>
      <c r="AF76" s="264"/>
      <c r="AG76" s="156"/>
      <c r="AH76" s="156"/>
      <c r="AI76" s="146"/>
      <c r="AL76" s="180"/>
      <c r="AM76" s="251"/>
      <c r="AN76" s="252"/>
      <c r="AO76" s="141">
        <v>13</v>
      </c>
      <c r="AP76" s="143">
        <v>2</v>
      </c>
      <c r="AQ76" s="143">
        <v>46</v>
      </c>
      <c r="AR76" s="184">
        <v>2</v>
      </c>
    </row>
    <row r="77" spans="3:44" ht="19.5" thickBot="1" x14ac:dyDescent="0.45">
      <c r="D77" s="193"/>
      <c r="E77" s="270"/>
      <c r="F77" s="271"/>
      <c r="G77" s="265">
        <f>G75+H75</f>
        <v>76</v>
      </c>
      <c r="H77" s="196"/>
      <c r="I77" s="195">
        <f>I75+J75</f>
        <v>73</v>
      </c>
      <c r="J77" s="201"/>
      <c r="L77" s="193"/>
      <c r="M77" s="270"/>
      <c r="N77" s="271"/>
      <c r="O77" s="265">
        <f>O75+P75</f>
        <v>190</v>
      </c>
      <c r="P77" s="196"/>
      <c r="Q77" s="195">
        <f>Q75+R75</f>
        <v>167</v>
      </c>
      <c r="R77" s="201"/>
      <c r="T77" s="193"/>
      <c r="U77" s="270"/>
      <c r="V77" s="271"/>
      <c r="W77" s="265">
        <f>W75+X75</f>
        <v>45</v>
      </c>
      <c r="X77" s="196"/>
      <c r="Y77" s="195">
        <f>Y75+Z75</f>
        <v>55</v>
      </c>
      <c r="Z77" s="201"/>
      <c r="AC77" s="181"/>
      <c r="AD77" s="253"/>
      <c r="AE77" s="254"/>
      <c r="AF77" s="265">
        <f>AF75+AG75</f>
        <v>28</v>
      </c>
      <c r="AG77" s="196"/>
      <c r="AH77" s="195">
        <f>AH75+AI75</f>
        <v>26</v>
      </c>
      <c r="AI77" s="201"/>
      <c r="AL77" s="180"/>
      <c r="AM77" s="251"/>
      <c r="AN77" s="252"/>
      <c r="AO77" s="141"/>
      <c r="AP77" s="143"/>
      <c r="AQ77" s="143"/>
      <c r="AR77" s="184"/>
    </row>
    <row r="78" spans="3:44" ht="19.5" thickBot="1" x14ac:dyDescent="0.45">
      <c r="D78" s="191" t="s">
        <v>399</v>
      </c>
      <c r="E78" s="266">
        <v>176</v>
      </c>
      <c r="F78" s="267"/>
      <c r="G78" s="97" t="s">
        <v>103</v>
      </c>
      <c r="H78" s="70" t="s">
        <v>128</v>
      </c>
      <c r="I78" s="70" t="s">
        <v>129</v>
      </c>
      <c r="J78" s="71" t="s">
        <v>128</v>
      </c>
      <c r="L78" s="191" t="s">
        <v>336</v>
      </c>
      <c r="M78" s="266">
        <v>447</v>
      </c>
      <c r="N78" s="267"/>
      <c r="O78" s="97" t="s">
        <v>103</v>
      </c>
      <c r="P78" s="70" t="s">
        <v>128</v>
      </c>
      <c r="Q78" s="70" t="s">
        <v>129</v>
      </c>
      <c r="R78" s="71" t="s">
        <v>128</v>
      </c>
      <c r="T78" s="191" t="s">
        <v>294</v>
      </c>
      <c r="U78" s="266">
        <v>162</v>
      </c>
      <c r="V78" s="267"/>
      <c r="W78" s="97" t="s">
        <v>103</v>
      </c>
      <c r="X78" s="70" t="s">
        <v>128</v>
      </c>
      <c r="Y78" s="70" t="s">
        <v>129</v>
      </c>
      <c r="Z78" s="71" t="s">
        <v>128</v>
      </c>
      <c r="AC78" s="191" t="s">
        <v>230</v>
      </c>
      <c r="AD78" s="266">
        <v>70</v>
      </c>
      <c r="AE78" s="267"/>
      <c r="AF78" s="97" t="s">
        <v>103</v>
      </c>
      <c r="AG78" s="70" t="s">
        <v>128</v>
      </c>
      <c r="AH78" s="70" t="s">
        <v>129</v>
      </c>
      <c r="AI78" s="71" t="s">
        <v>128</v>
      </c>
      <c r="AL78" s="181"/>
      <c r="AM78" s="251"/>
      <c r="AN78" s="252"/>
      <c r="AO78" s="153">
        <f>AO76+AP76</f>
        <v>15</v>
      </c>
      <c r="AP78" s="177"/>
      <c r="AQ78" s="177">
        <f>AQ76+AR76</f>
        <v>48</v>
      </c>
      <c r="AR78" s="185"/>
    </row>
    <row r="79" spans="3:44" x14ac:dyDescent="0.4">
      <c r="D79" s="192"/>
      <c r="E79" s="268"/>
      <c r="F79" s="269"/>
      <c r="G79" s="142">
        <v>21</v>
      </c>
      <c r="H79" s="154">
        <v>4</v>
      </c>
      <c r="I79" s="154">
        <v>23</v>
      </c>
      <c r="J79" s="144">
        <v>4</v>
      </c>
      <c r="L79" s="192"/>
      <c r="M79" s="268"/>
      <c r="N79" s="269"/>
      <c r="O79" s="142">
        <v>167</v>
      </c>
      <c r="P79" s="154">
        <v>35</v>
      </c>
      <c r="Q79" s="154">
        <v>179</v>
      </c>
      <c r="R79" s="144">
        <v>35</v>
      </c>
      <c r="T79" s="192"/>
      <c r="U79" s="268"/>
      <c r="V79" s="269"/>
      <c r="W79" s="142">
        <v>41</v>
      </c>
      <c r="X79" s="154">
        <v>8</v>
      </c>
      <c r="Y79" s="154">
        <v>36</v>
      </c>
      <c r="Z79" s="144">
        <v>8</v>
      </c>
      <c r="AC79" s="192"/>
      <c r="AD79" s="268"/>
      <c r="AE79" s="269"/>
      <c r="AF79" s="142">
        <v>25</v>
      </c>
      <c r="AG79" s="154">
        <v>6</v>
      </c>
      <c r="AH79" s="154">
        <v>19</v>
      </c>
      <c r="AI79" s="144">
        <v>6</v>
      </c>
      <c r="AL79" s="180" t="s">
        <v>138</v>
      </c>
      <c r="AM79" s="251"/>
      <c r="AN79" s="252"/>
      <c r="AO79" s="97" t="s">
        <v>103</v>
      </c>
      <c r="AP79" s="70" t="s">
        <v>128</v>
      </c>
      <c r="AQ79" s="70" t="s">
        <v>129</v>
      </c>
      <c r="AR79" s="71" t="s">
        <v>128</v>
      </c>
    </row>
    <row r="80" spans="3:44" x14ac:dyDescent="0.4">
      <c r="D80" s="192"/>
      <c r="E80" s="268"/>
      <c r="F80" s="269"/>
      <c r="G80" s="264"/>
      <c r="H80" s="156"/>
      <c r="I80" s="156"/>
      <c r="J80" s="146"/>
      <c r="L80" s="192"/>
      <c r="M80" s="268"/>
      <c r="N80" s="269"/>
      <c r="O80" s="264"/>
      <c r="P80" s="156"/>
      <c r="Q80" s="156"/>
      <c r="R80" s="146"/>
      <c r="T80" s="192"/>
      <c r="U80" s="268"/>
      <c r="V80" s="269"/>
      <c r="W80" s="264"/>
      <c r="X80" s="156"/>
      <c r="Y80" s="156"/>
      <c r="Z80" s="146"/>
      <c r="AC80" s="192"/>
      <c r="AD80" s="268"/>
      <c r="AE80" s="269"/>
      <c r="AF80" s="264"/>
      <c r="AG80" s="156"/>
      <c r="AH80" s="156"/>
      <c r="AI80" s="146"/>
      <c r="AL80" s="180"/>
      <c r="AM80" s="251"/>
      <c r="AN80" s="252"/>
      <c r="AO80" s="142"/>
      <c r="AP80" s="154"/>
      <c r="AQ80" s="154"/>
      <c r="AR80" s="144"/>
    </row>
    <row r="81" spans="4:44" ht="19.5" thickBot="1" x14ac:dyDescent="0.45">
      <c r="D81" s="193"/>
      <c r="E81" s="270"/>
      <c r="F81" s="271"/>
      <c r="G81" s="265">
        <f>G79+H79</f>
        <v>25</v>
      </c>
      <c r="H81" s="196"/>
      <c r="I81" s="195">
        <f>I79+J79</f>
        <v>27</v>
      </c>
      <c r="J81" s="201"/>
      <c r="L81" s="193"/>
      <c r="M81" s="270"/>
      <c r="N81" s="271"/>
      <c r="O81" s="265">
        <f>O79+P79</f>
        <v>202</v>
      </c>
      <c r="P81" s="196"/>
      <c r="Q81" s="195">
        <f>Q79+R79</f>
        <v>214</v>
      </c>
      <c r="R81" s="201"/>
      <c r="T81" s="193"/>
      <c r="U81" s="270"/>
      <c r="V81" s="271"/>
      <c r="W81" s="265">
        <f>W79+X79</f>
        <v>49</v>
      </c>
      <c r="X81" s="196"/>
      <c r="Y81" s="195">
        <f>Y79+Z79</f>
        <v>44</v>
      </c>
      <c r="Z81" s="201"/>
      <c r="AC81" s="193"/>
      <c r="AD81" s="270"/>
      <c r="AE81" s="271"/>
      <c r="AF81" s="265">
        <f>AF79+AG79</f>
        <v>31</v>
      </c>
      <c r="AG81" s="196"/>
      <c r="AH81" s="195">
        <f>AH79+AI79</f>
        <v>25</v>
      </c>
      <c r="AI81" s="201"/>
      <c r="AL81" s="180"/>
      <c r="AM81" s="251"/>
      <c r="AN81" s="252"/>
      <c r="AO81" s="264"/>
      <c r="AP81" s="156"/>
      <c r="AQ81" s="156"/>
      <c r="AR81" s="146"/>
    </row>
    <row r="82" spans="4:44" ht="19.5" thickBot="1" x14ac:dyDescent="0.45">
      <c r="D82" s="191" t="s">
        <v>427</v>
      </c>
      <c r="E82" s="266">
        <v>576</v>
      </c>
      <c r="F82" s="267"/>
      <c r="G82" s="97" t="s">
        <v>103</v>
      </c>
      <c r="H82" s="70" t="s">
        <v>128</v>
      </c>
      <c r="I82" s="70" t="s">
        <v>129</v>
      </c>
      <c r="J82" s="71" t="s">
        <v>128</v>
      </c>
      <c r="L82" s="191" t="s">
        <v>337</v>
      </c>
      <c r="M82" s="266">
        <v>109</v>
      </c>
      <c r="N82" s="267"/>
      <c r="O82" s="97" t="s">
        <v>103</v>
      </c>
      <c r="P82" s="70" t="s">
        <v>128</v>
      </c>
      <c r="Q82" s="70" t="s">
        <v>129</v>
      </c>
      <c r="R82" s="71" t="s">
        <v>128</v>
      </c>
      <c r="T82" s="191" t="s">
        <v>303</v>
      </c>
      <c r="U82" s="266">
        <v>136</v>
      </c>
      <c r="V82" s="267"/>
      <c r="W82" s="97" t="s">
        <v>103</v>
      </c>
      <c r="X82" s="70" t="s">
        <v>128</v>
      </c>
      <c r="Y82" s="70" t="s">
        <v>129</v>
      </c>
      <c r="Z82" s="71" t="s">
        <v>128</v>
      </c>
      <c r="AC82" s="191" t="s">
        <v>243</v>
      </c>
      <c r="AD82" s="266">
        <v>92</v>
      </c>
      <c r="AE82" s="267"/>
      <c r="AF82" s="97" t="s">
        <v>103</v>
      </c>
      <c r="AG82" s="70" t="s">
        <v>128</v>
      </c>
      <c r="AH82" s="70" t="s">
        <v>129</v>
      </c>
      <c r="AI82" s="71" t="s">
        <v>128</v>
      </c>
      <c r="AL82" s="181"/>
      <c r="AM82" s="251"/>
      <c r="AN82" s="252"/>
      <c r="AO82" s="265">
        <f>AO80+AP80</f>
        <v>0</v>
      </c>
      <c r="AP82" s="196"/>
      <c r="AQ82" s="195">
        <f>AQ80+AR80</f>
        <v>0</v>
      </c>
      <c r="AR82" s="201"/>
    </row>
    <row r="83" spans="4:44" x14ac:dyDescent="0.4">
      <c r="D83" s="192"/>
      <c r="E83" s="268"/>
      <c r="F83" s="269"/>
      <c r="G83" s="142">
        <v>44</v>
      </c>
      <c r="H83" s="154">
        <v>6</v>
      </c>
      <c r="I83" s="154">
        <v>29</v>
      </c>
      <c r="J83" s="144">
        <v>6</v>
      </c>
      <c r="L83" s="192"/>
      <c r="M83" s="268"/>
      <c r="N83" s="269"/>
      <c r="O83" s="142">
        <v>160</v>
      </c>
      <c r="P83" s="154">
        <v>40</v>
      </c>
      <c r="Q83" s="154">
        <v>155</v>
      </c>
      <c r="R83" s="144">
        <v>40</v>
      </c>
      <c r="T83" s="192"/>
      <c r="U83" s="268"/>
      <c r="V83" s="269"/>
      <c r="W83" s="142">
        <v>26</v>
      </c>
      <c r="X83" s="154">
        <v>9</v>
      </c>
      <c r="Y83" s="154">
        <v>43</v>
      </c>
      <c r="Z83" s="144">
        <v>9</v>
      </c>
      <c r="AC83" s="192"/>
      <c r="AD83" s="268"/>
      <c r="AE83" s="269"/>
      <c r="AF83" s="142">
        <v>36</v>
      </c>
      <c r="AG83" s="154">
        <v>6</v>
      </c>
      <c r="AH83" s="154">
        <v>41</v>
      </c>
      <c r="AI83" s="144">
        <v>6</v>
      </c>
      <c r="AL83" s="180" t="s">
        <v>153</v>
      </c>
      <c r="AM83" s="251"/>
      <c r="AN83" s="252"/>
      <c r="AO83" s="97" t="s">
        <v>103</v>
      </c>
      <c r="AP83" s="70" t="s">
        <v>128</v>
      </c>
      <c r="AQ83" s="70" t="s">
        <v>129</v>
      </c>
      <c r="AR83" s="71" t="s">
        <v>128</v>
      </c>
    </row>
    <row r="84" spans="4:44" x14ac:dyDescent="0.4">
      <c r="D84" s="192"/>
      <c r="E84" s="268"/>
      <c r="F84" s="269"/>
      <c r="G84" s="264"/>
      <c r="H84" s="156"/>
      <c r="I84" s="156"/>
      <c r="J84" s="146"/>
      <c r="L84" s="192"/>
      <c r="M84" s="268"/>
      <c r="N84" s="269"/>
      <c r="O84" s="264"/>
      <c r="P84" s="156"/>
      <c r="Q84" s="156"/>
      <c r="R84" s="146"/>
      <c r="T84" s="192"/>
      <c r="U84" s="268"/>
      <c r="V84" s="269"/>
      <c r="W84" s="264"/>
      <c r="X84" s="156"/>
      <c r="Y84" s="156"/>
      <c r="Z84" s="146"/>
      <c r="AC84" s="192"/>
      <c r="AD84" s="268"/>
      <c r="AE84" s="269"/>
      <c r="AF84" s="264"/>
      <c r="AG84" s="156"/>
      <c r="AH84" s="156"/>
      <c r="AI84" s="146"/>
      <c r="AL84" s="180"/>
      <c r="AM84" s="251"/>
      <c r="AN84" s="252"/>
      <c r="AO84" s="142"/>
      <c r="AP84" s="154"/>
      <c r="AQ84" s="154"/>
      <c r="AR84" s="144"/>
    </row>
    <row r="85" spans="4:44" ht="19.5" thickBot="1" x14ac:dyDescent="0.45">
      <c r="D85" s="193"/>
      <c r="E85" s="270"/>
      <c r="F85" s="271"/>
      <c r="G85" s="265">
        <f>G83+H83</f>
        <v>50</v>
      </c>
      <c r="H85" s="196"/>
      <c r="I85" s="195">
        <f>I83+J83</f>
        <v>35</v>
      </c>
      <c r="J85" s="201"/>
      <c r="L85" s="193"/>
      <c r="M85" s="270"/>
      <c r="N85" s="271"/>
      <c r="O85" s="265">
        <f>O83+P83</f>
        <v>200</v>
      </c>
      <c r="P85" s="196"/>
      <c r="Q85" s="195">
        <f>Q83+R83</f>
        <v>195</v>
      </c>
      <c r="R85" s="201"/>
      <c r="T85" s="193"/>
      <c r="U85" s="270"/>
      <c r="V85" s="271"/>
      <c r="W85" s="265">
        <f>W83+X83</f>
        <v>35</v>
      </c>
      <c r="X85" s="196"/>
      <c r="Y85" s="195">
        <f>Y83+Z83</f>
        <v>52</v>
      </c>
      <c r="Z85" s="201"/>
      <c r="AC85" s="193"/>
      <c r="AD85" s="270"/>
      <c r="AE85" s="271"/>
      <c r="AF85" s="265">
        <f>AF83+AG83</f>
        <v>42</v>
      </c>
      <c r="AG85" s="196"/>
      <c r="AH85" s="195">
        <f>AH83+AI83</f>
        <v>47</v>
      </c>
      <c r="AI85" s="201"/>
      <c r="AL85" s="180"/>
      <c r="AM85" s="251"/>
      <c r="AN85" s="252"/>
      <c r="AO85" s="264"/>
      <c r="AP85" s="156"/>
      <c r="AQ85" s="156"/>
      <c r="AR85" s="146"/>
    </row>
    <row r="86" spans="4:44" ht="19.5" thickBot="1" x14ac:dyDescent="0.45">
      <c r="D86" s="191" t="s">
        <v>429</v>
      </c>
      <c r="E86" s="266">
        <v>47</v>
      </c>
      <c r="F86" s="267"/>
      <c r="G86" s="97" t="s">
        <v>103</v>
      </c>
      <c r="H86" s="70" t="s">
        <v>128</v>
      </c>
      <c r="I86" s="70" t="s">
        <v>129</v>
      </c>
      <c r="J86" s="71" t="s">
        <v>128</v>
      </c>
      <c r="L86" s="191" t="s">
        <v>338</v>
      </c>
      <c r="M86" s="266">
        <v>25</v>
      </c>
      <c r="N86" s="267"/>
      <c r="O86" s="97" t="s">
        <v>103</v>
      </c>
      <c r="P86" s="70" t="s">
        <v>128</v>
      </c>
      <c r="Q86" s="70" t="s">
        <v>129</v>
      </c>
      <c r="R86" s="71" t="s">
        <v>128</v>
      </c>
      <c r="T86" s="191" t="s">
        <v>310</v>
      </c>
      <c r="U86" s="266">
        <v>112</v>
      </c>
      <c r="V86" s="267"/>
      <c r="W86" s="97" t="s">
        <v>103</v>
      </c>
      <c r="X86" s="70" t="s">
        <v>128</v>
      </c>
      <c r="Y86" s="70" t="s">
        <v>129</v>
      </c>
      <c r="Z86" s="71" t="s">
        <v>128</v>
      </c>
      <c r="AC86" s="191" t="s">
        <v>250</v>
      </c>
      <c r="AD86" s="266">
        <v>113</v>
      </c>
      <c r="AE86" s="267"/>
      <c r="AF86" s="97" t="s">
        <v>103</v>
      </c>
      <c r="AG86" s="70" t="s">
        <v>128</v>
      </c>
      <c r="AH86" s="70" t="s">
        <v>129</v>
      </c>
      <c r="AI86" s="71" t="s">
        <v>128</v>
      </c>
      <c r="AL86" s="181"/>
      <c r="AM86" s="251"/>
      <c r="AN86" s="252"/>
      <c r="AO86" s="265">
        <f>AO84+AP84</f>
        <v>0</v>
      </c>
      <c r="AP86" s="196"/>
      <c r="AQ86" s="195">
        <f>AQ84+AR84</f>
        <v>0</v>
      </c>
      <c r="AR86" s="201"/>
    </row>
    <row r="87" spans="4:44" x14ac:dyDescent="0.4">
      <c r="D87" s="192"/>
      <c r="E87" s="268"/>
      <c r="F87" s="269"/>
      <c r="G87" s="142">
        <v>42</v>
      </c>
      <c r="H87" s="154">
        <v>7</v>
      </c>
      <c r="I87" s="154">
        <v>35</v>
      </c>
      <c r="J87" s="144">
        <v>7</v>
      </c>
      <c r="L87" s="192"/>
      <c r="M87" s="268"/>
      <c r="N87" s="269"/>
      <c r="O87" s="142">
        <v>175</v>
      </c>
      <c r="P87" s="154">
        <v>73</v>
      </c>
      <c r="Q87" s="154">
        <v>186</v>
      </c>
      <c r="R87" s="144">
        <v>73</v>
      </c>
      <c r="T87" s="192"/>
      <c r="U87" s="268"/>
      <c r="V87" s="269"/>
      <c r="W87" s="142">
        <v>29</v>
      </c>
      <c r="X87" s="154">
        <v>9</v>
      </c>
      <c r="Y87" s="154">
        <v>29</v>
      </c>
      <c r="Z87" s="144">
        <v>9</v>
      </c>
      <c r="AC87" s="192"/>
      <c r="AD87" s="268"/>
      <c r="AE87" s="269"/>
      <c r="AF87" s="142">
        <v>33</v>
      </c>
      <c r="AG87" s="154">
        <v>8</v>
      </c>
      <c r="AH87" s="154">
        <v>69</v>
      </c>
      <c r="AI87" s="144">
        <v>8</v>
      </c>
      <c r="AL87" s="180" t="s">
        <v>154</v>
      </c>
      <c r="AM87" s="251"/>
      <c r="AN87" s="252"/>
      <c r="AO87" s="97" t="s">
        <v>103</v>
      </c>
      <c r="AP87" s="70" t="s">
        <v>128</v>
      </c>
      <c r="AQ87" s="70" t="s">
        <v>129</v>
      </c>
      <c r="AR87" s="71" t="s">
        <v>128</v>
      </c>
    </row>
    <row r="88" spans="4:44" x14ac:dyDescent="0.4">
      <c r="D88" s="192"/>
      <c r="E88" s="268"/>
      <c r="F88" s="269"/>
      <c r="G88" s="264"/>
      <c r="H88" s="156"/>
      <c r="I88" s="156"/>
      <c r="J88" s="146"/>
      <c r="L88" s="192"/>
      <c r="M88" s="268"/>
      <c r="N88" s="269"/>
      <c r="O88" s="264"/>
      <c r="P88" s="156"/>
      <c r="Q88" s="156"/>
      <c r="R88" s="146"/>
      <c r="T88" s="192"/>
      <c r="U88" s="268"/>
      <c r="V88" s="269"/>
      <c r="W88" s="264"/>
      <c r="X88" s="156"/>
      <c r="Y88" s="156"/>
      <c r="Z88" s="146"/>
      <c r="AC88" s="192"/>
      <c r="AD88" s="268"/>
      <c r="AE88" s="269"/>
      <c r="AF88" s="264"/>
      <c r="AG88" s="156"/>
      <c r="AH88" s="156"/>
      <c r="AI88" s="146"/>
      <c r="AL88" s="180"/>
      <c r="AM88" s="251"/>
      <c r="AN88" s="252"/>
      <c r="AO88" s="142"/>
      <c r="AP88" s="154"/>
      <c r="AQ88" s="154"/>
      <c r="AR88" s="144"/>
    </row>
    <row r="89" spans="4:44" ht="19.5" thickBot="1" x14ac:dyDescent="0.45">
      <c r="D89" s="193"/>
      <c r="E89" s="270"/>
      <c r="F89" s="271"/>
      <c r="G89" s="265">
        <f>G87+H87</f>
        <v>49</v>
      </c>
      <c r="H89" s="196"/>
      <c r="I89" s="195">
        <f>I87+J87</f>
        <v>42</v>
      </c>
      <c r="J89" s="201"/>
      <c r="L89" s="193"/>
      <c r="M89" s="270"/>
      <c r="N89" s="271"/>
      <c r="O89" s="265">
        <f>O87+P87</f>
        <v>248</v>
      </c>
      <c r="P89" s="196"/>
      <c r="Q89" s="195">
        <f>Q87+R87</f>
        <v>259</v>
      </c>
      <c r="R89" s="201"/>
      <c r="T89" s="193"/>
      <c r="U89" s="270"/>
      <c r="V89" s="271"/>
      <c r="W89" s="265">
        <f>W87+X87</f>
        <v>38</v>
      </c>
      <c r="X89" s="196"/>
      <c r="Y89" s="195">
        <f>Y87+Z87</f>
        <v>38</v>
      </c>
      <c r="Z89" s="201"/>
      <c r="AC89" s="193"/>
      <c r="AD89" s="270"/>
      <c r="AE89" s="271"/>
      <c r="AF89" s="265">
        <f>AF87+AG87</f>
        <v>41</v>
      </c>
      <c r="AG89" s="196"/>
      <c r="AH89" s="195">
        <f>AH87+AI87</f>
        <v>77</v>
      </c>
      <c r="AI89" s="201"/>
      <c r="AL89" s="180"/>
      <c r="AM89" s="251"/>
      <c r="AN89" s="252"/>
      <c r="AO89" s="264"/>
      <c r="AP89" s="156"/>
      <c r="AQ89" s="156"/>
      <c r="AR89" s="146"/>
    </row>
    <row r="90" spans="4:44" ht="19.5" thickBot="1" x14ac:dyDescent="0.45">
      <c r="D90" s="191" t="s">
        <v>402</v>
      </c>
      <c r="E90" s="266"/>
      <c r="F90" s="267"/>
      <c r="G90" s="97" t="s">
        <v>103</v>
      </c>
      <c r="H90" s="70" t="s">
        <v>128</v>
      </c>
      <c r="I90" s="70" t="s">
        <v>129</v>
      </c>
      <c r="J90" s="71" t="s">
        <v>128</v>
      </c>
      <c r="L90" s="191" t="s">
        <v>339</v>
      </c>
      <c r="M90" s="266">
        <v>119</v>
      </c>
      <c r="N90" s="267"/>
      <c r="O90" s="97" t="s">
        <v>103</v>
      </c>
      <c r="P90" s="70" t="s">
        <v>128</v>
      </c>
      <c r="Q90" s="70" t="s">
        <v>129</v>
      </c>
      <c r="R90" s="71" t="s">
        <v>128</v>
      </c>
      <c r="T90" s="191" t="s">
        <v>315</v>
      </c>
      <c r="U90" s="266">
        <v>71</v>
      </c>
      <c r="V90" s="267"/>
      <c r="W90" s="97" t="s">
        <v>103</v>
      </c>
      <c r="X90" s="70" t="s">
        <v>128</v>
      </c>
      <c r="Y90" s="70" t="s">
        <v>129</v>
      </c>
      <c r="Z90" s="71" t="s">
        <v>128</v>
      </c>
      <c r="AC90" s="191" t="s">
        <v>255</v>
      </c>
      <c r="AD90" s="266">
        <v>124</v>
      </c>
      <c r="AE90" s="267"/>
      <c r="AF90" s="97" t="s">
        <v>103</v>
      </c>
      <c r="AG90" s="70" t="s">
        <v>128</v>
      </c>
      <c r="AH90" s="70" t="s">
        <v>129</v>
      </c>
      <c r="AI90" s="71" t="s">
        <v>128</v>
      </c>
      <c r="AL90" s="181"/>
      <c r="AM90" s="251"/>
      <c r="AN90" s="252"/>
      <c r="AO90" s="265">
        <f>AO88+AP88</f>
        <v>0</v>
      </c>
      <c r="AP90" s="196"/>
      <c r="AQ90" s="195">
        <f>AQ88+AR88</f>
        <v>0</v>
      </c>
      <c r="AR90" s="201"/>
    </row>
    <row r="91" spans="4:44" x14ac:dyDescent="0.4">
      <c r="D91" s="192"/>
      <c r="E91" s="268"/>
      <c r="F91" s="269"/>
      <c r="G91" s="142"/>
      <c r="H91" s="154"/>
      <c r="I91" s="154"/>
      <c r="J91" s="144"/>
      <c r="L91" s="192"/>
      <c r="M91" s="268"/>
      <c r="N91" s="269"/>
      <c r="O91" s="142">
        <v>185</v>
      </c>
      <c r="P91" s="154">
        <v>43</v>
      </c>
      <c r="Q91" s="154">
        <v>227</v>
      </c>
      <c r="R91" s="144">
        <v>43</v>
      </c>
      <c r="T91" s="192"/>
      <c r="U91" s="268"/>
      <c r="V91" s="269"/>
      <c r="W91" s="142">
        <v>53</v>
      </c>
      <c r="X91" s="154">
        <v>6</v>
      </c>
      <c r="Y91" s="154">
        <v>49</v>
      </c>
      <c r="Z91" s="144">
        <v>6</v>
      </c>
      <c r="AC91" s="192"/>
      <c r="AD91" s="268"/>
      <c r="AE91" s="269"/>
      <c r="AF91" s="142">
        <v>34</v>
      </c>
      <c r="AG91" s="154">
        <v>9</v>
      </c>
      <c r="AH91" s="154">
        <v>39</v>
      </c>
      <c r="AI91" s="144">
        <v>9</v>
      </c>
      <c r="AL91" s="180" t="s">
        <v>209</v>
      </c>
      <c r="AM91" s="251"/>
      <c r="AN91" s="252"/>
      <c r="AO91" s="97" t="s">
        <v>103</v>
      </c>
      <c r="AP91" s="70" t="s">
        <v>128</v>
      </c>
      <c r="AQ91" s="70" t="s">
        <v>129</v>
      </c>
      <c r="AR91" s="71" t="s">
        <v>128</v>
      </c>
    </row>
    <row r="92" spans="4:44" x14ac:dyDescent="0.4">
      <c r="D92" s="192"/>
      <c r="E92" s="268"/>
      <c r="F92" s="269"/>
      <c r="G92" s="264"/>
      <c r="H92" s="156"/>
      <c r="I92" s="156"/>
      <c r="J92" s="146"/>
      <c r="L92" s="192"/>
      <c r="M92" s="268"/>
      <c r="N92" s="269"/>
      <c r="O92" s="264"/>
      <c r="P92" s="156"/>
      <c r="Q92" s="156"/>
      <c r="R92" s="146"/>
      <c r="T92" s="192"/>
      <c r="U92" s="268"/>
      <c r="V92" s="269"/>
      <c r="W92" s="264"/>
      <c r="X92" s="156"/>
      <c r="Y92" s="156"/>
      <c r="Z92" s="146"/>
      <c r="AC92" s="192"/>
      <c r="AD92" s="268"/>
      <c r="AE92" s="269"/>
      <c r="AF92" s="264"/>
      <c r="AG92" s="156"/>
      <c r="AH92" s="156"/>
      <c r="AI92" s="146"/>
      <c r="AL92" s="180"/>
      <c r="AM92" s="251"/>
      <c r="AN92" s="252"/>
      <c r="AO92" s="142"/>
      <c r="AP92" s="154"/>
      <c r="AQ92" s="154"/>
      <c r="AR92" s="144"/>
    </row>
    <row r="93" spans="4:44" ht="19.5" thickBot="1" x14ac:dyDescent="0.45">
      <c r="D93" s="193"/>
      <c r="E93" s="270"/>
      <c r="F93" s="271"/>
      <c r="G93" s="265">
        <f>G91+H91</f>
        <v>0</v>
      </c>
      <c r="H93" s="196"/>
      <c r="I93" s="195">
        <f>I91+J91</f>
        <v>0</v>
      </c>
      <c r="J93" s="201"/>
      <c r="L93" s="193"/>
      <c r="M93" s="270"/>
      <c r="N93" s="271"/>
      <c r="O93" s="265">
        <f>O91+P91</f>
        <v>228</v>
      </c>
      <c r="P93" s="196"/>
      <c r="Q93" s="195">
        <f>Q91+R91</f>
        <v>270</v>
      </c>
      <c r="R93" s="201"/>
      <c r="T93" s="193"/>
      <c r="U93" s="270"/>
      <c r="V93" s="271"/>
      <c r="W93" s="265">
        <f>W91+X91</f>
        <v>59</v>
      </c>
      <c r="X93" s="196"/>
      <c r="Y93" s="195">
        <f>Y91+Z91</f>
        <v>55</v>
      </c>
      <c r="Z93" s="201"/>
      <c r="AC93" s="193"/>
      <c r="AD93" s="270"/>
      <c r="AE93" s="271"/>
      <c r="AF93" s="265">
        <f>AF91+AG91</f>
        <v>43</v>
      </c>
      <c r="AG93" s="196"/>
      <c r="AH93" s="195">
        <f>AH91+AI91</f>
        <v>48</v>
      </c>
      <c r="AI93" s="201"/>
      <c r="AL93" s="180"/>
      <c r="AM93" s="251"/>
      <c r="AN93" s="252"/>
      <c r="AO93" s="264"/>
      <c r="AP93" s="156"/>
      <c r="AQ93" s="156"/>
      <c r="AR93" s="146"/>
    </row>
    <row r="94" spans="4:44" ht="19.5" thickBot="1" x14ac:dyDescent="0.45">
      <c r="D94" s="191" t="s">
        <v>403</v>
      </c>
      <c r="E94" s="266"/>
      <c r="F94" s="267"/>
      <c r="G94" s="97" t="s">
        <v>103</v>
      </c>
      <c r="H94" s="70" t="s">
        <v>128</v>
      </c>
      <c r="I94" s="70" t="s">
        <v>129</v>
      </c>
      <c r="J94" s="71" t="s">
        <v>128</v>
      </c>
      <c r="L94" s="191" t="s">
        <v>392</v>
      </c>
      <c r="M94" s="266">
        <v>85</v>
      </c>
      <c r="N94" s="267"/>
      <c r="O94" s="97" t="s">
        <v>103</v>
      </c>
      <c r="P94" s="70" t="s">
        <v>128</v>
      </c>
      <c r="Q94" s="70" t="s">
        <v>129</v>
      </c>
      <c r="R94" s="71" t="s">
        <v>128</v>
      </c>
      <c r="T94" s="191" t="s">
        <v>325</v>
      </c>
      <c r="U94" s="266">
        <v>125</v>
      </c>
      <c r="V94" s="267"/>
      <c r="W94" s="97" t="s">
        <v>103</v>
      </c>
      <c r="X94" s="70" t="s">
        <v>128</v>
      </c>
      <c r="Y94" s="70" t="s">
        <v>129</v>
      </c>
      <c r="Z94" s="71" t="s">
        <v>128</v>
      </c>
      <c r="AC94" s="191" t="s">
        <v>262</v>
      </c>
      <c r="AD94" s="266">
        <v>233</v>
      </c>
      <c r="AE94" s="267"/>
      <c r="AF94" s="97" t="s">
        <v>134</v>
      </c>
      <c r="AG94" s="70" t="s">
        <v>135</v>
      </c>
      <c r="AH94" s="70" t="s">
        <v>136</v>
      </c>
      <c r="AI94" s="71" t="s">
        <v>135</v>
      </c>
      <c r="AL94" s="181"/>
      <c r="AM94" s="251"/>
      <c r="AN94" s="252"/>
      <c r="AO94" s="265">
        <f>AO92+AP92</f>
        <v>0</v>
      </c>
      <c r="AP94" s="196"/>
      <c r="AQ94" s="195">
        <f>AQ92+AR92</f>
        <v>0</v>
      </c>
      <c r="AR94" s="201"/>
    </row>
    <row r="95" spans="4:44" x14ac:dyDescent="0.4">
      <c r="D95" s="192"/>
      <c r="E95" s="268"/>
      <c r="F95" s="269"/>
      <c r="G95" s="142"/>
      <c r="H95" s="154"/>
      <c r="I95" s="154"/>
      <c r="J95" s="144"/>
      <c r="L95" s="192"/>
      <c r="M95" s="268"/>
      <c r="N95" s="269"/>
      <c r="O95" s="142">
        <v>33</v>
      </c>
      <c r="P95" s="154">
        <v>8</v>
      </c>
      <c r="Q95" s="154">
        <v>50</v>
      </c>
      <c r="R95" s="144">
        <v>8</v>
      </c>
      <c r="T95" s="192"/>
      <c r="U95" s="268"/>
      <c r="V95" s="269"/>
      <c r="W95" s="142">
        <v>55</v>
      </c>
      <c r="X95" s="154">
        <v>14</v>
      </c>
      <c r="Y95" s="154">
        <v>44</v>
      </c>
      <c r="Z95" s="144">
        <v>14</v>
      </c>
      <c r="AC95" s="192"/>
      <c r="AD95" s="268"/>
      <c r="AE95" s="269"/>
      <c r="AF95" s="142">
        <v>45</v>
      </c>
      <c r="AG95" s="154">
        <v>6</v>
      </c>
      <c r="AH95" s="154">
        <v>37</v>
      </c>
      <c r="AI95" s="144">
        <v>6</v>
      </c>
      <c r="AL95" s="180" t="s">
        <v>210</v>
      </c>
      <c r="AM95" s="251"/>
      <c r="AN95" s="252"/>
      <c r="AO95" s="97" t="s">
        <v>103</v>
      </c>
      <c r="AP95" s="70" t="s">
        <v>128</v>
      </c>
      <c r="AQ95" s="70" t="s">
        <v>129</v>
      </c>
      <c r="AR95" s="71" t="s">
        <v>128</v>
      </c>
    </row>
    <row r="96" spans="4:44" x14ac:dyDescent="0.4">
      <c r="D96" s="192"/>
      <c r="E96" s="268"/>
      <c r="F96" s="269"/>
      <c r="G96" s="264"/>
      <c r="H96" s="156"/>
      <c r="I96" s="156"/>
      <c r="J96" s="146"/>
      <c r="L96" s="192"/>
      <c r="M96" s="268"/>
      <c r="N96" s="269"/>
      <c r="O96" s="264"/>
      <c r="P96" s="156"/>
      <c r="Q96" s="156"/>
      <c r="R96" s="146"/>
      <c r="T96" s="192"/>
      <c r="U96" s="268"/>
      <c r="V96" s="269"/>
      <c r="W96" s="264"/>
      <c r="X96" s="156"/>
      <c r="Y96" s="156"/>
      <c r="Z96" s="146"/>
      <c r="AC96" s="192"/>
      <c r="AD96" s="268"/>
      <c r="AE96" s="269"/>
      <c r="AF96" s="264"/>
      <c r="AG96" s="156"/>
      <c r="AH96" s="156"/>
      <c r="AI96" s="146"/>
      <c r="AL96" s="180"/>
      <c r="AM96" s="251"/>
      <c r="AN96" s="252"/>
      <c r="AO96" s="142"/>
      <c r="AP96" s="154"/>
      <c r="AQ96" s="154"/>
      <c r="AR96" s="144"/>
    </row>
    <row r="97" spans="4:44" ht="19.5" thickBot="1" x14ac:dyDescent="0.45">
      <c r="D97" s="193"/>
      <c r="E97" s="270"/>
      <c r="F97" s="271"/>
      <c r="G97" s="265">
        <f>G95+H95</f>
        <v>0</v>
      </c>
      <c r="H97" s="196"/>
      <c r="I97" s="195">
        <f>I95+J95</f>
        <v>0</v>
      </c>
      <c r="J97" s="201"/>
      <c r="L97" s="193"/>
      <c r="M97" s="270"/>
      <c r="N97" s="271"/>
      <c r="O97" s="265">
        <f>O95+P95</f>
        <v>41</v>
      </c>
      <c r="P97" s="196"/>
      <c r="Q97" s="195">
        <f>Q95+R95</f>
        <v>58</v>
      </c>
      <c r="R97" s="201"/>
      <c r="T97" s="193"/>
      <c r="U97" s="270"/>
      <c r="V97" s="271"/>
      <c r="W97" s="265">
        <f>W95+X95</f>
        <v>69</v>
      </c>
      <c r="X97" s="196"/>
      <c r="Y97" s="195">
        <f>Y95+Z95</f>
        <v>58</v>
      </c>
      <c r="Z97" s="201"/>
      <c r="AC97" s="193"/>
      <c r="AD97" s="270"/>
      <c r="AE97" s="271"/>
      <c r="AF97" s="265">
        <f>AF95+AG95</f>
        <v>51</v>
      </c>
      <c r="AG97" s="196"/>
      <c r="AH97" s="195">
        <f>AH95+AI95</f>
        <v>43</v>
      </c>
      <c r="AI97" s="201"/>
      <c r="AL97" s="180"/>
      <c r="AM97" s="251"/>
      <c r="AN97" s="252"/>
      <c r="AO97" s="264"/>
      <c r="AP97" s="156"/>
      <c r="AQ97" s="156"/>
      <c r="AR97" s="146"/>
    </row>
    <row r="98" spans="4:44" ht="19.5" thickBot="1" x14ac:dyDescent="0.45">
      <c r="D98" s="191" t="s">
        <v>404</v>
      </c>
      <c r="E98" s="266"/>
      <c r="F98" s="267"/>
      <c r="G98" s="97" t="s">
        <v>103</v>
      </c>
      <c r="H98" s="70" t="s">
        <v>128</v>
      </c>
      <c r="I98" s="70" t="s">
        <v>129</v>
      </c>
      <c r="J98" s="71" t="s">
        <v>128</v>
      </c>
      <c r="T98" s="191" t="s">
        <v>331</v>
      </c>
      <c r="U98" s="266">
        <v>165</v>
      </c>
      <c r="V98" s="267"/>
      <c r="W98" s="97" t="s">
        <v>103</v>
      </c>
      <c r="X98" s="70" t="s">
        <v>128</v>
      </c>
      <c r="Y98" s="70" t="s">
        <v>129</v>
      </c>
      <c r="Z98" s="71" t="s">
        <v>128</v>
      </c>
      <c r="AC98" s="191" t="s">
        <v>269</v>
      </c>
      <c r="AD98" s="266">
        <v>203</v>
      </c>
      <c r="AE98" s="267"/>
      <c r="AF98" s="97" t="s">
        <v>271</v>
      </c>
      <c r="AG98" s="70" t="s">
        <v>272</v>
      </c>
      <c r="AH98" s="70" t="s">
        <v>273</v>
      </c>
      <c r="AI98" s="71" t="s">
        <v>272</v>
      </c>
      <c r="AL98" s="181"/>
      <c r="AM98" s="251"/>
      <c r="AN98" s="252"/>
      <c r="AO98" s="265">
        <f>AO96+AP96</f>
        <v>0</v>
      </c>
      <c r="AP98" s="196"/>
      <c r="AQ98" s="195">
        <f>AQ96+AR96</f>
        <v>0</v>
      </c>
      <c r="AR98" s="201"/>
    </row>
    <row r="99" spans="4:44" x14ac:dyDescent="0.4">
      <c r="D99" s="192"/>
      <c r="E99" s="268"/>
      <c r="F99" s="269"/>
      <c r="G99" s="142"/>
      <c r="H99" s="154"/>
      <c r="I99" s="154"/>
      <c r="J99" s="144"/>
      <c r="T99" s="192"/>
      <c r="U99" s="268"/>
      <c r="V99" s="269"/>
      <c r="W99" s="142">
        <v>40</v>
      </c>
      <c r="X99" s="154">
        <v>6</v>
      </c>
      <c r="Y99" s="154">
        <v>29</v>
      </c>
      <c r="Z99" s="144">
        <v>6</v>
      </c>
      <c r="AC99" s="192"/>
      <c r="AD99" s="268"/>
      <c r="AE99" s="269"/>
      <c r="AF99" s="142">
        <v>42</v>
      </c>
      <c r="AG99" s="154">
        <v>3</v>
      </c>
      <c r="AH99" s="154">
        <v>52</v>
      </c>
      <c r="AI99" s="144">
        <v>3</v>
      </c>
      <c r="AL99" s="180" t="s">
        <v>211</v>
      </c>
      <c r="AM99" s="251"/>
      <c r="AN99" s="252"/>
      <c r="AO99" s="97" t="s">
        <v>103</v>
      </c>
      <c r="AP99" s="70" t="s">
        <v>128</v>
      </c>
      <c r="AQ99" s="70" t="s">
        <v>129</v>
      </c>
      <c r="AR99" s="71" t="s">
        <v>128</v>
      </c>
    </row>
    <row r="100" spans="4:44" x14ac:dyDescent="0.4">
      <c r="D100" s="192"/>
      <c r="E100" s="268"/>
      <c r="F100" s="269"/>
      <c r="G100" s="264"/>
      <c r="H100" s="156"/>
      <c r="I100" s="156"/>
      <c r="J100" s="146"/>
      <c r="T100" s="192"/>
      <c r="U100" s="268"/>
      <c r="V100" s="269"/>
      <c r="W100" s="264"/>
      <c r="X100" s="156"/>
      <c r="Y100" s="156"/>
      <c r="Z100" s="146"/>
      <c r="AC100" s="192"/>
      <c r="AD100" s="268"/>
      <c r="AE100" s="269"/>
      <c r="AF100" s="264"/>
      <c r="AG100" s="156"/>
      <c r="AH100" s="156"/>
      <c r="AI100" s="146"/>
      <c r="AL100" s="180"/>
      <c r="AM100" s="251"/>
      <c r="AN100" s="252"/>
      <c r="AO100" s="142"/>
      <c r="AP100" s="154"/>
      <c r="AQ100" s="154"/>
      <c r="AR100" s="144"/>
    </row>
    <row r="101" spans="4:44" ht="19.5" thickBot="1" x14ac:dyDescent="0.45">
      <c r="D101" s="193"/>
      <c r="E101" s="270"/>
      <c r="F101" s="271"/>
      <c r="G101" s="265">
        <f>G99+H99</f>
        <v>0</v>
      </c>
      <c r="H101" s="196"/>
      <c r="I101" s="195">
        <f>I99+J99</f>
        <v>0</v>
      </c>
      <c r="J101" s="201"/>
      <c r="T101" s="193"/>
      <c r="U101" s="270"/>
      <c r="V101" s="271"/>
      <c r="W101" s="265">
        <f>W99+X99</f>
        <v>46</v>
      </c>
      <c r="X101" s="196"/>
      <c r="Y101" s="195">
        <f>Y99+Z99</f>
        <v>35</v>
      </c>
      <c r="Z101" s="201"/>
      <c r="AC101" s="193"/>
      <c r="AD101" s="270"/>
      <c r="AE101" s="271"/>
      <c r="AF101" s="265">
        <f>AF99+AG99</f>
        <v>45</v>
      </c>
      <c r="AG101" s="196"/>
      <c r="AH101" s="195">
        <f>AH99+AI99</f>
        <v>55</v>
      </c>
      <c r="AI101" s="201"/>
      <c r="AL101" s="180"/>
      <c r="AM101" s="251"/>
      <c r="AN101" s="252"/>
      <c r="AO101" s="264"/>
      <c r="AP101" s="156"/>
      <c r="AQ101" s="156"/>
      <c r="AR101" s="146"/>
    </row>
    <row r="102" spans="4:44" ht="19.5" thickBot="1" x14ac:dyDescent="0.45">
      <c r="D102" s="191" t="s">
        <v>405</v>
      </c>
      <c r="E102" s="266"/>
      <c r="F102" s="267"/>
      <c r="G102" s="97" t="s">
        <v>103</v>
      </c>
      <c r="H102" s="70" t="s">
        <v>128</v>
      </c>
      <c r="I102" s="70" t="s">
        <v>129</v>
      </c>
      <c r="J102" s="71" t="s">
        <v>128</v>
      </c>
      <c r="AL102" s="181"/>
      <c r="AM102" s="251"/>
      <c r="AN102" s="252"/>
      <c r="AO102" s="265">
        <f>AO100+AP100</f>
        <v>0</v>
      </c>
      <c r="AP102" s="196"/>
      <c r="AQ102" s="195">
        <f>AQ100+AR100</f>
        <v>0</v>
      </c>
      <c r="AR102" s="201"/>
    </row>
    <row r="103" spans="4:44" x14ac:dyDescent="0.4">
      <c r="D103" s="192"/>
      <c r="E103" s="268"/>
      <c r="F103" s="269"/>
      <c r="G103" s="142"/>
      <c r="H103" s="154"/>
      <c r="I103" s="154"/>
      <c r="J103" s="144"/>
      <c r="AL103" s="180" t="s">
        <v>212</v>
      </c>
      <c r="AM103" s="251"/>
      <c r="AN103" s="252"/>
      <c r="AO103" s="97" t="s">
        <v>103</v>
      </c>
      <c r="AP103" s="70" t="s">
        <v>128</v>
      </c>
      <c r="AQ103" s="70" t="s">
        <v>129</v>
      </c>
      <c r="AR103" s="71" t="s">
        <v>128</v>
      </c>
    </row>
    <row r="104" spans="4:44" x14ac:dyDescent="0.4">
      <c r="D104" s="192"/>
      <c r="E104" s="268"/>
      <c r="F104" s="269"/>
      <c r="G104" s="264"/>
      <c r="H104" s="156"/>
      <c r="I104" s="156"/>
      <c r="J104" s="146"/>
      <c r="AL104" s="180"/>
      <c r="AM104" s="251"/>
      <c r="AN104" s="252"/>
      <c r="AO104" s="142"/>
      <c r="AP104" s="154"/>
      <c r="AQ104" s="154"/>
      <c r="AR104" s="144"/>
    </row>
    <row r="105" spans="4:44" ht="19.5" thickBot="1" x14ac:dyDescent="0.45">
      <c r="D105" s="193"/>
      <c r="E105" s="270"/>
      <c r="F105" s="271"/>
      <c r="G105" s="265">
        <f>G103+H103</f>
        <v>0</v>
      </c>
      <c r="H105" s="196"/>
      <c r="I105" s="195">
        <f>I103+J103</f>
        <v>0</v>
      </c>
      <c r="J105" s="201"/>
      <c r="AL105" s="180"/>
      <c r="AM105" s="251"/>
      <c r="AN105" s="252"/>
      <c r="AO105" s="264"/>
      <c r="AP105" s="156"/>
      <c r="AQ105" s="156"/>
      <c r="AR105" s="146"/>
    </row>
    <row r="106" spans="4:44" ht="19.5" thickBot="1" x14ac:dyDescent="0.45">
      <c r="AL106" s="181"/>
      <c r="AM106" s="251"/>
      <c r="AN106" s="252"/>
      <c r="AO106" s="265">
        <f>AO104+AP104</f>
        <v>0</v>
      </c>
      <c r="AP106" s="196"/>
      <c r="AQ106" s="195">
        <f>AQ104+AR104</f>
        <v>0</v>
      </c>
      <c r="AR106" s="201"/>
    </row>
  </sheetData>
  <mergeCells count="621">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L30:M31"/>
    <mergeCell ref="N30:S30"/>
    <mergeCell ref="E31:F31"/>
    <mergeCell ref="G31:H31"/>
    <mergeCell ref="O31:P31"/>
    <mergeCell ref="Q31:R31"/>
    <mergeCell ref="I18:I20"/>
    <mergeCell ref="E20:F20"/>
    <mergeCell ref="G20:H20"/>
    <mergeCell ref="B32:B61"/>
    <mergeCell ref="C32:C34"/>
    <mergeCell ref="D32:D34"/>
    <mergeCell ref="E32:E33"/>
    <mergeCell ref="F32:F33"/>
    <mergeCell ref="G32:G33"/>
    <mergeCell ref="C35:C37"/>
    <mergeCell ref="D35:D37"/>
    <mergeCell ref="E35:E36"/>
    <mergeCell ref="F35:F36"/>
    <mergeCell ref="E40:F40"/>
    <mergeCell ref="C38:C40"/>
    <mergeCell ref="D38:D40"/>
    <mergeCell ref="E38:E39"/>
    <mergeCell ref="F38:F39"/>
    <mergeCell ref="C41:C43"/>
    <mergeCell ref="D41:D43"/>
    <mergeCell ref="E41:E42"/>
    <mergeCell ref="F41:F42"/>
    <mergeCell ref="G41:G42"/>
    <mergeCell ref="C47:C49"/>
    <mergeCell ref="D47:D49"/>
    <mergeCell ref="E47:E48"/>
    <mergeCell ref="F47:F48"/>
    <mergeCell ref="P32:P33"/>
    <mergeCell ref="Q32:Q33"/>
    <mergeCell ref="R32:R33"/>
    <mergeCell ref="S32:S34"/>
    <mergeCell ref="E34:F34"/>
    <mergeCell ref="G34:H34"/>
    <mergeCell ref="O34:P34"/>
    <mergeCell ref="Q34:R34"/>
    <mergeCell ref="H32:H33"/>
    <mergeCell ref="I32:I34"/>
    <mergeCell ref="L32:L61"/>
    <mergeCell ref="M32:M34"/>
    <mergeCell ref="N32:N34"/>
    <mergeCell ref="O32:O33"/>
    <mergeCell ref="I38:I40"/>
    <mergeCell ref="M38:M40"/>
    <mergeCell ref="N38:N40"/>
    <mergeCell ref="O38:O39"/>
    <mergeCell ref="P35:P36"/>
    <mergeCell ref="Q35:Q36"/>
    <mergeCell ref="R35:R36"/>
    <mergeCell ref="S35:S37"/>
    <mergeCell ref="E37:F37"/>
    <mergeCell ref="G37:H37"/>
    <mergeCell ref="O37:P37"/>
    <mergeCell ref="Q37:R37"/>
    <mergeCell ref="G35:G36"/>
    <mergeCell ref="H35:H36"/>
    <mergeCell ref="I35:I37"/>
    <mergeCell ref="M35:M37"/>
    <mergeCell ref="N35:N37"/>
    <mergeCell ref="O35:O36"/>
    <mergeCell ref="S38:S40"/>
    <mergeCell ref="G40:H40"/>
    <mergeCell ref="O40:P40"/>
    <mergeCell ref="Q40:R40"/>
    <mergeCell ref="G38:G39"/>
    <mergeCell ref="H38:H39"/>
    <mergeCell ref="P38:P39"/>
    <mergeCell ref="Q38:Q39"/>
    <mergeCell ref="R38:R39"/>
    <mergeCell ref="S41:S43"/>
    <mergeCell ref="E43:F43"/>
    <mergeCell ref="G43:H43"/>
    <mergeCell ref="O43:P43"/>
    <mergeCell ref="Q43:R43"/>
    <mergeCell ref="I41:I43"/>
    <mergeCell ref="M41:M43"/>
    <mergeCell ref="N41:N43"/>
    <mergeCell ref="O41:O42"/>
    <mergeCell ref="P41:P42"/>
    <mergeCell ref="Q41:Q42"/>
    <mergeCell ref="O46:P46"/>
    <mergeCell ref="Q46:R46"/>
    <mergeCell ref="I44:I46"/>
    <mergeCell ref="M44:M46"/>
    <mergeCell ref="N44:N46"/>
    <mergeCell ref="O44:O45"/>
    <mergeCell ref="P44:P45"/>
    <mergeCell ref="Q44:Q45"/>
    <mergeCell ref="H41:H42"/>
    <mergeCell ref="R41:R42"/>
    <mergeCell ref="C44:C46"/>
    <mergeCell ref="D44:D46"/>
    <mergeCell ref="E44:E45"/>
    <mergeCell ref="F44:F45"/>
    <mergeCell ref="G44:G45"/>
    <mergeCell ref="H44:H45"/>
    <mergeCell ref="R47:R48"/>
    <mergeCell ref="S47:S49"/>
    <mergeCell ref="E49:F49"/>
    <mergeCell ref="G49:H49"/>
    <mergeCell ref="O49:P49"/>
    <mergeCell ref="Q49:R49"/>
    <mergeCell ref="I47:I49"/>
    <mergeCell ref="M47:M49"/>
    <mergeCell ref="N47:N49"/>
    <mergeCell ref="O47:O48"/>
    <mergeCell ref="P47:P48"/>
    <mergeCell ref="Q47:Q48"/>
    <mergeCell ref="G47:G48"/>
    <mergeCell ref="H47:H48"/>
    <mergeCell ref="R44:R45"/>
    <mergeCell ref="S44:S46"/>
    <mergeCell ref="E46:F46"/>
    <mergeCell ref="G46:H46"/>
    <mergeCell ref="C53:C55"/>
    <mergeCell ref="D53:D55"/>
    <mergeCell ref="E53:E54"/>
    <mergeCell ref="F53:F54"/>
    <mergeCell ref="G53:G54"/>
    <mergeCell ref="H53:H54"/>
    <mergeCell ref="R50:R51"/>
    <mergeCell ref="S50:S52"/>
    <mergeCell ref="E52:F52"/>
    <mergeCell ref="G52:H52"/>
    <mergeCell ref="O52:P52"/>
    <mergeCell ref="Q52:R52"/>
    <mergeCell ref="I50:I52"/>
    <mergeCell ref="M50:M52"/>
    <mergeCell ref="N50:N52"/>
    <mergeCell ref="O50:O51"/>
    <mergeCell ref="P50:P51"/>
    <mergeCell ref="Q50:Q51"/>
    <mergeCell ref="C50:C52"/>
    <mergeCell ref="D50:D52"/>
    <mergeCell ref="E50:E51"/>
    <mergeCell ref="F50:F51"/>
    <mergeCell ref="G50:G51"/>
    <mergeCell ref="H50:H51"/>
    <mergeCell ref="R53:R54"/>
    <mergeCell ref="S53:S55"/>
    <mergeCell ref="E55:F55"/>
    <mergeCell ref="G55:H55"/>
    <mergeCell ref="O55:P55"/>
    <mergeCell ref="Q55:R55"/>
    <mergeCell ref="I53:I55"/>
    <mergeCell ref="M53:M55"/>
    <mergeCell ref="N53:N55"/>
    <mergeCell ref="O53:O54"/>
    <mergeCell ref="P53:P54"/>
    <mergeCell ref="Q53:Q54"/>
    <mergeCell ref="C59:C61"/>
    <mergeCell ref="D59:D61"/>
    <mergeCell ref="E59:E60"/>
    <mergeCell ref="F59:F60"/>
    <mergeCell ref="G59:G60"/>
    <mergeCell ref="H59:H60"/>
    <mergeCell ref="R56:R57"/>
    <mergeCell ref="S56:S58"/>
    <mergeCell ref="E58:F58"/>
    <mergeCell ref="G58:H58"/>
    <mergeCell ref="O58:P58"/>
    <mergeCell ref="Q58:R58"/>
    <mergeCell ref="I56:I58"/>
    <mergeCell ref="M56:M58"/>
    <mergeCell ref="N56:N58"/>
    <mergeCell ref="O56:O57"/>
    <mergeCell ref="P56:P57"/>
    <mergeCell ref="Q56:Q57"/>
    <mergeCell ref="C56:C58"/>
    <mergeCell ref="D56:D58"/>
    <mergeCell ref="E56:E57"/>
    <mergeCell ref="F56:F57"/>
    <mergeCell ref="G56:G57"/>
    <mergeCell ref="H56:H57"/>
    <mergeCell ref="D63:D64"/>
    <mergeCell ref="E65:F65"/>
    <mergeCell ref="G65:H65"/>
    <mergeCell ref="I65:J65"/>
    <mergeCell ref="M65:N65"/>
    <mergeCell ref="O65:P65"/>
    <mergeCell ref="R59:R60"/>
    <mergeCell ref="S59:S61"/>
    <mergeCell ref="E61:F61"/>
    <mergeCell ref="G61:H61"/>
    <mergeCell ref="O61:P61"/>
    <mergeCell ref="Q61:R61"/>
    <mergeCell ref="I59:I61"/>
    <mergeCell ref="M59:M61"/>
    <mergeCell ref="N59:N61"/>
    <mergeCell ref="O59:O60"/>
    <mergeCell ref="P59:P60"/>
    <mergeCell ref="Q59:Q60"/>
    <mergeCell ref="D66:D69"/>
    <mergeCell ref="E66:F69"/>
    <mergeCell ref="L66:L69"/>
    <mergeCell ref="M66:N69"/>
    <mergeCell ref="T66:T69"/>
    <mergeCell ref="U66:V69"/>
    <mergeCell ref="AC66:AC69"/>
    <mergeCell ref="AD66:AE69"/>
    <mergeCell ref="Q67:Q68"/>
    <mergeCell ref="AQ66:AR66"/>
    <mergeCell ref="G67:G68"/>
    <mergeCell ref="H67:H68"/>
    <mergeCell ref="I67:I68"/>
    <mergeCell ref="J67:J68"/>
    <mergeCell ref="O67:O68"/>
    <mergeCell ref="P67:P68"/>
    <mergeCell ref="AH65:AI65"/>
    <mergeCell ref="Q65:R65"/>
    <mergeCell ref="U65:V65"/>
    <mergeCell ref="W65:X65"/>
    <mergeCell ref="Y65:Z65"/>
    <mergeCell ref="AD65:AE65"/>
    <mergeCell ref="AF65:AG65"/>
    <mergeCell ref="AQ68:AQ69"/>
    <mergeCell ref="AR68:AR69"/>
    <mergeCell ref="G69:H69"/>
    <mergeCell ref="I69:J69"/>
    <mergeCell ref="O69:P69"/>
    <mergeCell ref="Q69:R69"/>
    <mergeCell ref="W69:X69"/>
    <mergeCell ref="Y69:Z69"/>
    <mergeCell ref="AF69:AG69"/>
    <mergeCell ref="AH69:AI69"/>
    <mergeCell ref="AG67:AG68"/>
    <mergeCell ref="AH67:AH68"/>
    <mergeCell ref="AI67:AI68"/>
    <mergeCell ref="AM67:AN70"/>
    <mergeCell ref="AO68:AO69"/>
    <mergeCell ref="AP68:AP69"/>
    <mergeCell ref="R67:R68"/>
    <mergeCell ref="W67:W68"/>
    <mergeCell ref="X67:X68"/>
    <mergeCell ref="Y67:Y68"/>
    <mergeCell ref="Z67:Z68"/>
    <mergeCell ref="AF67:AF68"/>
    <mergeCell ref="AL66:AL70"/>
    <mergeCell ref="AM66:AN66"/>
    <mergeCell ref="AO70:AP70"/>
    <mergeCell ref="AO66:AP66"/>
    <mergeCell ref="AQ70:AR70"/>
    <mergeCell ref="G71:G72"/>
    <mergeCell ref="H71:H72"/>
    <mergeCell ref="I71:I72"/>
    <mergeCell ref="J71:J72"/>
    <mergeCell ref="O71:O72"/>
    <mergeCell ref="P71:P72"/>
    <mergeCell ref="D70:D73"/>
    <mergeCell ref="E70:F73"/>
    <mergeCell ref="L70:L73"/>
    <mergeCell ref="M70:N73"/>
    <mergeCell ref="T70:T73"/>
    <mergeCell ref="U70:V73"/>
    <mergeCell ref="Q71:Q72"/>
    <mergeCell ref="R71:R72"/>
    <mergeCell ref="AQ72:AQ73"/>
    <mergeCell ref="AR72:AR73"/>
    <mergeCell ref="G73:H73"/>
    <mergeCell ref="I73:J73"/>
    <mergeCell ref="O73:P73"/>
    <mergeCell ref="Q73:R73"/>
    <mergeCell ref="W73:X73"/>
    <mergeCell ref="Y73:Z73"/>
    <mergeCell ref="AF73:AG73"/>
    <mergeCell ref="AH73:AI73"/>
    <mergeCell ref="AH71:AH72"/>
    <mergeCell ref="AI71:AI72"/>
    <mergeCell ref="AL71:AL74"/>
    <mergeCell ref="AM71:AN74"/>
    <mergeCell ref="AO72:AO73"/>
    <mergeCell ref="AP72:AP73"/>
    <mergeCell ref="W71:W72"/>
    <mergeCell ref="X71:X72"/>
    <mergeCell ref="Y71:Y72"/>
    <mergeCell ref="Z71:Z72"/>
    <mergeCell ref="AF71:AF72"/>
    <mergeCell ref="AG71:AG72"/>
    <mergeCell ref="AC70:AC73"/>
    <mergeCell ref="AD70:AE73"/>
    <mergeCell ref="AO74:AP74"/>
    <mergeCell ref="AQ74:AR74"/>
    <mergeCell ref="G75:G76"/>
    <mergeCell ref="H75:H76"/>
    <mergeCell ref="I75:I76"/>
    <mergeCell ref="J75:J76"/>
    <mergeCell ref="O75:O76"/>
    <mergeCell ref="P75:P76"/>
    <mergeCell ref="D74:D77"/>
    <mergeCell ref="E74:F77"/>
    <mergeCell ref="L74:L77"/>
    <mergeCell ref="M74:N77"/>
    <mergeCell ref="T74:T77"/>
    <mergeCell ref="U74:V77"/>
    <mergeCell ref="Q75:Q76"/>
    <mergeCell ref="R75:R76"/>
    <mergeCell ref="AQ76:AQ77"/>
    <mergeCell ref="AR76:AR77"/>
    <mergeCell ref="G77:H77"/>
    <mergeCell ref="I77:J77"/>
    <mergeCell ref="O77:P77"/>
    <mergeCell ref="Q77:R77"/>
    <mergeCell ref="W77:X77"/>
    <mergeCell ref="Y77:Z77"/>
    <mergeCell ref="AF77:AG77"/>
    <mergeCell ref="AH77:AI77"/>
    <mergeCell ref="AH75:AH76"/>
    <mergeCell ref="AI75:AI76"/>
    <mergeCell ref="AL75:AL78"/>
    <mergeCell ref="AM75:AN78"/>
    <mergeCell ref="AO76:AO77"/>
    <mergeCell ref="AP76:AP77"/>
    <mergeCell ref="W75:W76"/>
    <mergeCell ref="X75:X76"/>
    <mergeCell ref="Y75:Y76"/>
    <mergeCell ref="Z75:Z76"/>
    <mergeCell ref="AF75:AF76"/>
    <mergeCell ref="AG75:AG76"/>
    <mergeCell ref="AC74:AC77"/>
    <mergeCell ref="AD74:AE77"/>
    <mergeCell ref="AO78:AP78"/>
    <mergeCell ref="AQ78:AR78"/>
    <mergeCell ref="G79:G80"/>
    <mergeCell ref="H79:H80"/>
    <mergeCell ref="I79:I80"/>
    <mergeCell ref="J79:J80"/>
    <mergeCell ref="O79:O80"/>
    <mergeCell ref="P79:P80"/>
    <mergeCell ref="D78:D81"/>
    <mergeCell ref="E78:F81"/>
    <mergeCell ref="L78:L81"/>
    <mergeCell ref="M78:N81"/>
    <mergeCell ref="T78:T81"/>
    <mergeCell ref="U78:V81"/>
    <mergeCell ref="Q79:Q80"/>
    <mergeCell ref="R79:R80"/>
    <mergeCell ref="AQ80:AQ81"/>
    <mergeCell ref="AR80:AR81"/>
    <mergeCell ref="G81:H81"/>
    <mergeCell ref="I81:J81"/>
    <mergeCell ref="O81:P81"/>
    <mergeCell ref="Q81:R81"/>
    <mergeCell ref="W81:X81"/>
    <mergeCell ref="Y81:Z81"/>
    <mergeCell ref="AF81:AG81"/>
    <mergeCell ref="AH81:AI81"/>
    <mergeCell ref="AH79:AH80"/>
    <mergeCell ref="AI79:AI80"/>
    <mergeCell ref="AL79:AL82"/>
    <mergeCell ref="AM79:AN82"/>
    <mergeCell ref="AO80:AO81"/>
    <mergeCell ref="AP80:AP81"/>
    <mergeCell ref="W79:W80"/>
    <mergeCell ref="X79:X80"/>
    <mergeCell ref="Y79:Y80"/>
    <mergeCell ref="Z79:Z80"/>
    <mergeCell ref="AF79:AF80"/>
    <mergeCell ref="AG79:AG80"/>
    <mergeCell ref="AC78:AC81"/>
    <mergeCell ref="AD78:AE81"/>
    <mergeCell ref="AO82:AP82"/>
    <mergeCell ref="AQ82:AR82"/>
    <mergeCell ref="G83:G84"/>
    <mergeCell ref="H83:H84"/>
    <mergeCell ref="I83:I84"/>
    <mergeCell ref="J83:J84"/>
    <mergeCell ref="O83:O84"/>
    <mergeCell ref="P83:P84"/>
    <mergeCell ref="D82:D85"/>
    <mergeCell ref="E82:F85"/>
    <mergeCell ref="L82:L85"/>
    <mergeCell ref="M82:N85"/>
    <mergeCell ref="T82:T85"/>
    <mergeCell ref="U82:V85"/>
    <mergeCell ref="Q83:Q84"/>
    <mergeCell ref="R83:R84"/>
    <mergeCell ref="AQ84:AQ85"/>
    <mergeCell ref="AR84:AR85"/>
    <mergeCell ref="G85:H85"/>
    <mergeCell ref="I85:J85"/>
    <mergeCell ref="O85:P85"/>
    <mergeCell ref="Q85:R85"/>
    <mergeCell ref="W85:X85"/>
    <mergeCell ref="Y85:Z85"/>
    <mergeCell ref="AF85:AG85"/>
    <mergeCell ref="AH85:AI85"/>
    <mergeCell ref="AH83:AH84"/>
    <mergeCell ref="AI83:AI84"/>
    <mergeCell ref="AL83:AL86"/>
    <mergeCell ref="AM83:AN86"/>
    <mergeCell ref="AO84:AO85"/>
    <mergeCell ref="AP84:AP85"/>
    <mergeCell ref="W83:W84"/>
    <mergeCell ref="X83:X84"/>
    <mergeCell ref="Y83:Y84"/>
    <mergeCell ref="Z83:Z84"/>
    <mergeCell ref="AF83:AF84"/>
    <mergeCell ref="AG83:AG84"/>
    <mergeCell ref="AC82:AC85"/>
    <mergeCell ref="AD82:AE85"/>
    <mergeCell ref="AQ86:AR86"/>
    <mergeCell ref="G87:G88"/>
    <mergeCell ref="H87:H88"/>
    <mergeCell ref="I87:I88"/>
    <mergeCell ref="J87:J88"/>
    <mergeCell ref="O87:O88"/>
    <mergeCell ref="P87:P88"/>
    <mergeCell ref="D86:D89"/>
    <mergeCell ref="E86:F89"/>
    <mergeCell ref="L86:L89"/>
    <mergeCell ref="M86:N89"/>
    <mergeCell ref="T86:T89"/>
    <mergeCell ref="U86:V89"/>
    <mergeCell ref="Q87:Q88"/>
    <mergeCell ref="R87:R88"/>
    <mergeCell ref="AR88:AR89"/>
    <mergeCell ref="G89:H89"/>
    <mergeCell ref="I89:J89"/>
    <mergeCell ref="O89:P89"/>
    <mergeCell ref="Q89:R89"/>
    <mergeCell ref="W89:X89"/>
    <mergeCell ref="Y89:Z89"/>
    <mergeCell ref="AF89:AG89"/>
    <mergeCell ref="AH89:AI89"/>
    <mergeCell ref="AM87:AN90"/>
    <mergeCell ref="AO88:AO89"/>
    <mergeCell ref="AP88:AP89"/>
    <mergeCell ref="W87:W88"/>
    <mergeCell ref="X87:X88"/>
    <mergeCell ref="Y87:Y88"/>
    <mergeCell ref="Z87:Z88"/>
    <mergeCell ref="AF87:AF88"/>
    <mergeCell ref="AG87:AG88"/>
    <mergeCell ref="AC86:AC89"/>
    <mergeCell ref="AD86:AE89"/>
    <mergeCell ref="AO86:AP86"/>
    <mergeCell ref="D90:D93"/>
    <mergeCell ref="E90:F93"/>
    <mergeCell ref="L90:L93"/>
    <mergeCell ref="M90:N93"/>
    <mergeCell ref="T90:T93"/>
    <mergeCell ref="U90:V93"/>
    <mergeCell ref="Q91:Q92"/>
    <mergeCell ref="R91:R92"/>
    <mergeCell ref="AQ88:AQ89"/>
    <mergeCell ref="AF91:AF92"/>
    <mergeCell ref="AG91:AG92"/>
    <mergeCell ref="AC90:AC93"/>
    <mergeCell ref="AD90:AE93"/>
    <mergeCell ref="AO90:AP90"/>
    <mergeCell ref="AQ90:AR90"/>
    <mergeCell ref="G91:G92"/>
    <mergeCell ref="H91:H92"/>
    <mergeCell ref="I91:I92"/>
    <mergeCell ref="J91:J92"/>
    <mergeCell ref="O91:O92"/>
    <mergeCell ref="P91:P92"/>
    <mergeCell ref="AH87:AH88"/>
    <mergeCell ref="AI87:AI88"/>
    <mergeCell ref="AL87:AL90"/>
    <mergeCell ref="T94:T97"/>
    <mergeCell ref="U94:V97"/>
    <mergeCell ref="Q95:Q96"/>
    <mergeCell ref="R95:R96"/>
    <mergeCell ref="AQ92:AQ93"/>
    <mergeCell ref="AR92:AR93"/>
    <mergeCell ref="G93:H93"/>
    <mergeCell ref="I93:J93"/>
    <mergeCell ref="O93:P93"/>
    <mergeCell ref="Q93:R93"/>
    <mergeCell ref="W93:X93"/>
    <mergeCell ref="Y93:Z93"/>
    <mergeCell ref="AF93:AG93"/>
    <mergeCell ref="AH93:AI93"/>
    <mergeCell ref="AH91:AH92"/>
    <mergeCell ref="AI91:AI92"/>
    <mergeCell ref="AL91:AL94"/>
    <mergeCell ref="AM91:AN94"/>
    <mergeCell ref="AO92:AO93"/>
    <mergeCell ref="AP92:AP93"/>
    <mergeCell ref="W91:W92"/>
    <mergeCell ref="X91:X92"/>
    <mergeCell ref="Y91:Y92"/>
    <mergeCell ref="Z91:Z92"/>
    <mergeCell ref="G95:G96"/>
    <mergeCell ref="H95:H96"/>
    <mergeCell ref="I95:I96"/>
    <mergeCell ref="J95:J96"/>
    <mergeCell ref="O95:O96"/>
    <mergeCell ref="P95:P96"/>
    <mergeCell ref="D94:D97"/>
    <mergeCell ref="E94:F97"/>
    <mergeCell ref="L94:L97"/>
    <mergeCell ref="M94:N97"/>
    <mergeCell ref="X95:X96"/>
    <mergeCell ref="Y95:Y96"/>
    <mergeCell ref="Z95:Z96"/>
    <mergeCell ref="AF95:AF96"/>
    <mergeCell ref="AG95:AG96"/>
    <mergeCell ref="AC94:AC97"/>
    <mergeCell ref="AD94:AE97"/>
    <mergeCell ref="AO94:AP94"/>
    <mergeCell ref="AQ94:AR94"/>
    <mergeCell ref="D98:D101"/>
    <mergeCell ref="E98:F101"/>
    <mergeCell ref="T98:T101"/>
    <mergeCell ref="U98:V101"/>
    <mergeCell ref="AC98:AC101"/>
    <mergeCell ref="AD98:AE101"/>
    <mergeCell ref="AQ96:AQ97"/>
    <mergeCell ref="AR96:AR97"/>
    <mergeCell ref="G97:H97"/>
    <mergeCell ref="I97:J97"/>
    <mergeCell ref="O97:P97"/>
    <mergeCell ref="Q97:R97"/>
    <mergeCell ref="W97:X97"/>
    <mergeCell ref="Y97:Z97"/>
    <mergeCell ref="AF97:AG97"/>
    <mergeCell ref="AH97:AI97"/>
    <mergeCell ref="AH95:AH96"/>
    <mergeCell ref="AI95:AI96"/>
    <mergeCell ref="AL95:AL98"/>
    <mergeCell ref="AM95:AN98"/>
    <mergeCell ref="AO96:AO97"/>
    <mergeCell ref="AP96:AP97"/>
    <mergeCell ref="AO98:AP98"/>
    <mergeCell ref="W95:W96"/>
    <mergeCell ref="AQ98:AR98"/>
    <mergeCell ref="G99:G100"/>
    <mergeCell ref="H99:H100"/>
    <mergeCell ref="I99:I100"/>
    <mergeCell ref="J99:J100"/>
    <mergeCell ref="W99:W100"/>
    <mergeCell ref="X99:X100"/>
    <mergeCell ref="Y99:Y100"/>
    <mergeCell ref="Z99:Z100"/>
    <mergeCell ref="AF99:AF100"/>
    <mergeCell ref="AP100:AP101"/>
    <mergeCell ref="AQ100:AQ101"/>
    <mergeCell ref="AR100:AR101"/>
    <mergeCell ref="G101:H101"/>
    <mergeCell ref="I101:J101"/>
    <mergeCell ref="W101:X101"/>
    <mergeCell ref="Y101:Z101"/>
    <mergeCell ref="AF101:AG101"/>
    <mergeCell ref="AH101:AI101"/>
    <mergeCell ref="AG99:AG100"/>
    <mergeCell ref="AH99:AH100"/>
    <mergeCell ref="AI99:AI100"/>
    <mergeCell ref="AL99:AL102"/>
    <mergeCell ref="AM99:AN102"/>
    <mergeCell ref="AO100:AO101"/>
    <mergeCell ref="AO106:AP106"/>
    <mergeCell ref="AQ106:AR106"/>
    <mergeCell ref="AO104:AO105"/>
    <mergeCell ref="AP104:AP105"/>
    <mergeCell ref="AQ104:AQ105"/>
    <mergeCell ref="AR104:AR105"/>
    <mergeCell ref="G105:H105"/>
    <mergeCell ref="I105:J105"/>
    <mergeCell ref="D102:D105"/>
    <mergeCell ref="E102:F105"/>
    <mergeCell ref="AO102:AP102"/>
    <mergeCell ref="AQ102:AR102"/>
    <mergeCell ref="G103:G104"/>
    <mergeCell ref="H103:H104"/>
    <mergeCell ref="I103:I104"/>
    <mergeCell ref="J103:J104"/>
    <mergeCell ref="AL103:AL106"/>
    <mergeCell ref="AM103:AN106"/>
  </mergeCells>
  <phoneticPr fontId="4"/>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FE97B-3F36-4137-98D7-DA0B9042ADFD}">
  <dimension ref="B1:AR106"/>
  <sheetViews>
    <sheetView topLeftCell="A36" zoomScale="85" zoomScaleNormal="85" workbookViewId="0">
      <selection activeCell="G52" sqref="G52:H52"/>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431</v>
      </c>
      <c r="D5" s="143">
        <v>272</v>
      </c>
      <c r="E5" s="143">
        <v>183</v>
      </c>
      <c r="F5" s="143">
        <v>49</v>
      </c>
      <c r="G5" s="143">
        <v>182</v>
      </c>
      <c r="H5" s="143">
        <v>49</v>
      </c>
      <c r="I5" s="144">
        <v>587</v>
      </c>
      <c r="J5" s="106" t="s">
        <v>265</v>
      </c>
    </row>
    <row r="6" spans="2:10" x14ac:dyDescent="0.4">
      <c r="B6" s="141"/>
      <c r="C6" s="143"/>
      <c r="D6" s="143"/>
      <c r="E6" s="143"/>
      <c r="F6" s="143"/>
      <c r="G6" s="143"/>
      <c r="H6" s="143"/>
      <c r="I6" s="145"/>
    </row>
    <row r="7" spans="2:10" x14ac:dyDescent="0.4">
      <c r="B7" s="141"/>
      <c r="C7" s="143"/>
      <c r="D7" s="143"/>
      <c r="E7" s="143">
        <f>E5+F5</f>
        <v>232</v>
      </c>
      <c r="F7" s="143"/>
      <c r="G7" s="143">
        <f>G5+H5</f>
        <v>231</v>
      </c>
      <c r="H7" s="143"/>
      <c r="I7" s="146"/>
    </row>
    <row r="8" spans="2:10" x14ac:dyDescent="0.4">
      <c r="B8" s="141"/>
      <c r="C8" s="143" t="s">
        <v>433</v>
      </c>
      <c r="D8" s="143">
        <v>1699</v>
      </c>
      <c r="E8" s="143">
        <v>119</v>
      </c>
      <c r="F8" s="143">
        <v>21</v>
      </c>
      <c r="G8" s="143">
        <v>107</v>
      </c>
      <c r="H8" s="143">
        <v>21</v>
      </c>
      <c r="I8" s="144">
        <v>270</v>
      </c>
      <c r="J8" s="106" t="s">
        <v>265</v>
      </c>
    </row>
    <row r="9" spans="2:10" x14ac:dyDescent="0.4">
      <c r="B9" s="141"/>
      <c r="C9" s="143"/>
      <c r="D9" s="143"/>
      <c r="E9" s="143"/>
      <c r="F9" s="143"/>
      <c r="G9" s="143"/>
      <c r="H9" s="143"/>
      <c r="I9" s="145"/>
    </row>
    <row r="10" spans="2:10" x14ac:dyDescent="0.4">
      <c r="B10" s="141"/>
      <c r="C10" s="143"/>
      <c r="D10" s="143"/>
      <c r="E10" s="143">
        <f>E8+F8</f>
        <v>140</v>
      </c>
      <c r="F10" s="143"/>
      <c r="G10" s="143">
        <f>G8+H8</f>
        <v>128</v>
      </c>
      <c r="H10" s="143"/>
      <c r="I10" s="146"/>
    </row>
    <row r="11" spans="2:10" ht="19.5" thickBot="1" x14ac:dyDescent="0.45">
      <c r="B11" s="142"/>
      <c r="C11" s="72" t="s">
        <v>132</v>
      </c>
      <c r="D11" s="73">
        <f t="shared" ref="D11:I11" si="0">D8/D5</f>
        <v>6.2463235294117645</v>
      </c>
      <c r="E11" s="73">
        <f t="shared" si="0"/>
        <v>0.65027322404371579</v>
      </c>
      <c r="F11" s="73">
        <f t="shared" si="0"/>
        <v>0.42857142857142855</v>
      </c>
      <c r="G11" s="73">
        <f t="shared" si="0"/>
        <v>0.58791208791208793</v>
      </c>
      <c r="H11" s="73">
        <f t="shared" si="0"/>
        <v>0.42857142857142855</v>
      </c>
      <c r="I11" s="74">
        <f t="shared" si="0"/>
        <v>0.45996592844974449</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434</v>
      </c>
      <c r="D15" s="143">
        <v>326</v>
      </c>
      <c r="E15" s="143">
        <v>103</v>
      </c>
      <c r="F15" s="143">
        <v>28</v>
      </c>
      <c r="G15" s="143">
        <v>93</v>
      </c>
      <c r="H15" s="143">
        <v>28</v>
      </c>
      <c r="I15" s="144">
        <v>462</v>
      </c>
    </row>
    <row r="16" spans="2:10" x14ac:dyDescent="0.4">
      <c r="B16" s="141"/>
      <c r="C16" s="143"/>
      <c r="D16" s="143"/>
      <c r="E16" s="143"/>
      <c r="F16" s="143"/>
      <c r="G16" s="143"/>
      <c r="H16" s="143"/>
      <c r="I16" s="145"/>
    </row>
    <row r="17" spans="2:19" x14ac:dyDescent="0.4">
      <c r="B17" s="141"/>
      <c r="C17" s="143"/>
      <c r="D17" s="143"/>
      <c r="E17" s="143">
        <f>E15+F15</f>
        <v>131</v>
      </c>
      <c r="F17" s="143"/>
      <c r="G17" s="143">
        <f>G15+H15</f>
        <v>121</v>
      </c>
      <c r="H17" s="143"/>
      <c r="I17" s="146"/>
    </row>
    <row r="18" spans="2:19" x14ac:dyDescent="0.4">
      <c r="B18" s="141"/>
      <c r="C18" s="276" t="s">
        <v>435</v>
      </c>
      <c r="D18" s="150">
        <f t="shared" ref="D18:I18" si="1">D15*D11</f>
        <v>2036.3014705882351</v>
      </c>
      <c r="E18" s="150">
        <f t="shared" si="1"/>
        <v>66.978142076502721</v>
      </c>
      <c r="F18" s="150">
        <f t="shared" si="1"/>
        <v>12</v>
      </c>
      <c r="G18" s="150">
        <f t="shared" si="1"/>
        <v>54.675824175824175</v>
      </c>
      <c r="H18" s="150">
        <f t="shared" si="1"/>
        <v>12</v>
      </c>
      <c r="I18" s="147">
        <f t="shared" si="1"/>
        <v>212.50425894378196</v>
      </c>
    </row>
    <row r="19" spans="2:19" x14ac:dyDescent="0.4">
      <c r="B19" s="141"/>
      <c r="C19" s="143"/>
      <c r="D19" s="150"/>
      <c r="E19" s="150"/>
      <c r="F19" s="150"/>
      <c r="G19" s="150"/>
      <c r="H19" s="150"/>
      <c r="I19" s="148"/>
    </row>
    <row r="20" spans="2:19" x14ac:dyDescent="0.4">
      <c r="B20" s="141"/>
      <c r="C20" s="143"/>
      <c r="D20" s="150"/>
      <c r="E20" s="150">
        <f>E18+F18</f>
        <v>78.978142076502721</v>
      </c>
      <c r="F20" s="150"/>
      <c r="G20" s="150">
        <f>G18+H18</f>
        <v>66.675824175824175</v>
      </c>
      <c r="H20" s="150"/>
      <c r="I20" s="149"/>
    </row>
    <row r="21" spans="2:19" ht="19.5" thickBot="1" x14ac:dyDescent="0.45">
      <c r="B21" s="153"/>
      <c r="C21" s="75" t="s">
        <v>132</v>
      </c>
      <c r="D21" s="76">
        <f t="shared" ref="D21:I21" si="2">D18/D15</f>
        <v>6.2463235294117645</v>
      </c>
      <c r="E21" s="76">
        <f t="shared" si="2"/>
        <v>0.65027322404371568</v>
      </c>
      <c r="F21" s="76">
        <f t="shared" si="2"/>
        <v>0.42857142857142855</v>
      </c>
      <c r="G21" s="76">
        <f t="shared" si="2"/>
        <v>0.58791208791208793</v>
      </c>
      <c r="H21" s="76">
        <f t="shared" si="2"/>
        <v>0.42857142857142855</v>
      </c>
      <c r="I21" s="76">
        <f t="shared" si="2"/>
        <v>0.45996592844974449</v>
      </c>
    </row>
    <row r="22" spans="2:19" x14ac:dyDescent="0.4">
      <c r="B22" s="77"/>
      <c r="C22" s="77"/>
      <c r="D22" s="151" t="s">
        <v>261</v>
      </c>
      <c r="E22" s="78"/>
      <c r="F22" s="78"/>
      <c r="G22" s="78"/>
      <c r="H22" s="78"/>
      <c r="I22" s="78"/>
    </row>
    <row r="23" spans="2:19" x14ac:dyDescent="0.4">
      <c r="B23" s="77"/>
      <c r="C23" s="77"/>
      <c r="D23" s="152"/>
      <c r="E23" s="78"/>
      <c r="F23" s="78"/>
      <c r="G23" s="78"/>
      <c r="H23" s="78"/>
      <c r="I23" s="78"/>
    </row>
    <row r="24" spans="2:19" x14ac:dyDescent="0.4">
      <c r="B24" s="77"/>
      <c r="C24" s="77"/>
      <c r="D24" s="78"/>
      <c r="E24" s="78"/>
      <c r="F24" s="78"/>
      <c r="G24" s="78"/>
      <c r="H24" s="78"/>
      <c r="I24" s="78"/>
    </row>
    <row r="25" spans="2:19" x14ac:dyDescent="0.4">
      <c r="B25" s="77"/>
      <c r="C25" s="77"/>
      <c r="D25" s="78"/>
      <c r="E25" s="78"/>
      <c r="F25" s="78"/>
      <c r="G25" s="78"/>
      <c r="H25" s="78"/>
      <c r="I25" s="78"/>
    </row>
    <row r="26" spans="2:19" x14ac:dyDescent="0.4">
      <c r="B26" s="77"/>
      <c r="C26" s="77"/>
      <c r="D26" s="78"/>
      <c r="E26" s="78"/>
      <c r="F26" s="78"/>
      <c r="G26" s="78"/>
      <c r="H26" s="78"/>
      <c r="I26" s="78"/>
    </row>
    <row r="27" spans="2:19" x14ac:dyDescent="0.4">
      <c r="B27" s="77"/>
      <c r="C27" s="77"/>
      <c r="D27" s="77"/>
      <c r="E27" s="78"/>
      <c r="F27" s="78"/>
      <c r="G27" s="78"/>
      <c r="H27" s="78"/>
      <c r="I27" s="78"/>
    </row>
    <row r="29" spans="2:19" ht="19.5" thickBot="1" x14ac:dyDescent="0.45">
      <c r="D29" s="79"/>
    </row>
    <row r="30" spans="2:19" ht="19.5" x14ac:dyDescent="0.4">
      <c r="B30" s="134" t="s">
        <v>140</v>
      </c>
      <c r="C30" s="135"/>
      <c r="D30" s="138" t="s">
        <v>121</v>
      </c>
      <c r="E30" s="138"/>
      <c r="F30" s="138"/>
      <c r="G30" s="138"/>
      <c r="H30" s="138"/>
      <c r="I30" s="139"/>
      <c r="L30" s="134" t="s">
        <v>140</v>
      </c>
      <c r="M30" s="135"/>
      <c r="N30" s="138" t="s">
        <v>121</v>
      </c>
      <c r="O30" s="138"/>
      <c r="P30" s="138"/>
      <c r="Q30" s="138"/>
      <c r="R30" s="138"/>
      <c r="S30" s="139"/>
    </row>
    <row r="31" spans="2:1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row>
    <row r="32" spans="2:19" x14ac:dyDescent="0.4">
      <c r="B32" s="281" t="s">
        <v>193</v>
      </c>
      <c r="C32" s="272" t="s">
        <v>390</v>
      </c>
      <c r="D32" s="273" t="s">
        <v>397</v>
      </c>
      <c r="E32" s="273">
        <v>111</v>
      </c>
      <c r="F32" s="273">
        <v>72</v>
      </c>
      <c r="G32" s="273">
        <v>191</v>
      </c>
      <c r="H32" s="273">
        <v>72</v>
      </c>
      <c r="I32" s="278">
        <v>175</v>
      </c>
      <c r="K32"/>
      <c r="L32" s="191" t="s">
        <v>193</v>
      </c>
      <c r="M32" s="272" t="s">
        <v>333</v>
      </c>
      <c r="N32" s="273" t="s">
        <v>344</v>
      </c>
      <c r="O32" s="273">
        <v>232</v>
      </c>
      <c r="P32" s="273">
        <v>59</v>
      </c>
      <c r="Q32" s="273">
        <v>173</v>
      </c>
      <c r="R32" s="273">
        <v>59</v>
      </c>
      <c r="S32" s="194">
        <v>704</v>
      </c>
    </row>
    <row r="33" spans="2:20" x14ac:dyDescent="0.4">
      <c r="B33" s="282"/>
      <c r="C33" s="141"/>
      <c r="D33" s="143"/>
      <c r="E33" s="143"/>
      <c r="F33" s="143"/>
      <c r="G33" s="143"/>
      <c r="H33" s="143"/>
      <c r="I33" s="184"/>
      <c r="K33"/>
      <c r="L33" s="192"/>
      <c r="M33" s="141"/>
      <c r="N33" s="143"/>
      <c r="O33" s="143"/>
      <c r="P33" s="143"/>
      <c r="Q33" s="143"/>
      <c r="R33" s="143"/>
      <c r="S33" s="145"/>
    </row>
    <row r="34" spans="2:20" ht="19.5" thickBot="1" x14ac:dyDescent="0.45">
      <c r="B34" s="282"/>
      <c r="C34" s="153"/>
      <c r="D34" s="177"/>
      <c r="E34" s="277">
        <f>E32+F32</f>
        <v>183</v>
      </c>
      <c r="F34" s="277"/>
      <c r="G34" s="277">
        <f>G32+H32</f>
        <v>263</v>
      </c>
      <c r="H34" s="277"/>
      <c r="I34" s="185"/>
      <c r="K34"/>
      <c r="L34" s="192"/>
      <c r="M34" s="153"/>
      <c r="N34" s="177"/>
      <c r="O34" s="207">
        <f>O32+P32</f>
        <v>291</v>
      </c>
      <c r="P34" s="208"/>
      <c r="Q34" s="207">
        <f>Q32+R32</f>
        <v>232</v>
      </c>
      <c r="R34" s="208"/>
      <c r="S34" s="176"/>
    </row>
    <row r="35" spans="2:20" x14ac:dyDescent="0.4">
      <c r="B35" s="282"/>
      <c r="C35" s="272" t="s">
        <v>391</v>
      </c>
      <c r="D35" s="279" t="s">
        <v>409</v>
      </c>
      <c r="E35" s="273">
        <v>183</v>
      </c>
      <c r="F35" s="273">
        <v>26</v>
      </c>
      <c r="G35" s="273">
        <v>183</v>
      </c>
      <c r="H35" s="273">
        <v>26</v>
      </c>
      <c r="I35" s="278">
        <v>508</v>
      </c>
      <c r="K35"/>
      <c r="L35" s="192"/>
      <c r="M35" s="272" t="s">
        <v>334</v>
      </c>
      <c r="N35" s="197" t="s">
        <v>359</v>
      </c>
      <c r="O35" s="273">
        <v>274</v>
      </c>
      <c r="P35" s="273">
        <v>47</v>
      </c>
      <c r="Q35" s="273">
        <v>257</v>
      </c>
      <c r="R35" s="273">
        <v>47</v>
      </c>
      <c r="S35" s="194">
        <v>1841</v>
      </c>
    </row>
    <row r="36" spans="2:20" x14ac:dyDescent="0.4">
      <c r="B36" s="282"/>
      <c r="C36" s="141"/>
      <c r="D36" s="150"/>
      <c r="E36" s="143"/>
      <c r="F36" s="143"/>
      <c r="G36" s="143"/>
      <c r="H36" s="143"/>
      <c r="I36" s="184"/>
      <c r="K36"/>
      <c r="L36" s="192"/>
      <c r="M36" s="141"/>
      <c r="N36" s="204"/>
      <c r="O36" s="143"/>
      <c r="P36" s="143"/>
      <c r="Q36" s="143"/>
      <c r="R36" s="143"/>
      <c r="S36" s="145"/>
    </row>
    <row r="37" spans="2:20" ht="19.5" thickBot="1" x14ac:dyDescent="0.45">
      <c r="B37" s="282"/>
      <c r="C37" s="153"/>
      <c r="D37" s="280"/>
      <c r="E37" s="277">
        <f>E35+F35</f>
        <v>209</v>
      </c>
      <c r="F37" s="277"/>
      <c r="G37" s="277">
        <f>G35+H35</f>
        <v>209</v>
      </c>
      <c r="H37" s="277"/>
      <c r="I37" s="185"/>
      <c r="K37"/>
      <c r="L37" s="192"/>
      <c r="M37" s="153"/>
      <c r="N37" s="205"/>
      <c r="O37" s="207">
        <f>O35+P35</f>
        <v>321</v>
      </c>
      <c r="P37" s="208"/>
      <c r="Q37" s="207">
        <f>Q35+R35</f>
        <v>304</v>
      </c>
      <c r="R37" s="208"/>
      <c r="S37" s="176"/>
    </row>
    <row r="38" spans="2:20" x14ac:dyDescent="0.4">
      <c r="B38" s="282"/>
      <c r="C38" s="272" t="s">
        <v>398</v>
      </c>
      <c r="D38" s="273" t="s">
        <v>419</v>
      </c>
      <c r="E38" s="273">
        <v>182</v>
      </c>
      <c r="F38" s="273">
        <v>72</v>
      </c>
      <c r="G38" s="273">
        <v>253</v>
      </c>
      <c r="H38" s="273">
        <v>72</v>
      </c>
      <c r="I38" s="278">
        <v>553</v>
      </c>
      <c r="K38"/>
      <c r="L38" s="192"/>
      <c r="M38" s="272" t="s">
        <v>335</v>
      </c>
      <c r="N38" s="273" t="s">
        <v>364</v>
      </c>
      <c r="O38" s="273">
        <v>275</v>
      </c>
      <c r="P38" s="273">
        <v>74</v>
      </c>
      <c r="Q38" s="273">
        <v>253</v>
      </c>
      <c r="R38" s="273">
        <v>74</v>
      </c>
      <c r="S38" s="194">
        <v>1867</v>
      </c>
    </row>
    <row r="39" spans="2:20" x14ac:dyDescent="0.4">
      <c r="B39" s="282"/>
      <c r="C39" s="141"/>
      <c r="D39" s="143"/>
      <c r="E39" s="143"/>
      <c r="F39" s="143"/>
      <c r="G39" s="143"/>
      <c r="H39" s="143"/>
      <c r="I39" s="184"/>
      <c r="K39"/>
      <c r="L39" s="192"/>
      <c r="M39" s="141"/>
      <c r="N39" s="143"/>
      <c r="O39" s="143"/>
      <c r="P39" s="143"/>
      <c r="Q39" s="143"/>
      <c r="R39" s="143"/>
      <c r="S39" s="145"/>
    </row>
    <row r="40" spans="2:20" ht="19.5" thickBot="1" x14ac:dyDescent="0.45">
      <c r="B40" s="282"/>
      <c r="C40" s="153"/>
      <c r="D40" s="177"/>
      <c r="E40" s="277">
        <f>E38+F38</f>
        <v>254</v>
      </c>
      <c r="F40" s="277"/>
      <c r="G40" s="277">
        <f>G38+H38</f>
        <v>325</v>
      </c>
      <c r="H40" s="277"/>
      <c r="I40" s="185"/>
      <c r="K40"/>
      <c r="L40" s="192"/>
      <c r="M40" s="153"/>
      <c r="N40" s="177"/>
      <c r="O40" s="207">
        <f>O38+P38</f>
        <v>349</v>
      </c>
      <c r="P40" s="208"/>
      <c r="Q40" s="207">
        <f>Q38+R38</f>
        <v>327</v>
      </c>
      <c r="R40" s="208"/>
      <c r="S40" s="176"/>
      <c r="T40" s="66">
        <v>82.9</v>
      </c>
    </row>
    <row r="41" spans="2:20" x14ac:dyDescent="0.4">
      <c r="B41" s="282"/>
      <c r="C41" s="272" t="s">
        <v>399</v>
      </c>
      <c r="D41" s="273" t="s">
        <v>423</v>
      </c>
      <c r="E41" s="273">
        <v>84</v>
      </c>
      <c r="F41" s="273">
        <v>23</v>
      </c>
      <c r="G41" s="273">
        <v>102</v>
      </c>
      <c r="H41" s="273">
        <v>23</v>
      </c>
      <c r="I41" s="278">
        <v>332</v>
      </c>
      <c r="K41"/>
      <c r="L41" s="192"/>
      <c r="M41" s="272" t="s">
        <v>336</v>
      </c>
      <c r="N41" s="273" t="s">
        <v>365</v>
      </c>
      <c r="O41" s="273">
        <v>362</v>
      </c>
      <c r="P41" s="273">
        <v>110</v>
      </c>
      <c r="Q41" s="273">
        <v>475</v>
      </c>
      <c r="R41" s="273">
        <v>110</v>
      </c>
      <c r="S41" s="194">
        <v>3341</v>
      </c>
    </row>
    <row r="42" spans="2:20" x14ac:dyDescent="0.4">
      <c r="B42" s="282"/>
      <c r="C42" s="141"/>
      <c r="D42" s="143"/>
      <c r="E42" s="143"/>
      <c r="F42" s="143"/>
      <c r="G42" s="143"/>
      <c r="H42" s="143"/>
      <c r="I42" s="184"/>
      <c r="K42"/>
      <c r="L42" s="192"/>
      <c r="M42" s="141"/>
      <c r="N42" s="143"/>
      <c r="O42" s="143"/>
      <c r="P42" s="143"/>
      <c r="Q42" s="143"/>
      <c r="R42" s="143"/>
      <c r="S42" s="145"/>
    </row>
    <row r="43" spans="2:20" ht="19.5" thickBot="1" x14ac:dyDescent="0.45">
      <c r="B43" s="282"/>
      <c r="C43" s="153"/>
      <c r="D43" s="177"/>
      <c r="E43" s="277">
        <f>E41+F41</f>
        <v>107</v>
      </c>
      <c r="F43" s="277"/>
      <c r="G43" s="277">
        <f>G41+H41</f>
        <v>125</v>
      </c>
      <c r="H43" s="277"/>
      <c r="I43" s="185"/>
      <c r="K43"/>
      <c r="L43" s="192"/>
      <c r="M43" s="153"/>
      <c r="N43" s="177"/>
      <c r="O43" s="207">
        <f>O41+P41</f>
        <v>472</v>
      </c>
      <c r="P43" s="208"/>
      <c r="Q43" s="207">
        <f>Q41+R41</f>
        <v>585</v>
      </c>
      <c r="R43" s="208"/>
      <c r="S43" s="176"/>
      <c r="T43" s="66">
        <v>148.47999999999999</v>
      </c>
    </row>
    <row r="44" spans="2:20" x14ac:dyDescent="0.4">
      <c r="B44" s="282"/>
      <c r="C44" s="272" t="s">
        <v>427</v>
      </c>
      <c r="D44" s="273" t="s">
        <v>428</v>
      </c>
      <c r="E44" s="273">
        <v>76</v>
      </c>
      <c r="F44" s="273">
        <v>20</v>
      </c>
      <c r="G44" s="273">
        <v>78</v>
      </c>
      <c r="H44" s="273">
        <v>20</v>
      </c>
      <c r="I44" s="278">
        <v>332</v>
      </c>
      <c r="K44"/>
      <c r="L44" s="192"/>
      <c r="M44" s="272" t="s">
        <v>337</v>
      </c>
      <c r="N44" s="143" t="s">
        <v>370</v>
      </c>
      <c r="O44" s="143">
        <v>457</v>
      </c>
      <c r="P44" s="143">
        <v>150</v>
      </c>
      <c r="Q44" s="143">
        <v>536</v>
      </c>
      <c r="R44" s="143">
        <v>150</v>
      </c>
      <c r="S44" s="144">
        <v>2319</v>
      </c>
    </row>
    <row r="45" spans="2:20" x14ac:dyDescent="0.4">
      <c r="B45" s="282"/>
      <c r="C45" s="141"/>
      <c r="D45" s="143"/>
      <c r="E45" s="143"/>
      <c r="F45" s="143"/>
      <c r="G45" s="143"/>
      <c r="H45" s="143"/>
      <c r="I45" s="184"/>
      <c r="K45"/>
      <c r="L45" s="192"/>
      <c r="M45" s="141"/>
      <c r="N45" s="143"/>
      <c r="O45" s="143"/>
      <c r="P45" s="143"/>
      <c r="Q45" s="143"/>
      <c r="R45" s="143"/>
      <c r="S45" s="145"/>
    </row>
    <row r="46" spans="2:20" ht="19.5" thickBot="1" x14ac:dyDescent="0.45">
      <c r="B46" s="282"/>
      <c r="C46" s="153"/>
      <c r="D46" s="177"/>
      <c r="E46" s="277">
        <f>E44+F44</f>
        <v>96</v>
      </c>
      <c r="F46" s="277"/>
      <c r="G46" s="277">
        <f>G44+H44</f>
        <v>98</v>
      </c>
      <c r="H46" s="277"/>
      <c r="I46" s="185"/>
      <c r="K46"/>
      <c r="L46" s="192"/>
      <c r="M46" s="153"/>
      <c r="N46" s="143"/>
      <c r="O46" s="207">
        <f>O44+P44</f>
        <v>607</v>
      </c>
      <c r="P46" s="208"/>
      <c r="Q46" s="207">
        <f>Q44+R44</f>
        <v>686</v>
      </c>
      <c r="R46" s="208"/>
      <c r="S46" s="146"/>
      <c r="T46" s="66">
        <v>103</v>
      </c>
    </row>
    <row r="47" spans="2:20" x14ac:dyDescent="0.4">
      <c r="B47" s="282"/>
      <c r="C47" s="272" t="s">
        <v>429</v>
      </c>
      <c r="D47" s="273" t="s">
        <v>432</v>
      </c>
      <c r="E47" s="273">
        <v>102</v>
      </c>
      <c r="F47" s="273">
        <v>24</v>
      </c>
      <c r="G47" s="273">
        <v>72</v>
      </c>
      <c r="H47" s="273">
        <v>24</v>
      </c>
      <c r="I47" s="278">
        <v>184</v>
      </c>
      <c r="K47" s="88"/>
      <c r="L47" s="192"/>
      <c r="M47" s="272" t="s">
        <v>338</v>
      </c>
      <c r="N47" s="143" t="s">
        <v>374</v>
      </c>
      <c r="O47" s="143">
        <v>754</v>
      </c>
      <c r="P47" s="143">
        <v>244</v>
      </c>
      <c r="Q47" s="143">
        <v>853</v>
      </c>
      <c r="R47" s="143">
        <v>244</v>
      </c>
      <c r="S47" s="144">
        <v>3095</v>
      </c>
    </row>
    <row r="48" spans="2:20" x14ac:dyDescent="0.4">
      <c r="B48" s="282"/>
      <c r="C48" s="141"/>
      <c r="D48" s="143"/>
      <c r="E48" s="143"/>
      <c r="F48" s="143"/>
      <c r="G48" s="143"/>
      <c r="H48" s="143"/>
      <c r="I48" s="184"/>
      <c r="K48" s="88"/>
      <c r="L48" s="192"/>
      <c r="M48" s="141"/>
      <c r="N48" s="143"/>
      <c r="O48" s="143"/>
      <c r="P48" s="143"/>
      <c r="Q48" s="143"/>
      <c r="R48" s="143"/>
      <c r="S48" s="145"/>
    </row>
    <row r="49" spans="2:20" ht="19.5" thickBot="1" x14ac:dyDescent="0.45">
      <c r="B49" s="282"/>
      <c r="C49" s="153"/>
      <c r="D49" s="177"/>
      <c r="E49" s="277">
        <f>E47+F47</f>
        <v>126</v>
      </c>
      <c r="F49" s="277"/>
      <c r="G49" s="277">
        <f>G47+H47</f>
        <v>96</v>
      </c>
      <c r="H49" s="277"/>
      <c r="I49" s="185"/>
      <c r="K49" s="88"/>
      <c r="L49" s="192"/>
      <c r="M49" s="153"/>
      <c r="N49" s="143"/>
      <c r="O49" s="207">
        <f>O47+P47</f>
        <v>998</v>
      </c>
      <c r="P49" s="208"/>
      <c r="Q49" s="207">
        <f>Q47+R47</f>
        <v>1097</v>
      </c>
      <c r="R49" s="208"/>
      <c r="S49" s="146"/>
      <c r="T49" s="66">
        <v>137.5</v>
      </c>
    </row>
    <row r="50" spans="2:20" x14ac:dyDescent="0.4">
      <c r="B50" s="282"/>
      <c r="C50" s="272" t="s">
        <v>402</v>
      </c>
      <c r="D50" s="273" t="s">
        <v>436</v>
      </c>
      <c r="E50" s="143">
        <v>154</v>
      </c>
      <c r="F50" s="143">
        <v>35</v>
      </c>
      <c r="G50" s="143">
        <v>159</v>
      </c>
      <c r="H50" s="143">
        <v>35</v>
      </c>
      <c r="I50" s="144">
        <v>270</v>
      </c>
      <c r="K50" s="88"/>
      <c r="L50" s="192"/>
      <c r="M50" s="272" t="s">
        <v>339</v>
      </c>
      <c r="N50" s="143" t="s">
        <v>384</v>
      </c>
      <c r="O50" s="143">
        <v>508</v>
      </c>
      <c r="P50" s="143">
        <v>167</v>
      </c>
      <c r="Q50" s="143">
        <v>563</v>
      </c>
      <c r="R50" s="143">
        <v>167</v>
      </c>
      <c r="S50" s="144">
        <v>1064</v>
      </c>
    </row>
    <row r="51" spans="2:20" x14ac:dyDescent="0.4">
      <c r="B51" s="282"/>
      <c r="C51" s="141"/>
      <c r="D51" s="143"/>
      <c r="E51" s="143"/>
      <c r="F51" s="143"/>
      <c r="G51" s="143"/>
      <c r="H51" s="143"/>
      <c r="I51" s="145"/>
      <c r="K51" s="88"/>
      <c r="L51" s="192"/>
      <c r="M51" s="141"/>
      <c r="N51" s="143"/>
      <c r="O51" s="143"/>
      <c r="P51" s="143"/>
      <c r="Q51" s="143"/>
      <c r="R51" s="143"/>
      <c r="S51" s="145"/>
    </row>
    <row r="52" spans="2:20" ht="19.5" thickBot="1" x14ac:dyDescent="0.45">
      <c r="B52" s="282"/>
      <c r="C52" s="153"/>
      <c r="D52" s="177"/>
      <c r="E52" s="277">
        <f>E50+F50</f>
        <v>189</v>
      </c>
      <c r="F52" s="277"/>
      <c r="G52" s="277">
        <f>G50+H50</f>
        <v>194</v>
      </c>
      <c r="H52" s="277"/>
      <c r="I52" s="146"/>
      <c r="K52" s="88"/>
      <c r="L52" s="192"/>
      <c r="M52" s="153"/>
      <c r="N52" s="143"/>
      <c r="O52" s="207">
        <f>O50+P50</f>
        <v>675</v>
      </c>
      <c r="P52" s="208"/>
      <c r="Q52" s="207">
        <f>Q50+R50</f>
        <v>730</v>
      </c>
      <c r="R52" s="208"/>
      <c r="S52" s="146"/>
      <c r="T52" s="66">
        <v>47.2</v>
      </c>
    </row>
    <row r="53" spans="2:20" x14ac:dyDescent="0.4">
      <c r="B53" s="282"/>
      <c r="C53" s="272" t="s">
        <v>403</v>
      </c>
      <c r="D53" s="273"/>
      <c r="E53" s="273"/>
      <c r="F53" s="273"/>
      <c r="G53" s="273"/>
      <c r="H53" s="273"/>
      <c r="I53" s="278"/>
      <c r="K53" s="88"/>
      <c r="L53" s="192"/>
      <c r="M53" s="179" t="s">
        <v>388</v>
      </c>
      <c r="N53" s="143" t="s">
        <v>389</v>
      </c>
      <c r="O53" s="143">
        <v>176</v>
      </c>
      <c r="P53" s="143">
        <v>33</v>
      </c>
      <c r="Q53" s="143">
        <v>174</v>
      </c>
      <c r="R53" s="143">
        <v>33</v>
      </c>
      <c r="S53" s="144">
        <v>476</v>
      </c>
    </row>
    <row r="54" spans="2:20" x14ac:dyDescent="0.4">
      <c r="B54" s="282"/>
      <c r="C54" s="141"/>
      <c r="D54" s="143"/>
      <c r="E54" s="143"/>
      <c r="F54" s="143"/>
      <c r="G54" s="143"/>
      <c r="H54" s="143"/>
      <c r="I54" s="184"/>
      <c r="K54" s="88"/>
      <c r="L54" s="192"/>
      <c r="M54" s="180"/>
      <c r="N54" s="143"/>
      <c r="O54" s="143"/>
      <c r="P54" s="143"/>
      <c r="Q54" s="143"/>
      <c r="R54" s="143"/>
      <c r="S54" s="145"/>
    </row>
    <row r="55" spans="2:20" ht="19.5" thickBot="1" x14ac:dyDescent="0.45">
      <c r="B55" s="282"/>
      <c r="C55" s="153"/>
      <c r="D55" s="177"/>
      <c r="E55" s="277">
        <f>E53+F53</f>
        <v>0</v>
      </c>
      <c r="F55" s="277"/>
      <c r="G55" s="277">
        <f>G53+H53</f>
        <v>0</v>
      </c>
      <c r="H55" s="277"/>
      <c r="I55" s="185"/>
      <c r="K55" s="88"/>
      <c r="L55" s="192"/>
      <c r="M55" s="181"/>
      <c r="N55" s="143"/>
      <c r="O55" s="207">
        <f>O53+P53</f>
        <v>209</v>
      </c>
      <c r="P55" s="208"/>
      <c r="Q55" s="207">
        <f>Q53+R53</f>
        <v>207</v>
      </c>
      <c r="R55" s="208"/>
      <c r="S55" s="146"/>
      <c r="T55" s="66">
        <f>S53/22.5</f>
        <v>21.155555555555555</v>
      </c>
    </row>
    <row r="56" spans="2:20" x14ac:dyDescent="0.4">
      <c r="B56" s="282"/>
      <c r="C56" s="272" t="s">
        <v>404</v>
      </c>
      <c r="D56" s="273"/>
      <c r="E56" s="273"/>
      <c r="F56" s="273"/>
      <c r="G56" s="273"/>
      <c r="H56" s="273"/>
      <c r="I56" s="278"/>
      <c r="K56" s="88"/>
      <c r="L56" s="192"/>
      <c r="M56" s="272" t="s">
        <v>390</v>
      </c>
      <c r="N56" s="273"/>
      <c r="O56" s="200"/>
      <c r="P56" s="200"/>
      <c r="Q56" s="200"/>
      <c r="R56" s="200"/>
      <c r="S56" s="194"/>
    </row>
    <row r="57" spans="2:20" x14ac:dyDescent="0.4">
      <c r="B57" s="282"/>
      <c r="C57" s="141"/>
      <c r="D57" s="143"/>
      <c r="E57" s="143"/>
      <c r="F57" s="143"/>
      <c r="G57" s="143"/>
      <c r="H57" s="143"/>
      <c r="I57" s="184"/>
      <c r="K57" s="88"/>
      <c r="L57" s="192"/>
      <c r="M57" s="141"/>
      <c r="N57" s="143"/>
      <c r="O57" s="156"/>
      <c r="P57" s="156"/>
      <c r="Q57" s="156"/>
      <c r="R57" s="156"/>
      <c r="S57" s="145"/>
    </row>
    <row r="58" spans="2:20" ht="19.5" thickBot="1" x14ac:dyDescent="0.45">
      <c r="B58" s="282"/>
      <c r="C58" s="153"/>
      <c r="D58" s="177"/>
      <c r="E58" s="277"/>
      <c r="F58" s="277"/>
      <c r="G58" s="277"/>
      <c r="H58" s="277"/>
      <c r="I58" s="185"/>
      <c r="K58" s="88"/>
      <c r="L58" s="192"/>
      <c r="M58" s="153"/>
      <c r="N58" s="177"/>
      <c r="O58" s="207"/>
      <c r="P58" s="208"/>
      <c r="Q58" s="207"/>
      <c r="R58" s="208"/>
      <c r="S58" s="176"/>
    </row>
    <row r="59" spans="2:20" x14ac:dyDescent="0.4">
      <c r="B59" s="282"/>
      <c r="C59" s="272" t="s">
        <v>405</v>
      </c>
      <c r="D59" s="279"/>
      <c r="E59" s="273"/>
      <c r="F59" s="273"/>
      <c r="G59" s="273"/>
      <c r="H59" s="273"/>
      <c r="I59" s="278"/>
      <c r="K59" s="88"/>
      <c r="L59" s="192"/>
      <c r="M59" s="272" t="s">
        <v>391</v>
      </c>
      <c r="N59" s="197"/>
      <c r="O59" s="273"/>
      <c r="P59" s="273"/>
      <c r="Q59" s="273"/>
      <c r="R59" s="273"/>
      <c r="S59" s="194"/>
    </row>
    <row r="60" spans="2:20" x14ac:dyDescent="0.4">
      <c r="B60" s="282"/>
      <c r="C60" s="141"/>
      <c r="D60" s="150"/>
      <c r="E60" s="143"/>
      <c r="F60" s="143"/>
      <c r="G60" s="143"/>
      <c r="H60" s="143"/>
      <c r="I60" s="184"/>
      <c r="K60" s="88"/>
      <c r="L60" s="192"/>
      <c r="M60" s="141"/>
      <c r="N60" s="204"/>
      <c r="O60" s="143"/>
      <c r="P60" s="143"/>
      <c r="Q60" s="143"/>
      <c r="R60" s="143"/>
      <c r="S60" s="145"/>
    </row>
    <row r="61" spans="2:20" ht="19.5" thickBot="1" x14ac:dyDescent="0.45">
      <c r="B61" s="283"/>
      <c r="C61" s="153"/>
      <c r="D61" s="280"/>
      <c r="E61" s="277">
        <f>E59+F59</f>
        <v>0</v>
      </c>
      <c r="F61" s="277"/>
      <c r="G61" s="277">
        <f>G59+H59</f>
        <v>0</v>
      </c>
      <c r="H61" s="277"/>
      <c r="I61" s="185"/>
      <c r="K61" s="88"/>
      <c r="L61" s="193"/>
      <c r="M61" s="153"/>
      <c r="N61" s="205"/>
      <c r="O61" s="207">
        <f>O59+P59</f>
        <v>0</v>
      </c>
      <c r="P61" s="208"/>
      <c r="Q61" s="207">
        <f>Q59+R59</f>
        <v>0</v>
      </c>
      <c r="R61" s="208"/>
      <c r="S61" s="176"/>
    </row>
    <row r="62" spans="2:20" x14ac:dyDescent="0.4">
      <c r="B62" s="77"/>
      <c r="C62" s="77"/>
      <c r="D62" s="91"/>
      <c r="E62" s="92"/>
      <c r="F62" s="92"/>
      <c r="G62" s="92"/>
      <c r="H62" s="92"/>
      <c r="I62" s="77"/>
      <c r="K62" s="88"/>
      <c r="L62" s="88"/>
      <c r="M62" s="88"/>
      <c r="N62" s="88"/>
      <c r="O62" s="88"/>
      <c r="P62" s="88"/>
      <c r="Q62" s="88"/>
      <c r="R62" s="88"/>
    </row>
    <row r="63" spans="2:20" x14ac:dyDescent="0.4">
      <c r="D63" s="178" t="s">
        <v>145</v>
      </c>
    </row>
    <row r="64" spans="2:20" ht="19.5" thickBot="1" x14ac:dyDescent="0.45">
      <c r="D64" s="178"/>
    </row>
    <row r="65" spans="3:44"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C65" s="83"/>
      <c r="AD65" s="255" t="s">
        <v>183</v>
      </c>
      <c r="AE65" s="256"/>
      <c r="AF65" s="263" t="s">
        <v>147</v>
      </c>
      <c r="AG65" s="182"/>
      <c r="AH65" s="182" t="s">
        <v>148</v>
      </c>
      <c r="AI65" s="183"/>
    </row>
    <row r="66" spans="3:44" ht="19.5" thickBot="1" x14ac:dyDescent="0.45">
      <c r="C66" s="84" t="s">
        <v>146</v>
      </c>
      <c r="D66" s="191" t="s">
        <v>390</v>
      </c>
      <c r="E66" s="266">
        <v>47</v>
      </c>
      <c r="F66" s="267"/>
      <c r="G66" s="97" t="s">
        <v>103</v>
      </c>
      <c r="H66" s="70" t="s">
        <v>128</v>
      </c>
      <c r="I66" s="70" t="s">
        <v>129</v>
      </c>
      <c r="J66" s="71" t="s">
        <v>128</v>
      </c>
      <c r="L66" s="191" t="s">
        <v>333</v>
      </c>
      <c r="M66" s="266">
        <v>88</v>
      </c>
      <c r="N66" s="267"/>
      <c r="O66" s="97" t="s">
        <v>103</v>
      </c>
      <c r="P66" s="70" t="s">
        <v>128</v>
      </c>
      <c r="Q66" s="70" t="s">
        <v>129</v>
      </c>
      <c r="R66" s="71" t="s">
        <v>128</v>
      </c>
      <c r="T66" s="191" t="s">
        <v>255</v>
      </c>
      <c r="U66" s="266">
        <v>124</v>
      </c>
      <c r="V66" s="267"/>
      <c r="W66" s="97" t="s">
        <v>103</v>
      </c>
      <c r="X66" s="70" t="s">
        <v>128</v>
      </c>
      <c r="Y66" s="70" t="s">
        <v>129</v>
      </c>
      <c r="Z66" s="71" t="s">
        <v>128</v>
      </c>
      <c r="AC66" s="191" t="s">
        <v>213</v>
      </c>
      <c r="AD66" s="251">
        <v>70</v>
      </c>
      <c r="AE66" s="252"/>
      <c r="AF66" s="97" t="s">
        <v>103</v>
      </c>
      <c r="AG66" s="70" t="s">
        <v>128</v>
      </c>
      <c r="AH66" s="70" t="s">
        <v>129</v>
      </c>
      <c r="AI66" s="71" t="s">
        <v>128</v>
      </c>
      <c r="AL66" s="179" t="s">
        <v>142</v>
      </c>
      <c r="AM66" s="255" t="s">
        <v>183</v>
      </c>
      <c r="AN66" s="256"/>
      <c r="AO66" s="263" t="s">
        <v>147</v>
      </c>
      <c r="AP66" s="182"/>
      <c r="AQ66" s="182" t="s">
        <v>148</v>
      </c>
      <c r="AR66" s="183"/>
    </row>
    <row r="67" spans="3:44" ht="19.5" x14ac:dyDescent="0.4">
      <c r="C67" s="107" t="s">
        <v>302</v>
      </c>
      <c r="D67" s="192"/>
      <c r="E67" s="268"/>
      <c r="F67" s="269"/>
      <c r="G67" s="142">
        <v>27</v>
      </c>
      <c r="H67" s="154">
        <v>13</v>
      </c>
      <c r="I67" s="154">
        <v>43</v>
      </c>
      <c r="J67" s="144">
        <v>13</v>
      </c>
      <c r="L67" s="192"/>
      <c r="M67" s="268"/>
      <c r="N67" s="269"/>
      <c r="O67" s="142">
        <v>43</v>
      </c>
      <c r="P67" s="154">
        <v>9</v>
      </c>
      <c r="Q67" s="154">
        <v>42</v>
      </c>
      <c r="R67" s="144">
        <v>9</v>
      </c>
      <c r="T67" s="192"/>
      <c r="U67" s="268"/>
      <c r="V67" s="269"/>
      <c r="W67" s="142">
        <v>34</v>
      </c>
      <c r="X67" s="154">
        <v>9</v>
      </c>
      <c r="Y67" s="154">
        <v>39</v>
      </c>
      <c r="Z67" s="144">
        <v>9</v>
      </c>
      <c r="AC67" s="192"/>
      <c r="AD67" s="251"/>
      <c r="AE67" s="252"/>
      <c r="AF67" s="142">
        <v>21</v>
      </c>
      <c r="AG67" s="154">
        <v>12</v>
      </c>
      <c r="AH67" s="154">
        <v>34</v>
      </c>
      <c r="AI67" s="144">
        <v>12</v>
      </c>
      <c r="AL67" s="180"/>
      <c r="AM67" s="257"/>
      <c r="AN67" s="258"/>
      <c r="AO67" s="97" t="s">
        <v>103</v>
      </c>
      <c r="AP67" s="70" t="s">
        <v>128</v>
      </c>
      <c r="AQ67" s="70" t="s">
        <v>129</v>
      </c>
      <c r="AR67" s="71" t="s">
        <v>128</v>
      </c>
    </row>
    <row r="68" spans="3:44" x14ac:dyDescent="0.4">
      <c r="D68" s="192"/>
      <c r="E68" s="268"/>
      <c r="F68" s="269"/>
      <c r="G68" s="264"/>
      <c r="H68" s="156"/>
      <c r="I68" s="156"/>
      <c r="J68" s="146"/>
      <c r="L68" s="192"/>
      <c r="M68" s="268"/>
      <c r="N68" s="269"/>
      <c r="O68" s="264"/>
      <c r="P68" s="156"/>
      <c r="Q68" s="156"/>
      <c r="R68" s="146"/>
      <c r="T68" s="192"/>
      <c r="U68" s="268"/>
      <c r="V68" s="269"/>
      <c r="W68" s="264"/>
      <c r="X68" s="156"/>
      <c r="Y68" s="156"/>
      <c r="Z68" s="146"/>
      <c r="AC68" s="192"/>
      <c r="AD68" s="251"/>
      <c r="AE68" s="252"/>
      <c r="AF68" s="264"/>
      <c r="AG68" s="156"/>
      <c r="AH68" s="156"/>
      <c r="AI68" s="146"/>
      <c r="AL68" s="180"/>
      <c r="AM68" s="251"/>
      <c r="AN68" s="252"/>
      <c r="AO68" s="141">
        <v>24</v>
      </c>
      <c r="AP68" s="143">
        <v>5</v>
      </c>
      <c r="AQ68" s="143">
        <v>35</v>
      </c>
      <c r="AR68" s="184">
        <v>5</v>
      </c>
    </row>
    <row r="69" spans="3:44" ht="19.5" thickBot="1" x14ac:dyDescent="0.45">
      <c r="D69" s="193"/>
      <c r="E69" s="270"/>
      <c r="F69" s="271"/>
      <c r="G69" s="265">
        <f>G67+H67</f>
        <v>40</v>
      </c>
      <c r="H69" s="196"/>
      <c r="I69" s="195">
        <f>I67+J67</f>
        <v>56</v>
      </c>
      <c r="J69" s="201"/>
      <c r="L69" s="193"/>
      <c r="M69" s="270"/>
      <c r="N69" s="271"/>
      <c r="O69" s="265">
        <f>O67+P67</f>
        <v>52</v>
      </c>
      <c r="P69" s="196"/>
      <c r="Q69" s="195">
        <f>Q67+R67</f>
        <v>51</v>
      </c>
      <c r="R69" s="201"/>
      <c r="T69" s="193"/>
      <c r="U69" s="270"/>
      <c r="V69" s="271"/>
      <c r="W69" s="265">
        <f>W67+X67</f>
        <v>43</v>
      </c>
      <c r="X69" s="196"/>
      <c r="Y69" s="195">
        <f>Y67+Z67</f>
        <v>48</v>
      </c>
      <c r="Z69" s="201"/>
      <c r="AC69" s="193"/>
      <c r="AD69" s="253"/>
      <c r="AE69" s="254"/>
      <c r="AF69" s="265">
        <f>AF67+AG67</f>
        <v>33</v>
      </c>
      <c r="AG69" s="196"/>
      <c r="AH69" s="195">
        <f>AH67+AI67</f>
        <v>46</v>
      </c>
      <c r="AI69" s="201"/>
      <c r="AL69" s="180"/>
      <c r="AM69" s="251"/>
      <c r="AN69" s="252"/>
      <c r="AO69" s="141"/>
      <c r="AP69" s="143"/>
      <c r="AQ69" s="143"/>
      <c r="AR69" s="184"/>
    </row>
    <row r="70" spans="3:44" ht="19.5" thickBot="1" x14ac:dyDescent="0.45">
      <c r="D70" s="191" t="s">
        <v>391</v>
      </c>
      <c r="E70" s="266">
        <v>57</v>
      </c>
      <c r="F70" s="267"/>
      <c r="G70" s="97" t="s">
        <v>103</v>
      </c>
      <c r="H70" s="70" t="s">
        <v>128</v>
      </c>
      <c r="I70" s="70" t="s">
        <v>129</v>
      </c>
      <c r="J70" s="71" t="s">
        <v>128</v>
      </c>
      <c r="L70" s="191" t="s">
        <v>334</v>
      </c>
      <c r="M70" s="266">
        <v>62</v>
      </c>
      <c r="N70" s="267"/>
      <c r="O70" s="97" t="s">
        <v>103</v>
      </c>
      <c r="P70" s="70" t="s">
        <v>128</v>
      </c>
      <c r="Q70" s="70" t="s">
        <v>129</v>
      </c>
      <c r="R70" s="71" t="s">
        <v>128</v>
      </c>
      <c r="T70" s="191" t="s">
        <v>262</v>
      </c>
      <c r="U70" s="266">
        <v>233</v>
      </c>
      <c r="V70" s="267"/>
      <c r="W70" s="97" t="s">
        <v>103</v>
      </c>
      <c r="X70" s="70" t="s">
        <v>128</v>
      </c>
      <c r="Y70" s="70" t="s">
        <v>129</v>
      </c>
      <c r="Z70" s="71" t="s">
        <v>128</v>
      </c>
      <c r="AC70" s="180" t="s">
        <v>218</v>
      </c>
      <c r="AD70" s="251">
        <v>93</v>
      </c>
      <c r="AE70" s="252"/>
      <c r="AF70" s="97" t="s">
        <v>103</v>
      </c>
      <c r="AG70" s="70" t="s">
        <v>128</v>
      </c>
      <c r="AH70" s="70" t="s">
        <v>129</v>
      </c>
      <c r="AI70" s="71" t="s">
        <v>128</v>
      </c>
      <c r="AL70" s="181"/>
      <c r="AM70" s="251"/>
      <c r="AN70" s="252"/>
      <c r="AO70" s="153">
        <f>AO68+AP68</f>
        <v>29</v>
      </c>
      <c r="AP70" s="177"/>
      <c r="AQ70" s="177">
        <f>AQ68+AR68</f>
        <v>40</v>
      </c>
      <c r="AR70" s="185"/>
    </row>
    <row r="71" spans="3:44" x14ac:dyDescent="0.4">
      <c r="D71" s="192"/>
      <c r="E71" s="268"/>
      <c r="F71" s="269"/>
      <c r="G71" s="142">
        <v>32</v>
      </c>
      <c r="H71" s="154">
        <v>7</v>
      </c>
      <c r="I71" s="154">
        <v>32</v>
      </c>
      <c r="J71" s="144">
        <v>7</v>
      </c>
      <c r="L71" s="192"/>
      <c r="M71" s="268"/>
      <c r="N71" s="269"/>
      <c r="O71" s="142">
        <v>85</v>
      </c>
      <c r="P71" s="154">
        <v>18</v>
      </c>
      <c r="Q71" s="154">
        <v>91</v>
      </c>
      <c r="R71" s="144">
        <v>18</v>
      </c>
      <c r="T71" s="192"/>
      <c r="U71" s="268"/>
      <c r="V71" s="269"/>
      <c r="W71" s="142">
        <v>45</v>
      </c>
      <c r="X71" s="154">
        <v>6</v>
      </c>
      <c r="Y71" s="154">
        <v>37</v>
      </c>
      <c r="Z71" s="144">
        <v>6</v>
      </c>
      <c r="AC71" s="180"/>
      <c r="AD71" s="251"/>
      <c r="AE71" s="252"/>
      <c r="AF71" s="142">
        <v>28</v>
      </c>
      <c r="AG71" s="154">
        <v>3</v>
      </c>
      <c r="AH71" s="154">
        <v>29</v>
      </c>
      <c r="AI71" s="144">
        <v>3</v>
      </c>
      <c r="AL71" s="179" t="s">
        <v>149</v>
      </c>
      <c r="AM71" s="251"/>
      <c r="AN71" s="252"/>
      <c r="AO71" s="97" t="s">
        <v>103</v>
      </c>
      <c r="AP71" s="70" t="s">
        <v>128</v>
      </c>
      <c r="AQ71" s="70" t="s">
        <v>129</v>
      </c>
      <c r="AR71" s="71" t="s">
        <v>128</v>
      </c>
    </row>
    <row r="72" spans="3:44" x14ac:dyDescent="0.4">
      <c r="D72" s="192"/>
      <c r="E72" s="268"/>
      <c r="F72" s="269"/>
      <c r="G72" s="264"/>
      <c r="H72" s="156"/>
      <c r="I72" s="156"/>
      <c r="J72" s="146"/>
      <c r="L72" s="192"/>
      <c r="M72" s="268"/>
      <c r="N72" s="269"/>
      <c r="O72" s="264"/>
      <c r="P72" s="156"/>
      <c r="Q72" s="156"/>
      <c r="R72" s="146"/>
      <c r="T72" s="192"/>
      <c r="U72" s="268"/>
      <c r="V72" s="269"/>
      <c r="W72" s="264"/>
      <c r="X72" s="156"/>
      <c r="Y72" s="156"/>
      <c r="Z72" s="146"/>
      <c r="AC72" s="180"/>
      <c r="AD72" s="251"/>
      <c r="AE72" s="252"/>
      <c r="AF72" s="264"/>
      <c r="AG72" s="156"/>
      <c r="AH72" s="156"/>
      <c r="AI72" s="146"/>
      <c r="AL72" s="180"/>
      <c r="AM72" s="251"/>
      <c r="AN72" s="252"/>
      <c r="AO72" s="141">
        <v>37</v>
      </c>
      <c r="AP72" s="143">
        <v>7</v>
      </c>
      <c r="AQ72" s="143">
        <v>43</v>
      </c>
      <c r="AR72" s="184">
        <v>7</v>
      </c>
    </row>
    <row r="73" spans="3:44" ht="19.5" thickBot="1" x14ac:dyDescent="0.45">
      <c r="D73" s="193"/>
      <c r="E73" s="270"/>
      <c r="F73" s="271"/>
      <c r="G73" s="265">
        <f>G71+H71</f>
        <v>39</v>
      </c>
      <c r="H73" s="196"/>
      <c r="I73" s="195">
        <f>I71+J71</f>
        <v>39</v>
      </c>
      <c r="J73" s="201"/>
      <c r="L73" s="193"/>
      <c r="M73" s="270"/>
      <c r="N73" s="271"/>
      <c r="O73" s="265">
        <f>O71+P71</f>
        <v>103</v>
      </c>
      <c r="P73" s="196"/>
      <c r="Q73" s="195">
        <f>Q71+R71</f>
        <v>109</v>
      </c>
      <c r="R73" s="201"/>
      <c r="T73" s="193"/>
      <c r="U73" s="270"/>
      <c r="V73" s="271"/>
      <c r="W73" s="265">
        <f>W71+X71</f>
        <v>51</v>
      </c>
      <c r="X73" s="196"/>
      <c r="Y73" s="195">
        <f>Y71+Z71</f>
        <v>43</v>
      </c>
      <c r="Z73" s="201"/>
      <c r="AC73" s="181"/>
      <c r="AD73" s="253"/>
      <c r="AE73" s="254"/>
      <c r="AF73" s="265">
        <f>AF71+AG71</f>
        <v>31</v>
      </c>
      <c r="AG73" s="196"/>
      <c r="AH73" s="195">
        <f>AH71+AI71</f>
        <v>32</v>
      </c>
      <c r="AI73" s="201"/>
      <c r="AL73" s="180"/>
      <c r="AM73" s="251"/>
      <c r="AN73" s="252"/>
      <c r="AO73" s="141"/>
      <c r="AP73" s="143"/>
      <c r="AQ73" s="143"/>
      <c r="AR73" s="184"/>
    </row>
    <row r="74" spans="3:44" ht="19.5" thickBot="1" x14ac:dyDescent="0.45">
      <c r="D74" s="191" t="s">
        <v>398</v>
      </c>
      <c r="E74" s="266">
        <v>111</v>
      </c>
      <c r="F74" s="267"/>
      <c r="G74" s="97" t="s">
        <v>103</v>
      </c>
      <c r="H74" s="70" t="s">
        <v>128</v>
      </c>
      <c r="I74" s="70" t="s">
        <v>129</v>
      </c>
      <c r="J74" s="71" t="s">
        <v>128</v>
      </c>
      <c r="L74" s="191" t="s">
        <v>335</v>
      </c>
      <c r="M74" s="266">
        <v>148</v>
      </c>
      <c r="N74" s="267"/>
      <c r="O74" s="97" t="s">
        <v>103</v>
      </c>
      <c r="P74" s="70" t="s">
        <v>128</v>
      </c>
      <c r="Q74" s="70" t="s">
        <v>129</v>
      </c>
      <c r="R74" s="71" t="s">
        <v>128</v>
      </c>
      <c r="T74" s="191" t="s">
        <v>269</v>
      </c>
      <c r="U74" s="266">
        <v>203</v>
      </c>
      <c r="V74" s="267"/>
      <c r="W74" s="97" t="s">
        <v>103</v>
      </c>
      <c r="X74" s="70" t="s">
        <v>128</v>
      </c>
      <c r="Y74" s="70" t="s">
        <v>129</v>
      </c>
      <c r="Z74" s="71" t="s">
        <v>128</v>
      </c>
      <c r="AC74" s="180" t="s">
        <v>224</v>
      </c>
      <c r="AD74" s="251">
        <v>64</v>
      </c>
      <c r="AE74" s="252"/>
      <c r="AF74" s="97" t="s">
        <v>103</v>
      </c>
      <c r="AG74" s="70" t="s">
        <v>128</v>
      </c>
      <c r="AH74" s="70" t="s">
        <v>129</v>
      </c>
      <c r="AI74" s="71" t="s">
        <v>128</v>
      </c>
      <c r="AL74" s="181"/>
      <c r="AM74" s="251"/>
      <c r="AN74" s="252"/>
      <c r="AO74" s="153">
        <f>AO72+AP72</f>
        <v>44</v>
      </c>
      <c r="AP74" s="177"/>
      <c r="AQ74" s="177">
        <f>AQ72+AR72</f>
        <v>50</v>
      </c>
      <c r="AR74" s="185"/>
    </row>
    <row r="75" spans="3:44" x14ac:dyDescent="0.4">
      <c r="D75" s="192"/>
      <c r="E75" s="268"/>
      <c r="F75" s="269"/>
      <c r="G75" s="142">
        <v>61</v>
      </c>
      <c r="H75" s="154">
        <v>15</v>
      </c>
      <c r="I75" s="154">
        <v>58</v>
      </c>
      <c r="J75" s="144">
        <v>15</v>
      </c>
      <c r="L75" s="192"/>
      <c r="M75" s="268"/>
      <c r="N75" s="269"/>
      <c r="O75" s="142">
        <v>157</v>
      </c>
      <c r="P75" s="154">
        <v>33</v>
      </c>
      <c r="Q75" s="154">
        <v>134</v>
      </c>
      <c r="R75" s="144">
        <v>33</v>
      </c>
      <c r="T75" s="192"/>
      <c r="U75" s="268"/>
      <c r="V75" s="269"/>
      <c r="W75" s="142">
        <v>42</v>
      </c>
      <c r="X75" s="154">
        <v>3</v>
      </c>
      <c r="Y75" s="154">
        <v>52</v>
      </c>
      <c r="Z75" s="144">
        <v>3</v>
      </c>
      <c r="AC75" s="180"/>
      <c r="AD75" s="251"/>
      <c r="AE75" s="252"/>
      <c r="AF75" s="142">
        <v>25</v>
      </c>
      <c r="AG75" s="154">
        <v>3</v>
      </c>
      <c r="AH75" s="154">
        <v>23</v>
      </c>
      <c r="AI75" s="144">
        <v>3</v>
      </c>
      <c r="AL75" s="180" t="s">
        <v>150</v>
      </c>
      <c r="AM75" s="251"/>
      <c r="AN75" s="252"/>
      <c r="AO75" s="97" t="s">
        <v>103</v>
      </c>
      <c r="AP75" s="70" t="s">
        <v>128</v>
      </c>
      <c r="AQ75" s="70" t="s">
        <v>129</v>
      </c>
      <c r="AR75" s="71" t="s">
        <v>128</v>
      </c>
    </row>
    <row r="76" spans="3:44" x14ac:dyDescent="0.4">
      <c r="D76" s="192"/>
      <c r="E76" s="268"/>
      <c r="F76" s="269"/>
      <c r="G76" s="264"/>
      <c r="H76" s="156"/>
      <c r="I76" s="156"/>
      <c r="J76" s="146"/>
      <c r="L76" s="192"/>
      <c r="M76" s="268"/>
      <c r="N76" s="269"/>
      <c r="O76" s="264"/>
      <c r="P76" s="156"/>
      <c r="Q76" s="156"/>
      <c r="R76" s="146"/>
      <c r="T76" s="192"/>
      <c r="U76" s="268"/>
      <c r="V76" s="269"/>
      <c r="W76" s="264"/>
      <c r="X76" s="156"/>
      <c r="Y76" s="156"/>
      <c r="Z76" s="146"/>
      <c r="AC76" s="180"/>
      <c r="AD76" s="251"/>
      <c r="AE76" s="252"/>
      <c r="AF76" s="264"/>
      <c r="AG76" s="156"/>
      <c r="AH76" s="156"/>
      <c r="AI76" s="146"/>
      <c r="AL76" s="180"/>
      <c r="AM76" s="251"/>
      <c r="AN76" s="252"/>
      <c r="AO76" s="141">
        <v>13</v>
      </c>
      <c r="AP76" s="143">
        <v>2</v>
      </c>
      <c r="AQ76" s="143">
        <v>46</v>
      </c>
      <c r="AR76" s="184">
        <v>2</v>
      </c>
    </row>
    <row r="77" spans="3:44" ht="19.5" thickBot="1" x14ac:dyDescent="0.45">
      <c r="D77" s="193"/>
      <c r="E77" s="270"/>
      <c r="F77" s="271"/>
      <c r="G77" s="265">
        <f>G75+H75</f>
        <v>76</v>
      </c>
      <c r="H77" s="196"/>
      <c r="I77" s="195">
        <f>I75+J75</f>
        <v>73</v>
      </c>
      <c r="J77" s="201"/>
      <c r="L77" s="193"/>
      <c r="M77" s="270"/>
      <c r="N77" s="271"/>
      <c r="O77" s="265">
        <f>O75+P75</f>
        <v>190</v>
      </c>
      <c r="P77" s="196"/>
      <c r="Q77" s="195">
        <f>Q75+R75</f>
        <v>167</v>
      </c>
      <c r="R77" s="201"/>
      <c r="T77" s="193"/>
      <c r="U77" s="270"/>
      <c r="V77" s="271"/>
      <c r="W77" s="265">
        <f>W75+X75</f>
        <v>45</v>
      </c>
      <c r="X77" s="196"/>
      <c r="Y77" s="195">
        <f>Y75+Z75</f>
        <v>55</v>
      </c>
      <c r="Z77" s="201"/>
      <c r="AC77" s="181"/>
      <c r="AD77" s="253"/>
      <c r="AE77" s="254"/>
      <c r="AF77" s="265">
        <f>AF75+AG75</f>
        <v>28</v>
      </c>
      <c r="AG77" s="196"/>
      <c r="AH77" s="195">
        <f>AH75+AI75</f>
        <v>26</v>
      </c>
      <c r="AI77" s="201"/>
      <c r="AL77" s="180"/>
      <c r="AM77" s="251"/>
      <c r="AN77" s="252"/>
      <c r="AO77" s="141"/>
      <c r="AP77" s="143"/>
      <c r="AQ77" s="143"/>
      <c r="AR77" s="184"/>
    </row>
    <row r="78" spans="3:44" ht="19.5" thickBot="1" x14ac:dyDescent="0.45">
      <c r="D78" s="191" t="s">
        <v>399</v>
      </c>
      <c r="E78" s="266">
        <v>176</v>
      </c>
      <c r="F78" s="267"/>
      <c r="G78" s="97" t="s">
        <v>103</v>
      </c>
      <c r="H78" s="70" t="s">
        <v>128</v>
      </c>
      <c r="I78" s="70" t="s">
        <v>129</v>
      </c>
      <c r="J78" s="71" t="s">
        <v>128</v>
      </c>
      <c r="L78" s="191" t="s">
        <v>336</v>
      </c>
      <c r="M78" s="266">
        <v>447</v>
      </c>
      <c r="N78" s="267"/>
      <c r="O78" s="97" t="s">
        <v>103</v>
      </c>
      <c r="P78" s="70" t="s">
        <v>128</v>
      </c>
      <c r="Q78" s="70" t="s">
        <v>129</v>
      </c>
      <c r="R78" s="71" t="s">
        <v>128</v>
      </c>
      <c r="T78" s="191" t="s">
        <v>294</v>
      </c>
      <c r="U78" s="266">
        <v>162</v>
      </c>
      <c r="V78" s="267"/>
      <c r="W78" s="97" t="s">
        <v>103</v>
      </c>
      <c r="X78" s="70" t="s">
        <v>128</v>
      </c>
      <c r="Y78" s="70" t="s">
        <v>129</v>
      </c>
      <c r="Z78" s="71" t="s">
        <v>128</v>
      </c>
      <c r="AC78" s="191" t="s">
        <v>230</v>
      </c>
      <c r="AD78" s="266">
        <v>70</v>
      </c>
      <c r="AE78" s="267"/>
      <c r="AF78" s="97" t="s">
        <v>103</v>
      </c>
      <c r="AG78" s="70" t="s">
        <v>128</v>
      </c>
      <c r="AH78" s="70" t="s">
        <v>129</v>
      </c>
      <c r="AI78" s="71" t="s">
        <v>128</v>
      </c>
      <c r="AL78" s="181"/>
      <c r="AM78" s="251"/>
      <c r="AN78" s="252"/>
      <c r="AO78" s="153">
        <f>AO76+AP76</f>
        <v>15</v>
      </c>
      <c r="AP78" s="177"/>
      <c r="AQ78" s="177">
        <f>AQ76+AR76</f>
        <v>48</v>
      </c>
      <c r="AR78" s="185"/>
    </row>
    <row r="79" spans="3:44" x14ac:dyDescent="0.4">
      <c r="D79" s="192"/>
      <c r="E79" s="268"/>
      <c r="F79" s="269"/>
      <c r="G79" s="142">
        <v>21</v>
      </c>
      <c r="H79" s="154">
        <v>4</v>
      </c>
      <c r="I79" s="154">
        <v>23</v>
      </c>
      <c r="J79" s="144">
        <v>4</v>
      </c>
      <c r="L79" s="192"/>
      <c r="M79" s="268"/>
      <c r="N79" s="269"/>
      <c r="O79" s="142">
        <v>167</v>
      </c>
      <c r="P79" s="154">
        <v>35</v>
      </c>
      <c r="Q79" s="154">
        <v>179</v>
      </c>
      <c r="R79" s="144">
        <v>35</v>
      </c>
      <c r="T79" s="192"/>
      <c r="U79" s="268"/>
      <c r="V79" s="269"/>
      <c r="W79" s="142">
        <v>41</v>
      </c>
      <c r="X79" s="154">
        <v>8</v>
      </c>
      <c r="Y79" s="154">
        <v>36</v>
      </c>
      <c r="Z79" s="144">
        <v>8</v>
      </c>
      <c r="AC79" s="192"/>
      <c r="AD79" s="268"/>
      <c r="AE79" s="269"/>
      <c r="AF79" s="142">
        <v>25</v>
      </c>
      <c r="AG79" s="154">
        <v>6</v>
      </c>
      <c r="AH79" s="154">
        <v>19</v>
      </c>
      <c r="AI79" s="144">
        <v>6</v>
      </c>
      <c r="AL79" s="180" t="s">
        <v>138</v>
      </c>
      <c r="AM79" s="251"/>
      <c r="AN79" s="252"/>
      <c r="AO79" s="97" t="s">
        <v>103</v>
      </c>
      <c r="AP79" s="70" t="s">
        <v>128</v>
      </c>
      <c r="AQ79" s="70" t="s">
        <v>129</v>
      </c>
      <c r="AR79" s="71" t="s">
        <v>128</v>
      </c>
    </row>
    <row r="80" spans="3:44" x14ac:dyDescent="0.4">
      <c r="D80" s="192"/>
      <c r="E80" s="268"/>
      <c r="F80" s="269"/>
      <c r="G80" s="264"/>
      <c r="H80" s="156"/>
      <c r="I80" s="156"/>
      <c r="J80" s="146"/>
      <c r="L80" s="192"/>
      <c r="M80" s="268"/>
      <c r="N80" s="269"/>
      <c r="O80" s="264"/>
      <c r="P80" s="156"/>
      <c r="Q80" s="156"/>
      <c r="R80" s="146"/>
      <c r="T80" s="192"/>
      <c r="U80" s="268"/>
      <c r="V80" s="269"/>
      <c r="W80" s="264"/>
      <c r="X80" s="156"/>
      <c r="Y80" s="156"/>
      <c r="Z80" s="146"/>
      <c r="AC80" s="192"/>
      <c r="AD80" s="268"/>
      <c r="AE80" s="269"/>
      <c r="AF80" s="264"/>
      <c r="AG80" s="156"/>
      <c r="AH80" s="156"/>
      <c r="AI80" s="146"/>
      <c r="AL80" s="180"/>
      <c r="AM80" s="251"/>
      <c r="AN80" s="252"/>
      <c r="AO80" s="142"/>
      <c r="AP80" s="154"/>
      <c r="AQ80" s="154"/>
      <c r="AR80" s="144"/>
    </row>
    <row r="81" spans="4:44" ht="19.5" thickBot="1" x14ac:dyDescent="0.45">
      <c r="D81" s="193"/>
      <c r="E81" s="270"/>
      <c r="F81" s="271"/>
      <c r="G81" s="265">
        <f>G79+H79</f>
        <v>25</v>
      </c>
      <c r="H81" s="196"/>
      <c r="I81" s="195">
        <f>I79+J79</f>
        <v>27</v>
      </c>
      <c r="J81" s="201"/>
      <c r="L81" s="193"/>
      <c r="M81" s="270"/>
      <c r="N81" s="271"/>
      <c r="O81" s="265">
        <f>O79+P79</f>
        <v>202</v>
      </c>
      <c r="P81" s="196"/>
      <c r="Q81" s="195">
        <f>Q79+R79</f>
        <v>214</v>
      </c>
      <c r="R81" s="201"/>
      <c r="T81" s="193"/>
      <c r="U81" s="270"/>
      <c r="V81" s="271"/>
      <c r="W81" s="265">
        <f>W79+X79</f>
        <v>49</v>
      </c>
      <c r="X81" s="196"/>
      <c r="Y81" s="195">
        <f>Y79+Z79</f>
        <v>44</v>
      </c>
      <c r="Z81" s="201"/>
      <c r="AC81" s="193"/>
      <c r="AD81" s="270"/>
      <c r="AE81" s="271"/>
      <c r="AF81" s="265">
        <f>AF79+AG79</f>
        <v>31</v>
      </c>
      <c r="AG81" s="196"/>
      <c r="AH81" s="195">
        <f>AH79+AI79</f>
        <v>25</v>
      </c>
      <c r="AI81" s="201"/>
      <c r="AL81" s="180"/>
      <c r="AM81" s="251"/>
      <c r="AN81" s="252"/>
      <c r="AO81" s="264"/>
      <c r="AP81" s="156"/>
      <c r="AQ81" s="156"/>
      <c r="AR81" s="146"/>
    </row>
    <row r="82" spans="4:44" ht="19.5" thickBot="1" x14ac:dyDescent="0.45">
      <c r="D82" s="191" t="s">
        <v>427</v>
      </c>
      <c r="E82" s="266">
        <v>576</v>
      </c>
      <c r="F82" s="267"/>
      <c r="G82" s="97" t="s">
        <v>103</v>
      </c>
      <c r="H82" s="70" t="s">
        <v>128</v>
      </c>
      <c r="I82" s="70" t="s">
        <v>129</v>
      </c>
      <c r="J82" s="71" t="s">
        <v>128</v>
      </c>
      <c r="L82" s="191" t="s">
        <v>337</v>
      </c>
      <c r="M82" s="266">
        <v>109</v>
      </c>
      <c r="N82" s="267"/>
      <c r="O82" s="97" t="s">
        <v>103</v>
      </c>
      <c r="P82" s="70" t="s">
        <v>128</v>
      </c>
      <c r="Q82" s="70" t="s">
        <v>129</v>
      </c>
      <c r="R82" s="71" t="s">
        <v>128</v>
      </c>
      <c r="T82" s="191" t="s">
        <v>303</v>
      </c>
      <c r="U82" s="266">
        <v>136</v>
      </c>
      <c r="V82" s="267"/>
      <c r="W82" s="97" t="s">
        <v>103</v>
      </c>
      <c r="X82" s="70" t="s">
        <v>128</v>
      </c>
      <c r="Y82" s="70" t="s">
        <v>129</v>
      </c>
      <c r="Z82" s="71" t="s">
        <v>128</v>
      </c>
      <c r="AC82" s="191" t="s">
        <v>243</v>
      </c>
      <c r="AD82" s="266">
        <v>92</v>
      </c>
      <c r="AE82" s="267"/>
      <c r="AF82" s="97" t="s">
        <v>103</v>
      </c>
      <c r="AG82" s="70" t="s">
        <v>128</v>
      </c>
      <c r="AH82" s="70" t="s">
        <v>129</v>
      </c>
      <c r="AI82" s="71" t="s">
        <v>128</v>
      </c>
      <c r="AL82" s="181"/>
      <c r="AM82" s="251"/>
      <c r="AN82" s="252"/>
      <c r="AO82" s="265">
        <f>AO80+AP80</f>
        <v>0</v>
      </c>
      <c r="AP82" s="196"/>
      <c r="AQ82" s="195">
        <f>AQ80+AR80</f>
        <v>0</v>
      </c>
      <c r="AR82" s="201"/>
    </row>
    <row r="83" spans="4:44" x14ac:dyDescent="0.4">
      <c r="D83" s="192"/>
      <c r="E83" s="268"/>
      <c r="F83" s="269"/>
      <c r="G83" s="142">
        <v>44</v>
      </c>
      <c r="H83" s="154">
        <v>6</v>
      </c>
      <c r="I83" s="154">
        <v>29</v>
      </c>
      <c r="J83" s="144">
        <v>6</v>
      </c>
      <c r="L83" s="192"/>
      <c r="M83" s="268"/>
      <c r="N83" s="269"/>
      <c r="O83" s="142">
        <v>160</v>
      </c>
      <c r="P83" s="154">
        <v>40</v>
      </c>
      <c r="Q83" s="154">
        <v>155</v>
      </c>
      <c r="R83" s="144">
        <v>40</v>
      </c>
      <c r="T83" s="192"/>
      <c r="U83" s="268"/>
      <c r="V83" s="269"/>
      <c r="W83" s="142">
        <v>26</v>
      </c>
      <c r="X83" s="154">
        <v>9</v>
      </c>
      <c r="Y83" s="154">
        <v>43</v>
      </c>
      <c r="Z83" s="144">
        <v>9</v>
      </c>
      <c r="AC83" s="192"/>
      <c r="AD83" s="268"/>
      <c r="AE83" s="269"/>
      <c r="AF83" s="142">
        <v>36</v>
      </c>
      <c r="AG83" s="154">
        <v>6</v>
      </c>
      <c r="AH83" s="154">
        <v>41</v>
      </c>
      <c r="AI83" s="144">
        <v>6</v>
      </c>
      <c r="AL83" s="180" t="s">
        <v>153</v>
      </c>
      <c r="AM83" s="251"/>
      <c r="AN83" s="252"/>
      <c r="AO83" s="97" t="s">
        <v>103</v>
      </c>
      <c r="AP83" s="70" t="s">
        <v>128</v>
      </c>
      <c r="AQ83" s="70" t="s">
        <v>129</v>
      </c>
      <c r="AR83" s="71" t="s">
        <v>128</v>
      </c>
    </row>
    <row r="84" spans="4:44" x14ac:dyDescent="0.4">
      <c r="D84" s="192"/>
      <c r="E84" s="268"/>
      <c r="F84" s="269"/>
      <c r="G84" s="264"/>
      <c r="H84" s="156"/>
      <c r="I84" s="156"/>
      <c r="J84" s="146"/>
      <c r="L84" s="192"/>
      <c r="M84" s="268"/>
      <c r="N84" s="269"/>
      <c r="O84" s="264"/>
      <c r="P84" s="156"/>
      <c r="Q84" s="156"/>
      <c r="R84" s="146"/>
      <c r="T84" s="192"/>
      <c r="U84" s="268"/>
      <c r="V84" s="269"/>
      <c r="W84" s="264"/>
      <c r="X84" s="156"/>
      <c r="Y84" s="156"/>
      <c r="Z84" s="146"/>
      <c r="AC84" s="192"/>
      <c r="AD84" s="268"/>
      <c r="AE84" s="269"/>
      <c r="AF84" s="264"/>
      <c r="AG84" s="156"/>
      <c r="AH84" s="156"/>
      <c r="AI84" s="146"/>
      <c r="AL84" s="180"/>
      <c r="AM84" s="251"/>
      <c r="AN84" s="252"/>
      <c r="AO84" s="142"/>
      <c r="AP84" s="154"/>
      <c r="AQ84" s="154"/>
      <c r="AR84" s="144"/>
    </row>
    <row r="85" spans="4:44" ht="19.5" thickBot="1" x14ac:dyDescent="0.45">
      <c r="D85" s="193"/>
      <c r="E85" s="270"/>
      <c r="F85" s="271"/>
      <c r="G85" s="265">
        <f>G83+H83</f>
        <v>50</v>
      </c>
      <c r="H85" s="196"/>
      <c r="I85" s="195">
        <f>I83+J83</f>
        <v>35</v>
      </c>
      <c r="J85" s="201"/>
      <c r="L85" s="193"/>
      <c r="M85" s="270"/>
      <c r="N85" s="271"/>
      <c r="O85" s="265">
        <f>O83+P83</f>
        <v>200</v>
      </c>
      <c r="P85" s="196"/>
      <c r="Q85" s="195">
        <f>Q83+R83</f>
        <v>195</v>
      </c>
      <c r="R85" s="201"/>
      <c r="T85" s="193"/>
      <c r="U85" s="270"/>
      <c r="V85" s="271"/>
      <c r="W85" s="265">
        <f>W83+X83</f>
        <v>35</v>
      </c>
      <c r="X85" s="196"/>
      <c r="Y85" s="195">
        <f>Y83+Z83</f>
        <v>52</v>
      </c>
      <c r="Z85" s="201"/>
      <c r="AC85" s="193"/>
      <c r="AD85" s="270"/>
      <c r="AE85" s="271"/>
      <c r="AF85" s="265">
        <f>AF83+AG83</f>
        <v>42</v>
      </c>
      <c r="AG85" s="196"/>
      <c r="AH85" s="195">
        <f>AH83+AI83</f>
        <v>47</v>
      </c>
      <c r="AI85" s="201"/>
      <c r="AL85" s="180"/>
      <c r="AM85" s="251"/>
      <c r="AN85" s="252"/>
      <c r="AO85" s="264"/>
      <c r="AP85" s="156"/>
      <c r="AQ85" s="156"/>
      <c r="AR85" s="146"/>
    </row>
    <row r="86" spans="4:44" ht="19.5" thickBot="1" x14ac:dyDescent="0.45">
      <c r="D86" s="191" t="s">
        <v>429</v>
      </c>
      <c r="E86" s="266">
        <v>47</v>
      </c>
      <c r="F86" s="267"/>
      <c r="G86" s="97" t="s">
        <v>103</v>
      </c>
      <c r="H86" s="70" t="s">
        <v>128</v>
      </c>
      <c r="I86" s="70" t="s">
        <v>129</v>
      </c>
      <c r="J86" s="71" t="s">
        <v>128</v>
      </c>
      <c r="L86" s="191" t="s">
        <v>338</v>
      </c>
      <c r="M86" s="266">
        <v>25</v>
      </c>
      <c r="N86" s="267"/>
      <c r="O86" s="97" t="s">
        <v>103</v>
      </c>
      <c r="P86" s="70" t="s">
        <v>128</v>
      </c>
      <c r="Q86" s="70" t="s">
        <v>129</v>
      </c>
      <c r="R86" s="71" t="s">
        <v>128</v>
      </c>
      <c r="T86" s="191" t="s">
        <v>310</v>
      </c>
      <c r="U86" s="266">
        <v>112</v>
      </c>
      <c r="V86" s="267"/>
      <c r="W86" s="97" t="s">
        <v>103</v>
      </c>
      <c r="X86" s="70" t="s">
        <v>128</v>
      </c>
      <c r="Y86" s="70" t="s">
        <v>129</v>
      </c>
      <c r="Z86" s="71" t="s">
        <v>128</v>
      </c>
      <c r="AC86" s="191" t="s">
        <v>250</v>
      </c>
      <c r="AD86" s="266">
        <v>113</v>
      </c>
      <c r="AE86" s="267"/>
      <c r="AF86" s="97" t="s">
        <v>103</v>
      </c>
      <c r="AG86" s="70" t="s">
        <v>128</v>
      </c>
      <c r="AH86" s="70" t="s">
        <v>129</v>
      </c>
      <c r="AI86" s="71" t="s">
        <v>128</v>
      </c>
      <c r="AL86" s="181"/>
      <c r="AM86" s="251"/>
      <c r="AN86" s="252"/>
      <c r="AO86" s="265">
        <f>AO84+AP84</f>
        <v>0</v>
      </c>
      <c r="AP86" s="196"/>
      <c r="AQ86" s="195">
        <f>AQ84+AR84</f>
        <v>0</v>
      </c>
      <c r="AR86" s="201"/>
    </row>
    <row r="87" spans="4:44" x14ac:dyDescent="0.4">
      <c r="D87" s="192"/>
      <c r="E87" s="268"/>
      <c r="F87" s="269"/>
      <c r="G87" s="142">
        <v>42</v>
      </c>
      <c r="H87" s="154">
        <v>7</v>
      </c>
      <c r="I87" s="154">
        <v>35</v>
      </c>
      <c r="J87" s="144">
        <v>7</v>
      </c>
      <c r="L87" s="192"/>
      <c r="M87" s="268"/>
      <c r="N87" s="269"/>
      <c r="O87" s="142">
        <v>175</v>
      </c>
      <c r="P87" s="154">
        <v>73</v>
      </c>
      <c r="Q87" s="154">
        <v>186</v>
      </c>
      <c r="R87" s="144">
        <v>73</v>
      </c>
      <c r="T87" s="192"/>
      <c r="U87" s="268"/>
      <c r="V87" s="269"/>
      <c r="W87" s="142">
        <v>29</v>
      </c>
      <c r="X87" s="154">
        <v>9</v>
      </c>
      <c r="Y87" s="154">
        <v>29</v>
      </c>
      <c r="Z87" s="144">
        <v>9</v>
      </c>
      <c r="AC87" s="192"/>
      <c r="AD87" s="268"/>
      <c r="AE87" s="269"/>
      <c r="AF87" s="142">
        <v>33</v>
      </c>
      <c r="AG87" s="154">
        <v>8</v>
      </c>
      <c r="AH87" s="154">
        <v>69</v>
      </c>
      <c r="AI87" s="144">
        <v>8</v>
      </c>
      <c r="AL87" s="180" t="s">
        <v>154</v>
      </c>
      <c r="AM87" s="251"/>
      <c r="AN87" s="252"/>
      <c r="AO87" s="97" t="s">
        <v>103</v>
      </c>
      <c r="AP87" s="70" t="s">
        <v>128</v>
      </c>
      <c r="AQ87" s="70" t="s">
        <v>129</v>
      </c>
      <c r="AR87" s="71" t="s">
        <v>128</v>
      </c>
    </row>
    <row r="88" spans="4:44" x14ac:dyDescent="0.4">
      <c r="D88" s="192"/>
      <c r="E88" s="268"/>
      <c r="F88" s="269"/>
      <c r="G88" s="264"/>
      <c r="H88" s="156"/>
      <c r="I88" s="156"/>
      <c r="J88" s="146"/>
      <c r="L88" s="192"/>
      <c r="M88" s="268"/>
      <c r="N88" s="269"/>
      <c r="O88" s="264"/>
      <c r="P88" s="156"/>
      <c r="Q88" s="156"/>
      <c r="R88" s="146"/>
      <c r="T88" s="192"/>
      <c r="U88" s="268"/>
      <c r="V88" s="269"/>
      <c r="W88" s="264"/>
      <c r="X88" s="156"/>
      <c r="Y88" s="156"/>
      <c r="Z88" s="146"/>
      <c r="AC88" s="192"/>
      <c r="AD88" s="268"/>
      <c r="AE88" s="269"/>
      <c r="AF88" s="264"/>
      <c r="AG88" s="156"/>
      <c r="AH88" s="156"/>
      <c r="AI88" s="146"/>
      <c r="AL88" s="180"/>
      <c r="AM88" s="251"/>
      <c r="AN88" s="252"/>
      <c r="AO88" s="142"/>
      <c r="AP88" s="154"/>
      <c r="AQ88" s="154"/>
      <c r="AR88" s="144"/>
    </row>
    <row r="89" spans="4:44" ht="19.5" thickBot="1" x14ac:dyDescent="0.45">
      <c r="D89" s="193"/>
      <c r="E89" s="270"/>
      <c r="F89" s="271"/>
      <c r="G89" s="265">
        <f>G87+H87</f>
        <v>49</v>
      </c>
      <c r="H89" s="196"/>
      <c r="I89" s="195">
        <f>I87+J87</f>
        <v>42</v>
      </c>
      <c r="J89" s="201"/>
      <c r="L89" s="193"/>
      <c r="M89" s="270"/>
      <c r="N89" s="271"/>
      <c r="O89" s="265">
        <f>O87+P87</f>
        <v>248</v>
      </c>
      <c r="P89" s="196"/>
      <c r="Q89" s="195">
        <f>Q87+R87</f>
        <v>259</v>
      </c>
      <c r="R89" s="201"/>
      <c r="T89" s="193"/>
      <c r="U89" s="270"/>
      <c r="V89" s="271"/>
      <c r="W89" s="265">
        <f>W87+X87</f>
        <v>38</v>
      </c>
      <c r="X89" s="196"/>
      <c r="Y89" s="195">
        <f>Y87+Z87</f>
        <v>38</v>
      </c>
      <c r="Z89" s="201"/>
      <c r="AC89" s="193"/>
      <c r="AD89" s="270"/>
      <c r="AE89" s="271"/>
      <c r="AF89" s="265">
        <f>AF87+AG87</f>
        <v>41</v>
      </c>
      <c r="AG89" s="196"/>
      <c r="AH89" s="195">
        <f>AH87+AI87</f>
        <v>77</v>
      </c>
      <c r="AI89" s="201"/>
      <c r="AL89" s="180"/>
      <c r="AM89" s="251"/>
      <c r="AN89" s="252"/>
      <c r="AO89" s="264"/>
      <c r="AP89" s="156"/>
      <c r="AQ89" s="156"/>
      <c r="AR89" s="146"/>
    </row>
    <row r="90" spans="4:44" ht="19.5" thickBot="1" x14ac:dyDescent="0.45">
      <c r="D90" s="191" t="s">
        <v>402</v>
      </c>
      <c r="E90" s="266">
        <v>80</v>
      </c>
      <c r="F90" s="267"/>
      <c r="G90" s="97" t="s">
        <v>103</v>
      </c>
      <c r="H90" s="70" t="s">
        <v>128</v>
      </c>
      <c r="I90" s="70" t="s">
        <v>129</v>
      </c>
      <c r="J90" s="71" t="s">
        <v>128</v>
      </c>
      <c r="L90" s="191" t="s">
        <v>339</v>
      </c>
      <c r="M90" s="266">
        <v>119</v>
      </c>
      <c r="N90" s="267"/>
      <c r="O90" s="97" t="s">
        <v>103</v>
      </c>
      <c r="P90" s="70" t="s">
        <v>128</v>
      </c>
      <c r="Q90" s="70" t="s">
        <v>129</v>
      </c>
      <c r="R90" s="71" t="s">
        <v>128</v>
      </c>
      <c r="T90" s="191" t="s">
        <v>315</v>
      </c>
      <c r="U90" s="266">
        <v>71</v>
      </c>
      <c r="V90" s="267"/>
      <c r="W90" s="97" t="s">
        <v>103</v>
      </c>
      <c r="X90" s="70" t="s">
        <v>128</v>
      </c>
      <c r="Y90" s="70" t="s">
        <v>129</v>
      </c>
      <c r="Z90" s="71" t="s">
        <v>128</v>
      </c>
      <c r="AC90" s="191" t="s">
        <v>255</v>
      </c>
      <c r="AD90" s="266">
        <v>124</v>
      </c>
      <c r="AE90" s="267"/>
      <c r="AF90" s="97" t="s">
        <v>103</v>
      </c>
      <c r="AG90" s="70" t="s">
        <v>128</v>
      </c>
      <c r="AH90" s="70" t="s">
        <v>129</v>
      </c>
      <c r="AI90" s="71" t="s">
        <v>128</v>
      </c>
      <c r="AL90" s="181"/>
      <c r="AM90" s="251"/>
      <c r="AN90" s="252"/>
      <c r="AO90" s="265">
        <f>AO88+AP88</f>
        <v>0</v>
      </c>
      <c r="AP90" s="196"/>
      <c r="AQ90" s="195">
        <f>AQ88+AR88</f>
        <v>0</v>
      </c>
      <c r="AR90" s="201"/>
    </row>
    <row r="91" spans="4:44" x14ac:dyDescent="0.4">
      <c r="D91" s="192"/>
      <c r="E91" s="268"/>
      <c r="F91" s="269"/>
      <c r="G91" s="142">
        <v>35</v>
      </c>
      <c r="H91" s="154">
        <v>14</v>
      </c>
      <c r="I91" s="154">
        <v>52</v>
      </c>
      <c r="J91" s="144">
        <v>14</v>
      </c>
      <c r="L91" s="192"/>
      <c r="M91" s="268"/>
      <c r="N91" s="269"/>
      <c r="O91" s="142">
        <v>185</v>
      </c>
      <c r="P91" s="154">
        <v>43</v>
      </c>
      <c r="Q91" s="154">
        <v>227</v>
      </c>
      <c r="R91" s="144">
        <v>43</v>
      </c>
      <c r="T91" s="192"/>
      <c r="U91" s="268"/>
      <c r="V91" s="269"/>
      <c r="W91" s="142">
        <v>53</v>
      </c>
      <c r="X91" s="154">
        <v>6</v>
      </c>
      <c r="Y91" s="154">
        <v>49</v>
      </c>
      <c r="Z91" s="144">
        <v>6</v>
      </c>
      <c r="AC91" s="192"/>
      <c r="AD91" s="268"/>
      <c r="AE91" s="269"/>
      <c r="AF91" s="142">
        <v>34</v>
      </c>
      <c r="AG91" s="154">
        <v>9</v>
      </c>
      <c r="AH91" s="154">
        <v>39</v>
      </c>
      <c r="AI91" s="144">
        <v>9</v>
      </c>
      <c r="AL91" s="180" t="s">
        <v>209</v>
      </c>
      <c r="AM91" s="251"/>
      <c r="AN91" s="252"/>
      <c r="AO91" s="97" t="s">
        <v>103</v>
      </c>
      <c r="AP91" s="70" t="s">
        <v>128</v>
      </c>
      <c r="AQ91" s="70" t="s">
        <v>129</v>
      </c>
      <c r="AR91" s="71" t="s">
        <v>128</v>
      </c>
    </row>
    <row r="92" spans="4:44" x14ac:dyDescent="0.4">
      <c r="D92" s="192"/>
      <c r="E92" s="268"/>
      <c r="F92" s="269"/>
      <c r="G92" s="264"/>
      <c r="H92" s="156"/>
      <c r="I92" s="156"/>
      <c r="J92" s="146"/>
      <c r="L92" s="192"/>
      <c r="M92" s="268"/>
      <c r="N92" s="269"/>
      <c r="O92" s="264"/>
      <c r="P92" s="156"/>
      <c r="Q92" s="156"/>
      <c r="R92" s="146"/>
      <c r="T92" s="192"/>
      <c r="U92" s="268"/>
      <c r="V92" s="269"/>
      <c r="W92" s="264"/>
      <c r="X92" s="156"/>
      <c r="Y92" s="156"/>
      <c r="Z92" s="146"/>
      <c r="AC92" s="192"/>
      <c r="AD92" s="268"/>
      <c r="AE92" s="269"/>
      <c r="AF92" s="264"/>
      <c r="AG92" s="156"/>
      <c r="AH92" s="156"/>
      <c r="AI92" s="146"/>
      <c r="AL92" s="180"/>
      <c r="AM92" s="251"/>
      <c r="AN92" s="252"/>
      <c r="AO92" s="142"/>
      <c r="AP92" s="154"/>
      <c r="AQ92" s="154"/>
      <c r="AR92" s="144"/>
    </row>
    <row r="93" spans="4:44" ht="19.5" thickBot="1" x14ac:dyDescent="0.45">
      <c r="D93" s="193"/>
      <c r="E93" s="270"/>
      <c r="F93" s="271"/>
      <c r="G93" s="265">
        <f>G91+H91</f>
        <v>49</v>
      </c>
      <c r="H93" s="196"/>
      <c r="I93" s="195">
        <f>I91+J91</f>
        <v>66</v>
      </c>
      <c r="J93" s="201"/>
      <c r="L93" s="193"/>
      <c r="M93" s="270"/>
      <c r="N93" s="271"/>
      <c r="O93" s="265">
        <f>O91+P91</f>
        <v>228</v>
      </c>
      <c r="P93" s="196"/>
      <c r="Q93" s="195">
        <f>Q91+R91</f>
        <v>270</v>
      </c>
      <c r="R93" s="201"/>
      <c r="T93" s="193"/>
      <c r="U93" s="270"/>
      <c r="V93" s="271"/>
      <c r="W93" s="265">
        <f>W91+X91</f>
        <v>59</v>
      </c>
      <c r="X93" s="196"/>
      <c r="Y93" s="195">
        <f>Y91+Z91</f>
        <v>55</v>
      </c>
      <c r="Z93" s="201"/>
      <c r="AC93" s="193"/>
      <c r="AD93" s="270"/>
      <c r="AE93" s="271"/>
      <c r="AF93" s="265">
        <f>AF91+AG91</f>
        <v>43</v>
      </c>
      <c r="AG93" s="196"/>
      <c r="AH93" s="195">
        <f>AH91+AI91</f>
        <v>48</v>
      </c>
      <c r="AI93" s="201"/>
      <c r="AL93" s="180"/>
      <c r="AM93" s="251"/>
      <c r="AN93" s="252"/>
      <c r="AO93" s="264"/>
      <c r="AP93" s="156"/>
      <c r="AQ93" s="156"/>
      <c r="AR93" s="146"/>
    </row>
    <row r="94" spans="4:44" ht="19.5" thickBot="1" x14ac:dyDescent="0.45">
      <c r="D94" s="191" t="s">
        <v>403</v>
      </c>
      <c r="E94" s="266"/>
      <c r="F94" s="267"/>
      <c r="G94" s="97" t="s">
        <v>103</v>
      </c>
      <c r="H94" s="70" t="s">
        <v>128</v>
      </c>
      <c r="I94" s="70" t="s">
        <v>129</v>
      </c>
      <c r="J94" s="71" t="s">
        <v>128</v>
      </c>
      <c r="L94" s="191" t="s">
        <v>392</v>
      </c>
      <c r="M94" s="266">
        <v>85</v>
      </c>
      <c r="N94" s="267"/>
      <c r="O94" s="97" t="s">
        <v>103</v>
      </c>
      <c r="P94" s="70" t="s">
        <v>128</v>
      </c>
      <c r="Q94" s="70" t="s">
        <v>129</v>
      </c>
      <c r="R94" s="71" t="s">
        <v>128</v>
      </c>
      <c r="T94" s="191" t="s">
        <v>325</v>
      </c>
      <c r="U94" s="266">
        <v>125</v>
      </c>
      <c r="V94" s="267"/>
      <c r="W94" s="97" t="s">
        <v>103</v>
      </c>
      <c r="X94" s="70" t="s">
        <v>128</v>
      </c>
      <c r="Y94" s="70" t="s">
        <v>129</v>
      </c>
      <c r="Z94" s="71" t="s">
        <v>128</v>
      </c>
      <c r="AC94" s="191" t="s">
        <v>262</v>
      </c>
      <c r="AD94" s="266">
        <v>233</v>
      </c>
      <c r="AE94" s="267"/>
      <c r="AF94" s="97" t="s">
        <v>134</v>
      </c>
      <c r="AG94" s="70" t="s">
        <v>135</v>
      </c>
      <c r="AH94" s="70" t="s">
        <v>136</v>
      </c>
      <c r="AI94" s="71" t="s">
        <v>135</v>
      </c>
      <c r="AL94" s="181"/>
      <c r="AM94" s="251"/>
      <c r="AN94" s="252"/>
      <c r="AO94" s="265">
        <f>AO92+AP92</f>
        <v>0</v>
      </c>
      <c r="AP94" s="196"/>
      <c r="AQ94" s="195">
        <f>AQ92+AR92</f>
        <v>0</v>
      </c>
      <c r="AR94" s="201"/>
    </row>
    <row r="95" spans="4:44" x14ac:dyDescent="0.4">
      <c r="D95" s="192"/>
      <c r="E95" s="268"/>
      <c r="F95" s="269"/>
      <c r="G95" s="142"/>
      <c r="H95" s="154"/>
      <c r="I95" s="154"/>
      <c r="J95" s="144"/>
      <c r="L95" s="192"/>
      <c r="M95" s="268"/>
      <c r="N95" s="269"/>
      <c r="O95" s="142">
        <v>33</v>
      </c>
      <c r="P95" s="154">
        <v>8</v>
      </c>
      <c r="Q95" s="154">
        <v>50</v>
      </c>
      <c r="R95" s="144">
        <v>8</v>
      </c>
      <c r="T95" s="192"/>
      <c r="U95" s="268"/>
      <c r="V95" s="269"/>
      <c r="W95" s="142">
        <v>55</v>
      </c>
      <c r="X95" s="154">
        <v>14</v>
      </c>
      <c r="Y95" s="154">
        <v>44</v>
      </c>
      <c r="Z95" s="144">
        <v>14</v>
      </c>
      <c r="AC95" s="192"/>
      <c r="AD95" s="268"/>
      <c r="AE95" s="269"/>
      <c r="AF95" s="142">
        <v>45</v>
      </c>
      <c r="AG95" s="154">
        <v>6</v>
      </c>
      <c r="AH95" s="154">
        <v>37</v>
      </c>
      <c r="AI95" s="144">
        <v>6</v>
      </c>
      <c r="AL95" s="180" t="s">
        <v>210</v>
      </c>
      <c r="AM95" s="251"/>
      <c r="AN95" s="252"/>
      <c r="AO95" s="97" t="s">
        <v>103</v>
      </c>
      <c r="AP95" s="70" t="s">
        <v>128</v>
      </c>
      <c r="AQ95" s="70" t="s">
        <v>129</v>
      </c>
      <c r="AR95" s="71" t="s">
        <v>128</v>
      </c>
    </row>
    <row r="96" spans="4:44" x14ac:dyDescent="0.4">
      <c r="D96" s="192"/>
      <c r="E96" s="268"/>
      <c r="F96" s="269"/>
      <c r="G96" s="264"/>
      <c r="H96" s="156"/>
      <c r="I96" s="156"/>
      <c r="J96" s="146"/>
      <c r="L96" s="192"/>
      <c r="M96" s="268"/>
      <c r="N96" s="269"/>
      <c r="O96" s="264"/>
      <c r="P96" s="156"/>
      <c r="Q96" s="156"/>
      <c r="R96" s="146"/>
      <c r="T96" s="192"/>
      <c r="U96" s="268"/>
      <c r="V96" s="269"/>
      <c r="W96" s="264"/>
      <c r="X96" s="156"/>
      <c r="Y96" s="156"/>
      <c r="Z96" s="146"/>
      <c r="AC96" s="192"/>
      <c r="AD96" s="268"/>
      <c r="AE96" s="269"/>
      <c r="AF96" s="264"/>
      <c r="AG96" s="156"/>
      <c r="AH96" s="156"/>
      <c r="AI96" s="146"/>
      <c r="AL96" s="180"/>
      <c r="AM96" s="251"/>
      <c r="AN96" s="252"/>
      <c r="AO96" s="142"/>
      <c r="AP96" s="154"/>
      <c r="AQ96" s="154"/>
      <c r="AR96" s="144"/>
    </row>
    <row r="97" spans="4:44" ht="19.5" thickBot="1" x14ac:dyDescent="0.45">
      <c r="D97" s="193"/>
      <c r="E97" s="270"/>
      <c r="F97" s="271"/>
      <c r="G97" s="265">
        <f>G95+H95</f>
        <v>0</v>
      </c>
      <c r="H97" s="196"/>
      <c r="I97" s="195">
        <f>I95+J95</f>
        <v>0</v>
      </c>
      <c r="J97" s="201"/>
      <c r="L97" s="193"/>
      <c r="M97" s="270"/>
      <c r="N97" s="271"/>
      <c r="O97" s="265">
        <f>O95+P95</f>
        <v>41</v>
      </c>
      <c r="P97" s="196"/>
      <c r="Q97" s="195">
        <f>Q95+R95</f>
        <v>58</v>
      </c>
      <c r="R97" s="201"/>
      <c r="T97" s="193"/>
      <c r="U97" s="270"/>
      <c r="V97" s="271"/>
      <c r="W97" s="265">
        <f>W95+X95</f>
        <v>69</v>
      </c>
      <c r="X97" s="196"/>
      <c r="Y97" s="195">
        <f>Y95+Z95</f>
        <v>58</v>
      </c>
      <c r="Z97" s="201"/>
      <c r="AC97" s="193"/>
      <c r="AD97" s="270"/>
      <c r="AE97" s="271"/>
      <c r="AF97" s="265">
        <f>AF95+AG95</f>
        <v>51</v>
      </c>
      <c r="AG97" s="196"/>
      <c r="AH97" s="195">
        <f>AH95+AI95</f>
        <v>43</v>
      </c>
      <c r="AI97" s="201"/>
      <c r="AL97" s="180"/>
      <c r="AM97" s="251"/>
      <c r="AN97" s="252"/>
      <c r="AO97" s="264"/>
      <c r="AP97" s="156"/>
      <c r="AQ97" s="156"/>
      <c r="AR97" s="146"/>
    </row>
    <row r="98" spans="4:44" ht="19.5" thickBot="1" x14ac:dyDescent="0.45">
      <c r="D98" s="191" t="s">
        <v>404</v>
      </c>
      <c r="E98" s="266"/>
      <c r="F98" s="267"/>
      <c r="G98" s="97" t="s">
        <v>103</v>
      </c>
      <c r="H98" s="70" t="s">
        <v>128</v>
      </c>
      <c r="I98" s="70" t="s">
        <v>129</v>
      </c>
      <c r="J98" s="71" t="s">
        <v>128</v>
      </c>
      <c r="T98" s="191" t="s">
        <v>331</v>
      </c>
      <c r="U98" s="266">
        <v>165</v>
      </c>
      <c r="V98" s="267"/>
      <c r="W98" s="97" t="s">
        <v>103</v>
      </c>
      <c r="X98" s="70" t="s">
        <v>128</v>
      </c>
      <c r="Y98" s="70" t="s">
        <v>129</v>
      </c>
      <c r="Z98" s="71" t="s">
        <v>128</v>
      </c>
      <c r="AC98" s="191" t="s">
        <v>269</v>
      </c>
      <c r="AD98" s="266">
        <v>203</v>
      </c>
      <c r="AE98" s="267"/>
      <c r="AF98" s="97" t="s">
        <v>271</v>
      </c>
      <c r="AG98" s="70" t="s">
        <v>272</v>
      </c>
      <c r="AH98" s="70" t="s">
        <v>273</v>
      </c>
      <c r="AI98" s="71" t="s">
        <v>272</v>
      </c>
      <c r="AL98" s="181"/>
      <c r="AM98" s="251"/>
      <c r="AN98" s="252"/>
      <c r="AO98" s="265">
        <f>AO96+AP96</f>
        <v>0</v>
      </c>
      <c r="AP98" s="196"/>
      <c r="AQ98" s="195">
        <f>AQ96+AR96</f>
        <v>0</v>
      </c>
      <c r="AR98" s="201"/>
    </row>
    <row r="99" spans="4:44" x14ac:dyDescent="0.4">
      <c r="D99" s="192"/>
      <c r="E99" s="268"/>
      <c r="F99" s="269"/>
      <c r="G99" s="142"/>
      <c r="H99" s="154"/>
      <c r="I99" s="154"/>
      <c r="J99" s="144"/>
      <c r="T99" s="192"/>
      <c r="U99" s="268"/>
      <c r="V99" s="269"/>
      <c r="W99" s="142">
        <v>40</v>
      </c>
      <c r="X99" s="154">
        <v>6</v>
      </c>
      <c r="Y99" s="154">
        <v>29</v>
      </c>
      <c r="Z99" s="144">
        <v>6</v>
      </c>
      <c r="AC99" s="192"/>
      <c r="AD99" s="268"/>
      <c r="AE99" s="269"/>
      <c r="AF99" s="142">
        <v>42</v>
      </c>
      <c r="AG99" s="154">
        <v>3</v>
      </c>
      <c r="AH99" s="154">
        <v>52</v>
      </c>
      <c r="AI99" s="144">
        <v>3</v>
      </c>
      <c r="AL99" s="180" t="s">
        <v>211</v>
      </c>
      <c r="AM99" s="251"/>
      <c r="AN99" s="252"/>
      <c r="AO99" s="97" t="s">
        <v>103</v>
      </c>
      <c r="AP99" s="70" t="s">
        <v>128</v>
      </c>
      <c r="AQ99" s="70" t="s">
        <v>129</v>
      </c>
      <c r="AR99" s="71" t="s">
        <v>128</v>
      </c>
    </row>
    <row r="100" spans="4:44" x14ac:dyDescent="0.4">
      <c r="D100" s="192"/>
      <c r="E100" s="268"/>
      <c r="F100" s="269"/>
      <c r="G100" s="264"/>
      <c r="H100" s="156"/>
      <c r="I100" s="156"/>
      <c r="J100" s="146"/>
      <c r="T100" s="192"/>
      <c r="U100" s="268"/>
      <c r="V100" s="269"/>
      <c r="W100" s="264"/>
      <c r="X100" s="156"/>
      <c r="Y100" s="156"/>
      <c r="Z100" s="146"/>
      <c r="AC100" s="192"/>
      <c r="AD100" s="268"/>
      <c r="AE100" s="269"/>
      <c r="AF100" s="264"/>
      <c r="AG100" s="156"/>
      <c r="AH100" s="156"/>
      <c r="AI100" s="146"/>
      <c r="AL100" s="180"/>
      <c r="AM100" s="251"/>
      <c r="AN100" s="252"/>
      <c r="AO100" s="142"/>
      <c r="AP100" s="154"/>
      <c r="AQ100" s="154"/>
      <c r="AR100" s="144"/>
    </row>
    <row r="101" spans="4:44" ht="19.5" thickBot="1" x14ac:dyDescent="0.45">
      <c r="D101" s="193"/>
      <c r="E101" s="270"/>
      <c r="F101" s="271"/>
      <c r="G101" s="265">
        <f>G99+H99</f>
        <v>0</v>
      </c>
      <c r="H101" s="196"/>
      <c r="I101" s="195">
        <f>I99+J99</f>
        <v>0</v>
      </c>
      <c r="J101" s="201"/>
      <c r="T101" s="193"/>
      <c r="U101" s="270"/>
      <c r="V101" s="271"/>
      <c r="W101" s="265">
        <f>W99+X99</f>
        <v>46</v>
      </c>
      <c r="X101" s="196"/>
      <c r="Y101" s="195">
        <f>Y99+Z99</f>
        <v>35</v>
      </c>
      <c r="Z101" s="201"/>
      <c r="AC101" s="193"/>
      <c r="AD101" s="270"/>
      <c r="AE101" s="271"/>
      <c r="AF101" s="265">
        <f>AF99+AG99</f>
        <v>45</v>
      </c>
      <c r="AG101" s="196"/>
      <c r="AH101" s="195">
        <f>AH99+AI99</f>
        <v>55</v>
      </c>
      <c r="AI101" s="201"/>
      <c r="AL101" s="180"/>
      <c r="AM101" s="251"/>
      <c r="AN101" s="252"/>
      <c r="AO101" s="264"/>
      <c r="AP101" s="156"/>
      <c r="AQ101" s="156"/>
      <c r="AR101" s="146"/>
    </row>
    <row r="102" spans="4:44" ht="19.5" thickBot="1" x14ac:dyDescent="0.45">
      <c r="D102" s="191" t="s">
        <v>405</v>
      </c>
      <c r="E102" s="266"/>
      <c r="F102" s="267"/>
      <c r="G102" s="97" t="s">
        <v>103</v>
      </c>
      <c r="H102" s="70" t="s">
        <v>128</v>
      </c>
      <c r="I102" s="70" t="s">
        <v>129</v>
      </c>
      <c r="J102" s="71" t="s">
        <v>128</v>
      </c>
      <c r="AL102" s="181"/>
      <c r="AM102" s="251"/>
      <c r="AN102" s="252"/>
      <c r="AO102" s="265">
        <f>AO100+AP100</f>
        <v>0</v>
      </c>
      <c r="AP102" s="196"/>
      <c r="AQ102" s="195">
        <f>AQ100+AR100</f>
        <v>0</v>
      </c>
      <c r="AR102" s="201"/>
    </row>
    <row r="103" spans="4:44" x14ac:dyDescent="0.4">
      <c r="D103" s="192"/>
      <c r="E103" s="268"/>
      <c r="F103" s="269"/>
      <c r="G103" s="142"/>
      <c r="H103" s="154"/>
      <c r="I103" s="154"/>
      <c r="J103" s="144"/>
      <c r="AL103" s="180" t="s">
        <v>212</v>
      </c>
      <c r="AM103" s="251"/>
      <c r="AN103" s="252"/>
      <c r="AO103" s="97" t="s">
        <v>103</v>
      </c>
      <c r="AP103" s="70" t="s">
        <v>128</v>
      </c>
      <c r="AQ103" s="70" t="s">
        <v>129</v>
      </c>
      <c r="AR103" s="71" t="s">
        <v>128</v>
      </c>
    </row>
    <row r="104" spans="4:44" x14ac:dyDescent="0.4">
      <c r="D104" s="192"/>
      <c r="E104" s="268"/>
      <c r="F104" s="269"/>
      <c r="G104" s="264"/>
      <c r="H104" s="156"/>
      <c r="I104" s="156"/>
      <c r="J104" s="146"/>
      <c r="AL104" s="180"/>
      <c r="AM104" s="251"/>
      <c r="AN104" s="252"/>
      <c r="AO104" s="142"/>
      <c r="AP104" s="154"/>
      <c r="AQ104" s="154"/>
      <c r="AR104" s="144"/>
    </row>
    <row r="105" spans="4:44" ht="19.5" thickBot="1" x14ac:dyDescent="0.45">
      <c r="D105" s="193"/>
      <c r="E105" s="270"/>
      <c r="F105" s="271"/>
      <c r="G105" s="265">
        <f>G103+H103</f>
        <v>0</v>
      </c>
      <c r="H105" s="196"/>
      <c r="I105" s="195">
        <f>I103+J103</f>
        <v>0</v>
      </c>
      <c r="J105" s="201"/>
      <c r="AL105" s="180"/>
      <c r="AM105" s="251"/>
      <c r="AN105" s="252"/>
      <c r="AO105" s="264"/>
      <c r="AP105" s="156"/>
      <c r="AQ105" s="156"/>
      <c r="AR105" s="146"/>
    </row>
    <row r="106" spans="4:44" ht="19.5" thickBot="1" x14ac:dyDescent="0.45">
      <c r="AL106" s="181"/>
      <c r="AM106" s="251"/>
      <c r="AN106" s="252"/>
      <c r="AO106" s="265">
        <f>AO104+AP104</f>
        <v>0</v>
      </c>
      <c r="AP106" s="196"/>
      <c r="AQ106" s="195">
        <f>AQ104+AR104</f>
        <v>0</v>
      </c>
      <c r="AR106" s="201"/>
    </row>
  </sheetData>
  <mergeCells count="621">
    <mergeCell ref="D102:D105"/>
    <mergeCell ref="E102:F105"/>
    <mergeCell ref="AO102:AP102"/>
    <mergeCell ref="AQ102:AR102"/>
    <mergeCell ref="G103:G104"/>
    <mergeCell ref="H103:H104"/>
    <mergeCell ref="I103:I104"/>
    <mergeCell ref="J103:J104"/>
    <mergeCell ref="AL103:AL106"/>
    <mergeCell ref="AM103:AN106"/>
    <mergeCell ref="AO100:AO101"/>
    <mergeCell ref="AO106:AP106"/>
    <mergeCell ref="AQ106:AR106"/>
    <mergeCell ref="AO104:AO105"/>
    <mergeCell ref="AP104:AP105"/>
    <mergeCell ref="AQ104:AQ105"/>
    <mergeCell ref="AR104:AR105"/>
    <mergeCell ref="G105:H105"/>
    <mergeCell ref="I105:J105"/>
    <mergeCell ref="AQ98:AR98"/>
    <mergeCell ref="G99:G100"/>
    <mergeCell ref="H99:H100"/>
    <mergeCell ref="I99:I100"/>
    <mergeCell ref="J99:J100"/>
    <mergeCell ref="W99:W100"/>
    <mergeCell ref="X99:X100"/>
    <mergeCell ref="Y99:Y100"/>
    <mergeCell ref="Z99:Z100"/>
    <mergeCell ref="AF99:AF100"/>
    <mergeCell ref="AP100:AP101"/>
    <mergeCell ref="AQ100:AQ101"/>
    <mergeCell ref="AR100:AR101"/>
    <mergeCell ref="G101:H101"/>
    <mergeCell ref="I101:J101"/>
    <mergeCell ref="W101:X101"/>
    <mergeCell ref="Y101:Z101"/>
    <mergeCell ref="AF101:AG101"/>
    <mergeCell ref="AH101:AI101"/>
    <mergeCell ref="AG99:AG100"/>
    <mergeCell ref="AH99:AH100"/>
    <mergeCell ref="AI99:AI100"/>
    <mergeCell ref="AL99:AL102"/>
    <mergeCell ref="AM99:AN102"/>
    <mergeCell ref="D98:D101"/>
    <mergeCell ref="E98:F101"/>
    <mergeCell ref="T98:T101"/>
    <mergeCell ref="U98:V101"/>
    <mergeCell ref="AC98:AC101"/>
    <mergeCell ref="AD98:AE101"/>
    <mergeCell ref="AQ96:AQ97"/>
    <mergeCell ref="AR96:AR97"/>
    <mergeCell ref="G97:H97"/>
    <mergeCell ref="I97:J97"/>
    <mergeCell ref="O97:P97"/>
    <mergeCell ref="Q97:R97"/>
    <mergeCell ref="W97:X97"/>
    <mergeCell ref="Y97:Z97"/>
    <mergeCell ref="AF97:AG97"/>
    <mergeCell ref="AH97:AI97"/>
    <mergeCell ref="AH95:AH96"/>
    <mergeCell ref="AI95:AI96"/>
    <mergeCell ref="AL95:AL98"/>
    <mergeCell ref="AM95:AN98"/>
    <mergeCell ref="AO96:AO97"/>
    <mergeCell ref="AP96:AP97"/>
    <mergeCell ref="AO98:AP98"/>
    <mergeCell ref="W95:W96"/>
    <mergeCell ref="X95:X96"/>
    <mergeCell ref="Y95:Y96"/>
    <mergeCell ref="Z95:Z96"/>
    <mergeCell ref="AF95:AF96"/>
    <mergeCell ref="AG95:AG96"/>
    <mergeCell ref="AC94:AC97"/>
    <mergeCell ref="AD94:AE97"/>
    <mergeCell ref="AO94:AP94"/>
    <mergeCell ref="AQ94:AR94"/>
    <mergeCell ref="G95:G96"/>
    <mergeCell ref="H95:H96"/>
    <mergeCell ref="I95:I96"/>
    <mergeCell ref="J95:J96"/>
    <mergeCell ref="O95:O96"/>
    <mergeCell ref="P95:P96"/>
    <mergeCell ref="D94:D97"/>
    <mergeCell ref="E94:F97"/>
    <mergeCell ref="L94:L97"/>
    <mergeCell ref="M94:N97"/>
    <mergeCell ref="T94:T97"/>
    <mergeCell ref="U94:V97"/>
    <mergeCell ref="Q95:Q96"/>
    <mergeCell ref="R95:R96"/>
    <mergeCell ref="AQ92:AQ93"/>
    <mergeCell ref="AR92:AR93"/>
    <mergeCell ref="G93:H93"/>
    <mergeCell ref="I93:J93"/>
    <mergeCell ref="O93:P93"/>
    <mergeCell ref="Q93:R93"/>
    <mergeCell ref="W93:X93"/>
    <mergeCell ref="Y93:Z93"/>
    <mergeCell ref="AF93:AG93"/>
    <mergeCell ref="AH93:AI93"/>
    <mergeCell ref="AH91:AH92"/>
    <mergeCell ref="AI91:AI92"/>
    <mergeCell ref="AL91:AL94"/>
    <mergeCell ref="AM91:AN94"/>
    <mergeCell ref="AO92:AO93"/>
    <mergeCell ref="AP92:AP93"/>
    <mergeCell ref="W91:W92"/>
    <mergeCell ref="X91:X92"/>
    <mergeCell ref="Y91:Y92"/>
    <mergeCell ref="Z91:Z92"/>
    <mergeCell ref="D90:D93"/>
    <mergeCell ref="E90:F93"/>
    <mergeCell ref="L90:L93"/>
    <mergeCell ref="M90:N93"/>
    <mergeCell ref="T90:T93"/>
    <mergeCell ref="U90:V93"/>
    <mergeCell ref="Q91:Q92"/>
    <mergeCell ref="R91:R92"/>
    <mergeCell ref="AQ88:AQ89"/>
    <mergeCell ref="AF91:AF92"/>
    <mergeCell ref="AG91:AG92"/>
    <mergeCell ref="AC90:AC93"/>
    <mergeCell ref="AD90:AE93"/>
    <mergeCell ref="AO90:AP90"/>
    <mergeCell ref="AQ90:AR90"/>
    <mergeCell ref="G91:G92"/>
    <mergeCell ref="H91:H92"/>
    <mergeCell ref="I91:I92"/>
    <mergeCell ref="J91:J92"/>
    <mergeCell ref="O91:O92"/>
    <mergeCell ref="P91:P92"/>
    <mergeCell ref="AH87:AH88"/>
    <mergeCell ref="AI87:AI88"/>
    <mergeCell ref="AL87:AL90"/>
    <mergeCell ref="AM87:AN90"/>
    <mergeCell ref="AO88:AO89"/>
    <mergeCell ref="AP88:AP89"/>
    <mergeCell ref="W87:W88"/>
    <mergeCell ref="X87:X88"/>
    <mergeCell ref="Y87:Y88"/>
    <mergeCell ref="Z87:Z88"/>
    <mergeCell ref="AF87:AF88"/>
    <mergeCell ref="AG87:AG88"/>
    <mergeCell ref="AC86:AC89"/>
    <mergeCell ref="AD86:AE89"/>
    <mergeCell ref="AO86:AP86"/>
    <mergeCell ref="AQ86:AR86"/>
    <mergeCell ref="G87:G88"/>
    <mergeCell ref="H87:H88"/>
    <mergeCell ref="I87:I88"/>
    <mergeCell ref="J87:J88"/>
    <mergeCell ref="O87:O88"/>
    <mergeCell ref="P87:P88"/>
    <mergeCell ref="D86:D89"/>
    <mergeCell ref="E86:F89"/>
    <mergeCell ref="L86:L89"/>
    <mergeCell ref="M86:N89"/>
    <mergeCell ref="T86:T89"/>
    <mergeCell ref="U86:V89"/>
    <mergeCell ref="Q87:Q88"/>
    <mergeCell ref="R87:R88"/>
    <mergeCell ref="AR88:AR89"/>
    <mergeCell ref="G89:H89"/>
    <mergeCell ref="I89:J89"/>
    <mergeCell ref="O89:P89"/>
    <mergeCell ref="Q89:R89"/>
    <mergeCell ref="W89:X89"/>
    <mergeCell ref="Y89:Z89"/>
    <mergeCell ref="AF89:AG89"/>
    <mergeCell ref="AH89:AI89"/>
    <mergeCell ref="AH85:AI85"/>
    <mergeCell ref="AH83:AH84"/>
    <mergeCell ref="AI83:AI84"/>
    <mergeCell ref="AL83:AL86"/>
    <mergeCell ref="AM83:AN86"/>
    <mergeCell ref="AO84:AO85"/>
    <mergeCell ref="AP84:AP85"/>
    <mergeCell ref="W83:W84"/>
    <mergeCell ref="X83:X84"/>
    <mergeCell ref="Y83:Y84"/>
    <mergeCell ref="Z83:Z84"/>
    <mergeCell ref="AF83:AF84"/>
    <mergeCell ref="AG83:AG84"/>
    <mergeCell ref="AC82:AC85"/>
    <mergeCell ref="AD82:AE85"/>
    <mergeCell ref="AQ82:AR82"/>
    <mergeCell ref="G83:G84"/>
    <mergeCell ref="H83:H84"/>
    <mergeCell ref="I83:I84"/>
    <mergeCell ref="J83:J84"/>
    <mergeCell ref="O83:O84"/>
    <mergeCell ref="P83:P84"/>
    <mergeCell ref="D82:D85"/>
    <mergeCell ref="E82:F85"/>
    <mergeCell ref="L82:L85"/>
    <mergeCell ref="M82:N85"/>
    <mergeCell ref="T82:T85"/>
    <mergeCell ref="U82:V85"/>
    <mergeCell ref="Q83:Q84"/>
    <mergeCell ref="R83:R84"/>
    <mergeCell ref="AQ84:AQ85"/>
    <mergeCell ref="AR84:AR85"/>
    <mergeCell ref="G85:H85"/>
    <mergeCell ref="I85:J85"/>
    <mergeCell ref="O85:P85"/>
    <mergeCell ref="Q85:R85"/>
    <mergeCell ref="W85:X85"/>
    <mergeCell ref="Y85:Z85"/>
    <mergeCell ref="AF85:AG85"/>
    <mergeCell ref="AH81:AI81"/>
    <mergeCell ref="AH79:AH80"/>
    <mergeCell ref="AI79:AI80"/>
    <mergeCell ref="AL79:AL82"/>
    <mergeCell ref="AM79:AN82"/>
    <mergeCell ref="AO80:AO81"/>
    <mergeCell ref="AP80:AP81"/>
    <mergeCell ref="W79:W80"/>
    <mergeCell ref="X79:X80"/>
    <mergeCell ref="Y79:Y80"/>
    <mergeCell ref="Z79:Z80"/>
    <mergeCell ref="AF79:AF80"/>
    <mergeCell ref="AG79:AG80"/>
    <mergeCell ref="AC78:AC81"/>
    <mergeCell ref="AD78:AE81"/>
    <mergeCell ref="AO82:AP82"/>
    <mergeCell ref="AQ78:AR78"/>
    <mergeCell ref="G79:G80"/>
    <mergeCell ref="H79:H80"/>
    <mergeCell ref="I79:I80"/>
    <mergeCell ref="J79:J80"/>
    <mergeCell ref="O79:O80"/>
    <mergeCell ref="P79:P80"/>
    <mergeCell ref="D78:D81"/>
    <mergeCell ref="E78:F81"/>
    <mergeCell ref="L78:L81"/>
    <mergeCell ref="M78:N81"/>
    <mergeCell ref="T78:T81"/>
    <mergeCell ref="U78:V81"/>
    <mergeCell ref="Q79:Q80"/>
    <mergeCell ref="R79:R80"/>
    <mergeCell ref="AQ80:AQ81"/>
    <mergeCell ref="AR80:AR81"/>
    <mergeCell ref="G81:H81"/>
    <mergeCell ref="I81:J81"/>
    <mergeCell ref="O81:P81"/>
    <mergeCell ref="Q81:R81"/>
    <mergeCell ref="W81:X81"/>
    <mergeCell ref="Y81:Z81"/>
    <mergeCell ref="AF81:AG81"/>
    <mergeCell ref="AH77:AI77"/>
    <mergeCell ref="AH75:AH76"/>
    <mergeCell ref="AI75:AI76"/>
    <mergeCell ref="AL75:AL78"/>
    <mergeCell ref="AM75:AN78"/>
    <mergeCell ref="AO76:AO77"/>
    <mergeCell ref="AP76:AP77"/>
    <mergeCell ref="W75:W76"/>
    <mergeCell ref="X75:X76"/>
    <mergeCell ref="Y75:Y76"/>
    <mergeCell ref="Z75:Z76"/>
    <mergeCell ref="AF75:AF76"/>
    <mergeCell ref="AG75:AG76"/>
    <mergeCell ref="AC74:AC77"/>
    <mergeCell ref="AD74:AE77"/>
    <mergeCell ref="AO78:AP78"/>
    <mergeCell ref="AQ74:AR74"/>
    <mergeCell ref="G75:G76"/>
    <mergeCell ref="H75:H76"/>
    <mergeCell ref="I75:I76"/>
    <mergeCell ref="J75:J76"/>
    <mergeCell ref="O75:O76"/>
    <mergeCell ref="P75:P76"/>
    <mergeCell ref="D74:D77"/>
    <mergeCell ref="E74:F77"/>
    <mergeCell ref="L74:L77"/>
    <mergeCell ref="M74:N77"/>
    <mergeCell ref="T74:T77"/>
    <mergeCell ref="U74:V77"/>
    <mergeCell ref="Q75:Q76"/>
    <mergeCell ref="R75:R76"/>
    <mergeCell ref="AQ76:AQ77"/>
    <mergeCell ref="AR76:AR77"/>
    <mergeCell ref="G77:H77"/>
    <mergeCell ref="I77:J77"/>
    <mergeCell ref="O77:P77"/>
    <mergeCell ref="Q77:R77"/>
    <mergeCell ref="W77:X77"/>
    <mergeCell ref="Y77:Z77"/>
    <mergeCell ref="AF77:AG77"/>
    <mergeCell ref="AH73:AI73"/>
    <mergeCell ref="AH71:AH72"/>
    <mergeCell ref="AI71:AI72"/>
    <mergeCell ref="AL71:AL74"/>
    <mergeCell ref="AM71:AN74"/>
    <mergeCell ref="AO72:AO73"/>
    <mergeCell ref="AP72:AP73"/>
    <mergeCell ref="W71:W72"/>
    <mergeCell ref="X71:X72"/>
    <mergeCell ref="Y71:Y72"/>
    <mergeCell ref="Z71:Z72"/>
    <mergeCell ref="AF71:AF72"/>
    <mergeCell ref="AG71:AG72"/>
    <mergeCell ref="AC70:AC73"/>
    <mergeCell ref="AD70:AE73"/>
    <mergeCell ref="AO74:AP74"/>
    <mergeCell ref="AQ70:AR70"/>
    <mergeCell ref="G71:G72"/>
    <mergeCell ref="H71:H72"/>
    <mergeCell ref="I71:I72"/>
    <mergeCell ref="J71:J72"/>
    <mergeCell ref="O71:O72"/>
    <mergeCell ref="P71:P72"/>
    <mergeCell ref="D70:D73"/>
    <mergeCell ref="E70:F73"/>
    <mergeCell ref="L70:L73"/>
    <mergeCell ref="M70:N73"/>
    <mergeCell ref="T70:T73"/>
    <mergeCell ref="U70:V73"/>
    <mergeCell ref="Q71:Q72"/>
    <mergeCell ref="R71:R72"/>
    <mergeCell ref="AQ72:AQ73"/>
    <mergeCell ref="AR72:AR73"/>
    <mergeCell ref="G73:H73"/>
    <mergeCell ref="I73:J73"/>
    <mergeCell ref="O73:P73"/>
    <mergeCell ref="Q73:R73"/>
    <mergeCell ref="W73:X73"/>
    <mergeCell ref="Y73:Z73"/>
    <mergeCell ref="AF73:AG73"/>
    <mergeCell ref="AG67:AG68"/>
    <mergeCell ref="AH67:AH68"/>
    <mergeCell ref="AI67:AI68"/>
    <mergeCell ref="AM67:AN70"/>
    <mergeCell ref="AO68:AO69"/>
    <mergeCell ref="AP68:AP69"/>
    <mergeCell ref="R67:R68"/>
    <mergeCell ref="W67:W68"/>
    <mergeCell ref="X67:X68"/>
    <mergeCell ref="Y67:Y68"/>
    <mergeCell ref="Z67:Z68"/>
    <mergeCell ref="AF67:AF68"/>
    <mergeCell ref="AL66:AL70"/>
    <mergeCell ref="AM66:AN66"/>
    <mergeCell ref="AO70:AP70"/>
    <mergeCell ref="AO66:AP66"/>
    <mergeCell ref="AQ66:AR66"/>
    <mergeCell ref="G67:G68"/>
    <mergeCell ref="H67:H68"/>
    <mergeCell ref="I67:I68"/>
    <mergeCell ref="J67:J68"/>
    <mergeCell ref="O67:O68"/>
    <mergeCell ref="P67:P68"/>
    <mergeCell ref="AH65:AI65"/>
    <mergeCell ref="Q65:R65"/>
    <mergeCell ref="U65:V65"/>
    <mergeCell ref="W65:X65"/>
    <mergeCell ref="Y65:Z65"/>
    <mergeCell ref="AD65:AE65"/>
    <mergeCell ref="AF65:AG65"/>
    <mergeCell ref="AQ68:AQ69"/>
    <mergeCell ref="AR68:AR69"/>
    <mergeCell ref="G69:H69"/>
    <mergeCell ref="I69:J69"/>
    <mergeCell ref="O69:P69"/>
    <mergeCell ref="Q69:R69"/>
    <mergeCell ref="W69:X69"/>
    <mergeCell ref="Y69:Z69"/>
    <mergeCell ref="AF69:AG69"/>
    <mergeCell ref="AH69:AI69"/>
    <mergeCell ref="D66:D69"/>
    <mergeCell ref="E66:F69"/>
    <mergeCell ref="L66:L69"/>
    <mergeCell ref="M66:N69"/>
    <mergeCell ref="T66:T69"/>
    <mergeCell ref="U66:V69"/>
    <mergeCell ref="AC66:AC69"/>
    <mergeCell ref="AD66:AE69"/>
    <mergeCell ref="Q67:Q68"/>
    <mergeCell ref="D63:D64"/>
    <mergeCell ref="E65:F65"/>
    <mergeCell ref="G65:H65"/>
    <mergeCell ref="I65:J65"/>
    <mergeCell ref="M65:N65"/>
    <mergeCell ref="O65:P65"/>
    <mergeCell ref="R59:R60"/>
    <mergeCell ref="S59:S61"/>
    <mergeCell ref="E61:F61"/>
    <mergeCell ref="G61:H61"/>
    <mergeCell ref="O61:P61"/>
    <mergeCell ref="Q61:R61"/>
    <mergeCell ref="I59:I61"/>
    <mergeCell ref="M59:M61"/>
    <mergeCell ref="N59:N61"/>
    <mergeCell ref="O59:O60"/>
    <mergeCell ref="P59:P60"/>
    <mergeCell ref="Q59:Q60"/>
    <mergeCell ref="C59:C61"/>
    <mergeCell ref="D59:D61"/>
    <mergeCell ref="E59:E60"/>
    <mergeCell ref="F59:F60"/>
    <mergeCell ref="G59:G60"/>
    <mergeCell ref="H59:H60"/>
    <mergeCell ref="R56:R57"/>
    <mergeCell ref="S56:S58"/>
    <mergeCell ref="E58:F58"/>
    <mergeCell ref="G58:H58"/>
    <mergeCell ref="O58:P58"/>
    <mergeCell ref="Q58:R58"/>
    <mergeCell ref="I56:I58"/>
    <mergeCell ref="M56:M58"/>
    <mergeCell ref="N56:N58"/>
    <mergeCell ref="O56:O57"/>
    <mergeCell ref="P56:P57"/>
    <mergeCell ref="Q56:Q57"/>
    <mergeCell ref="C56:C58"/>
    <mergeCell ref="D56:D58"/>
    <mergeCell ref="E56:E57"/>
    <mergeCell ref="F56:F57"/>
    <mergeCell ref="G56:G57"/>
    <mergeCell ref="H56:H57"/>
    <mergeCell ref="R53:R54"/>
    <mergeCell ref="S53:S55"/>
    <mergeCell ref="E55:F55"/>
    <mergeCell ref="G55:H55"/>
    <mergeCell ref="O55:P55"/>
    <mergeCell ref="Q55:R55"/>
    <mergeCell ref="I53:I55"/>
    <mergeCell ref="M53:M55"/>
    <mergeCell ref="N53:N55"/>
    <mergeCell ref="O53:O54"/>
    <mergeCell ref="P53:P54"/>
    <mergeCell ref="Q53:Q54"/>
    <mergeCell ref="C53:C55"/>
    <mergeCell ref="D53:D55"/>
    <mergeCell ref="E53:E54"/>
    <mergeCell ref="F53:F54"/>
    <mergeCell ref="G53:G54"/>
    <mergeCell ref="H53:H54"/>
    <mergeCell ref="R50:R51"/>
    <mergeCell ref="S50:S52"/>
    <mergeCell ref="E52:F52"/>
    <mergeCell ref="G52:H52"/>
    <mergeCell ref="O52:P52"/>
    <mergeCell ref="Q52:R52"/>
    <mergeCell ref="I50:I52"/>
    <mergeCell ref="M50:M52"/>
    <mergeCell ref="N50:N52"/>
    <mergeCell ref="O50:O51"/>
    <mergeCell ref="P50:P51"/>
    <mergeCell ref="Q50:Q51"/>
    <mergeCell ref="C50:C52"/>
    <mergeCell ref="D50:D52"/>
    <mergeCell ref="E50:E51"/>
    <mergeCell ref="F50:F51"/>
    <mergeCell ref="G50:G51"/>
    <mergeCell ref="H50:H51"/>
    <mergeCell ref="C44:C46"/>
    <mergeCell ref="D44:D46"/>
    <mergeCell ref="E44:E45"/>
    <mergeCell ref="F44:F45"/>
    <mergeCell ref="G44:G45"/>
    <mergeCell ref="H44:H45"/>
    <mergeCell ref="R47:R48"/>
    <mergeCell ref="S47:S49"/>
    <mergeCell ref="E49:F49"/>
    <mergeCell ref="G49:H49"/>
    <mergeCell ref="O49:P49"/>
    <mergeCell ref="Q49:R49"/>
    <mergeCell ref="I47:I49"/>
    <mergeCell ref="M47:M49"/>
    <mergeCell ref="N47:N49"/>
    <mergeCell ref="O47:O48"/>
    <mergeCell ref="P47:P48"/>
    <mergeCell ref="Q47:Q48"/>
    <mergeCell ref="G47:G48"/>
    <mergeCell ref="H47:H48"/>
    <mergeCell ref="R44:R45"/>
    <mergeCell ref="S44:S46"/>
    <mergeCell ref="E46:F46"/>
    <mergeCell ref="G46:H46"/>
    <mergeCell ref="O46:P46"/>
    <mergeCell ref="Q46:R46"/>
    <mergeCell ref="I44:I46"/>
    <mergeCell ref="M44:M46"/>
    <mergeCell ref="N44:N46"/>
    <mergeCell ref="O44:O45"/>
    <mergeCell ref="P44:P45"/>
    <mergeCell ref="Q44:Q45"/>
    <mergeCell ref="H41:H42"/>
    <mergeCell ref="R41:R42"/>
    <mergeCell ref="S41:S43"/>
    <mergeCell ref="E43:F43"/>
    <mergeCell ref="G43:H43"/>
    <mergeCell ref="O43:P43"/>
    <mergeCell ref="Q43:R43"/>
    <mergeCell ref="I41:I43"/>
    <mergeCell ref="M41:M43"/>
    <mergeCell ref="N41:N43"/>
    <mergeCell ref="O41:O42"/>
    <mergeCell ref="P41:P42"/>
    <mergeCell ref="Q41:Q42"/>
    <mergeCell ref="O37:P37"/>
    <mergeCell ref="Q37:R37"/>
    <mergeCell ref="G35:G36"/>
    <mergeCell ref="H35:H36"/>
    <mergeCell ref="I35:I37"/>
    <mergeCell ref="M35:M37"/>
    <mergeCell ref="N35:N37"/>
    <mergeCell ref="O35:O36"/>
    <mergeCell ref="S38:S40"/>
    <mergeCell ref="G40:H40"/>
    <mergeCell ref="O40:P40"/>
    <mergeCell ref="Q40:R40"/>
    <mergeCell ref="G38:G39"/>
    <mergeCell ref="H38:H39"/>
    <mergeCell ref="P38:P39"/>
    <mergeCell ref="Q38:Q39"/>
    <mergeCell ref="R38:R39"/>
    <mergeCell ref="P32:P33"/>
    <mergeCell ref="Q32:Q33"/>
    <mergeCell ref="R32:R33"/>
    <mergeCell ref="S32:S34"/>
    <mergeCell ref="E34:F34"/>
    <mergeCell ref="G34:H34"/>
    <mergeCell ref="O34:P34"/>
    <mergeCell ref="Q34:R34"/>
    <mergeCell ref="H32:H33"/>
    <mergeCell ref="I32:I34"/>
    <mergeCell ref="L32:L61"/>
    <mergeCell ref="M32:M34"/>
    <mergeCell ref="N32:N34"/>
    <mergeCell ref="O32:O33"/>
    <mergeCell ref="I38:I40"/>
    <mergeCell ref="M38:M40"/>
    <mergeCell ref="N38:N40"/>
    <mergeCell ref="O38:O39"/>
    <mergeCell ref="P35:P36"/>
    <mergeCell ref="Q35:Q36"/>
    <mergeCell ref="R35:R36"/>
    <mergeCell ref="S35:S37"/>
    <mergeCell ref="E37:F37"/>
    <mergeCell ref="G37:H37"/>
    <mergeCell ref="B32:B61"/>
    <mergeCell ref="C32:C34"/>
    <mergeCell ref="D32:D34"/>
    <mergeCell ref="E32:E33"/>
    <mergeCell ref="F32:F33"/>
    <mergeCell ref="G32:G33"/>
    <mergeCell ref="C35:C37"/>
    <mergeCell ref="D35:D37"/>
    <mergeCell ref="E35:E36"/>
    <mergeCell ref="F35:F36"/>
    <mergeCell ref="E40:F40"/>
    <mergeCell ref="C38:C40"/>
    <mergeCell ref="D38:D40"/>
    <mergeCell ref="E38:E39"/>
    <mergeCell ref="F38:F39"/>
    <mergeCell ref="C41:C43"/>
    <mergeCell ref="D41:D43"/>
    <mergeCell ref="E41:E42"/>
    <mergeCell ref="F41:F42"/>
    <mergeCell ref="G41:G42"/>
    <mergeCell ref="C47:C49"/>
    <mergeCell ref="D47:D49"/>
    <mergeCell ref="E47:E48"/>
    <mergeCell ref="F47:F48"/>
    <mergeCell ref="L30:M31"/>
    <mergeCell ref="N30:S30"/>
    <mergeCell ref="E31:F31"/>
    <mergeCell ref="G31:H31"/>
    <mergeCell ref="O31:P31"/>
    <mergeCell ref="Q31:R31"/>
    <mergeCell ref="I18:I20"/>
    <mergeCell ref="E20:F20"/>
    <mergeCell ref="G20:H20"/>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5151C-DD09-4A41-AFD7-D7ADD821544A}">
  <sheetPr>
    <pageSetUpPr fitToPage="1"/>
  </sheetPr>
  <dimension ref="A1:D38"/>
  <sheetViews>
    <sheetView topLeftCell="A16" zoomScaleNormal="100" workbookViewId="0">
      <selection activeCell="D32" sqref="D32"/>
    </sheetView>
  </sheetViews>
  <sheetFormatPr defaultRowHeight="18.75" x14ac:dyDescent="0.4"/>
  <cols>
    <col min="1" max="1" width="15.875" customWidth="1"/>
    <col min="2" max="4" width="20.75" customWidth="1"/>
  </cols>
  <sheetData>
    <row r="1" spans="1:4" x14ac:dyDescent="0.4">
      <c r="A1" s="60" t="s">
        <v>74</v>
      </c>
      <c r="B1" s="60"/>
      <c r="C1" s="60"/>
      <c r="D1" s="61" t="s">
        <v>274</v>
      </c>
    </row>
    <row r="2" spans="1:4" x14ac:dyDescent="0.4">
      <c r="A2" s="62" t="s">
        <v>76</v>
      </c>
      <c r="B2" s="62" t="s">
        <v>77</v>
      </c>
      <c r="C2" s="62" t="s">
        <v>78</v>
      </c>
      <c r="D2" s="62" t="s">
        <v>79</v>
      </c>
    </row>
    <row r="3" spans="1:4" ht="22.5" customHeight="1" x14ac:dyDescent="0.4">
      <c r="A3" s="85">
        <v>45047</v>
      </c>
      <c r="B3" s="3"/>
      <c r="C3" s="3"/>
      <c r="D3" s="3"/>
    </row>
    <row r="4" spans="1:4" ht="22.5" customHeight="1" x14ac:dyDescent="0.4">
      <c r="A4" s="85">
        <f>A3+1</f>
        <v>45048</v>
      </c>
      <c r="B4" s="3"/>
      <c r="C4" s="3"/>
      <c r="D4" s="3"/>
    </row>
    <row r="5" spans="1:4" ht="22.5" customHeight="1" x14ac:dyDescent="0.4">
      <c r="A5" s="85">
        <f>A4+1</f>
        <v>45049</v>
      </c>
      <c r="B5" s="3"/>
      <c r="C5" s="3"/>
      <c r="D5" s="3"/>
    </row>
    <row r="6" spans="1:4" ht="22.5" customHeight="1" x14ac:dyDescent="0.4">
      <c r="A6" s="85">
        <f t="shared" ref="A6:A36" si="0">A5+1</f>
        <v>45050</v>
      </c>
      <c r="B6" s="3">
        <v>2160</v>
      </c>
      <c r="C6" s="3">
        <v>1203</v>
      </c>
      <c r="D6" s="3">
        <v>1238</v>
      </c>
    </row>
    <row r="7" spans="1:4" ht="22.5" customHeight="1" x14ac:dyDescent="0.4">
      <c r="A7" s="85">
        <f t="shared" si="0"/>
        <v>45051</v>
      </c>
      <c r="B7" s="3">
        <v>2136</v>
      </c>
      <c r="C7" s="3">
        <v>1197</v>
      </c>
      <c r="D7" s="3">
        <v>1174</v>
      </c>
    </row>
    <row r="8" spans="1:4" ht="22.5" customHeight="1" x14ac:dyDescent="0.4">
      <c r="A8" s="64">
        <f t="shared" si="0"/>
        <v>45052</v>
      </c>
      <c r="B8" s="65">
        <v>2035</v>
      </c>
      <c r="C8" s="65">
        <v>1258</v>
      </c>
      <c r="D8" s="65">
        <v>1172</v>
      </c>
    </row>
    <row r="9" spans="1:4" ht="22.5" customHeight="1" x14ac:dyDescent="0.4">
      <c r="A9" s="64">
        <f t="shared" si="0"/>
        <v>45053</v>
      </c>
      <c r="B9" s="65"/>
      <c r="C9" s="65"/>
      <c r="D9" s="65"/>
    </row>
    <row r="10" spans="1:4" ht="22.5" customHeight="1" x14ac:dyDescent="0.4">
      <c r="A10" s="85">
        <f t="shared" si="0"/>
        <v>45054</v>
      </c>
      <c r="B10" s="3">
        <v>1914</v>
      </c>
      <c r="C10" s="3">
        <v>1191</v>
      </c>
      <c r="D10" s="3">
        <v>1156</v>
      </c>
    </row>
    <row r="11" spans="1:4" ht="22.5" customHeight="1" x14ac:dyDescent="0.4">
      <c r="A11" s="85">
        <f t="shared" si="0"/>
        <v>45055</v>
      </c>
      <c r="B11" s="3"/>
      <c r="C11" s="3"/>
      <c r="D11" s="3"/>
    </row>
    <row r="12" spans="1:4" ht="22.5" customHeight="1" x14ac:dyDescent="0.4">
      <c r="A12" s="85">
        <f t="shared" si="0"/>
        <v>45056</v>
      </c>
      <c r="B12" s="3">
        <v>2019</v>
      </c>
      <c r="C12" s="3">
        <v>1172</v>
      </c>
      <c r="D12" s="3">
        <v>1135</v>
      </c>
    </row>
    <row r="13" spans="1:4" ht="22.5" customHeight="1" x14ac:dyDescent="0.4">
      <c r="A13" s="85">
        <f t="shared" si="0"/>
        <v>45057</v>
      </c>
      <c r="B13" s="3"/>
      <c r="C13" s="3"/>
      <c r="D13" s="3"/>
    </row>
    <row r="14" spans="1:4" ht="22.5" customHeight="1" x14ac:dyDescent="0.4">
      <c r="A14" s="85">
        <f t="shared" si="0"/>
        <v>45058</v>
      </c>
      <c r="B14" s="3">
        <v>2188</v>
      </c>
      <c r="C14" s="3">
        <v>1158</v>
      </c>
      <c r="D14" s="3">
        <v>1120</v>
      </c>
    </row>
    <row r="15" spans="1:4" ht="22.5" customHeight="1" x14ac:dyDescent="0.4">
      <c r="A15" s="64">
        <f t="shared" si="0"/>
        <v>45059</v>
      </c>
      <c r="B15" s="65">
        <v>2224</v>
      </c>
      <c r="C15" s="65">
        <v>1303</v>
      </c>
      <c r="D15" s="65">
        <v>1226</v>
      </c>
    </row>
    <row r="16" spans="1:4" ht="22.5" customHeight="1" x14ac:dyDescent="0.4">
      <c r="A16" s="64">
        <f t="shared" si="0"/>
        <v>45060</v>
      </c>
      <c r="B16" s="65"/>
      <c r="C16" s="65"/>
      <c r="D16" s="65"/>
    </row>
    <row r="17" spans="1:4" ht="22.5" customHeight="1" x14ac:dyDescent="0.4">
      <c r="A17" s="85">
        <f t="shared" si="0"/>
        <v>45061</v>
      </c>
      <c r="B17" s="3">
        <v>2566</v>
      </c>
      <c r="C17" s="3">
        <v>1292</v>
      </c>
      <c r="D17" s="3">
        <v>1220</v>
      </c>
    </row>
    <row r="18" spans="1:4" ht="22.5" customHeight="1" x14ac:dyDescent="0.4">
      <c r="A18" s="85">
        <f t="shared" si="0"/>
        <v>45062</v>
      </c>
      <c r="B18" s="3">
        <v>2498</v>
      </c>
      <c r="C18" s="3">
        <v>1253</v>
      </c>
      <c r="D18" s="3">
        <v>1211</v>
      </c>
    </row>
    <row r="19" spans="1:4" ht="22.5" customHeight="1" x14ac:dyDescent="0.4">
      <c r="A19" s="85">
        <f t="shared" si="0"/>
        <v>45063</v>
      </c>
      <c r="B19" s="3"/>
      <c r="C19" s="3"/>
      <c r="D19" s="3"/>
    </row>
    <row r="20" spans="1:4" ht="22.5" customHeight="1" x14ac:dyDescent="0.4">
      <c r="A20" s="85">
        <f t="shared" si="0"/>
        <v>45064</v>
      </c>
      <c r="B20" s="3"/>
      <c r="C20" s="3"/>
      <c r="D20" s="3"/>
    </row>
    <row r="21" spans="1:4" ht="22.5" customHeight="1" x14ac:dyDescent="0.4">
      <c r="A21" s="85">
        <f t="shared" si="0"/>
        <v>45065</v>
      </c>
      <c r="B21" s="3">
        <v>2192</v>
      </c>
      <c r="C21" s="3">
        <v>1208</v>
      </c>
      <c r="D21" s="3">
        <v>1138</v>
      </c>
    </row>
    <row r="22" spans="1:4" ht="22.5" customHeight="1" x14ac:dyDescent="0.4">
      <c r="A22" s="64">
        <f t="shared" si="0"/>
        <v>45066</v>
      </c>
      <c r="B22" s="65"/>
      <c r="C22" s="65"/>
      <c r="D22" s="65"/>
    </row>
    <row r="23" spans="1:4" ht="22.5" customHeight="1" x14ac:dyDescent="0.4">
      <c r="A23" s="64">
        <f t="shared" si="0"/>
        <v>45067</v>
      </c>
      <c r="B23" s="65"/>
      <c r="C23" s="65"/>
      <c r="D23" s="65"/>
    </row>
    <row r="24" spans="1:4" ht="22.5" customHeight="1" x14ac:dyDescent="0.4">
      <c r="A24" s="85">
        <f t="shared" si="0"/>
        <v>45068</v>
      </c>
      <c r="B24" s="3"/>
      <c r="C24" s="3"/>
      <c r="D24" s="3"/>
    </row>
    <row r="25" spans="1:4" ht="22.5" customHeight="1" x14ac:dyDescent="0.4">
      <c r="A25" s="85">
        <f t="shared" si="0"/>
        <v>45069</v>
      </c>
      <c r="B25" s="3"/>
      <c r="C25" s="3"/>
      <c r="D25" s="3"/>
    </row>
    <row r="26" spans="1:4" ht="22.5" customHeight="1" x14ac:dyDescent="0.4">
      <c r="A26" s="85">
        <f t="shared" si="0"/>
        <v>45070</v>
      </c>
      <c r="B26" s="3"/>
      <c r="C26" s="3"/>
      <c r="D26" s="3"/>
    </row>
    <row r="27" spans="1:4" ht="22.5" customHeight="1" x14ac:dyDescent="0.4">
      <c r="A27" s="85">
        <f t="shared" si="0"/>
        <v>45071</v>
      </c>
      <c r="B27" s="3"/>
      <c r="C27" s="3"/>
      <c r="D27" s="3"/>
    </row>
    <row r="28" spans="1:4" ht="22.5" customHeight="1" x14ac:dyDescent="0.4">
      <c r="A28" s="85">
        <f t="shared" si="0"/>
        <v>45072</v>
      </c>
      <c r="B28" s="3"/>
      <c r="C28" s="3"/>
      <c r="D28" s="3"/>
    </row>
    <row r="29" spans="1:4" ht="22.5" customHeight="1" x14ac:dyDescent="0.4">
      <c r="A29" s="64">
        <f t="shared" si="0"/>
        <v>45073</v>
      </c>
      <c r="B29" s="65"/>
      <c r="C29" s="65"/>
      <c r="D29" s="65"/>
    </row>
    <row r="30" spans="1:4" ht="22.5" customHeight="1" x14ac:dyDescent="0.4">
      <c r="A30" s="64">
        <f t="shared" si="0"/>
        <v>45074</v>
      </c>
      <c r="B30" s="65"/>
      <c r="C30" s="65"/>
      <c r="D30" s="65"/>
    </row>
    <row r="31" spans="1:4" ht="22.5" customHeight="1" x14ac:dyDescent="0.4">
      <c r="A31" s="85">
        <f t="shared" si="0"/>
        <v>45075</v>
      </c>
      <c r="B31" s="3">
        <v>1652</v>
      </c>
      <c r="C31" s="3">
        <v>1072</v>
      </c>
      <c r="D31" s="3">
        <v>994</v>
      </c>
    </row>
    <row r="32" spans="1:4" ht="22.5" customHeight="1" x14ac:dyDescent="0.4">
      <c r="A32" s="85">
        <f t="shared" si="0"/>
        <v>45076</v>
      </c>
      <c r="B32" s="3"/>
      <c r="C32" s="3"/>
      <c r="D32" s="3"/>
    </row>
    <row r="33" spans="1:4" ht="22.5" customHeight="1" x14ac:dyDescent="0.4">
      <c r="A33" s="85">
        <f t="shared" si="0"/>
        <v>45077</v>
      </c>
      <c r="B33" s="3"/>
      <c r="C33" s="3"/>
      <c r="D33" s="3"/>
    </row>
    <row r="34" spans="1:4" ht="22.5" customHeight="1" x14ac:dyDescent="0.4">
      <c r="A34" s="85">
        <f t="shared" si="0"/>
        <v>45078</v>
      </c>
      <c r="B34" s="3"/>
      <c r="C34" s="3"/>
      <c r="D34" s="3"/>
    </row>
    <row r="35" spans="1:4" ht="22.5" customHeight="1" x14ac:dyDescent="0.4">
      <c r="A35" s="85">
        <f t="shared" si="0"/>
        <v>45079</v>
      </c>
      <c r="B35" s="3"/>
      <c r="C35" s="3"/>
      <c r="D35" s="3"/>
    </row>
    <row r="36" spans="1:4" ht="22.5" customHeight="1" x14ac:dyDescent="0.4">
      <c r="A36" s="64">
        <f t="shared" si="0"/>
        <v>45080</v>
      </c>
      <c r="B36" s="65"/>
      <c r="C36" s="65"/>
      <c r="D36" s="65"/>
    </row>
    <row r="37" spans="1:4" ht="18.75" customHeight="1" x14ac:dyDescent="0.4">
      <c r="A37" s="131" t="s">
        <v>196</v>
      </c>
      <c r="B37" s="131"/>
      <c r="C37" s="131"/>
      <c r="D37" s="131"/>
    </row>
    <row r="38" spans="1:4" x14ac:dyDescent="0.4">
      <c r="A38" s="250"/>
      <c r="B38" s="250"/>
      <c r="C38" s="250"/>
      <c r="D38" s="250"/>
    </row>
  </sheetData>
  <mergeCells count="1">
    <mergeCell ref="A37:D38"/>
  </mergeCells>
  <phoneticPr fontId="4"/>
  <pageMargins left="0.7" right="0.7" top="0.75" bottom="0.75" header="0.3" footer="0.3"/>
  <pageSetup paperSize="9" scale="88" orientation="portrait" horizontalDpi="0" verticalDpi="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1E186-8092-4A2E-8A61-27755CD7D83C}">
  <dimension ref="B1:AR106"/>
  <sheetViews>
    <sheetView topLeftCell="A39" zoomScale="85" zoomScaleNormal="85" workbookViewId="0">
      <selection activeCell="I56" sqref="I56:I58"/>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434</v>
      </c>
      <c r="D5" s="143">
        <v>326</v>
      </c>
      <c r="E5" s="143">
        <v>103</v>
      </c>
      <c r="F5" s="143">
        <v>28</v>
      </c>
      <c r="G5" s="143">
        <v>93</v>
      </c>
      <c r="H5" s="143">
        <v>28</v>
      </c>
      <c r="I5" s="144">
        <v>462</v>
      </c>
      <c r="J5" s="106" t="s">
        <v>265</v>
      </c>
    </row>
    <row r="6" spans="2:10" x14ac:dyDescent="0.4">
      <c r="B6" s="141"/>
      <c r="C6" s="143"/>
      <c r="D6" s="143"/>
      <c r="E6" s="143"/>
      <c r="F6" s="143"/>
      <c r="G6" s="143"/>
      <c r="H6" s="143"/>
      <c r="I6" s="145"/>
    </row>
    <row r="7" spans="2:10" x14ac:dyDescent="0.4">
      <c r="B7" s="141"/>
      <c r="C7" s="143"/>
      <c r="D7" s="143"/>
      <c r="E7" s="143">
        <f>E5+F5</f>
        <v>131</v>
      </c>
      <c r="F7" s="143"/>
      <c r="G7" s="143">
        <f>G5+H5</f>
        <v>121</v>
      </c>
      <c r="H7" s="143"/>
      <c r="I7" s="146"/>
    </row>
    <row r="8" spans="2:10" x14ac:dyDescent="0.4">
      <c r="B8" s="141"/>
      <c r="C8" s="143" t="s">
        <v>437</v>
      </c>
      <c r="D8" s="143">
        <v>780</v>
      </c>
      <c r="E8" s="143">
        <v>83</v>
      </c>
      <c r="F8" s="143">
        <v>43</v>
      </c>
      <c r="G8" s="143">
        <v>93</v>
      </c>
      <c r="H8" s="143">
        <v>43</v>
      </c>
      <c r="I8" s="144">
        <v>277</v>
      </c>
      <c r="J8" s="106" t="s">
        <v>265</v>
      </c>
    </row>
    <row r="9" spans="2:10" x14ac:dyDescent="0.4">
      <c r="B9" s="141"/>
      <c r="C9" s="143"/>
      <c r="D9" s="143"/>
      <c r="E9" s="143"/>
      <c r="F9" s="143"/>
      <c r="G9" s="143"/>
      <c r="H9" s="143"/>
      <c r="I9" s="145"/>
    </row>
    <row r="10" spans="2:10" x14ac:dyDescent="0.4">
      <c r="B10" s="141"/>
      <c r="C10" s="143"/>
      <c r="D10" s="143"/>
      <c r="E10" s="143">
        <f>E8+F8</f>
        <v>126</v>
      </c>
      <c r="F10" s="143"/>
      <c r="G10" s="143">
        <f>G8+H8</f>
        <v>136</v>
      </c>
      <c r="H10" s="143"/>
      <c r="I10" s="146"/>
    </row>
    <row r="11" spans="2:10" ht="19.5" thickBot="1" x14ac:dyDescent="0.45">
      <c r="B11" s="142"/>
      <c r="C11" s="72" t="s">
        <v>132</v>
      </c>
      <c r="D11" s="73">
        <f t="shared" ref="D11:I11" si="0">D8/D5</f>
        <v>2.3926380368098159</v>
      </c>
      <c r="E11" s="73">
        <f t="shared" si="0"/>
        <v>0.80582524271844658</v>
      </c>
      <c r="F11" s="73">
        <f t="shared" si="0"/>
        <v>1.5357142857142858</v>
      </c>
      <c r="G11" s="73">
        <f t="shared" si="0"/>
        <v>1</v>
      </c>
      <c r="H11" s="73">
        <f t="shared" si="0"/>
        <v>1.5357142857142858</v>
      </c>
      <c r="I11" s="74">
        <f t="shared" si="0"/>
        <v>0.59956709956709953</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438</v>
      </c>
      <c r="D15" s="143">
        <v>377</v>
      </c>
      <c r="E15" s="143">
        <v>120</v>
      </c>
      <c r="F15" s="143">
        <v>32</v>
      </c>
      <c r="G15" s="143">
        <v>140</v>
      </c>
      <c r="H15" s="143">
        <v>32</v>
      </c>
      <c r="I15" s="144">
        <v>571</v>
      </c>
    </row>
    <row r="16" spans="2:10" x14ac:dyDescent="0.4">
      <c r="B16" s="141"/>
      <c r="C16" s="143"/>
      <c r="D16" s="143"/>
      <c r="E16" s="143"/>
      <c r="F16" s="143"/>
      <c r="G16" s="143"/>
      <c r="H16" s="143"/>
      <c r="I16" s="145"/>
    </row>
    <row r="17" spans="2:19" x14ac:dyDescent="0.4">
      <c r="B17" s="141"/>
      <c r="C17" s="143"/>
      <c r="D17" s="143"/>
      <c r="E17" s="143">
        <f>E15+F15</f>
        <v>152</v>
      </c>
      <c r="F17" s="143"/>
      <c r="G17" s="143">
        <f>G15+H15</f>
        <v>172</v>
      </c>
      <c r="H17" s="143"/>
      <c r="I17" s="146"/>
    </row>
    <row r="18" spans="2:19" x14ac:dyDescent="0.4">
      <c r="B18" s="141"/>
      <c r="C18" s="276" t="s">
        <v>439</v>
      </c>
      <c r="D18" s="150">
        <f t="shared" ref="D18:I18" si="1">D15*D11</f>
        <v>902.02453987730064</v>
      </c>
      <c r="E18" s="150">
        <f t="shared" si="1"/>
        <v>96.699029126213588</v>
      </c>
      <c r="F18" s="150">
        <f t="shared" si="1"/>
        <v>49.142857142857146</v>
      </c>
      <c r="G18" s="150">
        <f t="shared" si="1"/>
        <v>140</v>
      </c>
      <c r="H18" s="150">
        <f t="shared" si="1"/>
        <v>49.142857142857146</v>
      </c>
      <c r="I18" s="147">
        <f t="shared" si="1"/>
        <v>342.35281385281382</v>
      </c>
    </row>
    <row r="19" spans="2:19" x14ac:dyDescent="0.4">
      <c r="B19" s="141"/>
      <c r="C19" s="143"/>
      <c r="D19" s="150"/>
      <c r="E19" s="150"/>
      <c r="F19" s="150"/>
      <c r="G19" s="150"/>
      <c r="H19" s="150"/>
      <c r="I19" s="148"/>
    </row>
    <row r="20" spans="2:19" x14ac:dyDescent="0.4">
      <c r="B20" s="141"/>
      <c r="C20" s="143"/>
      <c r="D20" s="150"/>
      <c r="E20" s="150">
        <f>E18+F18</f>
        <v>145.84188626907073</v>
      </c>
      <c r="F20" s="150"/>
      <c r="G20" s="150">
        <f>G18+H18</f>
        <v>189.14285714285714</v>
      </c>
      <c r="H20" s="150"/>
      <c r="I20" s="149"/>
    </row>
    <row r="21" spans="2:19" ht="19.5" thickBot="1" x14ac:dyDescent="0.45">
      <c r="B21" s="153"/>
      <c r="C21" s="75" t="s">
        <v>132</v>
      </c>
      <c r="D21" s="76">
        <f t="shared" ref="D21:I21" si="2">D18/D15</f>
        <v>2.3926380368098159</v>
      </c>
      <c r="E21" s="76">
        <f t="shared" si="2"/>
        <v>0.80582524271844658</v>
      </c>
      <c r="F21" s="76">
        <f t="shared" si="2"/>
        <v>1.5357142857142858</v>
      </c>
      <c r="G21" s="76">
        <f t="shared" si="2"/>
        <v>1</v>
      </c>
      <c r="H21" s="76">
        <f t="shared" si="2"/>
        <v>1.5357142857142858</v>
      </c>
      <c r="I21" s="76">
        <f t="shared" si="2"/>
        <v>0.59956709956709953</v>
      </c>
    </row>
    <row r="22" spans="2:19" x14ac:dyDescent="0.4">
      <c r="B22" s="77"/>
      <c r="C22" s="77"/>
      <c r="D22" s="151" t="s">
        <v>261</v>
      </c>
      <c r="E22" s="78"/>
      <c r="F22" s="78"/>
      <c r="G22" s="78"/>
      <c r="H22" s="78"/>
      <c r="I22" s="78"/>
    </row>
    <row r="23" spans="2:19" x14ac:dyDescent="0.4">
      <c r="B23" s="77"/>
      <c r="C23" s="77"/>
      <c r="D23" s="152"/>
      <c r="E23" s="78"/>
      <c r="F23" s="78"/>
      <c r="G23" s="78"/>
      <c r="H23" s="78"/>
      <c r="I23" s="78"/>
    </row>
    <row r="24" spans="2:19" x14ac:dyDescent="0.4">
      <c r="B24" s="77"/>
      <c r="C24" s="77"/>
      <c r="D24" s="78"/>
      <c r="E24" s="78"/>
      <c r="F24" s="78"/>
      <c r="G24" s="78"/>
      <c r="H24" s="78"/>
      <c r="I24" s="78"/>
    </row>
    <row r="25" spans="2:19" x14ac:dyDescent="0.4">
      <c r="B25" s="77"/>
      <c r="C25" s="77"/>
      <c r="D25" s="78"/>
      <c r="E25" s="78"/>
      <c r="F25" s="78"/>
      <c r="G25" s="78"/>
      <c r="H25" s="78"/>
      <c r="I25" s="78"/>
    </row>
    <row r="26" spans="2:19" x14ac:dyDescent="0.4">
      <c r="B26" s="77"/>
      <c r="C26" s="77"/>
      <c r="D26" s="78"/>
      <c r="E26" s="78"/>
      <c r="F26" s="78"/>
      <c r="G26" s="78"/>
      <c r="H26" s="78"/>
      <c r="I26" s="78"/>
    </row>
    <row r="27" spans="2:19" x14ac:dyDescent="0.4">
      <c r="B27" s="77"/>
      <c r="C27" s="77"/>
      <c r="D27" s="77"/>
      <c r="E27" s="78"/>
      <c r="F27" s="78"/>
      <c r="G27" s="78"/>
      <c r="H27" s="78"/>
      <c r="I27" s="78"/>
    </row>
    <row r="29" spans="2:19" ht="19.5" thickBot="1" x14ac:dyDescent="0.45">
      <c r="D29" s="79"/>
    </row>
    <row r="30" spans="2:19" ht="19.5" x14ac:dyDescent="0.4">
      <c r="B30" s="134" t="s">
        <v>140</v>
      </c>
      <c r="C30" s="135"/>
      <c r="D30" s="138" t="s">
        <v>121</v>
      </c>
      <c r="E30" s="138"/>
      <c r="F30" s="138"/>
      <c r="G30" s="138"/>
      <c r="H30" s="138"/>
      <c r="I30" s="139"/>
      <c r="L30" s="134" t="s">
        <v>140</v>
      </c>
      <c r="M30" s="135"/>
      <c r="N30" s="138" t="s">
        <v>121</v>
      </c>
      <c r="O30" s="138"/>
      <c r="P30" s="138"/>
      <c r="Q30" s="138"/>
      <c r="R30" s="138"/>
      <c r="S30" s="139"/>
    </row>
    <row r="31" spans="2:1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row>
    <row r="32" spans="2:19" x14ac:dyDescent="0.4">
      <c r="B32" s="281" t="s">
        <v>193</v>
      </c>
      <c r="C32" s="272" t="s">
        <v>390</v>
      </c>
      <c r="D32" s="273" t="s">
        <v>397</v>
      </c>
      <c r="E32" s="273">
        <v>111</v>
      </c>
      <c r="F32" s="273">
        <v>72</v>
      </c>
      <c r="G32" s="273">
        <v>191</v>
      </c>
      <c r="H32" s="273">
        <v>72</v>
      </c>
      <c r="I32" s="278">
        <v>175</v>
      </c>
      <c r="K32"/>
      <c r="L32" s="191" t="s">
        <v>193</v>
      </c>
      <c r="M32" s="272" t="s">
        <v>333</v>
      </c>
      <c r="N32" s="273" t="s">
        <v>344</v>
      </c>
      <c r="O32" s="273">
        <v>232</v>
      </c>
      <c r="P32" s="273">
        <v>59</v>
      </c>
      <c r="Q32" s="273">
        <v>173</v>
      </c>
      <c r="R32" s="273">
        <v>59</v>
      </c>
      <c r="S32" s="194">
        <v>704</v>
      </c>
    </row>
    <row r="33" spans="2:20" x14ac:dyDescent="0.4">
      <c r="B33" s="282"/>
      <c r="C33" s="141"/>
      <c r="D33" s="143"/>
      <c r="E33" s="143"/>
      <c r="F33" s="143"/>
      <c r="G33" s="143"/>
      <c r="H33" s="143"/>
      <c r="I33" s="184"/>
      <c r="K33"/>
      <c r="L33" s="192"/>
      <c r="M33" s="141"/>
      <c r="N33" s="143"/>
      <c r="O33" s="143"/>
      <c r="P33" s="143"/>
      <c r="Q33" s="143"/>
      <c r="R33" s="143"/>
      <c r="S33" s="145"/>
    </row>
    <row r="34" spans="2:20" ht="19.5" thickBot="1" x14ac:dyDescent="0.45">
      <c r="B34" s="282"/>
      <c r="C34" s="153"/>
      <c r="D34" s="177"/>
      <c r="E34" s="277">
        <f>E32+F32</f>
        <v>183</v>
      </c>
      <c r="F34" s="277"/>
      <c r="G34" s="277">
        <f>G32+H32</f>
        <v>263</v>
      </c>
      <c r="H34" s="277"/>
      <c r="I34" s="185"/>
      <c r="K34"/>
      <c r="L34" s="192"/>
      <c r="M34" s="153"/>
      <c r="N34" s="177"/>
      <c r="O34" s="207">
        <f>O32+P32</f>
        <v>291</v>
      </c>
      <c r="P34" s="208"/>
      <c r="Q34" s="207">
        <f>Q32+R32</f>
        <v>232</v>
      </c>
      <c r="R34" s="208"/>
      <c r="S34" s="176"/>
    </row>
    <row r="35" spans="2:20" x14ac:dyDescent="0.4">
      <c r="B35" s="282"/>
      <c r="C35" s="272" t="s">
        <v>391</v>
      </c>
      <c r="D35" s="279" t="s">
        <v>409</v>
      </c>
      <c r="E35" s="273">
        <v>183</v>
      </c>
      <c r="F35" s="273">
        <v>26</v>
      </c>
      <c r="G35" s="273">
        <v>183</v>
      </c>
      <c r="H35" s="273">
        <v>26</v>
      </c>
      <c r="I35" s="278">
        <v>508</v>
      </c>
      <c r="K35"/>
      <c r="L35" s="192"/>
      <c r="M35" s="272" t="s">
        <v>334</v>
      </c>
      <c r="N35" s="197" t="s">
        <v>359</v>
      </c>
      <c r="O35" s="273">
        <v>274</v>
      </c>
      <c r="P35" s="273">
        <v>47</v>
      </c>
      <c r="Q35" s="273">
        <v>257</v>
      </c>
      <c r="R35" s="273">
        <v>47</v>
      </c>
      <c r="S35" s="194">
        <v>1841</v>
      </c>
    </row>
    <row r="36" spans="2:20" x14ac:dyDescent="0.4">
      <c r="B36" s="282"/>
      <c r="C36" s="141"/>
      <c r="D36" s="150"/>
      <c r="E36" s="143"/>
      <c r="F36" s="143"/>
      <c r="G36" s="143"/>
      <c r="H36" s="143"/>
      <c r="I36" s="184"/>
      <c r="K36"/>
      <c r="L36" s="192"/>
      <c r="M36" s="141"/>
      <c r="N36" s="204"/>
      <c r="O36" s="143"/>
      <c r="P36" s="143"/>
      <c r="Q36" s="143"/>
      <c r="R36" s="143"/>
      <c r="S36" s="145"/>
    </row>
    <row r="37" spans="2:20" ht="19.5" thickBot="1" x14ac:dyDescent="0.45">
      <c r="B37" s="282"/>
      <c r="C37" s="153"/>
      <c r="D37" s="280"/>
      <c r="E37" s="277">
        <f>E35+F35</f>
        <v>209</v>
      </c>
      <c r="F37" s="277"/>
      <c r="G37" s="277">
        <f>G35+H35</f>
        <v>209</v>
      </c>
      <c r="H37" s="277"/>
      <c r="I37" s="185"/>
      <c r="K37"/>
      <c r="L37" s="192"/>
      <c r="M37" s="153"/>
      <c r="N37" s="205"/>
      <c r="O37" s="207">
        <f>O35+P35</f>
        <v>321</v>
      </c>
      <c r="P37" s="208"/>
      <c r="Q37" s="207">
        <f>Q35+R35</f>
        <v>304</v>
      </c>
      <c r="R37" s="208"/>
      <c r="S37" s="176"/>
    </row>
    <row r="38" spans="2:20" x14ac:dyDescent="0.4">
      <c r="B38" s="282"/>
      <c r="C38" s="272" t="s">
        <v>398</v>
      </c>
      <c r="D38" s="273" t="s">
        <v>419</v>
      </c>
      <c r="E38" s="273">
        <v>182</v>
      </c>
      <c r="F38" s="273">
        <v>72</v>
      </c>
      <c r="G38" s="273">
        <v>253</v>
      </c>
      <c r="H38" s="273">
        <v>72</v>
      </c>
      <c r="I38" s="278">
        <v>553</v>
      </c>
      <c r="K38"/>
      <c r="L38" s="192"/>
      <c r="M38" s="272" t="s">
        <v>335</v>
      </c>
      <c r="N38" s="273" t="s">
        <v>364</v>
      </c>
      <c r="O38" s="273">
        <v>275</v>
      </c>
      <c r="P38" s="273">
        <v>74</v>
      </c>
      <c r="Q38" s="273">
        <v>253</v>
      </c>
      <c r="R38" s="273">
        <v>74</v>
      </c>
      <c r="S38" s="194">
        <v>1867</v>
      </c>
    </row>
    <row r="39" spans="2:20" x14ac:dyDescent="0.4">
      <c r="B39" s="282"/>
      <c r="C39" s="141"/>
      <c r="D39" s="143"/>
      <c r="E39" s="143"/>
      <c r="F39" s="143"/>
      <c r="G39" s="143"/>
      <c r="H39" s="143"/>
      <c r="I39" s="184"/>
      <c r="K39"/>
      <c r="L39" s="192"/>
      <c r="M39" s="141"/>
      <c r="N39" s="143"/>
      <c r="O39" s="143"/>
      <c r="P39" s="143"/>
      <c r="Q39" s="143"/>
      <c r="R39" s="143"/>
      <c r="S39" s="145"/>
    </row>
    <row r="40" spans="2:20" ht="19.5" thickBot="1" x14ac:dyDescent="0.45">
      <c r="B40" s="282"/>
      <c r="C40" s="153"/>
      <c r="D40" s="177"/>
      <c r="E40" s="277">
        <f>E38+F38</f>
        <v>254</v>
      </c>
      <c r="F40" s="277"/>
      <c r="G40" s="277">
        <f>G38+H38</f>
        <v>325</v>
      </c>
      <c r="H40" s="277"/>
      <c r="I40" s="185"/>
      <c r="K40"/>
      <c r="L40" s="192"/>
      <c r="M40" s="153"/>
      <c r="N40" s="177"/>
      <c r="O40" s="207">
        <f>O38+P38</f>
        <v>349</v>
      </c>
      <c r="P40" s="208"/>
      <c r="Q40" s="207">
        <f>Q38+R38</f>
        <v>327</v>
      </c>
      <c r="R40" s="208"/>
      <c r="S40" s="176"/>
      <c r="T40" s="66">
        <v>82.9</v>
      </c>
    </row>
    <row r="41" spans="2:20" x14ac:dyDescent="0.4">
      <c r="B41" s="282"/>
      <c r="C41" s="272" t="s">
        <v>399</v>
      </c>
      <c r="D41" s="273" t="s">
        <v>423</v>
      </c>
      <c r="E41" s="273">
        <v>84</v>
      </c>
      <c r="F41" s="273">
        <v>23</v>
      </c>
      <c r="G41" s="273">
        <v>102</v>
      </c>
      <c r="H41" s="273">
        <v>23</v>
      </c>
      <c r="I41" s="278">
        <v>332</v>
      </c>
      <c r="K41"/>
      <c r="L41" s="192"/>
      <c r="M41" s="272" t="s">
        <v>336</v>
      </c>
      <c r="N41" s="273" t="s">
        <v>365</v>
      </c>
      <c r="O41" s="273">
        <v>362</v>
      </c>
      <c r="P41" s="273">
        <v>110</v>
      </c>
      <c r="Q41" s="273">
        <v>475</v>
      </c>
      <c r="R41" s="273">
        <v>110</v>
      </c>
      <c r="S41" s="194">
        <v>3341</v>
      </c>
    </row>
    <row r="42" spans="2:20" x14ac:dyDescent="0.4">
      <c r="B42" s="282"/>
      <c r="C42" s="141"/>
      <c r="D42" s="143"/>
      <c r="E42" s="143"/>
      <c r="F42" s="143"/>
      <c r="G42" s="143"/>
      <c r="H42" s="143"/>
      <c r="I42" s="184"/>
      <c r="K42"/>
      <c r="L42" s="192"/>
      <c r="M42" s="141"/>
      <c r="N42" s="143"/>
      <c r="O42" s="143"/>
      <c r="P42" s="143"/>
      <c r="Q42" s="143"/>
      <c r="R42" s="143"/>
      <c r="S42" s="145"/>
    </row>
    <row r="43" spans="2:20" ht="19.5" thickBot="1" x14ac:dyDescent="0.45">
      <c r="B43" s="282"/>
      <c r="C43" s="153"/>
      <c r="D43" s="177"/>
      <c r="E43" s="277">
        <f>E41+F41</f>
        <v>107</v>
      </c>
      <c r="F43" s="277"/>
      <c r="G43" s="277">
        <f>G41+H41</f>
        <v>125</v>
      </c>
      <c r="H43" s="277"/>
      <c r="I43" s="185"/>
      <c r="K43"/>
      <c r="L43" s="192"/>
      <c r="M43" s="153"/>
      <c r="N43" s="177"/>
      <c r="O43" s="207">
        <f>O41+P41</f>
        <v>472</v>
      </c>
      <c r="P43" s="208"/>
      <c r="Q43" s="207">
        <f>Q41+R41</f>
        <v>585</v>
      </c>
      <c r="R43" s="208"/>
      <c r="S43" s="176"/>
      <c r="T43" s="66">
        <v>148.47999999999999</v>
      </c>
    </row>
    <row r="44" spans="2:20" x14ac:dyDescent="0.4">
      <c r="B44" s="282"/>
      <c r="C44" s="272" t="s">
        <v>427</v>
      </c>
      <c r="D44" s="273" t="s">
        <v>428</v>
      </c>
      <c r="E44" s="273">
        <v>76</v>
      </c>
      <c r="F44" s="273">
        <v>20</v>
      </c>
      <c r="G44" s="273">
        <v>78</v>
      </c>
      <c r="H44" s="273">
        <v>20</v>
      </c>
      <c r="I44" s="278">
        <v>332</v>
      </c>
      <c r="K44"/>
      <c r="L44" s="192"/>
      <c r="M44" s="272" t="s">
        <v>337</v>
      </c>
      <c r="N44" s="143" t="s">
        <v>370</v>
      </c>
      <c r="O44" s="143">
        <v>457</v>
      </c>
      <c r="P44" s="143">
        <v>150</v>
      </c>
      <c r="Q44" s="143">
        <v>536</v>
      </c>
      <c r="R44" s="143">
        <v>150</v>
      </c>
      <c r="S44" s="144">
        <v>2319</v>
      </c>
    </row>
    <row r="45" spans="2:20" x14ac:dyDescent="0.4">
      <c r="B45" s="282"/>
      <c r="C45" s="141"/>
      <c r="D45" s="143"/>
      <c r="E45" s="143"/>
      <c r="F45" s="143"/>
      <c r="G45" s="143"/>
      <c r="H45" s="143"/>
      <c r="I45" s="184"/>
      <c r="K45"/>
      <c r="L45" s="192"/>
      <c r="M45" s="141"/>
      <c r="N45" s="143"/>
      <c r="O45" s="143"/>
      <c r="P45" s="143"/>
      <c r="Q45" s="143"/>
      <c r="R45" s="143"/>
      <c r="S45" s="145"/>
    </row>
    <row r="46" spans="2:20" ht="19.5" thickBot="1" x14ac:dyDescent="0.45">
      <c r="B46" s="282"/>
      <c r="C46" s="153"/>
      <c r="D46" s="177"/>
      <c r="E46" s="277">
        <f>E44+F44</f>
        <v>96</v>
      </c>
      <c r="F46" s="277"/>
      <c r="G46" s="277">
        <f>G44+H44</f>
        <v>98</v>
      </c>
      <c r="H46" s="277"/>
      <c r="I46" s="185"/>
      <c r="K46"/>
      <c r="L46" s="192"/>
      <c r="M46" s="153"/>
      <c r="N46" s="143"/>
      <c r="O46" s="207">
        <f>O44+P44</f>
        <v>607</v>
      </c>
      <c r="P46" s="208"/>
      <c r="Q46" s="207">
        <f>Q44+R44</f>
        <v>686</v>
      </c>
      <c r="R46" s="208"/>
      <c r="S46" s="146"/>
      <c r="T46" s="66">
        <v>103</v>
      </c>
    </row>
    <row r="47" spans="2:20" x14ac:dyDescent="0.4">
      <c r="B47" s="282"/>
      <c r="C47" s="272" t="s">
        <v>429</v>
      </c>
      <c r="D47" s="273" t="s">
        <v>432</v>
      </c>
      <c r="E47" s="273">
        <v>102</v>
      </c>
      <c r="F47" s="273">
        <v>24</v>
      </c>
      <c r="G47" s="273">
        <v>72</v>
      </c>
      <c r="H47" s="273">
        <v>24</v>
      </c>
      <c r="I47" s="278">
        <v>184</v>
      </c>
      <c r="K47" s="88"/>
      <c r="L47" s="192"/>
      <c r="M47" s="272" t="s">
        <v>338</v>
      </c>
      <c r="N47" s="143" t="s">
        <v>374</v>
      </c>
      <c r="O47" s="143">
        <v>754</v>
      </c>
      <c r="P47" s="143">
        <v>244</v>
      </c>
      <c r="Q47" s="143">
        <v>853</v>
      </c>
      <c r="R47" s="143">
        <v>244</v>
      </c>
      <c r="S47" s="144">
        <v>3095</v>
      </c>
    </row>
    <row r="48" spans="2:20" x14ac:dyDescent="0.4">
      <c r="B48" s="282"/>
      <c r="C48" s="141"/>
      <c r="D48" s="143"/>
      <c r="E48" s="143"/>
      <c r="F48" s="143"/>
      <c r="G48" s="143"/>
      <c r="H48" s="143"/>
      <c r="I48" s="184"/>
      <c r="K48" s="88"/>
      <c r="L48" s="192"/>
      <c r="M48" s="141"/>
      <c r="N48" s="143"/>
      <c r="O48" s="143"/>
      <c r="P48" s="143"/>
      <c r="Q48" s="143"/>
      <c r="R48" s="143"/>
      <c r="S48" s="145"/>
    </row>
    <row r="49" spans="2:20" ht="19.5" thickBot="1" x14ac:dyDescent="0.45">
      <c r="B49" s="282"/>
      <c r="C49" s="153"/>
      <c r="D49" s="177"/>
      <c r="E49" s="277">
        <f>E47+F47</f>
        <v>126</v>
      </c>
      <c r="F49" s="277"/>
      <c r="G49" s="277">
        <f>G47+H47</f>
        <v>96</v>
      </c>
      <c r="H49" s="277"/>
      <c r="I49" s="185"/>
      <c r="K49" s="88"/>
      <c r="L49" s="192"/>
      <c r="M49" s="153"/>
      <c r="N49" s="143"/>
      <c r="O49" s="207">
        <f>O47+P47</f>
        <v>998</v>
      </c>
      <c r="P49" s="208"/>
      <c r="Q49" s="207">
        <f>Q47+R47</f>
        <v>1097</v>
      </c>
      <c r="R49" s="208"/>
      <c r="S49" s="146"/>
      <c r="T49" s="66">
        <v>137.5</v>
      </c>
    </row>
    <row r="50" spans="2:20" x14ac:dyDescent="0.4">
      <c r="B50" s="282"/>
      <c r="C50" s="272" t="s">
        <v>402</v>
      </c>
      <c r="D50" s="273" t="s">
        <v>436</v>
      </c>
      <c r="E50" s="143">
        <v>154</v>
      </c>
      <c r="F50" s="143">
        <v>35</v>
      </c>
      <c r="G50" s="143">
        <v>159</v>
      </c>
      <c r="H50" s="143">
        <v>35</v>
      </c>
      <c r="I50" s="144">
        <v>270</v>
      </c>
      <c r="K50" s="88"/>
      <c r="L50" s="192"/>
      <c r="M50" s="272" t="s">
        <v>339</v>
      </c>
      <c r="N50" s="143" t="s">
        <v>384</v>
      </c>
      <c r="O50" s="143">
        <v>508</v>
      </c>
      <c r="P50" s="143">
        <v>167</v>
      </c>
      <c r="Q50" s="143">
        <v>563</v>
      </c>
      <c r="R50" s="143">
        <v>167</v>
      </c>
      <c r="S50" s="144">
        <v>1064</v>
      </c>
    </row>
    <row r="51" spans="2:20" x14ac:dyDescent="0.4">
      <c r="B51" s="282"/>
      <c r="C51" s="141"/>
      <c r="D51" s="143"/>
      <c r="E51" s="143"/>
      <c r="F51" s="143"/>
      <c r="G51" s="143"/>
      <c r="H51" s="143"/>
      <c r="I51" s="145"/>
      <c r="K51" s="88"/>
      <c r="L51" s="192"/>
      <c r="M51" s="141"/>
      <c r="N51" s="143"/>
      <c r="O51" s="143"/>
      <c r="P51" s="143"/>
      <c r="Q51" s="143"/>
      <c r="R51" s="143"/>
      <c r="S51" s="145"/>
    </row>
    <row r="52" spans="2:20" ht="19.5" thickBot="1" x14ac:dyDescent="0.45">
      <c r="B52" s="282"/>
      <c r="C52" s="153"/>
      <c r="D52" s="177"/>
      <c r="E52" s="277">
        <f>E50+F50</f>
        <v>189</v>
      </c>
      <c r="F52" s="277"/>
      <c r="G52" s="277">
        <f>G50+H50</f>
        <v>194</v>
      </c>
      <c r="H52" s="277"/>
      <c r="I52" s="146"/>
      <c r="K52" s="88"/>
      <c r="L52" s="192"/>
      <c r="M52" s="153"/>
      <c r="N52" s="143"/>
      <c r="O52" s="207">
        <f>O50+P50</f>
        <v>675</v>
      </c>
      <c r="P52" s="208"/>
      <c r="Q52" s="207">
        <f>Q50+R50</f>
        <v>730</v>
      </c>
      <c r="R52" s="208"/>
      <c r="S52" s="146"/>
      <c r="T52" s="66">
        <v>47.2</v>
      </c>
    </row>
    <row r="53" spans="2:20" x14ac:dyDescent="0.4">
      <c r="B53" s="282"/>
      <c r="C53" s="272" t="s">
        <v>403</v>
      </c>
      <c r="D53" s="273" t="s">
        <v>440</v>
      </c>
      <c r="E53" s="273">
        <v>89</v>
      </c>
      <c r="F53" s="273">
        <v>49</v>
      </c>
      <c r="G53" s="273">
        <v>136</v>
      </c>
      <c r="H53" s="273">
        <v>49</v>
      </c>
      <c r="I53" s="278">
        <v>277</v>
      </c>
      <c r="K53" s="88"/>
      <c r="L53" s="192"/>
      <c r="M53" s="179" t="s">
        <v>388</v>
      </c>
      <c r="N53" s="143" t="s">
        <v>389</v>
      </c>
      <c r="O53" s="143">
        <v>176</v>
      </c>
      <c r="P53" s="143">
        <v>33</v>
      </c>
      <c r="Q53" s="143">
        <v>174</v>
      </c>
      <c r="R53" s="143">
        <v>33</v>
      </c>
      <c r="S53" s="144">
        <v>476</v>
      </c>
    </row>
    <row r="54" spans="2:20" x14ac:dyDescent="0.4">
      <c r="B54" s="282"/>
      <c r="C54" s="141"/>
      <c r="D54" s="143"/>
      <c r="E54" s="143"/>
      <c r="F54" s="143"/>
      <c r="G54" s="143"/>
      <c r="H54" s="143"/>
      <c r="I54" s="184"/>
      <c r="K54" s="88"/>
      <c r="L54" s="192"/>
      <c r="M54" s="180"/>
      <c r="N54" s="143"/>
      <c r="O54" s="143"/>
      <c r="P54" s="143"/>
      <c r="Q54" s="143"/>
      <c r="R54" s="143"/>
      <c r="S54" s="145"/>
    </row>
    <row r="55" spans="2:20" ht="19.5" thickBot="1" x14ac:dyDescent="0.45">
      <c r="B55" s="282"/>
      <c r="C55" s="153"/>
      <c r="D55" s="177"/>
      <c r="E55" s="277">
        <f>E53+F53</f>
        <v>138</v>
      </c>
      <c r="F55" s="277"/>
      <c r="G55" s="277">
        <f>G53+H53</f>
        <v>185</v>
      </c>
      <c r="H55" s="277"/>
      <c r="I55" s="185"/>
      <c r="K55" s="88"/>
      <c r="L55" s="192"/>
      <c r="M55" s="181"/>
      <c r="N55" s="143"/>
      <c r="O55" s="207">
        <f>O53+P53</f>
        <v>209</v>
      </c>
      <c r="P55" s="208"/>
      <c r="Q55" s="207">
        <f>Q53+R53</f>
        <v>207</v>
      </c>
      <c r="R55" s="208"/>
      <c r="S55" s="146"/>
      <c r="T55" s="66">
        <f>S53/22.5</f>
        <v>21.155555555555555</v>
      </c>
    </row>
    <row r="56" spans="2:20" x14ac:dyDescent="0.4">
      <c r="B56" s="282"/>
      <c r="C56" s="272" t="s">
        <v>404</v>
      </c>
      <c r="D56" s="273"/>
      <c r="E56" s="273"/>
      <c r="F56" s="273"/>
      <c r="G56" s="273"/>
      <c r="H56" s="273"/>
      <c r="I56" s="278"/>
      <c r="K56" s="88"/>
      <c r="L56" s="192"/>
      <c r="M56" s="272" t="s">
        <v>390</v>
      </c>
      <c r="N56" s="273"/>
      <c r="O56" s="200"/>
      <c r="P56" s="200"/>
      <c r="Q56" s="200"/>
      <c r="R56" s="200"/>
      <c r="S56" s="194"/>
    </row>
    <row r="57" spans="2:20" x14ac:dyDescent="0.4">
      <c r="B57" s="282"/>
      <c r="C57" s="141"/>
      <c r="D57" s="143"/>
      <c r="E57" s="143"/>
      <c r="F57" s="143"/>
      <c r="G57" s="143"/>
      <c r="H57" s="143"/>
      <c r="I57" s="184"/>
      <c r="K57" s="88"/>
      <c r="L57" s="192"/>
      <c r="M57" s="141"/>
      <c r="N57" s="143"/>
      <c r="O57" s="156"/>
      <c r="P57" s="156"/>
      <c r="Q57" s="156"/>
      <c r="R57" s="156"/>
      <c r="S57" s="145"/>
    </row>
    <row r="58" spans="2:20" ht="19.5" thickBot="1" x14ac:dyDescent="0.45">
      <c r="B58" s="282"/>
      <c r="C58" s="153"/>
      <c r="D58" s="177"/>
      <c r="E58" s="277"/>
      <c r="F58" s="277"/>
      <c r="G58" s="277"/>
      <c r="H58" s="277"/>
      <c r="I58" s="185"/>
      <c r="K58" s="88"/>
      <c r="L58" s="192"/>
      <c r="M58" s="153"/>
      <c r="N58" s="177"/>
      <c r="O58" s="207"/>
      <c r="P58" s="208"/>
      <c r="Q58" s="207"/>
      <c r="R58" s="208"/>
      <c r="S58" s="176"/>
    </row>
    <row r="59" spans="2:20" x14ac:dyDescent="0.4">
      <c r="B59" s="282"/>
      <c r="C59" s="272" t="s">
        <v>405</v>
      </c>
      <c r="D59" s="279"/>
      <c r="E59" s="273"/>
      <c r="F59" s="273"/>
      <c r="G59" s="273"/>
      <c r="H59" s="273"/>
      <c r="I59" s="278"/>
      <c r="K59" s="88"/>
      <c r="L59" s="192"/>
      <c r="M59" s="272" t="s">
        <v>391</v>
      </c>
      <c r="N59" s="197"/>
      <c r="O59" s="273"/>
      <c r="P59" s="273"/>
      <c r="Q59" s="273"/>
      <c r="R59" s="273"/>
      <c r="S59" s="194"/>
    </row>
    <row r="60" spans="2:20" x14ac:dyDescent="0.4">
      <c r="B60" s="282"/>
      <c r="C60" s="141"/>
      <c r="D60" s="150"/>
      <c r="E60" s="143"/>
      <c r="F60" s="143"/>
      <c r="G60" s="143"/>
      <c r="H60" s="143"/>
      <c r="I60" s="184"/>
      <c r="K60" s="88"/>
      <c r="L60" s="192"/>
      <c r="M60" s="141"/>
      <c r="N60" s="204"/>
      <c r="O60" s="143"/>
      <c r="P60" s="143"/>
      <c r="Q60" s="143"/>
      <c r="R60" s="143"/>
      <c r="S60" s="145"/>
    </row>
    <row r="61" spans="2:20" ht="19.5" thickBot="1" x14ac:dyDescent="0.45">
      <c r="B61" s="283"/>
      <c r="C61" s="153"/>
      <c r="D61" s="280"/>
      <c r="E61" s="277">
        <f>E59+F59</f>
        <v>0</v>
      </c>
      <c r="F61" s="277"/>
      <c r="G61" s="277">
        <f>G59+H59</f>
        <v>0</v>
      </c>
      <c r="H61" s="277"/>
      <c r="I61" s="185"/>
      <c r="K61" s="88"/>
      <c r="L61" s="193"/>
      <c r="M61" s="153"/>
      <c r="N61" s="205"/>
      <c r="O61" s="207">
        <f>O59+P59</f>
        <v>0</v>
      </c>
      <c r="P61" s="208"/>
      <c r="Q61" s="207">
        <f>Q59+R59</f>
        <v>0</v>
      </c>
      <c r="R61" s="208"/>
      <c r="S61" s="176"/>
    </row>
    <row r="62" spans="2:20" x14ac:dyDescent="0.4">
      <c r="B62" s="77"/>
      <c r="C62" s="77"/>
      <c r="D62" s="91"/>
      <c r="E62" s="92"/>
      <c r="F62" s="92"/>
      <c r="G62" s="92"/>
      <c r="H62" s="92"/>
      <c r="I62" s="77"/>
      <c r="K62" s="88"/>
      <c r="L62" s="88"/>
      <c r="M62" s="88"/>
      <c r="N62" s="88"/>
      <c r="O62" s="88"/>
      <c r="P62" s="88"/>
      <c r="Q62" s="88"/>
      <c r="R62" s="88"/>
    </row>
    <row r="63" spans="2:20" x14ac:dyDescent="0.4">
      <c r="D63" s="178" t="s">
        <v>145</v>
      </c>
    </row>
    <row r="64" spans="2:20" ht="19.5" thickBot="1" x14ac:dyDescent="0.45">
      <c r="D64" s="178"/>
    </row>
    <row r="65" spans="3:44"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C65" s="83"/>
      <c r="AD65" s="255" t="s">
        <v>183</v>
      </c>
      <c r="AE65" s="256"/>
      <c r="AF65" s="263" t="s">
        <v>147</v>
      </c>
      <c r="AG65" s="182"/>
      <c r="AH65" s="182" t="s">
        <v>148</v>
      </c>
      <c r="AI65" s="183"/>
    </row>
    <row r="66" spans="3:44" ht="19.5" thickBot="1" x14ac:dyDescent="0.45">
      <c r="C66" s="84" t="s">
        <v>146</v>
      </c>
      <c r="D66" s="191" t="s">
        <v>390</v>
      </c>
      <c r="E66" s="266">
        <v>47</v>
      </c>
      <c r="F66" s="267"/>
      <c r="G66" s="97" t="s">
        <v>103</v>
      </c>
      <c r="H66" s="70" t="s">
        <v>128</v>
      </c>
      <c r="I66" s="70" t="s">
        <v>129</v>
      </c>
      <c r="J66" s="71" t="s">
        <v>128</v>
      </c>
      <c r="L66" s="191" t="s">
        <v>333</v>
      </c>
      <c r="M66" s="266">
        <v>88</v>
      </c>
      <c r="N66" s="267"/>
      <c r="O66" s="97" t="s">
        <v>103</v>
      </c>
      <c r="P66" s="70" t="s">
        <v>128</v>
      </c>
      <c r="Q66" s="70" t="s">
        <v>129</v>
      </c>
      <c r="R66" s="71" t="s">
        <v>128</v>
      </c>
      <c r="T66" s="191" t="s">
        <v>255</v>
      </c>
      <c r="U66" s="266">
        <v>124</v>
      </c>
      <c r="V66" s="267"/>
      <c r="W66" s="97" t="s">
        <v>103</v>
      </c>
      <c r="X66" s="70" t="s">
        <v>128</v>
      </c>
      <c r="Y66" s="70" t="s">
        <v>129</v>
      </c>
      <c r="Z66" s="71" t="s">
        <v>128</v>
      </c>
      <c r="AC66" s="191" t="s">
        <v>213</v>
      </c>
      <c r="AD66" s="251">
        <v>70</v>
      </c>
      <c r="AE66" s="252"/>
      <c r="AF66" s="97" t="s">
        <v>103</v>
      </c>
      <c r="AG66" s="70" t="s">
        <v>128</v>
      </c>
      <c r="AH66" s="70" t="s">
        <v>129</v>
      </c>
      <c r="AI66" s="71" t="s">
        <v>128</v>
      </c>
      <c r="AL66" s="179" t="s">
        <v>142</v>
      </c>
      <c r="AM66" s="255" t="s">
        <v>183</v>
      </c>
      <c r="AN66" s="256"/>
      <c r="AO66" s="263" t="s">
        <v>147</v>
      </c>
      <c r="AP66" s="182"/>
      <c r="AQ66" s="182" t="s">
        <v>148</v>
      </c>
      <c r="AR66" s="183"/>
    </row>
    <row r="67" spans="3:44" ht="19.5" x14ac:dyDescent="0.4">
      <c r="C67" s="107" t="s">
        <v>302</v>
      </c>
      <c r="D67" s="192"/>
      <c r="E67" s="268"/>
      <c r="F67" s="269"/>
      <c r="G67" s="142">
        <v>27</v>
      </c>
      <c r="H67" s="154">
        <v>13</v>
      </c>
      <c r="I67" s="154">
        <v>43</v>
      </c>
      <c r="J67" s="144">
        <v>13</v>
      </c>
      <c r="L67" s="192"/>
      <c r="M67" s="268"/>
      <c r="N67" s="269"/>
      <c r="O67" s="142">
        <v>43</v>
      </c>
      <c r="P67" s="154">
        <v>9</v>
      </c>
      <c r="Q67" s="154">
        <v>42</v>
      </c>
      <c r="R67" s="144">
        <v>9</v>
      </c>
      <c r="T67" s="192"/>
      <c r="U67" s="268"/>
      <c r="V67" s="269"/>
      <c r="W67" s="142">
        <v>34</v>
      </c>
      <c r="X67" s="154">
        <v>9</v>
      </c>
      <c r="Y67" s="154">
        <v>39</v>
      </c>
      <c r="Z67" s="144">
        <v>9</v>
      </c>
      <c r="AC67" s="192"/>
      <c r="AD67" s="251"/>
      <c r="AE67" s="252"/>
      <c r="AF67" s="142">
        <v>21</v>
      </c>
      <c r="AG67" s="154">
        <v>12</v>
      </c>
      <c r="AH67" s="154">
        <v>34</v>
      </c>
      <c r="AI67" s="144">
        <v>12</v>
      </c>
      <c r="AL67" s="180"/>
      <c r="AM67" s="257"/>
      <c r="AN67" s="258"/>
      <c r="AO67" s="97" t="s">
        <v>103</v>
      </c>
      <c r="AP67" s="70" t="s">
        <v>128</v>
      </c>
      <c r="AQ67" s="70" t="s">
        <v>129</v>
      </c>
      <c r="AR67" s="71" t="s">
        <v>128</v>
      </c>
    </row>
    <row r="68" spans="3:44" x14ac:dyDescent="0.4">
      <c r="D68" s="192"/>
      <c r="E68" s="268"/>
      <c r="F68" s="269"/>
      <c r="G68" s="264"/>
      <c r="H68" s="156"/>
      <c r="I68" s="156"/>
      <c r="J68" s="146"/>
      <c r="L68" s="192"/>
      <c r="M68" s="268"/>
      <c r="N68" s="269"/>
      <c r="O68" s="264"/>
      <c r="P68" s="156"/>
      <c r="Q68" s="156"/>
      <c r="R68" s="146"/>
      <c r="T68" s="192"/>
      <c r="U68" s="268"/>
      <c r="V68" s="269"/>
      <c r="W68" s="264"/>
      <c r="X68" s="156"/>
      <c r="Y68" s="156"/>
      <c r="Z68" s="146"/>
      <c r="AC68" s="192"/>
      <c r="AD68" s="251"/>
      <c r="AE68" s="252"/>
      <c r="AF68" s="264"/>
      <c r="AG68" s="156"/>
      <c r="AH68" s="156"/>
      <c r="AI68" s="146"/>
      <c r="AL68" s="180"/>
      <c r="AM68" s="251"/>
      <c r="AN68" s="252"/>
      <c r="AO68" s="141">
        <v>24</v>
      </c>
      <c r="AP68" s="143">
        <v>5</v>
      </c>
      <c r="AQ68" s="143">
        <v>35</v>
      </c>
      <c r="AR68" s="184">
        <v>5</v>
      </c>
    </row>
    <row r="69" spans="3:44" ht="19.5" thickBot="1" x14ac:dyDescent="0.45">
      <c r="D69" s="193"/>
      <c r="E69" s="270"/>
      <c r="F69" s="271"/>
      <c r="G69" s="265">
        <f>G67+H67</f>
        <v>40</v>
      </c>
      <c r="H69" s="196"/>
      <c r="I69" s="195">
        <f>I67+J67</f>
        <v>56</v>
      </c>
      <c r="J69" s="201"/>
      <c r="L69" s="193"/>
      <c r="M69" s="270"/>
      <c r="N69" s="271"/>
      <c r="O69" s="265">
        <f>O67+P67</f>
        <v>52</v>
      </c>
      <c r="P69" s="196"/>
      <c r="Q69" s="195">
        <f>Q67+R67</f>
        <v>51</v>
      </c>
      <c r="R69" s="201"/>
      <c r="T69" s="193"/>
      <c r="U69" s="270"/>
      <c r="V69" s="271"/>
      <c r="W69" s="265">
        <f>W67+X67</f>
        <v>43</v>
      </c>
      <c r="X69" s="196"/>
      <c r="Y69" s="195">
        <f>Y67+Z67</f>
        <v>48</v>
      </c>
      <c r="Z69" s="201"/>
      <c r="AC69" s="193"/>
      <c r="AD69" s="253"/>
      <c r="AE69" s="254"/>
      <c r="AF69" s="265">
        <f>AF67+AG67</f>
        <v>33</v>
      </c>
      <c r="AG69" s="196"/>
      <c r="AH69" s="195">
        <f>AH67+AI67</f>
        <v>46</v>
      </c>
      <c r="AI69" s="201"/>
      <c r="AL69" s="180"/>
      <c r="AM69" s="251"/>
      <c r="AN69" s="252"/>
      <c r="AO69" s="141"/>
      <c r="AP69" s="143"/>
      <c r="AQ69" s="143"/>
      <c r="AR69" s="184"/>
    </row>
    <row r="70" spans="3:44" ht="19.5" thickBot="1" x14ac:dyDescent="0.45">
      <c r="D70" s="191" t="s">
        <v>391</v>
      </c>
      <c r="E70" s="266">
        <v>57</v>
      </c>
      <c r="F70" s="267"/>
      <c r="G70" s="97" t="s">
        <v>103</v>
      </c>
      <c r="H70" s="70" t="s">
        <v>128</v>
      </c>
      <c r="I70" s="70" t="s">
        <v>129</v>
      </c>
      <c r="J70" s="71" t="s">
        <v>128</v>
      </c>
      <c r="L70" s="191" t="s">
        <v>334</v>
      </c>
      <c r="M70" s="266">
        <v>62</v>
      </c>
      <c r="N70" s="267"/>
      <c r="O70" s="97" t="s">
        <v>103</v>
      </c>
      <c r="P70" s="70" t="s">
        <v>128</v>
      </c>
      <c r="Q70" s="70" t="s">
        <v>129</v>
      </c>
      <c r="R70" s="71" t="s">
        <v>128</v>
      </c>
      <c r="T70" s="191" t="s">
        <v>262</v>
      </c>
      <c r="U70" s="266">
        <v>233</v>
      </c>
      <c r="V70" s="267"/>
      <c r="W70" s="97" t="s">
        <v>103</v>
      </c>
      <c r="X70" s="70" t="s">
        <v>128</v>
      </c>
      <c r="Y70" s="70" t="s">
        <v>129</v>
      </c>
      <c r="Z70" s="71" t="s">
        <v>128</v>
      </c>
      <c r="AC70" s="180" t="s">
        <v>218</v>
      </c>
      <c r="AD70" s="251">
        <v>93</v>
      </c>
      <c r="AE70" s="252"/>
      <c r="AF70" s="97" t="s">
        <v>103</v>
      </c>
      <c r="AG70" s="70" t="s">
        <v>128</v>
      </c>
      <c r="AH70" s="70" t="s">
        <v>129</v>
      </c>
      <c r="AI70" s="71" t="s">
        <v>128</v>
      </c>
      <c r="AL70" s="181"/>
      <c r="AM70" s="251"/>
      <c r="AN70" s="252"/>
      <c r="AO70" s="153">
        <f>AO68+AP68</f>
        <v>29</v>
      </c>
      <c r="AP70" s="177"/>
      <c r="AQ70" s="177">
        <f>AQ68+AR68</f>
        <v>40</v>
      </c>
      <c r="AR70" s="185"/>
    </row>
    <row r="71" spans="3:44" x14ac:dyDescent="0.4">
      <c r="D71" s="192"/>
      <c r="E71" s="268"/>
      <c r="F71" s="269"/>
      <c r="G71" s="142">
        <v>32</v>
      </c>
      <c r="H71" s="154">
        <v>7</v>
      </c>
      <c r="I71" s="154">
        <v>32</v>
      </c>
      <c r="J71" s="144">
        <v>7</v>
      </c>
      <c r="L71" s="192"/>
      <c r="M71" s="268"/>
      <c r="N71" s="269"/>
      <c r="O71" s="142">
        <v>85</v>
      </c>
      <c r="P71" s="154">
        <v>18</v>
      </c>
      <c r="Q71" s="154">
        <v>91</v>
      </c>
      <c r="R71" s="144">
        <v>18</v>
      </c>
      <c r="T71" s="192"/>
      <c r="U71" s="268"/>
      <c r="V71" s="269"/>
      <c r="W71" s="142">
        <v>45</v>
      </c>
      <c r="X71" s="154">
        <v>6</v>
      </c>
      <c r="Y71" s="154">
        <v>37</v>
      </c>
      <c r="Z71" s="144">
        <v>6</v>
      </c>
      <c r="AC71" s="180"/>
      <c r="AD71" s="251"/>
      <c r="AE71" s="252"/>
      <c r="AF71" s="142">
        <v>28</v>
      </c>
      <c r="AG71" s="154">
        <v>3</v>
      </c>
      <c r="AH71" s="154">
        <v>29</v>
      </c>
      <c r="AI71" s="144">
        <v>3</v>
      </c>
      <c r="AL71" s="179" t="s">
        <v>149</v>
      </c>
      <c r="AM71" s="251"/>
      <c r="AN71" s="252"/>
      <c r="AO71" s="97" t="s">
        <v>103</v>
      </c>
      <c r="AP71" s="70" t="s">
        <v>128</v>
      </c>
      <c r="AQ71" s="70" t="s">
        <v>129</v>
      </c>
      <c r="AR71" s="71" t="s">
        <v>128</v>
      </c>
    </row>
    <row r="72" spans="3:44" x14ac:dyDescent="0.4">
      <c r="D72" s="192"/>
      <c r="E72" s="268"/>
      <c r="F72" s="269"/>
      <c r="G72" s="264"/>
      <c r="H72" s="156"/>
      <c r="I72" s="156"/>
      <c r="J72" s="146"/>
      <c r="L72" s="192"/>
      <c r="M72" s="268"/>
      <c r="N72" s="269"/>
      <c r="O72" s="264"/>
      <c r="P72" s="156"/>
      <c r="Q72" s="156"/>
      <c r="R72" s="146"/>
      <c r="T72" s="192"/>
      <c r="U72" s="268"/>
      <c r="V72" s="269"/>
      <c r="W72" s="264"/>
      <c r="X72" s="156"/>
      <c r="Y72" s="156"/>
      <c r="Z72" s="146"/>
      <c r="AC72" s="180"/>
      <c r="AD72" s="251"/>
      <c r="AE72" s="252"/>
      <c r="AF72" s="264"/>
      <c r="AG72" s="156"/>
      <c r="AH72" s="156"/>
      <c r="AI72" s="146"/>
      <c r="AL72" s="180"/>
      <c r="AM72" s="251"/>
      <c r="AN72" s="252"/>
      <c r="AO72" s="141">
        <v>37</v>
      </c>
      <c r="AP72" s="143">
        <v>7</v>
      </c>
      <c r="AQ72" s="143">
        <v>43</v>
      </c>
      <c r="AR72" s="184">
        <v>7</v>
      </c>
    </row>
    <row r="73" spans="3:44" ht="19.5" thickBot="1" x14ac:dyDescent="0.45">
      <c r="D73" s="193"/>
      <c r="E73" s="270"/>
      <c r="F73" s="271"/>
      <c r="G73" s="265">
        <f>G71+H71</f>
        <v>39</v>
      </c>
      <c r="H73" s="196"/>
      <c r="I73" s="195">
        <f>I71+J71</f>
        <v>39</v>
      </c>
      <c r="J73" s="201"/>
      <c r="L73" s="193"/>
      <c r="M73" s="270"/>
      <c r="N73" s="271"/>
      <c r="O73" s="265">
        <f>O71+P71</f>
        <v>103</v>
      </c>
      <c r="P73" s="196"/>
      <c r="Q73" s="195">
        <f>Q71+R71</f>
        <v>109</v>
      </c>
      <c r="R73" s="201"/>
      <c r="T73" s="193"/>
      <c r="U73" s="270"/>
      <c r="V73" s="271"/>
      <c r="W73" s="265">
        <f>W71+X71</f>
        <v>51</v>
      </c>
      <c r="X73" s="196"/>
      <c r="Y73" s="195">
        <f>Y71+Z71</f>
        <v>43</v>
      </c>
      <c r="Z73" s="201"/>
      <c r="AC73" s="181"/>
      <c r="AD73" s="253"/>
      <c r="AE73" s="254"/>
      <c r="AF73" s="265">
        <f>AF71+AG71</f>
        <v>31</v>
      </c>
      <c r="AG73" s="196"/>
      <c r="AH73" s="195">
        <f>AH71+AI71</f>
        <v>32</v>
      </c>
      <c r="AI73" s="201"/>
      <c r="AL73" s="180"/>
      <c r="AM73" s="251"/>
      <c r="AN73" s="252"/>
      <c r="AO73" s="141"/>
      <c r="AP73" s="143"/>
      <c r="AQ73" s="143"/>
      <c r="AR73" s="184"/>
    </row>
    <row r="74" spans="3:44" ht="19.5" thickBot="1" x14ac:dyDescent="0.45">
      <c r="D74" s="191" t="s">
        <v>398</v>
      </c>
      <c r="E74" s="266">
        <v>111</v>
      </c>
      <c r="F74" s="267"/>
      <c r="G74" s="97" t="s">
        <v>103</v>
      </c>
      <c r="H74" s="70" t="s">
        <v>128</v>
      </c>
      <c r="I74" s="70" t="s">
        <v>129</v>
      </c>
      <c r="J74" s="71" t="s">
        <v>128</v>
      </c>
      <c r="L74" s="191" t="s">
        <v>335</v>
      </c>
      <c r="M74" s="266">
        <v>148</v>
      </c>
      <c r="N74" s="267"/>
      <c r="O74" s="97" t="s">
        <v>103</v>
      </c>
      <c r="P74" s="70" t="s">
        <v>128</v>
      </c>
      <c r="Q74" s="70" t="s">
        <v>129</v>
      </c>
      <c r="R74" s="71" t="s">
        <v>128</v>
      </c>
      <c r="T74" s="191" t="s">
        <v>269</v>
      </c>
      <c r="U74" s="266">
        <v>203</v>
      </c>
      <c r="V74" s="267"/>
      <c r="W74" s="97" t="s">
        <v>103</v>
      </c>
      <c r="X74" s="70" t="s">
        <v>128</v>
      </c>
      <c r="Y74" s="70" t="s">
        <v>129</v>
      </c>
      <c r="Z74" s="71" t="s">
        <v>128</v>
      </c>
      <c r="AC74" s="180" t="s">
        <v>224</v>
      </c>
      <c r="AD74" s="251">
        <v>64</v>
      </c>
      <c r="AE74" s="252"/>
      <c r="AF74" s="97" t="s">
        <v>103</v>
      </c>
      <c r="AG74" s="70" t="s">
        <v>128</v>
      </c>
      <c r="AH74" s="70" t="s">
        <v>129</v>
      </c>
      <c r="AI74" s="71" t="s">
        <v>128</v>
      </c>
      <c r="AL74" s="181"/>
      <c r="AM74" s="251"/>
      <c r="AN74" s="252"/>
      <c r="AO74" s="153">
        <f>AO72+AP72</f>
        <v>44</v>
      </c>
      <c r="AP74" s="177"/>
      <c r="AQ74" s="177">
        <f>AQ72+AR72</f>
        <v>50</v>
      </c>
      <c r="AR74" s="185"/>
    </row>
    <row r="75" spans="3:44" x14ac:dyDescent="0.4">
      <c r="D75" s="192"/>
      <c r="E75" s="268"/>
      <c r="F75" s="269"/>
      <c r="G75" s="142">
        <v>61</v>
      </c>
      <c r="H75" s="154">
        <v>15</v>
      </c>
      <c r="I75" s="154">
        <v>58</v>
      </c>
      <c r="J75" s="144">
        <v>15</v>
      </c>
      <c r="L75" s="192"/>
      <c r="M75" s="268"/>
      <c r="N75" s="269"/>
      <c r="O75" s="142">
        <v>157</v>
      </c>
      <c r="P75" s="154">
        <v>33</v>
      </c>
      <c r="Q75" s="154">
        <v>134</v>
      </c>
      <c r="R75" s="144">
        <v>33</v>
      </c>
      <c r="T75" s="192"/>
      <c r="U75" s="268"/>
      <c r="V75" s="269"/>
      <c r="W75" s="142">
        <v>42</v>
      </c>
      <c r="X75" s="154">
        <v>3</v>
      </c>
      <c r="Y75" s="154">
        <v>52</v>
      </c>
      <c r="Z75" s="144">
        <v>3</v>
      </c>
      <c r="AC75" s="180"/>
      <c r="AD75" s="251"/>
      <c r="AE75" s="252"/>
      <c r="AF75" s="142">
        <v>25</v>
      </c>
      <c r="AG75" s="154">
        <v>3</v>
      </c>
      <c r="AH75" s="154">
        <v>23</v>
      </c>
      <c r="AI75" s="144">
        <v>3</v>
      </c>
      <c r="AL75" s="180" t="s">
        <v>150</v>
      </c>
      <c r="AM75" s="251"/>
      <c r="AN75" s="252"/>
      <c r="AO75" s="97" t="s">
        <v>103</v>
      </c>
      <c r="AP75" s="70" t="s">
        <v>128</v>
      </c>
      <c r="AQ75" s="70" t="s">
        <v>129</v>
      </c>
      <c r="AR75" s="71" t="s">
        <v>128</v>
      </c>
    </row>
    <row r="76" spans="3:44" x14ac:dyDescent="0.4">
      <c r="D76" s="192"/>
      <c r="E76" s="268"/>
      <c r="F76" s="269"/>
      <c r="G76" s="264"/>
      <c r="H76" s="156"/>
      <c r="I76" s="156"/>
      <c r="J76" s="146"/>
      <c r="L76" s="192"/>
      <c r="M76" s="268"/>
      <c r="N76" s="269"/>
      <c r="O76" s="264"/>
      <c r="P76" s="156"/>
      <c r="Q76" s="156"/>
      <c r="R76" s="146"/>
      <c r="T76" s="192"/>
      <c r="U76" s="268"/>
      <c r="V76" s="269"/>
      <c r="W76" s="264"/>
      <c r="X76" s="156"/>
      <c r="Y76" s="156"/>
      <c r="Z76" s="146"/>
      <c r="AC76" s="180"/>
      <c r="AD76" s="251"/>
      <c r="AE76" s="252"/>
      <c r="AF76" s="264"/>
      <c r="AG76" s="156"/>
      <c r="AH76" s="156"/>
      <c r="AI76" s="146"/>
      <c r="AL76" s="180"/>
      <c r="AM76" s="251"/>
      <c r="AN76" s="252"/>
      <c r="AO76" s="141">
        <v>13</v>
      </c>
      <c r="AP76" s="143">
        <v>2</v>
      </c>
      <c r="AQ76" s="143">
        <v>46</v>
      </c>
      <c r="AR76" s="184">
        <v>2</v>
      </c>
    </row>
    <row r="77" spans="3:44" ht="19.5" thickBot="1" x14ac:dyDescent="0.45">
      <c r="D77" s="193"/>
      <c r="E77" s="270"/>
      <c r="F77" s="271"/>
      <c r="G77" s="265">
        <f>G75+H75</f>
        <v>76</v>
      </c>
      <c r="H77" s="196"/>
      <c r="I77" s="195">
        <f>I75+J75</f>
        <v>73</v>
      </c>
      <c r="J77" s="201"/>
      <c r="L77" s="193"/>
      <c r="M77" s="270"/>
      <c r="N77" s="271"/>
      <c r="O77" s="265">
        <f>O75+P75</f>
        <v>190</v>
      </c>
      <c r="P77" s="196"/>
      <c r="Q77" s="195">
        <f>Q75+R75</f>
        <v>167</v>
      </c>
      <c r="R77" s="201"/>
      <c r="T77" s="193"/>
      <c r="U77" s="270"/>
      <c r="V77" s="271"/>
      <c r="W77" s="265">
        <f>W75+X75</f>
        <v>45</v>
      </c>
      <c r="X77" s="196"/>
      <c r="Y77" s="195">
        <f>Y75+Z75</f>
        <v>55</v>
      </c>
      <c r="Z77" s="201"/>
      <c r="AC77" s="181"/>
      <c r="AD77" s="253"/>
      <c r="AE77" s="254"/>
      <c r="AF77" s="265">
        <f>AF75+AG75</f>
        <v>28</v>
      </c>
      <c r="AG77" s="196"/>
      <c r="AH77" s="195">
        <f>AH75+AI75</f>
        <v>26</v>
      </c>
      <c r="AI77" s="201"/>
      <c r="AL77" s="180"/>
      <c r="AM77" s="251"/>
      <c r="AN77" s="252"/>
      <c r="AO77" s="141"/>
      <c r="AP77" s="143"/>
      <c r="AQ77" s="143"/>
      <c r="AR77" s="184"/>
    </row>
    <row r="78" spans="3:44" ht="19.5" thickBot="1" x14ac:dyDescent="0.45">
      <c r="D78" s="191" t="s">
        <v>399</v>
      </c>
      <c r="E78" s="266">
        <v>176</v>
      </c>
      <c r="F78" s="267"/>
      <c r="G78" s="97" t="s">
        <v>103</v>
      </c>
      <c r="H78" s="70" t="s">
        <v>128</v>
      </c>
      <c r="I78" s="70" t="s">
        <v>129</v>
      </c>
      <c r="J78" s="71" t="s">
        <v>128</v>
      </c>
      <c r="L78" s="191" t="s">
        <v>336</v>
      </c>
      <c r="M78" s="266">
        <v>447</v>
      </c>
      <c r="N78" s="267"/>
      <c r="O78" s="97" t="s">
        <v>103</v>
      </c>
      <c r="P78" s="70" t="s">
        <v>128</v>
      </c>
      <c r="Q78" s="70" t="s">
        <v>129</v>
      </c>
      <c r="R78" s="71" t="s">
        <v>128</v>
      </c>
      <c r="T78" s="191" t="s">
        <v>294</v>
      </c>
      <c r="U78" s="266">
        <v>162</v>
      </c>
      <c r="V78" s="267"/>
      <c r="W78" s="97" t="s">
        <v>103</v>
      </c>
      <c r="X78" s="70" t="s">
        <v>128</v>
      </c>
      <c r="Y78" s="70" t="s">
        <v>129</v>
      </c>
      <c r="Z78" s="71" t="s">
        <v>128</v>
      </c>
      <c r="AC78" s="191" t="s">
        <v>230</v>
      </c>
      <c r="AD78" s="266">
        <v>70</v>
      </c>
      <c r="AE78" s="267"/>
      <c r="AF78" s="97" t="s">
        <v>103</v>
      </c>
      <c r="AG78" s="70" t="s">
        <v>128</v>
      </c>
      <c r="AH78" s="70" t="s">
        <v>129</v>
      </c>
      <c r="AI78" s="71" t="s">
        <v>128</v>
      </c>
      <c r="AL78" s="181"/>
      <c r="AM78" s="251"/>
      <c r="AN78" s="252"/>
      <c r="AO78" s="153">
        <f>AO76+AP76</f>
        <v>15</v>
      </c>
      <c r="AP78" s="177"/>
      <c r="AQ78" s="177">
        <f>AQ76+AR76</f>
        <v>48</v>
      </c>
      <c r="AR78" s="185"/>
    </row>
    <row r="79" spans="3:44" x14ac:dyDescent="0.4">
      <c r="D79" s="192"/>
      <c r="E79" s="268"/>
      <c r="F79" s="269"/>
      <c r="G79" s="142">
        <v>21</v>
      </c>
      <c r="H79" s="154">
        <v>4</v>
      </c>
      <c r="I79" s="154">
        <v>23</v>
      </c>
      <c r="J79" s="144">
        <v>4</v>
      </c>
      <c r="L79" s="192"/>
      <c r="M79" s="268"/>
      <c r="N79" s="269"/>
      <c r="O79" s="142">
        <v>167</v>
      </c>
      <c r="P79" s="154">
        <v>35</v>
      </c>
      <c r="Q79" s="154">
        <v>179</v>
      </c>
      <c r="R79" s="144">
        <v>35</v>
      </c>
      <c r="T79" s="192"/>
      <c r="U79" s="268"/>
      <c r="V79" s="269"/>
      <c r="W79" s="142">
        <v>41</v>
      </c>
      <c r="X79" s="154">
        <v>8</v>
      </c>
      <c r="Y79" s="154">
        <v>36</v>
      </c>
      <c r="Z79" s="144">
        <v>8</v>
      </c>
      <c r="AC79" s="192"/>
      <c r="AD79" s="268"/>
      <c r="AE79" s="269"/>
      <c r="AF79" s="142">
        <v>25</v>
      </c>
      <c r="AG79" s="154">
        <v>6</v>
      </c>
      <c r="AH79" s="154">
        <v>19</v>
      </c>
      <c r="AI79" s="144">
        <v>6</v>
      </c>
      <c r="AL79" s="180" t="s">
        <v>138</v>
      </c>
      <c r="AM79" s="251"/>
      <c r="AN79" s="252"/>
      <c r="AO79" s="97" t="s">
        <v>103</v>
      </c>
      <c r="AP79" s="70" t="s">
        <v>128</v>
      </c>
      <c r="AQ79" s="70" t="s">
        <v>129</v>
      </c>
      <c r="AR79" s="71" t="s">
        <v>128</v>
      </c>
    </row>
    <row r="80" spans="3:44" x14ac:dyDescent="0.4">
      <c r="D80" s="192"/>
      <c r="E80" s="268"/>
      <c r="F80" s="269"/>
      <c r="G80" s="264"/>
      <c r="H80" s="156"/>
      <c r="I80" s="156"/>
      <c r="J80" s="146"/>
      <c r="L80" s="192"/>
      <c r="M80" s="268"/>
      <c r="N80" s="269"/>
      <c r="O80" s="264"/>
      <c r="P80" s="156"/>
      <c r="Q80" s="156"/>
      <c r="R80" s="146"/>
      <c r="T80" s="192"/>
      <c r="U80" s="268"/>
      <c r="V80" s="269"/>
      <c r="W80" s="264"/>
      <c r="X80" s="156"/>
      <c r="Y80" s="156"/>
      <c r="Z80" s="146"/>
      <c r="AC80" s="192"/>
      <c r="AD80" s="268"/>
      <c r="AE80" s="269"/>
      <c r="AF80" s="264"/>
      <c r="AG80" s="156"/>
      <c r="AH80" s="156"/>
      <c r="AI80" s="146"/>
      <c r="AL80" s="180"/>
      <c r="AM80" s="251"/>
      <c r="AN80" s="252"/>
      <c r="AO80" s="142"/>
      <c r="AP80" s="154"/>
      <c r="AQ80" s="154"/>
      <c r="AR80" s="144"/>
    </row>
    <row r="81" spans="4:44" ht="19.5" thickBot="1" x14ac:dyDescent="0.45">
      <c r="D81" s="193"/>
      <c r="E81" s="270"/>
      <c r="F81" s="271"/>
      <c r="G81" s="265">
        <f>G79+H79</f>
        <v>25</v>
      </c>
      <c r="H81" s="196"/>
      <c r="I81" s="195">
        <f>I79+J79</f>
        <v>27</v>
      </c>
      <c r="J81" s="201"/>
      <c r="L81" s="193"/>
      <c r="M81" s="270"/>
      <c r="N81" s="271"/>
      <c r="O81" s="265">
        <f>O79+P79</f>
        <v>202</v>
      </c>
      <c r="P81" s="196"/>
      <c r="Q81" s="195">
        <f>Q79+R79</f>
        <v>214</v>
      </c>
      <c r="R81" s="201"/>
      <c r="T81" s="193"/>
      <c r="U81" s="270"/>
      <c r="V81" s="271"/>
      <c r="W81" s="265">
        <f>W79+X79</f>
        <v>49</v>
      </c>
      <c r="X81" s="196"/>
      <c r="Y81" s="195">
        <f>Y79+Z79</f>
        <v>44</v>
      </c>
      <c r="Z81" s="201"/>
      <c r="AC81" s="193"/>
      <c r="AD81" s="270"/>
      <c r="AE81" s="271"/>
      <c r="AF81" s="265">
        <f>AF79+AG79</f>
        <v>31</v>
      </c>
      <c r="AG81" s="196"/>
      <c r="AH81" s="195">
        <f>AH79+AI79</f>
        <v>25</v>
      </c>
      <c r="AI81" s="201"/>
      <c r="AL81" s="180"/>
      <c r="AM81" s="251"/>
      <c r="AN81" s="252"/>
      <c r="AO81" s="264"/>
      <c r="AP81" s="156"/>
      <c r="AQ81" s="156"/>
      <c r="AR81" s="146"/>
    </row>
    <row r="82" spans="4:44" ht="19.5" thickBot="1" x14ac:dyDescent="0.45">
      <c r="D82" s="191" t="s">
        <v>427</v>
      </c>
      <c r="E82" s="266">
        <v>576</v>
      </c>
      <c r="F82" s="267"/>
      <c r="G82" s="97" t="s">
        <v>103</v>
      </c>
      <c r="H82" s="70" t="s">
        <v>128</v>
      </c>
      <c r="I82" s="70" t="s">
        <v>129</v>
      </c>
      <c r="J82" s="71" t="s">
        <v>128</v>
      </c>
      <c r="L82" s="191" t="s">
        <v>337</v>
      </c>
      <c r="M82" s="266">
        <v>109</v>
      </c>
      <c r="N82" s="267"/>
      <c r="O82" s="97" t="s">
        <v>103</v>
      </c>
      <c r="P82" s="70" t="s">
        <v>128</v>
      </c>
      <c r="Q82" s="70" t="s">
        <v>129</v>
      </c>
      <c r="R82" s="71" t="s">
        <v>128</v>
      </c>
      <c r="T82" s="191" t="s">
        <v>303</v>
      </c>
      <c r="U82" s="266">
        <v>136</v>
      </c>
      <c r="V82" s="267"/>
      <c r="W82" s="97" t="s">
        <v>103</v>
      </c>
      <c r="X82" s="70" t="s">
        <v>128</v>
      </c>
      <c r="Y82" s="70" t="s">
        <v>129</v>
      </c>
      <c r="Z82" s="71" t="s">
        <v>128</v>
      </c>
      <c r="AC82" s="191" t="s">
        <v>243</v>
      </c>
      <c r="AD82" s="266">
        <v>92</v>
      </c>
      <c r="AE82" s="267"/>
      <c r="AF82" s="97" t="s">
        <v>103</v>
      </c>
      <c r="AG82" s="70" t="s">
        <v>128</v>
      </c>
      <c r="AH82" s="70" t="s">
        <v>129</v>
      </c>
      <c r="AI82" s="71" t="s">
        <v>128</v>
      </c>
      <c r="AL82" s="181"/>
      <c r="AM82" s="251"/>
      <c r="AN82" s="252"/>
      <c r="AO82" s="265">
        <f>AO80+AP80</f>
        <v>0</v>
      </c>
      <c r="AP82" s="196"/>
      <c r="AQ82" s="195">
        <f>AQ80+AR80</f>
        <v>0</v>
      </c>
      <c r="AR82" s="201"/>
    </row>
    <row r="83" spans="4:44" x14ac:dyDescent="0.4">
      <c r="D83" s="192"/>
      <c r="E83" s="268"/>
      <c r="F83" s="269"/>
      <c r="G83" s="142">
        <v>44</v>
      </c>
      <c r="H83" s="154">
        <v>6</v>
      </c>
      <c r="I83" s="154">
        <v>29</v>
      </c>
      <c r="J83" s="144">
        <v>6</v>
      </c>
      <c r="L83" s="192"/>
      <c r="M83" s="268"/>
      <c r="N83" s="269"/>
      <c r="O83" s="142">
        <v>160</v>
      </c>
      <c r="P83" s="154">
        <v>40</v>
      </c>
      <c r="Q83" s="154">
        <v>155</v>
      </c>
      <c r="R83" s="144">
        <v>40</v>
      </c>
      <c r="T83" s="192"/>
      <c r="U83" s="268"/>
      <c r="V83" s="269"/>
      <c r="W83" s="142">
        <v>26</v>
      </c>
      <c r="X83" s="154">
        <v>9</v>
      </c>
      <c r="Y83" s="154">
        <v>43</v>
      </c>
      <c r="Z83" s="144">
        <v>9</v>
      </c>
      <c r="AC83" s="192"/>
      <c r="AD83" s="268"/>
      <c r="AE83" s="269"/>
      <c r="AF83" s="142">
        <v>36</v>
      </c>
      <c r="AG83" s="154">
        <v>6</v>
      </c>
      <c r="AH83" s="154">
        <v>41</v>
      </c>
      <c r="AI83" s="144">
        <v>6</v>
      </c>
      <c r="AL83" s="180" t="s">
        <v>153</v>
      </c>
      <c r="AM83" s="251"/>
      <c r="AN83" s="252"/>
      <c r="AO83" s="97" t="s">
        <v>103</v>
      </c>
      <c r="AP83" s="70" t="s">
        <v>128</v>
      </c>
      <c r="AQ83" s="70" t="s">
        <v>129</v>
      </c>
      <c r="AR83" s="71" t="s">
        <v>128</v>
      </c>
    </row>
    <row r="84" spans="4:44" x14ac:dyDescent="0.4">
      <c r="D84" s="192"/>
      <c r="E84" s="268"/>
      <c r="F84" s="269"/>
      <c r="G84" s="264"/>
      <c r="H84" s="156"/>
      <c r="I84" s="156"/>
      <c r="J84" s="146"/>
      <c r="L84" s="192"/>
      <c r="M84" s="268"/>
      <c r="N84" s="269"/>
      <c r="O84" s="264"/>
      <c r="P84" s="156"/>
      <c r="Q84" s="156"/>
      <c r="R84" s="146"/>
      <c r="T84" s="192"/>
      <c r="U84" s="268"/>
      <c r="V84" s="269"/>
      <c r="W84" s="264"/>
      <c r="X84" s="156"/>
      <c r="Y84" s="156"/>
      <c r="Z84" s="146"/>
      <c r="AC84" s="192"/>
      <c r="AD84" s="268"/>
      <c r="AE84" s="269"/>
      <c r="AF84" s="264"/>
      <c r="AG84" s="156"/>
      <c r="AH84" s="156"/>
      <c r="AI84" s="146"/>
      <c r="AL84" s="180"/>
      <c r="AM84" s="251"/>
      <c r="AN84" s="252"/>
      <c r="AO84" s="142"/>
      <c r="AP84" s="154"/>
      <c r="AQ84" s="154"/>
      <c r="AR84" s="144"/>
    </row>
    <row r="85" spans="4:44" ht="19.5" thickBot="1" x14ac:dyDescent="0.45">
      <c r="D85" s="193"/>
      <c r="E85" s="270"/>
      <c r="F85" s="271"/>
      <c r="G85" s="265">
        <f>G83+H83</f>
        <v>50</v>
      </c>
      <c r="H85" s="196"/>
      <c r="I85" s="195">
        <f>I83+J83</f>
        <v>35</v>
      </c>
      <c r="J85" s="201"/>
      <c r="L85" s="193"/>
      <c r="M85" s="270"/>
      <c r="N85" s="271"/>
      <c r="O85" s="265">
        <f>O83+P83</f>
        <v>200</v>
      </c>
      <c r="P85" s="196"/>
      <c r="Q85" s="195">
        <f>Q83+R83</f>
        <v>195</v>
      </c>
      <c r="R85" s="201"/>
      <c r="T85" s="193"/>
      <c r="U85" s="270"/>
      <c r="V85" s="271"/>
      <c r="W85" s="265">
        <f>W83+X83</f>
        <v>35</v>
      </c>
      <c r="X85" s="196"/>
      <c r="Y85" s="195">
        <f>Y83+Z83</f>
        <v>52</v>
      </c>
      <c r="Z85" s="201"/>
      <c r="AC85" s="193"/>
      <c r="AD85" s="270"/>
      <c r="AE85" s="271"/>
      <c r="AF85" s="265">
        <f>AF83+AG83</f>
        <v>42</v>
      </c>
      <c r="AG85" s="196"/>
      <c r="AH85" s="195">
        <f>AH83+AI83</f>
        <v>47</v>
      </c>
      <c r="AI85" s="201"/>
      <c r="AL85" s="180"/>
      <c r="AM85" s="251"/>
      <c r="AN85" s="252"/>
      <c r="AO85" s="264"/>
      <c r="AP85" s="156"/>
      <c r="AQ85" s="156"/>
      <c r="AR85" s="146"/>
    </row>
    <row r="86" spans="4:44" ht="19.5" thickBot="1" x14ac:dyDescent="0.45">
      <c r="D86" s="191" t="s">
        <v>429</v>
      </c>
      <c r="E86" s="266">
        <v>47</v>
      </c>
      <c r="F86" s="267"/>
      <c r="G86" s="97" t="s">
        <v>103</v>
      </c>
      <c r="H86" s="70" t="s">
        <v>128</v>
      </c>
      <c r="I86" s="70" t="s">
        <v>129</v>
      </c>
      <c r="J86" s="71" t="s">
        <v>128</v>
      </c>
      <c r="L86" s="191" t="s">
        <v>338</v>
      </c>
      <c r="M86" s="266">
        <v>25</v>
      </c>
      <c r="N86" s="267"/>
      <c r="O86" s="97" t="s">
        <v>103</v>
      </c>
      <c r="P86" s="70" t="s">
        <v>128</v>
      </c>
      <c r="Q86" s="70" t="s">
        <v>129</v>
      </c>
      <c r="R86" s="71" t="s">
        <v>128</v>
      </c>
      <c r="T86" s="191" t="s">
        <v>310</v>
      </c>
      <c r="U86" s="266">
        <v>112</v>
      </c>
      <c r="V86" s="267"/>
      <c r="W86" s="97" t="s">
        <v>103</v>
      </c>
      <c r="X86" s="70" t="s">
        <v>128</v>
      </c>
      <c r="Y86" s="70" t="s">
        <v>129</v>
      </c>
      <c r="Z86" s="71" t="s">
        <v>128</v>
      </c>
      <c r="AC86" s="191" t="s">
        <v>250</v>
      </c>
      <c r="AD86" s="266">
        <v>113</v>
      </c>
      <c r="AE86" s="267"/>
      <c r="AF86" s="97" t="s">
        <v>103</v>
      </c>
      <c r="AG86" s="70" t="s">
        <v>128</v>
      </c>
      <c r="AH86" s="70" t="s">
        <v>129</v>
      </c>
      <c r="AI86" s="71" t="s">
        <v>128</v>
      </c>
      <c r="AL86" s="181"/>
      <c r="AM86" s="251"/>
      <c r="AN86" s="252"/>
      <c r="AO86" s="265">
        <f>AO84+AP84</f>
        <v>0</v>
      </c>
      <c r="AP86" s="196"/>
      <c r="AQ86" s="195">
        <f>AQ84+AR84</f>
        <v>0</v>
      </c>
      <c r="AR86" s="201"/>
    </row>
    <row r="87" spans="4:44" x14ac:dyDescent="0.4">
      <c r="D87" s="192"/>
      <c r="E87" s="268"/>
      <c r="F87" s="269"/>
      <c r="G87" s="142">
        <v>42</v>
      </c>
      <c r="H87" s="154">
        <v>7</v>
      </c>
      <c r="I87" s="154">
        <v>35</v>
      </c>
      <c r="J87" s="144">
        <v>7</v>
      </c>
      <c r="L87" s="192"/>
      <c r="M87" s="268"/>
      <c r="N87" s="269"/>
      <c r="O87" s="142">
        <v>175</v>
      </c>
      <c r="P87" s="154">
        <v>73</v>
      </c>
      <c r="Q87" s="154">
        <v>186</v>
      </c>
      <c r="R87" s="144">
        <v>73</v>
      </c>
      <c r="T87" s="192"/>
      <c r="U87" s="268"/>
      <c r="V87" s="269"/>
      <c r="W87" s="142">
        <v>29</v>
      </c>
      <c r="X87" s="154">
        <v>9</v>
      </c>
      <c r="Y87" s="154">
        <v>29</v>
      </c>
      <c r="Z87" s="144">
        <v>9</v>
      </c>
      <c r="AC87" s="192"/>
      <c r="AD87" s="268"/>
      <c r="AE87" s="269"/>
      <c r="AF87" s="142">
        <v>33</v>
      </c>
      <c r="AG87" s="154">
        <v>8</v>
      </c>
      <c r="AH87" s="154">
        <v>69</v>
      </c>
      <c r="AI87" s="144">
        <v>8</v>
      </c>
      <c r="AL87" s="180" t="s">
        <v>154</v>
      </c>
      <c r="AM87" s="251"/>
      <c r="AN87" s="252"/>
      <c r="AO87" s="97" t="s">
        <v>103</v>
      </c>
      <c r="AP87" s="70" t="s">
        <v>128</v>
      </c>
      <c r="AQ87" s="70" t="s">
        <v>129</v>
      </c>
      <c r="AR87" s="71" t="s">
        <v>128</v>
      </c>
    </row>
    <row r="88" spans="4:44" x14ac:dyDescent="0.4">
      <c r="D88" s="192"/>
      <c r="E88" s="268"/>
      <c r="F88" s="269"/>
      <c r="G88" s="264"/>
      <c r="H88" s="156"/>
      <c r="I88" s="156"/>
      <c r="J88" s="146"/>
      <c r="L88" s="192"/>
      <c r="M88" s="268"/>
      <c r="N88" s="269"/>
      <c r="O88" s="264"/>
      <c r="P88" s="156"/>
      <c r="Q88" s="156"/>
      <c r="R88" s="146"/>
      <c r="T88" s="192"/>
      <c r="U88" s="268"/>
      <c r="V88" s="269"/>
      <c r="W88" s="264"/>
      <c r="X88" s="156"/>
      <c r="Y88" s="156"/>
      <c r="Z88" s="146"/>
      <c r="AC88" s="192"/>
      <c r="AD88" s="268"/>
      <c r="AE88" s="269"/>
      <c r="AF88" s="264"/>
      <c r="AG88" s="156"/>
      <c r="AH88" s="156"/>
      <c r="AI88" s="146"/>
      <c r="AL88" s="180"/>
      <c r="AM88" s="251"/>
      <c r="AN88" s="252"/>
      <c r="AO88" s="142"/>
      <c r="AP88" s="154"/>
      <c r="AQ88" s="154"/>
      <c r="AR88" s="144"/>
    </row>
    <row r="89" spans="4:44" ht="19.5" thickBot="1" x14ac:dyDescent="0.45">
      <c r="D89" s="193"/>
      <c r="E89" s="270"/>
      <c r="F89" s="271"/>
      <c r="G89" s="265">
        <f>G87+H87</f>
        <v>49</v>
      </c>
      <c r="H89" s="196"/>
      <c r="I89" s="195">
        <f>I87+J87</f>
        <v>42</v>
      </c>
      <c r="J89" s="201"/>
      <c r="L89" s="193"/>
      <c r="M89" s="270"/>
      <c r="N89" s="271"/>
      <c r="O89" s="265">
        <f>O87+P87</f>
        <v>248</v>
      </c>
      <c r="P89" s="196"/>
      <c r="Q89" s="195">
        <f>Q87+R87</f>
        <v>259</v>
      </c>
      <c r="R89" s="201"/>
      <c r="T89" s="193"/>
      <c r="U89" s="270"/>
      <c r="V89" s="271"/>
      <c r="W89" s="265">
        <f>W87+X87</f>
        <v>38</v>
      </c>
      <c r="X89" s="196"/>
      <c r="Y89" s="195">
        <f>Y87+Z87</f>
        <v>38</v>
      </c>
      <c r="Z89" s="201"/>
      <c r="AC89" s="193"/>
      <c r="AD89" s="270"/>
      <c r="AE89" s="271"/>
      <c r="AF89" s="265">
        <f>AF87+AG87</f>
        <v>41</v>
      </c>
      <c r="AG89" s="196"/>
      <c r="AH89" s="195">
        <f>AH87+AI87</f>
        <v>77</v>
      </c>
      <c r="AI89" s="201"/>
      <c r="AL89" s="180"/>
      <c r="AM89" s="251"/>
      <c r="AN89" s="252"/>
      <c r="AO89" s="264"/>
      <c r="AP89" s="156"/>
      <c r="AQ89" s="156"/>
      <c r="AR89" s="146"/>
    </row>
    <row r="90" spans="4:44" ht="19.5" thickBot="1" x14ac:dyDescent="0.45">
      <c r="D90" s="191" t="s">
        <v>402</v>
      </c>
      <c r="E90" s="266">
        <v>80</v>
      </c>
      <c r="F90" s="267"/>
      <c r="G90" s="97" t="s">
        <v>103</v>
      </c>
      <c r="H90" s="70" t="s">
        <v>128</v>
      </c>
      <c r="I90" s="70" t="s">
        <v>129</v>
      </c>
      <c r="J90" s="71" t="s">
        <v>128</v>
      </c>
      <c r="L90" s="191" t="s">
        <v>339</v>
      </c>
      <c r="M90" s="266">
        <v>119</v>
      </c>
      <c r="N90" s="267"/>
      <c r="O90" s="97" t="s">
        <v>103</v>
      </c>
      <c r="P90" s="70" t="s">
        <v>128</v>
      </c>
      <c r="Q90" s="70" t="s">
        <v>129</v>
      </c>
      <c r="R90" s="71" t="s">
        <v>128</v>
      </c>
      <c r="T90" s="191" t="s">
        <v>315</v>
      </c>
      <c r="U90" s="266">
        <v>71</v>
      </c>
      <c r="V90" s="267"/>
      <c r="W90" s="97" t="s">
        <v>103</v>
      </c>
      <c r="X90" s="70" t="s">
        <v>128</v>
      </c>
      <c r="Y90" s="70" t="s">
        <v>129</v>
      </c>
      <c r="Z90" s="71" t="s">
        <v>128</v>
      </c>
      <c r="AC90" s="191" t="s">
        <v>255</v>
      </c>
      <c r="AD90" s="266">
        <v>124</v>
      </c>
      <c r="AE90" s="267"/>
      <c r="AF90" s="97" t="s">
        <v>103</v>
      </c>
      <c r="AG90" s="70" t="s">
        <v>128</v>
      </c>
      <c r="AH90" s="70" t="s">
        <v>129</v>
      </c>
      <c r="AI90" s="71" t="s">
        <v>128</v>
      </c>
      <c r="AL90" s="181"/>
      <c r="AM90" s="251"/>
      <c r="AN90" s="252"/>
      <c r="AO90" s="265">
        <f>AO88+AP88</f>
        <v>0</v>
      </c>
      <c r="AP90" s="196"/>
      <c r="AQ90" s="195">
        <f>AQ88+AR88</f>
        <v>0</v>
      </c>
      <c r="AR90" s="201"/>
    </row>
    <row r="91" spans="4:44" x14ac:dyDescent="0.4">
      <c r="D91" s="192"/>
      <c r="E91" s="268"/>
      <c r="F91" s="269"/>
      <c r="G91" s="142">
        <v>35</v>
      </c>
      <c r="H91" s="154">
        <v>14</v>
      </c>
      <c r="I91" s="154">
        <v>52</v>
      </c>
      <c r="J91" s="144">
        <v>14</v>
      </c>
      <c r="L91" s="192"/>
      <c r="M91" s="268"/>
      <c r="N91" s="269"/>
      <c r="O91" s="142">
        <v>185</v>
      </c>
      <c r="P91" s="154">
        <v>43</v>
      </c>
      <c r="Q91" s="154">
        <v>227</v>
      </c>
      <c r="R91" s="144">
        <v>43</v>
      </c>
      <c r="T91" s="192"/>
      <c r="U91" s="268"/>
      <c r="V91" s="269"/>
      <c r="W91" s="142">
        <v>53</v>
      </c>
      <c r="X91" s="154">
        <v>6</v>
      </c>
      <c r="Y91" s="154">
        <v>49</v>
      </c>
      <c r="Z91" s="144">
        <v>6</v>
      </c>
      <c r="AC91" s="192"/>
      <c r="AD91" s="268"/>
      <c r="AE91" s="269"/>
      <c r="AF91" s="142">
        <v>34</v>
      </c>
      <c r="AG91" s="154">
        <v>9</v>
      </c>
      <c r="AH91" s="154">
        <v>39</v>
      </c>
      <c r="AI91" s="144">
        <v>9</v>
      </c>
      <c r="AL91" s="180" t="s">
        <v>209</v>
      </c>
      <c r="AM91" s="251"/>
      <c r="AN91" s="252"/>
      <c r="AO91" s="97" t="s">
        <v>103</v>
      </c>
      <c r="AP91" s="70" t="s">
        <v>128</v>
      </c>
      <c r="AQ91" s="70" t="s">
        <v>129</v>
      </c>
      <c r="AR91" s="71" t="s">
        <v>128</v>
      </c>
    </row>
    <row r="92" spans="4:44" x14ac:dyDescent="0.4">
      <c r="D92" s="192"/>
      <c r="E92" s="268"/>
      <c r="F92" s="269"/>
      <c r="G92" s="264"/>
      <c r="H92" s="156"/>
      <c r="I92" s="156"/>
      <c r="J92" s="146"/>
      <c r="L92" s="192"/>
      <c r="M92" s="268"/>
      <c r="N92" s="269"/>
      <c r="O92" s="264"/>
      <c r="P92" s="156"/>
      <c r="Q92" s="156"/>
      <c r="R92" s="146"/>
      <c r="T92" s="192"/>
      <c r="U92" s="268"/>
      <c r="V92" s="269"/>
      <c r="W92" s="264"/>
      <c r="X92" s="156"/>
      <c r="Y92" s="156"/>
      <c r="Z92" s="146"/>
      <c r="AC92" s="192"/>
      <c r="AD92" s="268"/>
      <c r="AE92" s="269"/>
      <c r="AF92" s="264"/>
      <c r="AG92" s="156"/>
      <c r="AH92" s="156"/>
      <c r="AI92" s="146"/>
      <c r="AL92" s="180"/>
      <c r="AM92" s="251"/>
      <c r="AN92" s="252"/>
      <c r="AO92" s="142"/>
      <c r="AP92" s="154"/>
      <c r="AQ92" s="154"/>
      <c r="AR92" s="144"/>
    </row>
    <row r="93" spans="4:44" ht="19.5" thickBot="1" x14ac:dyDescent="0.45">
      <c r="D93" s="193"/>
      <c r="E93" s="270"/>
      <c r="F93" s="271"/>
      <c r="G93" s="265">
        <f>G91+H91</f>
        <v>49</v>
      </c>
      <c r="H93" s="196"/>
      <c r="I93" s="195">
        <f>I91+J91</f>
        <v>66</v>
      </c>
      <c r="J93" s="201"/>
      <c r="L93" s="193"/>
      <c r="M93" s="270"/>
      <c r="N93" s="271"/>
      <c r="O93" s="265">
        <f>O91+P91</f>
        <v>228</v>
      </c>
      <c r="P93" s="196"/>
      <c r="Q93" s="195">
        <f>Q91+R91</f>
        <v>270</v>
      </c>
      <c r="R93" s="201"/>
      <c r="T93" s="193"/>
      <c r="U93" s="270"/>
      <c r="V93" s="271"/>
      <c r="W93" s="265">
        <f>W91+X91</f>
        <v>59</v>
      </c>
      <c r="X93" s="196"/>
      <c r="Y93" s="195">
        <f>Y91+Z91</f>
        <v>55</v>
      </c>
      <c r="Z93" s="201"/>
      <c r="AC93" s="193"/>
      <c r="AD93" s="270"/>
      <c r="AE93" s="271"/>
      <c r="AF93" s="265">
        <f>AF91+AG91</f>
        <v>43</v>
      </c>
      <c r="AG93" s="196"/>
      <c r="AH93" s="195">
        <f>AH91+AI91</f>
        <v>48</v>
      </c>
      <c r="AI93" s="201"/>
      <c r="AL93" s="180"/>
      <c r="AM93" s="251"/>
      <c r="AN93" s="252"/>
      <c r="AO93" s="264"/>
      <c r="AP93" s="156"/>
      <c r="AQ93" s="156"/>
      <c r="AR93" s="146"/>
    </row>
    <row r="94" spans="4:44" ht="19.5" thickBot="1" x14ac:dyDescent="0.45">
      <c r="D94" s="191" t="s">
        <v>403</v>
      </c>
      <c r="E94" s="266">
        <v>68</v>
      </c>
      <c r="F94" s="267"/>
      <c r="G94" s="97" t="s">
        <v>103</v>
      </c>
      <c r="H94" s="70" t="s">
        <v>128</v>
      </c>
      <c r="I94" s="70" t="s">
        <v>129</v>
      </c>
      <c r="J94" s="71" t="s">
        <v>128</v>
      </c>
      <c r="L94" s="191" t="s">
        <v>392</v>
      </c>
      <c r="M94" s="266">
        <v>85</v>
      </c>
      <c r="N94" s="267"/>
      <c r="O94" s="97" t="s">
        <v>103</v>
      </c>
      <c r="P94" s="70" t="s">
        <v>128</v>
      </c>
      <c r="Q94" s="70" t="s">
        <v>129</v>
      </c>
      <c r="R94" s="71" t="s">
        <v>128</v>
      </c>
      <c r="T94" s="191" t="s">
        <v>325</v>
      </c>
      <c r="U94" s="266">
        <v>125</v>
      </c>
      <c r="V94" s="267"/>
      <c r="W94" s="97" t="s">
        <v>103</v>
      </c>
      <c r="X94" s="70" t="s">
        <v>128</v>
      </c>
      <c r="Y94" s="70" t="s">
        <v>129</v>
      </c>
      <c r="Z94" s="71" t="s">
        <v>128</v>
      </c>
      <c r="AC94" s="191" t="s">
        <v>262</v>
      </c>
      <c r="AD94" s="266">
        <v>233</v>
      </c>
      <c r="AE94" s="267"/>
      <c r="AF94" s="97" t="s">
        <v>134</v>
      </c>
      <c r="AG94" s="70" t="s">
        <v>135</v>
      </c>
      <c r="AH94" s="70" t="s">
        <v>136</v>
      </c>
      <c r="AI94" s="71" t="s">
        <v>135</v>
      </c>
      <c r="AL94" s="181"/>
      <c r="AM94" s="251"/>
      <c r="AN94" s="252"/>
      <c r="AO94" s="265">
        <f>AO92+AP92</f>
        <v>0</v>
      </c>
      <c r="AP94" s="196"/>
      <c r="AQ94" s="195">
        <f>AQ92+AR92</f>
        <v>0</v>
      </c>
      <c r="AR94" s="201"/>
    </row>
    <row r="95" spans="4:44" x14ac:dyDescent="0.4">
      <c r="D95" s="192"/>
      <c r="E95" s="268"/>
      <c r="F95" s="269"/>
      <c r="G95" s="142">
        <v>6</v>
      </c>
      <c r="H95" s="154">
        <v>6</v>
      </c>
      <c r="I95" s="154">
        <v>43</v>
      </c>
      <c r="J95" s="144">
        <v>6</v>
      </c>
      <c r="L95" s="192"/>
      <c r="M95" s="268"/>
      <c r="N95" s="269"/>
      <c r="O95" s="142">
        <v>33</v>
      </c>
      <c r="P95" s="154">
        <v>8</v>
      </c>
      <c r="Q95" s="154">
        <v>50</v>
      </c>
      <c r="R95" s="144">
        <v>8</v>
      </c>
      <c r="T95" s="192"/>
      <c r="U95" s="268"/>
      <c r="V95" s="269"/>
      <c r="W95" s="142">
        <v>55</v>
      </c>
      <c r="X95" s="154">
        <v>14</v>
      </c>
      <c r="Y95" s="154">
        <v>44</v>
      </c>
      <c r="Z95" s="144">
        <v>14</v>
      </c>
      <c r="AC95" s="192"/>
      <c r="AD95" s="268"/>
      <c r="AE95" s="269"/>
      <c r="AF95" s="142">
        <v>45</v>
      </c>
      <c r="AG95" s="154">
        <v>6</v>
      </c>
      <c r="AH95" s="154">
        <v>37</v>
      </c>
      <c r="AI95" s="144">
        <v>6</v>
      </c>
      <c r="AL95" s="180" t="s">
        <v>210</v>
      </c>
      <c r="AM95" s="251"/>
      <c r="AN95" s="252"/>
      <c r="AO95" s="97" t="s">
        <v>103</v>
      </c>
      <c r="AP95" s="70" t="s">
        <v>128</v>
      </c>
      <c r="AQ95" s="70" t="s">
        <v>129</v>
      </c>
      <c r="AR95" s="71" t="s">
        <v>128</v>
      </c>
    </row>
    <row r="96" spans="4:44" x14ac:dyDescent="0.4">
      <c r="D96" s="192"/>
      <c r="E96" s="268"/>
      <c r="F96" s="269"/>
      <c r="G96" s="264"/>
      <c r="H96" s="156"/>
      <c r="I96" s="156"/>
      <c r="J96" s="146"/>
      <c r="L96" s="192"/>
      <c r="M96" s="268"/>
      <c r="N96" s="269"/>
      <c r="O96" s="264"/>
      <c r="P96" s="156"/>
      <c r="Q96" s="156"/>
      <c r="R96" s="146"/>
      <c r="T96" s="192"/>
      <c r="U96" s="268"/>
      <c r="V96" s="269"/>
      <c r="W96" s="264"/>
      <c r="X96" s="156"/>
      <c r="Y96" s="156"/>
      <c r="Z96" s="146"/>
      <c r="AC96" s="192"/>
      <c r="AD96" s="268"/>
      <c r="AE96" s="269"/>
      <c r="AF96" s="264"/>
      <c r="AG96" s="156"/>
      <c r="AH96" s="156"/>
      <c r="AI96" s="146"/>
      <c r="AL96" s="180"/>
      <c r="AM96" s="251"/>
      <c r="AN96" s="252"/>
      <c r="AO96" s="142"/>
      <c r="AP96" s="154"/>
      <c r="AQ96" s="154"/>
      <c r="AR96" s="144"/>
    </row>
    <row r="97" spans="4:44" ht="19.5" thickBot="1" x14ac:dyDescent="0.45">
      <c r="D97" s="193"/>
      <c r="E97" s="270"/>
      <c r="F97" s="271"/>
      <c r="G97" s="265">
        <f>G95+H95</f>
        <v>12</v>
      </c>
      <c r="H97" s="196"/>
      <c r="I97" s="195">
        <f>I95+J95</f>
        <v>49</v>
      </c>
      <c r="J97" s="201"/>
      <c r="L97" s="193"/>
      <c r="M97" s="270"/>
      <c r="N97" s="271"/>
      <c r="O97" s="265">
        <f>O95+P95</f>
        <v>41</v>
      </c>
      <c r="P97" s="196"/>
      <c r="Q97" s="195">
        <f>Q95+R95</f>
        <v>58</v>
      </c>
      <c r="R97" s="201"/>
      <c r="T97" s="193"/>
      <c r="U97" s="270"/>
      <c r="V97" s="271"/>
      <c r="W97" s="265">
        <f>W95+X95</f>
        <v>69</v>
      </c>
      <c r="X97" s="196"/>
      <c r="Y97" s="195">
        <f>Y95+Z95</f>
        <v>58</v>
      </c>
      <c r="Z97" s="201"/>
      <c r="AC97" s="193"/>
      <c r="AD97" s="270"/>
      <c r="AE97" s="271"/>
      <c r="AF97" s="265">
        <f>AF95+AG95</f>
        <v>51</v>
      </c>
      <c r="AG97" s="196"/>
      <c r="AH97" s="195">
        <f>AH95+AI95</f>
        <v>43</v>
      </c>
      <c r="AI97" s="201"/>
      <c r="AL97" s="180"/>
      <c r="AM97" s="251"/>
      <c r="AN97" s="252"/>
      <c r="AO97" s="264"/>
      <c r="AP97" s="156"/>
      <c r="AQ97" s="156"/>
      <c r="AR97" s="146"/>
    </row>
    <row r="98" spans="4:44" ht="19.5" thickBot="1" x14ac:dyDescent="0.45">
      <c r="D98" s="191" t="s">
        <v>404</v>
      </c>
      <c r="E98" s="266"/>
      <c r="F98" s="267"/>
      <c r="G98" s="97" t="s">
        <v>103</v>
      </c>
      <c r="H98" s="70" t="s">
        <v>128</v>
      </c>
      <c r="I98" s="70" t="s">
        <v>129</v>
      </c>
      <c r="J98" s="71" t="s">
        <v>128</v>
      </c>
      <c r="T98" s="191" t="s">
        <v>331</v>
      </c>
      <c r="U98" s="266">
        <v>165</v>
      </c>
      <c r="V98" s="267"/>
      <c r="W98" s="97" t="s">
        <v>103</v>
      </c>
      <c r="X98" s="70" t="s">
        <v>128</v>
      </c>
      <c r="Y98" s="70" t="s">
        <v>129</v>
      </c>
      <c r="Z98" s="71" t="s">
        <v>128</v>
      </c>
      <c r="AC98" s="191" t="s">
        <v>269</v>
      </c>
      <c r="AD98" s="266">
        <v>203</v>
      </c>
      <c r="AE98" s="267"/>
      <c r="AF98" s="97" t="s">
        <v>271</v>
      </c>
      <c r="AG98" s="70" t="s">
        <v>272</v>
      </c>
      <c r="AH98" s="70" t="s">
        <v>273</v>
      </c>
      <c r="AI98" s="71" t="s">
        <v>272</v>
      </c>
      <c r="AL98" s="181"/>
      <c r="AM98" s="251"/>
      <c r="AN98" s="252"/>
      <c r="AO98" s="265">
        <f>AO96+AP96</f>
        <v>0</v>
      </c>
      <c r="AP98" s="196"/>
      <c r="AQ98" s="195">
        <f>AQ96+AR96</f>
        <v>0</v>
      </c>
      <c r="AR98" s="201"/>
    </row>
    <row r="99" spans="4:44" x14ac:dyDescent="0.4">
      <c r="D99" s="192"/>
      <c r="E99" s="268"/>
      <c r="F99" s="269"/>
      <c r="G99" s="142"/>
      <c r="H99" s="154"/>
      <c r="I99" s="154"/>
      <c r="J99" s="144"/>
      <c r="T99" s="192"/>
      <c r="U99" s="268"/>
      <c r="V99" s="269"/>
      <c r="W99" s="142">
        <v>40</v>
      </c>
      <c r="X99" s="154">
        <v>6</v>
      </c>
      <c r="Y99" s="154">
        <v>29</v>
      </c>
      <c r="Z99" s="144">
        <v>6</v>
      </c>
      <c r="AC99" s="192"/>
      <c r="AD99" s="268"/>
      <c r="AE99" s="269"/>
      <c r="AF99" s="142">
        <v>42</v>
      </c>
      <c r="AG99" s="154">
        <v>3</v>
      </c>
      <c r="AH99" s="154">
        <v>52</v>
      </c>
      <c r="AI99" s="144">
        <v>3</v>
      </c>
      <c r="AL99" s="180" t="s">
        <v>211</v>
      </c>
      <c r="AM99" s="251"/>
      <c r="AN99" s="252"/>
      <c r="AO99" s="97" t="s">
        <v>103</v>
      </c>
      <c r="AP99" s="70" t="s">
        <v>128</v>
      </c>
      <c r="AQ99" s="70" t="s">
        <v>129</v>
      </c>
      <c r="AR99" s="71" t="s">
        <v>128</v>
      </c>
    </row>
    <row r="100" spans="4:44" x14ac:dyDescent="0.4">
      <c r="D100" s="192"/>
      <c r="E100" s="268"/>
      <c r="F100" s="269"/>
      <c r="G100" s="264"/>
      <c r="H100" s="156"/>
      <c r="I100" s="156"/>
      <c r="J100" s="146"/>
      <c r="T100" s="192"/>
      <c r="U100" s="268"/>
      <c r="V100" s="269"/>
      <c r="W100" s="264"/>
      <c r="X100" s="156"/>
      <c r="Y100" s="156"/>
      <c r="Z100" s="146"/>
      <c r="AC100" s="192"/>
      <c r="AD100" s="268"/>
      <c r="AE100" s="269"/>
      <c r="AF100" s="264"/>
      <c r="AG100" s="156"/>
      <c r="AH100" s="156"/>
      <c r="AI100" s="146"/>
      <c r="AL100" s="180"/>
      <c r="AM100" s="251"/>
      <c r="AN100" s="252"/>
      <c r="AO100" s="142"/>
      <c r="AP100" s="154"/>
      <c r="AQ100" s="154"/>
      <c r="AR100" s="144"/>
    </row>
    <row r="101" spans="4:44" ht="19.5" thickBot="1" x14ac:dyDescent="0.45">
      <c r="D101" s="193"/>
      <c r="E101" s="270"/>
      <c r="F101" s="271"/>
      <c r="G101" s="265">
        <f>G99+H99</f>
        <v>0</v>
      </c>
      <c r="H101" s="196"/>
      <c r="I101" s="195">
        <f>I99+J99</f>
        <v>0</v>
      </c>
      <c r="J101" s="201"/>
      <c r="T101" s="193"/>
      <c r="U101" s="270"/>
      <c r="V101" s="271"/>
      <c r="W101" s="265">
        <f>W99+X99</f>
        <v>46</v>
      </c>
      <c r="X101" s="196"/>
      <c r="Y101" s="195">
        <f>Y99+Z99</f>
        <v>35</v>
      </c>
      <c r="Z101" s="201"/>
      <c r="AC101" s="193"/>
      <c r="AD101" s="270"/>
      <c r="AE101" s="271"/>
      <c r="AF101" s="265">
        <f>AF99+AG99</f>
        <v>45</v>
      </c>
      <c r="AG101" s="196"/>
      <c r="AH101" s="195">
        <f>AH99+AI99</f>
        <v>55</v>
      </c>
      <c r="AI101" s="201"/>
      <c r="AL101" s="180"/>
      <c r="AM101" s="251"/>
      <c r="AN101" s="252"/>
      <c r="AO101" s="264"/>
      <c r="AP101" s="156"/>
      <c r="AQ101" s="156"/>
      <c r="AR101" s="146"/>
    </row>
    <row r="102" spans="4:44" ht="19.5" thickBot="1" x14ac:dyDescent="0.45">
      <c r="D102" s="191" t="s">
        <v>405</v>
      </c>
      <c r="E102" s="266"/>
      <c r="F102" s="267"/>
      <c r="G102" s="97" t="s">
        <v>103</v>
      </c>
      <c r="H102" s="70" t="s">
        <v>128</v>
      </c>
      <c r="I102" s="70" t="s">
        <v>129</v>
      </c>
      <c r="J102" s="71" t="s">
        <v>128</v>
      </c>
      <c r="AL102" s="181"/>
      <c r="AM102" s="251"/>
      <c r="AN102" s="252"/>
      <c r="AO102" s="265">
        <f>AO100+AP100</f>
        <v>0</v>
      </c>
      <c r="AP102" s="196"/>
      <c r="AQ102" s="195">
        <f>AQ100+AR100</f>
        <v>0</v>
      </c>
      <c r="AR102" s="201"/>
    </row>
    <row r="103" spans="4:44" x14ac:dyDescent="0.4">
      <c r="D103" s="192"/>
      <c r="E103" s="268"/>
      <c r="F103" s="269"/>
      <c r="G103" s="142"/>
      <c r="H103" s="154"/>
      <c r="I103" s="154"/>
      <c r="J103" s="144"/>
      <c r="AL103" s="180" t="s">
        <v>212</v>
      </c>
      <c r="AM103" s="251"/>
      <c r="AN103" s="252"/>
      <c r="AO103" s="97" t="s">
        <v>103</v>
      </c>
      <c r="AP103" s="70" t="s">
        <v>128</v>
      </c>
      <c r="AQ103" s="70" t="s">
        <v>129</v>
      </c>
      <c r="AR103" s="71" t="s">
        <v>128</v>
      </c>
    </row>
    <row r="104" spans="4:44" x14ac:dyDescent="0.4">
      <c r="D104" s="192"/>
      <c r="E104" s="268"/>
      <c r="F104" s="269"/>
      <c r="G104" s="264"/>
      <c r="H104" s="156"/>
      <c r="I104" s="156"/>
      <c r="J104" s="146"/>
      <c r="AL104" s="180"/>
      <c r="AM104" s="251"/>
      <c r="AN104" s="252"/>
      <c r="AO104" s="142"/>
      <c r="AP104" s="154"/>
      <c r="AQ104" s="154"/>
      <c r="AR104" s="144"/>
    </row>
    <row r="105" spans="4:44" ht="19.5" thickBot="1" x14ac:dyDescent="0.45">
      <c r="D105" s="193"/>
      <c r="E105" s="270"/>
      <c r="F105" s="271"/>
      <c r="G105" s="265">
        <f>G103+H103</f>
        <v>0</v>
      </c>
      <c r="H105" s="196"/>
      <c r="I105" s="195">
        <f>I103+J103</f>
        <v>0</v>
      </c>
      <c r="J105" s="201"/>
      <c r="AL105" s="180"/>
      <c r="AM105" s="251"/>
      <c r="AN105" s="252"/>
      <c r="AO105" s="264"/>
      <c r="AP105" s="156"/>
      <c r="AQ105" s="156"/>
      <c r="AR105" s="146"/>
    </row>
    <row r="106" spans="4:44" ht="19.5" thickBot="1" x14ac:dyDescent="0.45">
      <c r="AL106" s="181"/>
      <c r="AM106" s="251"/>
      <c r="AN106" s="252"/>
      <c r="AO106" s="265">
        <f>AO104+AP104</f>
        <v>0</v>
      </c>
      <c r="AP106" s="196"/>
      <c r="AQ106" s="195">
        <f>AQ104+AR104</f>
        <v>0</v>
      </c>
      <c r="AR106" s="201"/>
    </row>
  </sheetData>
  <mergeCells count="621">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L30:M31"/>
    <mergeCell ref="N30:S30"/>
    <mergeCell ref="E31:F31"/>
    <mergeCell ref="G31:H31"/>
    <mergeCell ref="O31:P31"/>
    <mergeCell ref="Q31:R31"/>
    <mergeCell ref="I18:I20"/>
    <mergeCell ref="E20:F20"/>
    <mergeCell ref="G20:H20"/>
    <mergeCell ref="B32:B61"/>
    <mergeCell ref="C32:C34"/>
    <mergeCell ref="D32:D34"/>
    <mergeCell ref="E32:E33"/>
    <mergeCell ref="F32:F33"/>
    <mergeCell ref="G32:G33"/>
    <mergeCell ref="C35:C37"/>
    <mergeCell ref="D35:D37"/>
    <mergeCell ref="E35:E36"/>
    <mergeCell ref="F35:F36"/>
    <mergeCell ref="E40:F40"/>
    <mergeCell ref="C38:C40"/>
    <mergeCell ref="D38:D40"/>
    <mergeCell ref="E38:E39"/>
    <mergeCell ref="F38:F39"/>
    <mergeCell ref="C41:C43"/>
    <mergeCell ref="D41:D43"/>
    <mergeCell ref="E41:E42"/>
    <mergeCell ref="F41:F42"/>
    <mergeCell ref="G41:G42"/>
    <mergeCell ref="C47:C49"/>
    <mergeCell ref="D47:D49"/>
    <mergeCell ref="E47:E48"/>
    <mergeCell ref="F47:F48"/>
    <mergeCell ref="P32:P33"/>
    <mergeCell ref="Q32:Q33"/>
    <mergeCell ref="R32:R33"/>
    <mergeCell ref="S32:S34"/>
    <mergeCell ref="E34:F34"/>
    <mergeCell ref="G34:H34"/>
    <mergeCell ref="O34:P34"/>
    <mergeCell ref="Q34:R34"/>
    <mergeCell ref="H32:H33"/>
    <mergeCell ref="I32:I34"/>
    <mergeCell ref="L32:L61"/>
    <mergeCell ref="M32:M34"/>
    <mergeCell ref="N32:N34"/>
    <mergeCell ref="O32:O33"/>
    <mergeCell ref="I38:I40"/>
    <mergeCell ref="M38:M40"/>
    <mergeCell ref="N38:N40"/>
    <mergeCell ref="O38:O39"/>
    <mergeCell ref="P35:P36"/>
    <mergeCell ref="Q35:Q36"/>
    <mergeCell ref="R35:R36"/>
    <mergeCell ref="S35:S37"/>
    <mergeCell ref="E37:F37"/>
    <mergeCell ref="G37:H37"/>
    <mergeCell ref="O37:P37"/>
    <mergeCell ref="Q37:R37"/>
    <mergeCell ref="G35:G36"/>
    <mergeCell ref="H35:H36"/>
    <mergeCell ref="I35:I37"/>
    <mergeCell ref="M35:M37"/>
    <mergeCell ref="N35:N37"/>
    <mergeCell ref="O35:O36"/>
    <mergeCell ref="S38:S40"/>
    <mergeCell ref="G40:H40"/>
    <mergeCell ref="O40:P40"/>
    <mergeCell ref="Q40:R40"/>
    <mergeCell ref="G38:G39"/>
    <mergeCell ref="H38:H39"/>
    <mergeCell ref="P38:P39"/>
    <mergeCell ref="Q38:Q39"/>
    <mergeCell ref="R38:R39"/>
    <mergeCell ref="S41:S43"/>
    <mergeCell ref="E43:F43"/>
    <mergeCell ref="G43:H43"/>
    <mergeCell ref="O43:P43"/>
    <mergeCell ref="Q43:R43"/>
    <mergeCell ref="I41:I43"/>
    <mergeCell ref="M41:M43"/>
    <mergeCell ref="N41:N43"/>
    <mergeCell ref="O41:O42"/>
    <mergeCell ref="P41:P42"/>
    <mergeCell ref="Q41:Q42"/>
    <mergeCell ref="O46:P46"/>
    <mergeCell ref="Q46:R46"/>
    <mergeCell ref="I44:I46"/>
    <mergeCell ref="M44:M46"/>
    <mergeCell ref="N44:N46"/>
    <mergeCell ref="O44:O45"/>
    <mergeCell ref="P44:P45"/>
    <mergeCell ref="Q44:Q45"/>
    <mergeCell ref="H41:H42"/>
    <mergeCell ref="R41:R42"/>
    <mergeCell ref="C44:C46"/>
    <mergeCell ref="D44:D46"/>
    <mergeCell ref="E44:E45"/>
    <mergeCell ref="F44:F45"/>
    <mergeCell ref="G44:G45"/>
    <mergeCell ref="H44:H45"/>
    <mergeCell ref="R47:R48"/>
    <mergeCell ref="S47:S49"/>
    <mergeCell ref="E49:F49"/>
    <mergeCell ref="G49:H49"/>
    <mergeCell ref="O49:P49"/>
    <mergeCell ref="Q49:R49"/>
    <mergeCell ref="I47:I49"/>
    <mergeCell ref="M47:M49"/>
    <mergeCell ref="N47:N49"/>
    <mergeCell ref="O47:O48"/>
    <mergeCell ref="P47:P48"/>
    <mergeCell ref="Q47:Q48"/>
    <mergeCell ref="G47:G48"/>
    <mergeCell ref="H47:H48"/>
    <mergeCell ref="R44:R45"/>
    <mergeCell ref="S44:S46"/>
    <mergeCell ref="E46:F46"/>
    <mergeCell ref="G46:H46"/>
    <mergeCell ref="C53:C55"/>
    <mergeCell ref="D53:D55"/>
    <mergeCell ref="E53:E54"/>
    <mergeCell ref="F53:F54"/>
    <mergeCell ref="G53:G54"/>
    <mergeCell ref="H53:H54"/>
    <mergeCell ref="R50:R51"/>
    <mergeCell ref="S50:S52"/>
    <mergeCell ref="E52:F52"/>
    <mergeCell ref="G52:H52"/>
    <mergeCell ref="O52:P52"/>
    <mergeCell ref="Q52:R52"/>
    <mergeCell ref="I50:I52"/>
    <mergeCell ref="M50:M52"/>
    <mergeCell ref="N50:N52"/>
    <mergeCell ref="O50:O51"/>
    <mergeCell ref="P50:P51"/>
    <mergeCell ref="Q50:Q51"/>
    <mergeCell ref="C50:C52"/>
    <mergeCell ref="D50:D52"/>
    <mergeCell ref="E50:E51"/>
    <mergeCell ref="F50:F51"/>
    <mergeCell ref="G50:G51"/>
    <mergeCell ref="H50:H51"/>
    <mergeCell ref="R53:R54"/>
    <mergeCell ref="S53:S55"/>
    <mergeCell ref="E55:F55"/>
    <mergeCell ref="G55:H55"/>
    <mergeCell ref="O55:P55"/>
    <mergeCell ref="Q55:R55"/>
    <mergeCell ref="I53:I55"/>
    <mergeCell ref="M53:M55"/>
    <mergeCell ref="N53:N55"/>
    <mergeCell ref="O53:O54"/>
    <mergeCell ref="P53:P54"/>
    <mergeCell ref="Q53:Q54"/>
    <mergeCell ref="C59:C61"/>
    <mergeCell ref="D59:D61"/>
    <mergeCell ref="E59:E60"/>
    <mergeCell ref="F59:F60"/>
    <mergeCell ref="G59:G60"/>
    <mergeCell ref="H59:H60"/>
    <mergeCell ref="R56:R57"/>
    <mergeCell ref="S56:S58"/>
    <mergeCell ref="E58:F58"/>
    <mergeCell ref="G58:H58"/>
    <mergeCell ref="O58:P58"/>
    <mergeCell ref="Q58:R58"/>
    <mergeCell ref="I56:I58"/>
    <mergeCell ref="M56:M58"/>
    <mergeCell ref="N56:N58"/>
    <mergeCell ref="O56:O57"/>
    <mergeCell ref="P56:P57"/>
    <mergeCell ref="Q56:Q57"/>
    <mergeCell ref="C56:C58"/>
    <mergeCell ref="D56:D58"/>
    <mergeCell ref="E56:E57"/>
    <mergeCell ref="F56:F57"/>
    <mergeCell ref="G56:G57"/>
    <mergeCell ref="H56:H57"/>
    <mergeCell ref="D63:D64"/>
    <mergeCell ref="E65:F65"/>
    <mergeCell ref="G65:H65"/>
    <mergeCell ref="I65:J65"/>
    <mergeCell ref="M65:N65"/>
    <mergeCell ref="O65:P65"/>
    <mergeCell ref="R59:R60"/>
    <mergeCell ref="S59:S61"/>
    <mergeCell ref="E61:F61"/>
    <mergeCell ref="G61:H61"/>
    <mergeCell ref="O61:P61"/>
    <mergeCell ref="Q61:R61"/>
    <mergeCell ref="I59:I61"/>
    <mergeCell ref="M59:M61"/>
    <mergeCell ref="N59:N61"/>
    <mergeCell ref="O59:O60"/>
    <mergeCell ref="P59:P60"/>
    <mergeCell ref="Q59:Q60"/>
    <mergeCell ref="D66:D69"/>
    <mergeCell ref="E66:F69"/>
    <mergeCell ref="L66:L69"/>
    <mergeCell ref="M66:N69"/>
    <mergeCell ref="T66:T69"/>
    <mergeCell ref="U66:V69"/>
    <mergeCell ref="AC66:AC69"/>
    <mergeCell ref="AD66:AE69"/>
    <mergeCell ref="Q67:Q68"/>
    <mergeCell ref="AQ66:AR66"/>
    <mergeCell ref="G67:G68"/>
    <mergeCell ref="H67:H68"/>
    <mergeCell ref="I67:I68"/>
    <mergeCell ref="J67:J68"/>
    <mergeCell ref="O67:O68"/>
    <mergeCell ref="P67:P68"/>
    <mergeCell ref="AH65:AI65"/>
    <mergeCell ref="Q65:R65"/>
    <mergeCell ref="U65:V65"/>
    <mergeCell ref="W65:X65"/>
    <mergeCell ref="Y65:Z65"/>
    <mergeCell ref="AD65:AE65"/>
    <mergeCell ref="AF65:AG65"/>
    <mergeCell ref="AQ68:AQ69"/>
    <mergeCell ref="AR68:AR69"/>
    <mergeCell ref="G69:H69"/>
    <mergeCell ref="I69:J69"/>
    <mergeCell ref="O69:P69"/>
    <mergeCell ref="Q69:R69"/>
    <mergeCell ref="W69:X69"/>
    <mergeCell ref="Y69:Z69"/>
    <mergeCell ref="AF69:AG69"/>
    <mergeCell ref="AH69:AI69"/>
    <mergeCell ref="AG67:AG68"/>
    <mergeCell ref="AH67:AH68"/>
    <mergeCell ref="AI67:AI68"/>
    <mergeCell ref="AM67:AN70"/>
    <mergeCell ref="AO68:AO69"/>
    <mergeCell ref="AP68:AP69"/>
    <mergeCell ref="R67:R68"/>
    <mergeCell ref="W67:W68"/>
    <mergeCell ref="X67:X68"/>
    <mergeCell ref="Y67:Y68"/>
    <mergeCell ref="Z67:Z68"/>
    <mergeCell ref="AF67:AF68"/>
    <mergeCell ref="AL66:AL70"/>
    <mergeCell ref="AM66:AN66"/>
    <mergeCell ref="AO70:AP70"/>
    <mergeCell ref="AO66:AP66"/>
    <mergeCell ref="AQ70:AR70"/>
    <mergeCell ref="G71:G72"/>
    <mergeCell ref="H71:H72"/>
    <mergeCell ref="I71:I72"/>
    <mergeCell ref="J71:J72"/>
    <mergeCell ref="O71:O72"/>
    <mergeCell ref="P71:P72"/>
    <mergeCell ref="D70:D73"/>
    <mergeCell ref="E70:F73"/>
    <mergeCell ref="L70:L73"/>
    <mergeCell ref="M70:N73"/>
    <mergeCell ref="T70:T73"/>
    <mergeCell ref="U70:V73"/>
    <mergeCell ref="Q71:Q72"/>
    <mergeCell ref="R71:R72"/>
    <mergeCell ref="AQ72:AQ73"/>
    <mergeCell ref="AR72:AR73"/>
    <mergeCell ref="G73:H73"/>
    <mergeCell ref="I73:J73"/>
    <mergeCell ref="O73:P73"/>
    <mergeCell ref="Q73:R73"/>
    <mergeCell ref="W73:X73"/>
    <mergeCell ref="Y73:Z73"/>
    <mergeCell ref="AF73:AG73"/>
    <mergeCell ref="AH73:AI73"/>
    <mergeCell ref="AH71:AH72"/>
    <mergeCell ref="AI71:AI72"/>
    <mergeCell ref="AL71:AL74"/>
    <mergeCell ref="AM71:AN74"/>
    <mergeCell ref="AO72:AO73"/>
    <mergeCell ref="AP72:AP73"/>
    <mergeCell ref="W71:W72"/>
    <mergeCell ref="X71:X72"/>
    <mergeCell ref="Y71:Y72"/>
    <mergeCell ref="Z71:Z72"/>
    <mergeCell ref="AF71:AF72"/>
    <mergeCell ref="AG71:AG72"/>
    <mergeCell ref="AC70:AC73"/>
    <mergeCell ref="AD70:AE73"/>
    <mergeCell ref="AO74:AP74"/>
    <mergeCell ref="AQ74:AR74"/>
    <mergeCell ref="G75:G76"/>
    <mergeCell ref="H75:H76"/>
    <mergeCell ref="I75:I76"/>
    <mergeCell ref="J75:J76"/>
    <mergeCell ref="O75:O76"/>
    <mergeCell ref="P75:P76"/>
    <mergeCell ref="D74:D77"/>
    <mergeCell ref="E74:F77"/>
    <mergeCell ref="L74:L77"/>
    <mergeCell ref="M74:N77"/>
    <mergeCell ref="T74:T77"/>
    <mergeCell ref="U74:V77"/>
    <mergeCell ref="Q75:Q76"/>
    <mergeCell ref="R75:R76"/>
    <mergeCell ref="AQ76:AQ77"/>
    <mergeCell ref="AR76:AR77"/>
    <mergeCell ref="G77:H77"/>
    <mergeCell ref="I77:J77"/>
    <mergeCell ref="O77:P77"/>
    <mergeCell ref="Q77:R77"/>
    <mergeCell ref="W77:X77"/>
    <mergeCell ref="Y77:Z77"/>
    <mergeCell ref="AF77:AG77"/>
    <mergeCell ref="AH77:AI77"/>
    <mergeCell ref="AH75:AH76"/>
    <mergeCell ref="AI75:AI76"/>
    <mergeCell ref="AL75:AL78"/>
    <mergeCell ref="AM75:AN78"/>
    <mergeCell ref="AO76:AO77"/>
    <mergeCell ref="AP76:AP77"/>
    <mergeCell ref="W75:W76"/>
    <mergeCell ref="X75:X76"/>
    <mergeCell ref="Y75:Y76"/>
    <mergeCell ref="Z75:Z76"/>
    <mergeCell ref="AF75:AF76"/>
    <mergeCell ref="AG75:AG76"/>
    <mergeCell ref="AC74:AC77"/>
    <mergeCell ref="AD74:AE77"/>
    <mergeCell ref="AO78:AP78"/>
    <mergeCell ref="AQ78:AR78"/>
    <mergeCell ref="G79:G80"/>
    <mergeCell ref="H79:H80"/>
    <mergeCell ref="I79:I80"/>
    <mergeCell ref="J79:J80"/>
    <mergeCell ref="O79:O80"/>
    <mergeCell ref="P79:P80"/>
    <mergeCell ref="D78:D81"/>
    <mergeCell ref="E78:F81"/>
    <mergeCell ref="L78:L81"/>
    <mergeCell ref="M78:N81"/>
    <mergeCell ref="T78:T81"/>
    <mergeCell ref="U78:V81"/>
    <mergeCell ref="Q79:Q80"/>
    <mergeCell ref="R79:R80"/>
    <mergeCell ref="AQ80:AQ81"/>
    <mergeCell ref="AR80:AR81"/>
    <mergeCell ref="G81:H81"/>
    <mergeCell ref="I81:J81"/>
    <mergeCell ref="O81:P81"/>
    <mergeCell ref="Q81:R81"/>
    <mergeCell ref="W81:X81"/>
    <mergeCell ref="Y81:Z81"/>
    <mergeCell ref="AF81:AG81"/>
    <mergeCell ref="AH81:AI81"/>
    <mergeCell ref="AH79:AH80"/>
    <mergeCell ref="AI79:AI80"/>
    <mergeCell ref="AL79:AL82"/>
    <mergeCell ref="AM79:AN82"/>
    <mergeCell ref="AO80:AO81"/>
    <mergeCell ref="AP80:AP81"/>
    <mergeCell ref="W79:W80"/>
    <mergeCell ref="X79:X80"/>
    <mergeCell ref="Y79:Y80"/>
    <mergeCell ref="Z79:Z80"/>
    <mergeCell ref="AF79:AF80"/>
    <mergeCell ref="AG79:AG80"/>
    <mergeCell ref="AC78:AC81"/>
    <mergeCell ref="AD78:AE81"/>
    <mergeCell ref="AO82:AP82"/>
    <mergeCell ref="AQ82:AR82"/>
    <mergeCell ref="G83:G84"/>
    <mergeCell ref="H83:H84"/>
    <mergeCell ref="I83:I84"/>
    <mergeCell ref="J83:J84"/>
    <mergeCell ref="O83:O84"/>
    <mergeCell ref="P83:P84"/>
    <mergeCell ref="D82:D85"/>
    <mergeCell ref="E82:F85"/>
    <mergeCell ref="L82:L85"/>
    <mergeCell ref="M82:N85"/>
    <mergeCell ref="T82:T85"/>
    <mergeCell ref="U82:V85"/>
    <mergeCell ref="Q83:Q84"/>
    <mergeCell ref="R83:R84"/>
    <mergeCell ref="AQ84:AQ85"/>
    <mergeCell ref="AR84:AR85"/>
    <mergeCell ref="G85:H85"/>
    <mergeCell ref="I85:J85"/>
    <mergeCell ref="O85:P85"/>
    <mergeCell ref="Q85:R85"/>
    <mergeCell ref="W85:X85"/>
    <mergeCell ref="Y85:Z85"/>
    <mergeCell ref="AF85:AG85"/>
    <mergeCell ref="AH85:AI85"/>
    <mergeCell ref="AH83:AH84"/>
    <mergeCell ref="AI83:AI84"/>
    <mergeCell ref="AL83:AL86"/>
    <mergeCell ref="AM83:AN86"/>
    <mergeCell ref="AO84:AO85"/>
    <mergeCell ref="AP84:AP85"/>
    <mergeCell ref="W83:W84"/>
    <mergeCell ref="X83:X84"/>
    <mergeCell ref="Y83:Y84"/>
    <mergeCell ref="Z83:Z84"/>
    <mergeCell ref="AF83:AF84"/>
    <mergeCell ref="AG83:AG84"/>
    <mergeCell ref="AC82:AC85"/>
    <mergeCell ref="AD82:AE85"/>
    <mergeCell ref="AQ86:AR86"/>
    <mergeCell ref="G87:G88"/>
    <mergeCell ref="H87:H88"/>
    <mergeCell ref="I87:I88"/>
    <mergeCell ref="J87:J88"/>
    <mergeCell ref="O87:O88"/>
    <mergeCell ref="P87:P88"/>
    <mergeCell ref="D86:D89"/>
    <mergeCell ref="E86:F89"/>
    <mergeCell ref="L86:L89"/>
    <mergeCell ref="M86:N89"/>
    <mergeCell ref="T86:T89"/>
    <mergeCell ref="U86:V89"/>
    <mergeCell ref="Q87:Q88"/>
    <mergeCell ref="R87:R88"/>
    <mergeCell ref="AR88:AR89"/>
    <mergeCell ref="G89:H89"/>
    <mergeCell ref="I89:J89"/>
    <mergeCell ref="O89:P89"/>
    <mergeCell ref="Q89:R89"/>
    <mergeCell ref="W89:X89"/>
    <mergeCell ref="Y89:Z89"/>
    <mergeCell ref="AF89:AG89"/>
    <mergeCell ref="AH89:AI89"/>
    <mergeCell ref="AM87:AN90"/>
    <mergeCell ref="AO88:AO89"/>
    <mergeCell ref="AP88:AP89"/>
    <mergeCell ref="W87:W88"/>
    <mergeCell ref="X87:X88"/>
    <mergeCell ref="Y87:Y88"/>
    <mergeCell ref="Z87:Z88"/>
    <mergeCell ref="AF87:AF88"/>
    <mergeCell ref="AG87:AG88"/>
    <mergeCell ref="AC86:AC89"/>
    <mergeCell ref="AD86:AE89"/>
    <mergeCell ref="AO86:AP86"/>
    <mergeCell ref="D90:D93"/>
    <mergeCell ref="E90:F93"/>
    <mergeCell ref="L90:L93"/>
    <mergeCell ref="M90:N93"/>
    <mergeCell ref="T90:T93"/>
    <mergeCell ref="U90:V93"/>
    <mergeCell ref="Q91:Q92"/>
    <mergeCell ref="R91:R92"/>
    <mergeCell ref="AQ88:AQ89"/>
    <mergeCell ref="AF91:AF92"/>
    <mergeCell ref="AG91:AG92"/>
    <mergeCell ref="AC90:AC93"/>
    <mergeCell ref="AD90:AE93"/>
    <mergeCell ref="AO90:AP90"/>
    <mergeCell ref="AQ90:AR90"/>
    <mergeCell ref="G91:G92"/>
    <mergeCell ref="H91:H92"/>
    <mergeCell ref="I91:I92"/>
    <mergeCell ref="J91:J92"/>
    <mergeCell ref="O91:O92"/>
    <mergeCell ref="P91:P92"/>
    <mergeCell ref="AH87:AH88"/>
    <mergeCell ref="AI87:AI88"/>
    <mergeCell ref="AL87:AL90"/>
    <mergeCell ref="T94:T97"/>
    <mergeCell ref="U94:V97"/>
    <mergeCell ref="Q95:Q96"/>
    <mergeCell ref="R95:R96"/>
    <mergeCell ref="AQ92:AQ93"/>
    <mergeCell ref="AR92:AR93"/>
    <mergeCell ref="G93:H93"/>
    <mergeCell ref="I93:J93"/>
    <mergeCell ref="O93:P93"/>
    <mergeCell ref="Q93:R93"/>
    <mergeCell ref="W93:X93"/>
    <mergeCell ref="Y93:Z93"/>
    <mergeCell ref="AF93:AG93"/>
    <mergeCell ref="AH93:AI93"/>
    <mergeCell ref="AH91:AH92"/>
    <mergeCell ref="AI91:AI92"/>
    <mergeCell ref="AL91:AL94"/>
    <mergeCell ref="AM91:AN94"/>
    <mergeCell ref="AO92:AO93"/>
    <mergeCell ref="AP92:AP93"/>
    <mergeCell ref="W91:W92"/>
    <mergeCell ref="X91:X92"/>
    <mergeCell ref="Y91:Y92"/>
    <mergeCell ref="Z91:Z92"/>
    <mergeCell ref="G95:G96"/>
    <mergeCell ref="H95:H96"/>
    <mergeCell ref="I95:I96"/>
    <mergeCell ref="J95:J96"/>
    <mergeCell ref="O95:O96"/>
    <mergeCell ref="P95:P96"/>
    <mergeCell ref="D94:D97"/>
    <mergeCell ref="E94:F97"/>
    <mergeCell ref="L94:L97"/>
    <mergeCell ref="M94:N97"/>
    <mergeCell ref="X95:X96"/>
    <mergeCell ref="Y95:Y96"/>
    <mergeCell ref="Z95:Z96"/>
    <mergeCell ref="AF95:AF96"/>
    <mergeCell ref="AG95:AG96"/>
    <mergeCell ref="AC94:AC97"/>
    <mergeCell ref="AD94:AE97"/>
    <mergeCell ref="AO94:AP94"/>
    <mergeCell ref="AQ94:AR94"/>
    <mergeCell ref="D98:D101"/>
    <mergeCell ref="E98:F101"/>
    <mergeCell ref="T98:T101"/>
    <mergeCell ref="U98:V101"/>
    <mergeCell ref="AC98:AC101"/>
    <mergeCell ref="AD98:AE101"/>
    <mergeCell ref="AQ96:AQ97"/>
    <mergeCell ref="AR96:AR97"/>
    <mergeCell ref="G97:H97"/>
    <mergeCell ref="I97:J97"/>
    <mergeCell ref="O97:P97"/>
    <mergeCell ref="Q97:R97"/>
    <mergeCell ref="W97:X97"/>
    <mergeCell ref="Y97:Z97"/>
    <mergeCell ref="AF97:AG97"/>
    <mergeCell ref="AH97:AI97"/>
    <mergeCell ref="AH95:AH96"/>
    <mergeCell ref="AI95:AI96"/>
    <mergeCell ref="AL95:AL98"/>
    <mergeCell ref="AM95:AN98"/>
    <mergeCell ref="AO96:AO97"/>
    <mergeCell ref="AP96:AP97"/>
    <mergeCell ref="AO98:AP98"/>
    <mergeCell ref="W95:W96"/>
    <mergeCell ref="AQ98:AR98"/>
    <mergeCell ref="G99:G100"/>
    <mergeCell ref="H99:H100"/>
    <mergeCell ref="I99:I100"/>
    <mergeCell ref="J99:J100"/>
    <mergeCell ref="W99:W100"/>
    <mergeCell ref="X99:X100"/>
    <mergeCell ref="Y99:Y100"/>
    <mergeCell ref="Z99:Z100"/>
    <mergeCell ref="AF99:AF100"/>
    <mergeCell ref="AP100:AP101"/>
    <mergeCell ref="AQ100:AQ101"/>
    <mergeCell ref="AR100:AR101"/>
    <mergeCell ref="G101:H101"/>
    <mergeCell ref="I101:J101"/>
    <mergeCell ref="W101:X101"/>
    <mergeCell ref="Y101:Z101"/>
    <mergeCell ref="AF101:AG101"/>
    <mergeCell ref="AH101:AI101"/>
    <mergeCell ref="AG99:AG100"/>
    <mergeCell ref="AH99:AH100"/>
    <mergeCell ref="AI99:AI100"/>
    <mergeCell ref="AL99:AL102"/>
    <mergeCell ref="AM99:AN102"/>
    <mergeCell ref="AO100:AO101"/>
    <mergeCell ref="AO106:AP106"/>
    <mergeCell ref="AQ106:AR106"/>
    <mergeCell ref="AO104:AO105"/>
    <mergeCell ref="AP104:AP105"/>
    <mergeCell ref="AQ104:AQ105"/>
    <mergeCell ref="AR104:AR105"/>
    <mergeCell ref="G105:H105"/>
    <mergeCell ref="I105:J105"/>
    <mergeCell ref="D102:D105"/>
    <mergeCell ref="E102:F105"/>
    <mergeCell ref="AO102:AP102"/>
    <mergeCell ref="AQ102:AR102"/>
    <mergeCell ref="G103:G104"/>
    <mergeCell ref="H103:H104"/>
    <mergeCell ref="I103:I104"/>
    <mergeCell ref="J103:J104"/>
    <mergeCell ref="AL103:AL106"/>
    <mergeCell ref="AM103:AN106"/>
  </mergeCells>
  <phoneticPr fontId="4"/>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E2938-A01C-408F-9CA5-69F8F72E1407}">
  <dimension ref="B1:Z97"/>
  <sheetViews>
    <sheetView topLeftCell="A43" zoomScale="70" zoomScaleNormal="70" workbookViewId="0">
      <selection activeCell="E58" sqref="E58:H58"/>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438</v>
      </c>
      <c r="D5" s="143">
        <v>377</v>
      </c>
      <c r="E5" s="143">
        <v>120</v>
      </c>
      <c r="F5" s="143">
        <v>32</v>
      </c>
      <c r="G5" s="143">
        <v>140</v>
      </c>
      <c r="H5" s="143">
        <v>32</v>
      </c>
      <c r="I5" s="144">
        <v>571</v>
      </c>
      <c r="J5" s="106" t="s">
        <v>265</v>
      </c>
    </row>
    <row r="6" spans="2:10" x14ac:dyDescent="0.4">
      <c r="B6" s="141"/>
      <c r="C6" s="143"/>
      <c r="D6" s="143"/>
      <c r="E6" s="143"/>
      <c r="F6" s="143"/>
      <c r="G6" s="143"/>
      <c r="H6" s="143"/>
      <c r="I6" s="145"/>
    </row>
    <row r="7" spans="2:10" x14ac:dyDescent="0.4">
      <c r="B7" s="141"/>
      <c r="C7" s="143"/>
      <c r="D7" s="143"/>
      <c r="E7" s="143">
        <f>E5+F5</f>
        <v>152</v>
      </c>
      <c r="F7" s="143"/>
      <c r="G7" s="143">
        <f>G5+H5</f>
        <v>172</v>
      </c>
      <c r="H7" s="143"/>
      <c r="I7" s="146"/>
    </row>
    <row r="8" spans="2:10" x14ac:dyDescent="0.4">
      <c r="B8" s="141"/>
      <c r="C8" s="143" t="s">
        <v>441</v>
      </c>
      <c r="D8" s="143">
        <v>588</v>
      </c>
      <c r="E8" s="143">
        <v>41</v>
      </c>
      <c r="F8" s="143">
        <v>12</v>
      </c>
      <c r="G8" s="143">
        <v>75</v>
      </c>
      <c r="H8" s="143">
        <v>12</v>
      </c>
      <c r="I8" s="144">
        <v>336</v>
      </c>
      <c r="J8" s="106" t="s">
        <v>265</v>
      </c>
    </row>
    <row r="9" spans="2:10" x14ac:dyDescent="0.4">
      <c r="B9" s="141"/>
      <c r="C9" s="143"/>
      <c r="D9" s="143"/>
      <c r="E9" s="143"/>
      <c r="F9" s="143"/>
      <c r="G9" s="143"/>
      <c r="H9" s="143"/>
      <c r="I9" s="145"/>
    </row>
    <row r="10" spans="2:10" x14ac:dyDescent="0.4">
      <c r="B10" s="141"/>
      <c r="C10" s="143"/>
      <c r="D10" s="143"/>
      <c r="E10" s="143">
        <f>E8+F8</f>
        <v>53</v>
      </c>
      <c r="F10" s="143"/>
      <c r="G10" s="143">
        <f>G8+H8</f>
        <v>87</v>
      </c>
      <c r="H10" s="143"/>
      <c r="I10" s="146"/>
    </row>
    <row r="11" spans="2:10" ht="19.5" thickBot="1" x14ac:dyDescent="0.45">
      <c r="B11" s="142"/>
      <c r="C11" s="72" t="s">
        <v>132</v>
      </c>
      <c r="D11" s="73">
        <f t="shared" ref="D11:I11" si="0">D8/D5</f>
        <v>1.5596816976127321</v>
      </c>
      <c r="E11" s="73">
        <f t="shared" si="0"/>
        <v>0.34166666666666667</v>
      </c>
      <c r="F11" s="73">
        <f t="shared" si="0"/>
        <v>0.375</v>
      </c>
      <c r="G11" s="73">
        <f t="shared" si="0"/>
        <v>0.5357142857142857</v>
      </c>
      <c r="H11" s="73">
        <f t="shared" si="0"/>
        <v>0.375</v>
      </c>
      <c r="I11" s="74">
        <f t="shared" si="0"/>
        <v>0.58844133099824869</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442</v>
      </c>
      <c r="D15" s="143">
        <v>1460</v>
      </c>
      <c r="E15" s="143">
        <v>48</v>
      </c>
      <c r="F15" s="143">
        <v>48</v>
      </c>
      <c r="G15" s="143">
        <v>72</v>
      </c>
      <c r="H15" s="143">
        <v>48</v>
      </c>
      <c r="I15" s="144">
        <v>569</v>
      </c>
    </row>
    <row r="16" spans="2:10" x14ac:dyDescent="0.4">
      <c r="B16" s="141"/>
      <c r="C16" s="143"/>
      <c r="D16" s="143"/>
      <c r="E16" s="143"/>
      <c r="F16" s="143"/>
      <c r="G16" s="143"/>
      <c r="H16" s="143"/>
      <c r="I16" s="145"/>
    </row>
    <row r="17" spans="2:19" x14ac:dyDescent="0.4">
      <c r="B17" s="141"/>
      <c r="C17" s="143"/>
      <c r="D17" s="143"/>
      <c r="E17" s="143">
        <f>E15+F15</f>
        <v>96</v>
      </c>
      <c r="F17" s="143"/>
      <c r="G17" s="143">
        <f>G15+H15</f>
        <v>120</v>
      </c>
      <c r="H17" s="143"/>
      <c r="I17" s="146"/>
    </row>
    <row r="18" spans="2:19" x14ac:dyDescent="0.4">
      <c r="B18" s="141"/>
      <c r="C18" s="276" t="s">
        <v>443</v>
      </c>
      <c r="D18" s="150">
        <f t="shared" ref="D18:I18" si="1">D15*D11</f>
        <v>2277.1352785145891</v>
      </c>
      <c r="E18" s="150">
        <f t="shared" si="1"/>
        <v>16.399999999999999</v>
      </c>
      <c r="F18" s="150">
        <f t="shared" si="1"/>
        <v>18</v>
      </c>
      <c r="G18" s="150">
        <f t="shared" si="1"/>
        <v>38.571428571428569</v>
      </c>
      <c r="H18" s="150">
        <f t="shared" si="1"/>
        <v>18</v>
      </c>
      <c r="I18" s="147">
        <f t="shared" si="1"/>
        <v>334.8231173380035</v>
      </c>
    </row>
    <row r="19" spans="2:19" x14ac:dyDescent="0.4">
      <c r="B19" s="141"/>
      <c r="C19" s="143"/>
      <c r="D19" s="150"/>
      <c r="E19" s="150"/>
      <c r="F19" s="150"/>
      <c r="G19" s="150"/>
      <c r="H19" s="150"/>
      <c r="I19" s="148"/>
    </row>
    <row r="20" spans="2:19" x14ac:dyDescent="0.4">
      <c r="B20" s="141"/>
      <c r="C20" s="143"/>
      <c r="D20" s="150"/>
      <c r="E20" s="150">
        <f>E18+F18</f>
        <v>34.4</v>
      </c>
      <c r="F20" s="150"/>
      <c r="G20" s="150">
        <f>G18+H18</f>
        <v>56.571428571428569</v>
      </c>
      <c r="H20" s="150"/>
      <c r="I20" s="149"/>
    </row>
    <row r="21" spans="2:19" ht="19.5" thickBot="1" x14ac:dyDescent="0.45">
      <c r="B21" s="153"/>
      <c r="C21" s="75" t="s">
        <v>132</v>
      </c>
      <c r="D21" s="76">
        <f t="shared" ref="D21:I21" si="2">D18/D15</f>
        <v>1.5596816976127323</v>
      </c>
      <c r="E21" s="76">
        <f t="shared" si="2"/>
        <v>0.34166666666666662</v>
      </c>
      <c r="F21" s="76">
        <f t="shared" si="2"/>
        <v>0.375</v>
      </c>
      <c r="G21" s="76">
        <f t="shared" si="2"/>
        <v>0.5357142857142857</v>
      </c>
      <c r="H21" s="76">
        <f t="shared" si="2"/>
        <v>0.375</v>
      </c>
      <c r="I21" s="76">
        <f t="shared" si="2"/>
        <v>0.58844133099824869</v>
      </c>
    </row>
    <row r="22" spans="2:19" x14ac:dyDescent="0.4">
      <c r="B22" s="77"/>
      <c r="C22" s="77"/>
      <c r="D22" s="151" t="s">
        <v>261</v>
      </c>
      <c r="E22" s="78"/>
      <c r="F22" s="78"/>
      <c r="G22" s="78"/>
      <c r="H22" s="78"/>
      <c r="I22" s="78"/>
    </row>
    <row r="23" spans="2:19" x14ac:dyDescent="0.4">
      <c r="B23" s="77"/>
      <c r="C23" s="77"/>
      <c r="D23" s="152"/>
      <c r="E23" s="78"/>
      <c r="F23" s="78"/>
      <c r="G23" s="78"/>
      <c r="H23" s="78"/>
      <c r="I23" s="78"/>
    </row>
    <row r="24" spans="2:19" x14ac:dyDescent="0.4">
      <c r="B24" s="77"/>
      <c r="C24" s="77"/>
      <c r="D24" s="78"/>
      <c r="E24" s="78"/>
      <c r="F24" s="78"/>
      <c r="G24" s="78"/>
      <c r="H24" s="78"/>
      <c r="I24" s="78"/>
    </row>
    <row r="25" spans="2:19" x14ac:dyDescent="0.4">
      <c r="B25" s="77"/>
      <c r="C25" s="77"/>
      <c r="D25" s="78"/>
      <c r="E25" s="78"/>
      <c r="F25" s="78"/>
      <c r="G25" s="78"/>
      <c r="H25" s="78"/>
      <c r="I25" s="78"/>
    </row>
    <row r="26" spans="2:19" x14ac:dyDescent="0.4">
      <c r="B26" s="77"/>
      <c r="C26" s="77"/>
      <c r="D26" s="78"/>
      <c r="E26" s="78"/>
      <c r="F26" s="78"/>
      <c r="G26" s="78"/>
      <c r="H26" s="78"/>
      <c r="I26" s="78"/>
    </row>
    <row r="27" spans="2:19" x14ac:dyDescent="0.4">
      <c r="B27" s="77"/>
      <c r="C27" s="77"/>
      <c r="D27" s="77"/>
      <c r="E27" s="78"/>
      <c r="F27" s="78"/>
      <c r="G27" s="78"/>
      <c r="H27" s="78"/>
      <c r="I27" s="78"/>
    </row>
    <row r="29" spans="2:19" ht="19.5" thickBot="1" x14ac:dyDescent="0.45">
      <c r="D29" s="79"/>
    </row>
    <row r="30" spans="2:19" ht="19.5" x14ac:dyDescent="0.4">
      <c r="B30" s="134" t="s">
        <v>140</v>
      </c>
      <c r="C30" s="135"/>
      <c r="D30" s="138" t="s">
        <v>121</v>
      </c>
      <c r="E30" s="138"/>
      <c r="F30" s="138"/>
      <c r="G30" s="138"/>
      <c r="H30" s="138"/>
      <c r="I30" s="139"/>
      <c r="L30" s="134" t="s">
        <v>140</v>
      </c>
      <c r="M30" s="135"/>
      <c r="N30" s="138" t="s">
        <v>121</v>
      </c>
      <c r="O30" s="138"/>
      <c r="P30" s="138"/>
      <c r="Q30" s="138"/>
      <c r="R30" s="138"/>
      <c r="S30" s="139"/>
    </row>
    <row r="31" spans="2:1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row>
    <row r="32" spans="2:19" x14ac:dyDescent="0.4">
      <c r="B32" s="281" t="s">
        <v>193</v>
      </c>
      <c r="C32" s="272" t="s">
        <v>390</v>
      </c>
      <c r="D32" s="273" t="s">
        <v>397</v>
      </c>
      <c r="E32" s="273">
        <v>111</v>
      </c>
      <c r="F32" s="273">
        <v>72</v>
      </c>
      <c r="G32" s="273">
        <v>191</v>
      </c>
      <c r="H32" s="273">
        <v>72</v>
      </c>
      <c r="I32" s="278">
        <v>175</v>
      </c>
      <c r="K32"/>
      <c r="L32" s="191" t="s">
        <v>193</v>
      </c>
      <c r="M32" s="272" t="s">
        <v>333</v>
      </c>
      <c r="N32" s="273" t="s">
        <v>344</v>
      </c>
      <c r="O32" s="273">
        <v>232</v>
      </c>
      <c r="P32" s="273">
        <v>59</v>
      </c>
      <c r="Q32" s="273">
        <v>173</v>
      </c>
      <c r="R32" s="273">
        <v>59</v>
      </c>
      <c r="S32" s="194">
        <v>704</v>
      </c>
    </row>
    <row r="33" spans="2:20" x14ac:dyDescent="0.4">
      <c r="B33" s="282"/>
      <c r="C33" s="141"/>
      <c r="D33" s="143"/>
      <c r="E33" s="143"/>
      <c r="F33" s="143"/>
      <c r="G33" s="143"/>
      <c r="H33" s="143"/>
      <c r="I33" s="184"/>
      <c r="K33"/>
      <c r="L33" s="192"/>
      <c r="M33" s="141"/>
      <c r="N33" s="143"/>
      <c r="O33" s="143"/>
      <c r="P33" s="143"/>
      <c r="Q33" s="143"/>
      <c r="R33" s="143"/>
      <c r="S33" s="145"/>
    </row>
    <row r="34" spans="2:20" ht="19.5" thickBot="1" x14ac:dyDescent="0.45">
      <c r="B34" s="282"/>
      <c r="C34" s="153"/>
      <c r="D34" s="177"/>
      <c r="E34" s="277">
        <f>E32+F32</f>
        <v>183</v>
      </c>
      <c r="F34" s="277"/>
      <c r="G34" s="277">
        <f>G32+H32</f>
        <v>263</v>
      </c>
      <c r="H34" s="277"/>
      <c r="I34" s="185"/>
      <c r="K34"/>
      <c r="L34" s="192"/>
      <c r="M34" s="153"/>
      <c r="N34" s="177"/>
      <c r="O34" s="207">
        <f>O32+P32</f>
        <v>291</v>
      </c>
      <c r="P34" s="208"/>
      <c r="Q34" s="207">
        <f>Q32+R32</f>
        <v>232</v>
      </c>
      <c r="R34" s="208"/>
      <c r="S34" s="176"/>
    </row>
    <row r="35" spans="2:20" x14ac:dyDescent="0.4">
      <c r="B35" s="282"/>
      <c r="C35" s="272" t="s">
        <v>391</v>
      </c>
      <c r="D35" s="279" t="s">
        <v>409</v>
      </c>
      <c r="E35" s="273">
        <v>183</v>
      </c>
      <c r="F35" s="273">
        <v>26</v>
      </c>
      <c r="G35" s="273">
        <v>183</v>
      </c>
      <c r="H35" s="273">
        <v>26</v>
      </c>
      <c r="I35" s="278">
        <v>508</v>
      </c>
      <c r="K35"/>
      <c r="L35" s="192"/>
      <c r="M35" s="272" t="s">
        <v>334</v>
      </c>
      <c r="N35" s="197" t="s">
        <v>359</v>
      </c>
      <c r="O35" s="273">
        <v>274</v>
      </c>
      <c r="P35" s="273">
        <v>47</v>
      </c>
      <c r="Q35" s="273">
        <v>257</v>
      </c>
      <c r="R35" s="273">
        <v>47</v>
      </c>
      <c r="S35" s="194">
        <v>1841</v>
      </c>
    </row>
    <row r="36" spans="2:20" x14ac:dyDescent="0.4">
      <c r="B36" s="282"/>
      <c r="C36" s="141"/>
      <c r="D36" s="150"/>
      <c r="E36" s="143"/>
      <c r="F36" s="143"/>
      <c r="G36" s="143"/>
      <c r="H36" s="143"/>
      <c r="I36" s="184"/>
      <c r="K36"/>
      <c r="L36" s="192"/>
      <c r="M36" s="141"/>
      <c r="N36" s="204"/>
      <c r="O36" s="143"/>
      <c r="P36" s="143"/>
      <c r="Q36" s="143"/>
      <c r="R36" s="143"/>
      <c r="S36" s="145"/>
    </row>
    <row r="37" spans="2:20" ht="19.5" thickBot="1" x14ac:dyDescent="0.45">
      <c r="B37" s="282"/>
      <c r="C37" s="153"/>
      <c r="D37" s="280"/>
      <c r="E37" s="277">
        <f>E35+F35</f>
        <v>209</v>
      </c>
      <c r="F37" s="277"/>
      <c r="G37" s="277">
        <f>G35+H35</f>
        <v>209</v>
      </c>
      <c r="H37" s="277"/>
      <c r="I37" s="185"/>
      <c r="K37"/>
      <c r="L37" s="192"/>
      <c r="M37" s="153"/>
      <c r="N37" s="205"/>
      <c r="O37" s="207">
        <f>O35+P35</f>
        <v>321</v>
      </c>
      <c r="P37" s="208"/>
      <c r="Q37" s="207">
        <f>Q35+R35</f>
        <v>304</v>
      </c>
      <c r="R37" s="208"/>
      <c r="S37" s="176"/>
    </row>
    <row r="38" spans="2:20" x14ac:dyDescent="0.4">
      <c r="B38" s="282"/>
      <c r="C38" s="272" t="s">
        <v>398</v>
      </c>
      <c r="D38" s="273" t="s">
        <v>419</v>
      </c>
      <c r="E38" s="273">
        <v>182</v>
      </c>
      <c r="F38" s="273">
        <v>72</v>
      </c>
      <c r="G38" s="273">
        <v>253</v>
      </c>
      <c r="H38" s="273">
        <v>72</v>
      </c>
      <c r="I38" s="278">
        <v>553</v>
      </c>
      <c r="K38"/>
      <c r="L38" s="192"/>
      <c r="M38" s="272" t="s">
        <v>335</v>
      </c>
      <c r="N38" s="273" t="s">
        <v>364</v>
      </c>
      <c r="O38" s="273">
        <v>275</v>
      </c>
      <c r="P38" s="273">
        <v>74</v>
      </c>
      <c r="Q38" s="273">
        <v>253</v>
      </c>
      <c r="R38" s="273">
        <v>74</v>
      </c>
      <c r="S38" s="194">
        <v>1867</v>
      </c>
    </row>
    <row r="39" spans="2:20" x14ac:dyDescent="0.4">
      <c r="B39" s="282"/>
      <c r="C39" s="141"/>
      <c r="D39" s="143"/>
      <c r="E39" s="143"/>
      <c r="F39" s="143"/>
      <c r="G39" s="143"/>
      <c r="H39" s="143"/>
      <c r="I39" s="184"/>
      <c r="K39"/>
      <c r="L39" s="192"/>
      <c r="M39" s="141"/>
      <c r="N39" s="143"/>
      <c r="O39" s="143"/>
      <c r="P39" s="143"/>
      <c r="Q39" s="143"/>
      <c r="R39" s="143"/>
      <c r="S39" s="145"/>
    </row>
    <row r="40" spans="2:20" ht="19.5" thickBot="1" x14ac:dyDescent="0.45">
      <c r="B40" s="282"/>
      <c r="C40" s="153"/>
      <c r="D40" s="177"/>
      <c r="E40" s="277">
        <f>E38+F38</f>
        <v>254</v>
      </c>
      <c r="F40" s="277"/>
      <c r="G40" s="277">
        <f>G38+H38</f>
        <v>325</v>
      </c>
      <c r="H40" s="277"/>
      <c r="I40" s="185"/>
      <c r="K40"/>
      <c r="L40" s="192"/>
      <c r="M40" s="153"/>
      <c r="N40" s="177"/>
      <c r="O40" s="207">
        <f>O38+P38</f>
        <v>349</v>
      </c>
      <c r="P40" s="208"/>
      <c r="Q40" s="207">
        <f>Q38+R38</f>
        <v>327</v>
      </c>
      <c r="R40" s="208"/>
      <c r="S40" s="176"/>
      <c r="T40" s="66">
        <v>82.9</v>
      </c>
    </row>
    <row r="41" spans="2:20" x14ac:dyDescent="0.4">
      <c r="B41" s="282"/>
      <c r="C41" s="272" t="s">
        <v>399</v>
      </c>
      <c r="D41" s="273" t="s">
        <v>423</v>
      </c>
      <c r="E41" s="273">
        <v>84</v>
      </c>
      <c r="F41" s="273">
        <v>23</v>
      </c>
      <c r="G41" s="273">
        <v>102</v>
      </c>
      <c r="H41" s="273">
        <v>23</v>
      </c>
      <c r="I41" s="278">
        <v>332</v>
      </c>
      <c r="K41"/>
      <c r="L41" s="192"/>
      <c r="M41" s="272" t="s">
        <v>336</v>
      </c>
      <c r="N41" s="273" t="s">
        <v>365</v>
      </c>
      <c r="O41" s="273">
        <v>362</v>
      </c>
      <c r="P41" s="273">
        <v>110</v>
      </c>
      <c r="Q41" s="273">
        <v>475</v>
      </c>
      <c r="R41" s="273">
        <v>110</v>
      </c>
      <c r="S41" s="194">
        <v>3341</v>
      </c>
    </row>
    <row r="42" spans="2:20" x14ac:dyDescent="0.4">
      <c r="B42" s="282"/>
      <c r="C42" s="141"/>
      <c r="D42" s="143"/>
      <c r="E42" s="143"/>
      <c r="F42" s="143"/>
      <c r="G42" s="143"/>
      <c r="H42" s="143"/>
      <c r="I42" s="184"/>
      <c r="K42"/>
      <c r="L42" s="192"/>
      <c r="M42" s="141"/>
      <c r="N42" s="143"/>
      <c r="O42" s="143"/>
      <c r="P42" s="143"/>
      <c r="Q42" s="143"/>
      <c r="R42" s="143"/>
      <c r="S42" s="145"/>
    </row>
    <row r="43" spans="2:20" ht="19.5" thickBot="1" x14ac:dyDescent="0.45">
      <c r="B43" s="282"/>
      <c r="C43" s="153"/>
      <c r="D43" s="177"/>
      <c r="E43" s="277">
        <f>E41+F41</f>
        <v>107</v>
      </c>
      <c r="F43" s="277"/>
      <c r="G43" s="277">
        <f>G41+H41</f>
        <v>125</v>
      </c>
      <c r="H43" s="277"/>
      <c r="I43" s="185"/>
      <c r="K43"/>
      <c r="L43" s="192"/>
      <c r="M43" s="153"/>
      <c r="N43" s="177"/>
      <c r="O43" s="207">
        <f>O41+P41</f>
        <v>472</v>
      </c>
      <c r="P43" s="208"/>
      <c r="Q43" s="207">
        <f>Q41+R41</f>
        <v>585</v>
      </c>
      <c r="R43" s="208"/>
      <c r="S43" s="176"/>
      <c r="T43" s="66">
        <v>148.47999999999999</v>
      </c>
    </row>
    <row r="44" spans="2:20" x14ac:dyDescent="0.4">
      <c r="B44" s="282"/>
      <c r="C44" s="272" t="s">
        <v>427</v>
      </c>
      <c r="D44" s="273" t="s">
        <v>428</v>
      </c>
      <c r="E44" s="273">
        <v>76</v>
      </c>
      <c r="F44" s="273">
        <v>20</v>
      </c>
      <c r="G44" s="273">
        <v>78</v>
      </c>
      <c r="H44" s="273">
        <v>20</v>
      </c>
      <c r="I44" s="278">
        <v>332</v>
      </c>
      <c r="K44"/>
      <c r="L44" s="192"/>
      <c r="M44" s="272" t="s">
        <v>337</v>
      </c>
      <c r="N44" s="143" t="s">
        <v>370</v>
      </c>
      <c r="O44" s="143">
        <v>457</v>
      </c>
      <c r="P44" s="143">
        <v>150</v>
      </c>
      <c r="Q44" s="143">
        <v>536</v>
      </c>
      <c r="R44" s="143">
        <v>150</v>
      </c>
      <c r="S44" s="144">
        <v>2319</v>
      </c>
    </row>
    <row r="45" spans="2:20" x14ac:dyDescent="0.4">
      <c r="B45" s="282"/>
      <c r="C45" s="141"/>
      <c r="D45" s="143"/>
      <c r="E45" s="143"/>
      <c r="F45" s="143"/>
      <c r="G45" s="143"/>
      <c r="H45" s="143"/>
      <c r="I45" s="184"/>
      <c r="K45"/>
      <c r="L45" s="192"/>
      <c r="M45" s="141"/>
      <c r="N45" s="143"/>
      <c r="O45" s="143"/>
      <c r="P45" s="143"/>
      <c r="Q45" s="143"/>
      <c r="R45" s="143"/>
      <c r="S45" s="145"/>
    </row>
    <row r="46" spans="2:20" ht="19.5" thickBot="1" x14ac:dyDescent="0.45">
      <c r="B46" s="282"/>
      <c r="C46" s="153"/>
      <c r="D46" s="177"/>
      <c r="E46" s="277">
        <f>E44+F44</f>
        <v>96</v>
      </c>
      <c r="F46" s="277"/>
      <c r="G46" s="277">
        <f>G44+H44</f>
        <v>98</v>
      </c>
      <c r="H46" s="277"/>
      <c r="I46" s="185"/>
      <c r="K46"/>
      <c r="L46" s="192"/>
      <c r="M46" s="153"/>
      <c r="N46" s="143"/>
      <c r="O46" s="207">
        <f>O44+P44</f>
        <v>607</v>
      </c>
      <c r="P46" s="208"/>
      <c r="Q46" s="207">
        <f>Q44+R44</f>
        <v>686</v>
      </c>
      <c r="R46" s="208"/>
      <c r="S46" s="146"/>
      <c r="T46" s="66">
        <v>103</v>
      </c>
    </row>
    <row r="47" spans="2:20" x14ac:dyDescent="0.4">
      <c r="B47" s="282"/>
      <c r="C47" s="272" t="s">
        <v>429</v>
      </c>
      <c r="D47" s="273" t="s">
        <v>432</v>
      </c>
      <c r="E47" s="273">
        <v>102</v>
      </c>
      <c r="F47" s="273">
        <v>24</v>
      </c>
      <c r="G47" s="273">
        <v>72</v>
      </c>
      <c r="H47" s="273">
        <v>24</v>
      </c>
      <c r="I47" s="278">
        <v>184</v>
      </c>
      <c r="K47" s="88"/>
      <c r="L47" s="192"/>
      <c r="M47" s="272" t="s">
        <v>338</v>
      </c>
      <c r="N47" s="143" t="s">
        <v>374</v>
      </c>
      <c r="O47" s="143">
        <v>754</v>
      </c>
      <c r="P47" s="143">
        <v>244</v>
      </c>
      <c r="Q47" s="143">
        <v>853</v>
      </c>
      <c r="R47" s="143">
        <v>244</v>
      </c>
      <c r="S47" s="144">
        <v>3095</v>
      </c>
    </row>
    <row r="48" spans="2:20" x14ac:dyDescent="0.4">
      <c r="B48" s="282"/>
      <c r="C48" s="141"/>
      <c r="D48" s="143"/>
      <c r="E48" s="143"/>
      <c r="F48" s="143"/>
      <c r="G48" s="143"/>
      <c r="H48" s="143"/>
      <c r="I48" s="184"/>
      <c r="K48" s="88"/>
      <c r="L48" s="192"/>
      <c r="M48" s="141"/>
      <c r="N48" s="143"/>
      <c r="O48" s="143"/>
      <c r="P48" s="143"/>
      <c r="Q48" s="143"/>
      <c r="R48" s="143"/>
      <c r="S48" s="145"/>
    </row>
    <row r="49" spans="2:20" ht="19.5" thickBot="1" x14ac:dyDescent="0.45">
      <c r="B49" s="282"/>
      <c r="C49" s="153"/>
      <c r="D49" s="177"/>
      <c r="E49" s="277">
        <f>E47+F47</f>
        <v>126</v>
      </c>
      <c r="F49" s="277"/>
      <c r="G49" s="277">
        <f>G47+H47</f>
        <v>96</v>
      </c>
      <c r="H49" s="277"/>
      <c r="I49" s="185"/>
      <c r="K49" s="88"/>
      <c r="L49" s="192"/>
      <c r="M49" s="153"/>
      <c r="N49" s="143"/>
      <c r="O49" s="207">
        <f>O47+P47</f>
        <v>998</v>
      </c>
      <c r="P49" s="208"/>
      <c r="Q49" s="207">
        <f>Q47+R47</f>
        <v>1097</v>
      </c>
      <c r="R49" s="208"/>
      <c r="S49" s="146"/>
      <c r="T49" s="66">
        <v>137.5</v>
      </c>
    </row>
    <row r="50" spans="2:20" x14ac:dyDescent="0.4">
      <c r="B50" s="282"/>
      <c r="C50" s="272" t="s">
        <v>402</v>
      </c>
      <c r="D50" s="273" t="s">
        <v>436</v>
      </c>
      <c r="E50" s="143">
        <v>154</v>
      </c>
      <c r="F50" s="143">
        <v>35</v>
      </c>
      <c r="G50" s="143">
        <v>159</v>
      </c>
      <c r="H50" s="143">
        <v>35</v>
      </c>
      <c r="I50" s="144">
        <v>270</v>
      </c>
      <c r="K50" s="88"/>
      <c r="L50" s="192"/>
      <c r="M50" s="272" t="s">
        <v>339</v>
      </c>
      <c r="N50" s="143" t="s">
        <v>384</v>
      </c>
      <c r="O50" s="143">
        <v>508</v>
      </c>
      <c r="P50" s="143">
        <v>167</v>
      </c>
      <c r="Q50" s="143">
        <v>563</v>
      </c>
      <c r="R50" s="143">
        <v>167</v>
      </c>
      <c r="S50" s="144">
        <v>1064</v>
      </c>
    </row>
    <row r="51" spans="2:20" x14ac:dyDescent="0.4">
      <c r="B51" s="282"/>
      <c r="C51" s="141"/>
      <c r="D51" s="143"/>
      <c r="E51" s="143"/>
      <c r="F51" s="143"/>
      <c r="G51" s="143"/>
      <c r="H51" s="143"/>
      <c r="I51" s="145"/>
      <c r="K51" s="88"/>
      <c r="L51" s="192"/>
      <c r="M51" s="141"/>
      <c r="N51" s="143"/>
      <c r="O51" s="143"/>
      <c r="P51" s="143"/>
      <c r="Q51" s="143"/>
      <c r="R51" s="143"/>
      <c r="S51" s="145"/>
    </row>
    <row r="52" spans="2:20" ht="19.5" thickBot="1" x14ac:dyDescent="0.45">
      <c r="B52" s="282"/>
      <c r="C52" s="153"/>
      <c r="D52" s="177"/>
      <c r="E52" s="277">
        <f>E50+F50</f>
        <v>189</v>
      </c>
      <c r="F52" s="277"/>
      <c r="G52" s="277">
        <f>G50+H50</f>
        <v>194</v>
      </c>
      <c r="H52" s="277"/>
      <c r="I52" s="146"/>
      <c r="K52" s="88"/>
      <c r="L52" s="192"/>
      <c r="M52" s="153"/>
      <c r="N52" s="143"/>
      <c r="O52" s="207">
        <f>O50+P50</f>
        <v>675</v>
      </c>
      <c r="P52" s="208"/>
      <c r="Q52" s="207">
        <f>Q50+R50</f>
        <v>730</v>
      </c>
      <c r="R52" s="208"/>
      <c r="S52" s="146"/>
      <c r="T52" s="66">
        <v>47.2</v>
      </c>
    </row>
    <row r="53" spans="2:20" x14ac:dyDescent="0.4">
      <c r="B53" s="282"/>
      <c r="C53" s="272" t="s">
        <v>403</v>
      </c>
      <c r="D53" s="273" t="s">
        <v>440</v>
      </c>
      <c r="E53" s="273">
        <v>89</v>
      </c>
      <c r="F53" s="273">
        <v>49</v>
      </c>
      <c r="G53" s="273">
        <v>136</v>
      </c>
      <c r="H53" s="273">
        <v>49</v>
      </c>
      <c r="I53" s="278">
        <v>277</v>
      </c>
      <c r="K53" s="88"/>
      <c r="L53" s="192"/>
      <c r="M53" s="179" t="s">
        <v>388</v>
      </c>
      <c r="N53" s="143" t="s">
        <v>389</v>
      </c>
      <c r="O53" s="143">
        <v>176</v>
      </c>
      <c r="P53" s="143">
        <v>33</v>
      </c>
      <c r="Q53" s="143">
        <v>174</v>
      </c>
      <c r="R53" s="143">
        <v>33</v>
      </c>
      <c r="S53" s="144">
        <v>476</v>
      </c>
    </row>
    <row r="54" spans="2:20" x14ac:dyDescent="0.4">
      <c r="B54" s="282"/>
      <c r="C54" s="141"/>
      <c r="D54" s="143"/>
      <c r="E54" s="143"/>
      <c r="F54" s="143"/>
      <c r="G54" s="143"/>
      <c r="H54" s="143"/>
      <c r="I54" s="184"/>
      <c r="K54" s="88"/>
      <c r="L54" s="192"/>
      <c r="M54" s="180"/>
      <c r="N54" s="143"/>
      <c r="O54" s="143"/>
      <c r="P54" s="143"/>
      <c r="Q54" s="143"/>
      <c r="R54" s="143"/>
      <c r="S54" s="145"/>
    </row>
    <row r="55" spans="2:20" ht="19.5" thickBot="1" x14ac:dyDescent="0.45">
      <c r="B55" s="282"/>
      <c r="C55" s="153"/>
      <c r="D55" s="177"/>
      <c r="E55" s="277">
        <f>E53+F53</f>
        <v>138</v>
      </c>
      <c r="F55" s="277"/>
      <c r="G55" s="277">
        <f>G53+H53</f>
        <v>185</v>
      </c>
      <c r="H55" s="277"/>
      <c r="I55" s="185"/>
      <c r="K55" s="88"/>
      <c r="L55" s="192"/>
      <c r="M55" s="181"/>
      <c r="N55" s="143"/>
      <c r="O55" s="207">
        <f>O53+P53</f>
        <v>209</v>
      </c>
      <c r="P55" s="208"/>
      <c r="Q55" s="207">
        <f>Q53+R53</f>
        <v>207</v>
      </c>
      <c r="R55" s="208"/>
      <c r="S55" s="146"/>
      <c r="T55" s="66">
        <f>S53/22.5</f>
        <v>21.155555555555555</v>
      </c>
    </row>
    <row r="56" spans="2:20" x14ac:dyDescent="0.4">
      <c r="B56" s="282"/>
      <c r="C56" s="272" t="s">
        <v>439</v>
      </c>
      <c r="D56" s="143" t="s">
        <v>444</v>
      </c>
      <c r="E56" s="143">
        <v>79</v>
      </c>
      <c r="F56" s="143">
        <v>22</v>
      </c>
      <c r="G56" s="143">
        <v>112</v>
      </c>
      <c r="H56" s="143">
        <v>22</v>
      </c>
      <c r="I56" s="144">
        <v>336</v>
      </c>
      <c r="K56" s="88"/>
      <c r="L56" s="192"/>
      <c r="M56" s="272" t="s">
        <v>390</v>
      </c>
      <c r="N56" s="273"/>
      <c r="O56" s="200"/>
      <c r="P56" s="200"/>
      <c r="Q56" s="200"/>
      <c r="R56" s="200"/>
      <c r="S56" s="194"/>
    </row>
    <row r="57" spans="2:20" x14ac:dyDescent="0.4">
      <c r="B57" s="282"/>
      <c r="C57" s="141"/>
      <c r="D57" s="143"/>
      <c r="E57" s="143"/>
      <c r="F57" s="143"/>
      <c r="G57" s="143"/>
      <c r="H57" s="143"/>
      <c r="I57" s="145"/>
      <c r="K57" s="88"/>
      <c r="L57" s="192"/>
      <c r="M57" s="141"/>
      <c r="N57" s="143"/>
      <c r="O57" s="156"/>
      <c r="P57" s="156"/>
      <c r="Q57" s="156"/>
      <c r="R57" s="156"/>
      <c r="S57" s="145"/>
    </row>
    <row r="58" spans="2:20" ht="19.5" thickBot="1" x14ac:dyDescent="0.45">
      <c r="B58" s="282"/>
      <c r="C58" s="153"/>
      <c r="D58" s="143"/>
      <c r="E58" s="277">
        <f>E56+F56</f>
        <v>101</v>
      </c>
      <c r="F58" s="277"/>
      <c r="G58" s="277">
        <f>G56+H56</f>
        <v>134</v>
      </c>
      <c r="H58" s="277"/>
      <c r="I58" s="146"/>
      <c r="K58" s="88"/>
      <c r="L58" s="192"/>
      <c r="M58" s="153"/>
      <c r="N58" s="177"/>
      <c r="O58" s="207"/>
      <c r="P58" s="208"/>
      <c r="Q58" s="207"/>
      <c r="R58" s="208"/>
      <c r="S58" s="176"/>
    </row>
    <row r="59" spans="2:20" x14ac:dyDescent="0.4">
      <c r="B59" s="282"/>
      <c r="C59" s="272" t="s">
        <v>445</v>
      </c>
      <c r="D59" s="279"/>
      <c r="E59" s="273"/>
      <c r="F59" s="273"/>
      <c r="G59" s="273"/>
      <c r="H59" s="273"/>
      <c r="I59" s="278"/>
      <c r="K59" s="88"/>
      <c r="L59" s="192"/>
      <c r="M59" s="272" t="s">
        <v>391</v>
      </c>
      <c r="N59" s="197"/>
      <c r="O59" s="273"/>
      <c r="P59" s="273"/>
      <c r="Q59" s="273"/>
      <c r="R59" s="273"/>
      <c r="S59" s="194"/>
    </row>
    <row r="60" spans="2:20" x14ac:dyDescent="0.4">
      <c r="B60" s="282"/>
      <c r="C60" s="141"/>
      <c r="D60" s="150"/>
      <c r="E60" s="143"/>
      <c r="F60" s="143"/>
      <c r="G60" s="143"/>
      <c r="H60" s="143"/>
      <c r="I60" s="184"/>
      <c r="K60" s="88"/>
      <c r="L60" s="192"/>
      <c r="M60" s="141"/>
      <c r="N60" s="204"/>
      <c r="O60" s="143"/>
      <c r="P60" s="143"/>
      <c r="Q60" s="143"/>
      <c r="R60" s="143"/>
      <c r="S60" s="145"/>
    </row>
    <row r="61" spans="2:20" ht="19.5" thickBot="1" x14ac:dyDescent="0.45">
      <c r="B61" s="283"/>
      <c r="C61" s="153"/>
      <c r="D61" s="280"/>
      <c r="E61" s="277">
        <f>E59+F59</f>
        <v>0</v>
      </c>
      <c r="F61" s="277"/>
      <c r="G61" s="277">
        <f>G59+H59</f>
        <v>0</v>
      </c>
      <c r="H61" s="277"/>
      <c r="I61" s="185"/>
      <c r="K61" s="88"/>
      <c r="L61" s="193"/>
      <c r="M61" s="153"/>
      <c r="N61" s="205"/>
      <c r="O61" s="207">
        <f>O59+P59</f>
        <v>0</v>
      </c>
      <c r="P61" s="208"/>
      <c r="Q61" s="207">
        <f>Q59+R59</f>
        <v>0</v>
      </c>
      <c r="R61" s="208"/>
      <c r="S61" s="176"/>
    </row>
    <row r="62" spans="2:20" x14ac:dyDescent="0.4">
      <c r="B62" s="77"/>
      <c r="C62" s="77"/>
      <c r="D62" s="91"/>
      <c r="E62" s="92"/>
      <c r="F62" s="92"/>
      <c r="G62" s="92"/>
      <c r="H62" s="92"/>
      <c r="I62" s="77"/>
      <c r="K62" s="88"/>
      <c r="L62" s="88"/>
      <c r="M62" s="88"/>
      <c r="N62" s="88"/>
      <c r="O62" s="88"/>
      <c r="P62" s="88"/>
      <c r="Q62" s="88"/>
      <c r="R62" s="88"/>
    </row>
    <row r="63" spans="2:20" x14ac:dyDescent="0.4">
      <c r="D63" s="178" t="s">
        <v>145</v>
      </c>
    </row>
    <row r="64" spans="2:20" ht="19.5" thickBot="1" x14ac:dyDescent="0.45">
      <c r="D64" s="178"/>
    </row>
    <row r="65" spans="3:26"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row>
    <row r="66" spans="3:26" x14ac:dyDescent="0.4">
      <c r="C66" s="84" t="s">
        <v>146</v>
      </c>
      <c r="D66" s="191" t="s">
        <v>439</v>
      </c>
      <c r="E66" s="266">
        <v>162</v>
      </c>
      <c r="F66" s="267"/>
      <c r="G66" s="97" t="s">
        <v>103</v>
      </c>
      <c r="H66" s="70" t="s">
        <v>128</v>
      </c>
      <c r="I66" s="70" t="s">
        <v>129</v>
      </c>
      <c r="J66" s="71" t="s">
        <v>128</v>
      </c>
      <c r="L66" s="191" t="s">
        <v>390</v>
      </c>
      <c r="M66" s="266">
        <v>47</v>
      </c>
      <c r="N66" s="267"/>
      <c r="O66" s="97" t="s">
        <v>103</v>
      </c>
      <c r="P66" s="70" t="s">
        <v>128</v>
      </c>
      <c r="Q66" s="70" t="s">
        <v>129</v>
      </c>
      <c r="R66" s="71" t="s">
        <v>128</v>
      </c>
      <c r="T66" s="191" t="s">
        <v>333</v>
      </c>
      <c r="U66" s="266">
        <v>88</v>
      </c>
      <c r="V66" s="267"/>
      <c r="W66" s="97" t="s">
        <v>103</v>
      </c>
      <c r="X66" s="70" t="s">
        <v>128</v>
      </c>
      <c r="Y66" s="70" t="s">
        <v>129</v>
      </c>
      <c r="Z66" s="71" t="s">
        <v>128</v>
      </c>
    </row>
    <row r="67" spans="3:26" ht="19.5" x14ac:dyDescent="0.4">
      <c r="C67" s="107" t="s">
        <v>302</v>
      </c>
      <c r="D67" s="192"/>
      <c r="E67" s="268"/>
      <c r="F67" s="269"/>
      <c r="G67" s="142">
        <v>38</v>
      </c>
      <c r="H67" s="154">
        <v>10</v>
      </c>
      <c r="I67" s="154">
        <v>37</v>
      </c>
      <c r="J67" s="144">
        <v>10</v>
      </c>
      <c r="L67" s="192"/>
      <c r="M67" s="268"/>
      <c r="N67" s="269"/>
      <c r="O67" s="142">
        <v>27</v>
      </c>
      <c r="P67" s="154">
        <v>13</v>
      </c>
      <c r="Q67" s="154">
        <v>43</v>
      </c>
      <c r="R67" s="144">
        <v>13</v>
      </c>
      <c r="T67" s="192"/>
      <c r="U67" s="268"/>
      <c r="V67" s="269"/>
      <c r="W67" s="142">
        <v>43</v>
      </c>
      <c r="X67" s="154">
        <v>9</v>
      </c>
      <c r="Y67" s="154">
        <v>42</v>
      </c>
      <c r="Z67" s="144">
        <v>9</v>
      </c>
    </row>
    <row r="68" spans="3:26" x14ac:dyDescent="0.4">
      <c r="D68" s="192"/>
      <c r="E68" s="268"/>
      <c r="F68" s="269"/>
      <c r="G68" s="264"/>
      <c r="H68" s="156"/>
      <c r="I68" s="156"/>
      <c r="J68" s="146"/>
      <c r="L68" s="192"/>
      <c r="M68" s="268"/>
      <c r="N68" s="269"/>
      <c r="O68" s="264"/>
      <c r="P68" s="156"/>
      <c r="Q68" s="156"/>
      <c r="R68" s="146"/>
      <c r="T68" s="192"/>
      <c r="U68" s="268"/>
      <c r="V68" s="269"/>
      <c r="W68" s="264"/>
      <c r="X68" s="156"/>
      <c r="Y68" s="156"/>
      <c r="Z68" s="146"/>
    </row>
    <row r="69" spans="3:26" ht="19.5" thickBot="1" x14ac:dyDescent="0.45">
      <c r="D69" s="193"/>
      <c r="E69" s="270"/>
      <c r="F69" s="271"/>
      <c r="G69" s="265">
        <f>G67+H67</f>
        <v>48</v>
      </c>
      <c r="H69" s="196"/>
      <c r="I69" s="195">
        <f>I67+J67</f>
        <v>47</v>
      </c>
      <c r="J69" s="201"/>
      <c r="L69" s="193"/>
      <c r="M69" s="270"/>
      <c r="N69" s="271"/>
      <c r="O69" s="265">
        <f>O67+P67</f>
        <v>40</v>
      </c>
      <c r="P69" s="196"/>
      <c r="Q69" s="195">
        <f>Q67+R67</f>
        <v>56</v>
      </c>
      <c r="R69" s="201"/>
      <c r="T69" s="193"/>
      <c r="U69" s="270"/>
      <c r="V69" s="271"/>
      <c r="W69" s="265">
        <f>W67+X67</f>
        <v>52</v>
      </c>
      <c r="X69" s="196"/>
      <c r="Y69" s="195">
        <f>Y67+Z67</f>
        <v>51</v>
      </c>
      <c r="Z69" s="201"/>
    </row>
    <row r="70" spans="3:26" x14ac:dyDescent="0.4">
      <c r="D70" s="191" t="s">
        <v>445</v>
      </c>
      <c r="E70" s="266"/>
      <c r="F70" s="267"/>
      <c r="G70" s="97" t="s">
        <v>103</v>
      </c>
      <c r="H70" s="70" t="s">
        <v>128</v>
      </c>
      <c r="I70" s="70" t="s">
        <v>129</v>
      </c>
      <c r="J70" s="71" t="s">
        <v>128</v>
      </c>
      <c r="L70" s="191" t="s">
        <v>391</v>
      </c>
      <c r="M70" s="266">
        <v>57</v>
      </c>
      <c r="N70" s="267"/>
      <c r="O70" s="97" t="s">
        <v>103</v>
      </c>
      <c r="P70" s="70" t="s">
        <v>128</v>
      </c>
      <c r="Q70" s="70" t="s">
        <v>129</v>
      </c>
      <c r="R70" s="71" t="s">
        <v>128</v>
      </c>
      <c r="T70" s="191" t="s">
        <v>334</v>
      </c>
      <c r="U70" s="266">
        <v>62</v>
      </c>
      <c r="V70" s="267"/>
      <c r="W70" s="97" t="s">
        <v>103</v>
      </c>
      <c r="X70" s="70" t="s">
        <v>128</v>
      </c>
      <c r="Y70" s="70" t="s">
        <v>129</v>
      </c>
      <c r="Z70" s="71" t="s">
        <v>128</v>
      </c>
    </row>
    <row r="71" spans="3:26" x14ac:dyDescent="0.4">
      <c r="D71" s="192"/>
      <c r="E71" s="268"/>
      <c r="F71" s="269"/>
      <c r="G71" s="142"/>
      <c r="H71" s="154"/>
      <c r="I71" s="154"/>
      <c r="J71" s="144"/>
      <c r="L71" s="192"/>
      <c r="M71" s="268"/>
      <c r="N71" s="269"/>
      <c r="O71" s="142">
        <v>32</v>
      </c>
      <c r="P71" s="154">
        <v>7</v>
      </c>
      <c r="Q71" s="154">
        <v>32</v>
      </c>
      <c r="R71" s="144">
        <v>7</v>
      </c>
      <c r="T71" s="192"/>
      <c r="U71" s="268"/>
      <c r="V71" s="269"/>
      <c r="W71" s="142">
        <v>85</v>
      </c>
      <c r="X71" s="154">
        <v>18</v>
      </c>
      <c r="Y71" s="154">
        <v>91</v>
      </c>
      <c r="Z71" s="144">
        <v>18</v>
      </c>
    </row>
    <row r="72" spans="3:26" x14ac:dyDescent="0.4">
      <c r="D72" s="192"/>
      <c r="E72" s="268"/>
      <c r="F72" s="269"/>
      <c r="G72" s="264"/>
      <c r="H72" s="156"/>
      <c r="I72" s="156"/>
      <c r="J72" s="146"/>
      <c r="L72" s="192"/>
      <c r="M72" s="268"/>
      <c r="N72" s="269"/>
      <c r="O72" s="264"/>
      <c r="P72" s="156"/>
      <c r="Q72" s="156"/>
      <c r="R72" s="146"/>
      <c r="T72" s="192"/>
      <c r="U72" s="268"/>
      <c r="V72" s="269"/>
      <c r="W72" s="264"/>
      <c r="X72" s="156"/>
      <c r="Y72" s="156"/>
      <c r="Z72" s="146"/>
    </row>
    <row r="73" spans="3:26" ht="19.5" thickBot="1" x14ac:dyDescent="0.45">
      <c r="D73" s="193"/>
      <c r="E73" s="270"/>
      <c r="F73" s="271"/>
      <c r="G73" s="265">
        <f>G71+H71</f>
        <v>0</v>
      </c>
      <c r="H73" s="196"/>
      <c r="I73" s="195">
        <f>I71+J71</f>
        <v>0</v>
      </c>
      <c r="J73" s="201"/>
      <c r="L73" s="193"/>
      <c r="M73" s="270"/>
      <c r="N73" s="271"/>
      <c r="O73" s="265">
        <f>O71+P71</f>
        <v>39</v>
      </c>
      <c r="P73" s="196"/>
      <c r="Q73" s="195">
        <f>Q71+R71</f>
        <v>39</v>
      </c>
      <c r="R73" s="201"/>
      <c r="T73" s="193"/>
      <c r="U73" s="270"/>
      <c r="V73" s="271"/>
      <c r="W73" s="265">
        <f>W71+X71</f>
        <v>103</v>
      </c>
      <c r="X73" s="196"/>
      <c r="Y73" s="195">
        <f>Y71+Z71</f>
        <v>109</v>
      </c>
      <c r="Z73" s="201"/>
    </row>
    <row r="74" spans="3:26" x14ac:dyDescent="0.4">
      <c r="D74" s="191" t="s">
        <v>446</v>
      </c>
      <c r="E74" s="266"/>
      <c r="F74" s="267"/>
      <c r="G74" s="97" t="s">
        <v>103</v>
      </c>
      <c r="H74" s="70" t="s">
        <v>128</v>
      </c>
      <c r="I74" s="70" t="s">
        <v>129</v>
      </c>
      <c r="J74" s="71" t="s">
        <v>128</v>
      </c>
      <c r="L74" s="191" t="s">
        <v>398</v>
      </c>
      <c r="M74" s="266">
        <v>111</v>
      </c>
      <c r="N74" s="267"/>
      <c r="O74" s="97" t="s">
        <v>103</v>
      </c>
      <c r="P74" s="70" t="s">
        <v>128</v>
      </c>
      <c r="Q74" s="70" t="s">
        <v>129</v>
      </c>
      <c r="R74" s="71" t="s">
        <v>128</v>
      </c>
      <c r="T74" s="191" t="s">
        <v>335</v>
      </c>
      <c r="U74" s="266">
        <v>148</v>
      </c>
      <c r="V74" s="267"/>
      <c r="W74" s="97" t="s">
        <v>103</v>
      </c>
      <c r="X74" s="70" t="s">
        <v>128</v>
      </c>
      <c r="Y74" s="70" t="s">
        <v>129</v>
      </c>
      <c r="Z74" s="71" t="s">
        <v>128</v>
      </c>
    </row>
    <row r="75" spans="3:26" x14ac:dyDescent="0.4">
      <c r="D75" s="192"/>
      <c r="E75" s="268"/>
      <c r="F75" s="269"/>
      <c r="G75" s="142"/>
      <c r="H75" s="154"/>
      <c r="I75" s="154"/>
      <c r="J75" s="144"/>
      <c r="L75" s="192"/>
      <c r="M75" s="268"/>
      <c r="N75" s="269"/>
      <c r="O75" s="142">
        <v>61</v>
      </c>
      <c r="P75" s="154">
        <v>15</v>
      </c>
      <c r="Q75" s="154">
        <v>58</v>
      </c>
      <c r="R75" s="144">
        <v>15</v>
      </c>
      <c r="T75" s="192"/>
      <c r="U75" s="268"/>
      <c r="V75" s="269"/>
      <c r="W75" s="142">
        <v>157</v>
      </c>
      <c r="X75" s="154">
        <v>33</v>
      </c>
      <c r="Y75" s="154">
        <v>134</v>
      </c>
      <c r="Z75" s="144">
        <v>33</v>
      </c>
    </row>
    <row r="76" spans="3:26" x14ac:dyDescent="0.4">
      <c r="D76" s="192"/>
      <c r="E76" s="268"/>
      <c r="F76" s="269"/>
      <c r="G76" s="264"/>
      <c r="H76" s="156"/>
      <c r="I76" s="156"/>
      <c r="J76" s="146"/>
      <c r="L76" s="192"/>
      <c r="M76" s="268"/>
      <c r="N76" s="269"/>
      <c r="O76" s="264"/>
      <c r="P76" s="156"/>
      <c r="Q76" s="156"/>
      <c r="R76" s="146"/>
      <c r="T76" s="192"/>
      <c r="U76" s="268"/>
      <c r="V76" s="269"/>
      <c r="W76" s="264"/>
      <c r="X76" s="156"/>
      <c r="Y76" s="156"/>
      <c r="Z76" s="146"/>
    </row>
    <row r="77" spans="3:26" ht="19.5" thickBot="1" x14ac:dyDescent="0.45">
      <c r="D77" s="193"/>
      <c r="E77" s="270"/>
      <c r="F77" s="271"/>
      <c r="G77" s="265">
        <f t="shared" ref="G77" si="3">G75+H75</f>
        <v>0</v>
      </c>
      <c r="H77" s="196"/>
      <c r="I77" s="195">
        <f t="shared" ref="I77" si="4">I75+J75</f>
        <v>0</v>
      </c>
      <c r="J77" s="201"/>
      <c r="L77" s="193"/>
      <c r="M77" s="270"/>
      <c r="N77" s="271"/>
      <c r="O77" s="265">
        <f>O75+P75</f>
        <v>76</v>
      </c>
      <c r="P77" s="196"/>
      <c r="Q77" s="195">
        <f>Q75+R75</f>
        <v>73</v>
      </c>
      <c r="R77" s="201"/>
      <c r="T77" s="193"/>
      <c r="U77" s="270"/>
      <c r="V77" s="271"/>
      <c r="W77" s="265">
        <f>W75+X75</f>
        <v>190</v>
      </c>
      <c r="X77" s="196"/>
      <c r="Y77" s="195">
        <f>Y75+Z75</f>
        <v>167</v>
      </c>
      <c r="Z77" s="201"/>
    </row>
    <row r="78" spans="3:26" x14ac:dyDescent="0.4">
      <c r="D78" s="191" t="s">
        <v>447</v>
      </c>
      <c r="E78" s="266"/>
      <c r="F78" s="267"/>
      <c r="G78" s="97" t="s">
        <v>103</v>
      </c>
      <c r="H78" s="70" t="s">
        <v>128</v>
      </c>
      <c r="I78" s="70" t="s">
        <v>129</v>
      </c>
      <c r="J78" s="71" t="s">
        <v>128</v>
      </c>
      <c r="L78" s="191" t="s">
        <v>399</v>
      </c>
      <c r="M78" s="266">
        <v>176</v>
      </c>
      <c r="N78" s="267"/>
      <c r="O78" s="97" t="s">
        <v>103</v>
      </c>
      <c r="P78" s="70" t="s">
        <v>128</v>
      </c>
      <c r="Q78" s="70" t="s">
        <v>129</v>
      </c>
      <c r="R78" s="71" t="s">
        <v>128</v>
      </c>
      <c r="T78" s="191" t="s">
        <v>336</v>
      </c>
      <c r="U78" s="266">
        <v>447</v>
      </c>
      <c r="V78" s="267"/>
      <c r="W78" s="97" t="s">
        <v>103</v>
      </c>
      <c r="X78" s="70" t="s">
        <v>128</v>
      </c>
      <c r="Y78" s="70" t="s">
        <v>129</v>
      </c>
      <c r="Z78" s="71" t="s">
        <v>128</v>
      </c>
    </row>
    <row r="79" spans="3:26" x14ac:dyDescent="0.4">
      <c r="D79" s="192"/>
      <c r="E79" s="268"/>
      <c r="F79" s="269"/>
      <c r="G79" s="142"/>
      <c r="H79" s="154"/>
      <c r="I79" s="154"/>
      <c r="J79" s="144"/>
      <c r="L79" s="192"/>
      <c r="M79" s="268"/>
      <c r="N79" s="269"/>
      <c r="O79" s="142">
        <v>21</v>
      </c>
      <c r="P79" s="154">
        <v>4</v>
      </c>
      <c r="Q79" s="154">
        <v>23</v>
      </c>
      <c r="R79" s="144">
        <v>4</v>
      </c>
      <c r="T79" s="192"/>
      <c r="U79" s="268"/>
      <c r="V79" s="269"/>
      <c r="W79" s="142">
        <v>167</v>
      </c>
      <c r="X79" s="154">
        <v>35</v>
      </c>
      <c r="Y79" s="154">
        <v>179</v>
      </c>
      <c r="Z79" s="144">
        <v>35</v>
      </c>
    </row>
    <row r="80" spans="3:26" x14ac:dyDescent="0.4">
      <c r="D80" s="192"/>
      <c r="E80" s="268"/>
      <c r="F80" s="269"/>
      <c r="G80" s="264"/>
      <c r="H80" s="156"/>
      <c r="I80" s="156"/>
      <c r="J80" s="146"/>
      <c r="L80" s="192"/>
      <c r="M80" s="268"/>
      <c r="N80" s="269"/>
      <c r="O80" s="264"/>
      <c r="P80" s="156"/>
      <c r="Q80" s="156"/>
      <c r="R80" s="146"/>
      <c r="T80" s="192"/>
      <c r="U80" s="268"/>
      <c r="V80" s="269"/>
      <c r="W80" s="264"/>
      <c r="X80" s="156"/>
      <c r="Y80" s="156"/>
      <c r="Z80" s="146"/>
    </row>
    <row r="81" spans="4:26" ht="19.5" thickBot="1" x14ac:dyDescent="0.45">
      <c r="D81" s="193"/>
      <c r="E81" s="270"/>
      <c r="F81" s="271"/>
      <c r="G81" s="265">
        <f t="shared" ref="G81" si="5">G79+H79</f>
        <v>0</v>
      </c>
      <c r="H81" s="196"/>
      <c r="I81" s="195">
        <f t="shared" ref="I81" si="6">I79+J79</f>
        <v>0</v>
      </c>
      <c r="J81" s="201"/>
      <c r="L81" s="193"/>
      <c r="M81" s="270"/>
      <c r="N81" s="271"/>
      <c r="O81" s="265">
        <f>O79+P79</f>
        <v>25</v>
      </c>
      <c r="P81" s="196"/>
      <c r="Q81" s="195">
        <f>Q79+R79</f>
        <v>27</v>
      </c>
      <c r="R81" s="201"/>
      <c r="T81" s="193"/>
      <c r="U81" s="270"/>
      <c r="V81" s="271"/>
      <c r="W81" s="265">
        <f>W79+X79</f>
        <v>202</v>
      </c>
      <c r="X81" s="196"/>
      <c r="Y81" s="195">
        <f>Y79+Z79</f>
        <v>214</v>
      </c>
      <c r="Z81" s="201"/>
    </row>
    <row r="82" spans="4:26" x14ac:dyDescent="0.4">
      <c r="D82" s="191" t="s">
        <v>448</v>
      </c>
      <c r="E82" s="266"/>
      <c r="F82" s="267"/>
      <c r="G82" s="97" t="s">
        <v>103</v>
      </c>
      <c r="H82" s="70" t="s">
        <v>128</v>
      </c>
      <c r="I82" s="70" t="s">
        <v>129</v>
      </c>
      <c r="J82" s="71" t="s">
        <v>128</v>
      </c>
      <c r="L82" s="191" t="s">
        <v>427</v>
      </c>
      <c r="M82" s="266">
        <v>576</v>
      </c>
      <c r="N82" s="267"/>
      <c r="O82" s="97" t="s">
        <v>103</v>
      </c>
      <c r="P82" s="70" t="s">
        <v>128</v>
      </c>
      <c r="Q82" s="70" t="s">
        <v>129</v>
      </c>
      <c r="R82" s="71" t="s">
        <v>128</v>
      </c>
      <c r="T82" s="191" t="s">
        <v>337</v>
      </c>
      <c r="U82" s="266">
        <v>109</v>
      </c>
      <c r="V82" s="267"/>
      <c r="W82" s="97" t="s">
        <v>103</v>
      </c>
      <c r="X82" s="70" t="s">
        <v>128</v>
      </c>
      <c r="Y82" s="70" t="s">
        <v>129</v>
      </c>
      <c r="Z82" s="71" t="s">
        <v>128</v>
      </c>
    </row>
    <row r="83" spans="4:26" x14ac:dyDescent="0.4">
      <c r="D83" s="192"/>
      <c r="E83" s="268"/>
      <c r="F83" s="269"/>
      <c r="G83" s="142"/>
      <c r="H83" s="154"/>
      <c r="I83" s="154"/>
      <c r="J83" s="144"/>
      <c r="L83" s="192"/>
      <c r="M83" s="268"/>
      <c r="N83" s="269"/>
      <c r="O83" s="142">
        <v>44</v>
      </c>
      <c r="P83" s="154">
        <v>6</v>
      </c>
      <c r="Q83" s="154">
        <v>29</v>
      </c>
      <c r="R83" s="144">
        <v>6</v>
      </c>
      <c r="T83" s="192"/>
      <c r="U83" s="268"/>
      <c r="V83" s="269"/>
      <c r="W83" s="142">
        <v>160</v>
      </c>
      <c r="X83" s="154">
        <v>40</v>
      </c>
      <c r="Y83" s="154">
        <v>155</v>
      </c>
      <c r="Z83" s="144">
        <v>40</v>
      </c>
    </row>
    <row r="84" spans="4:26" x14ac:dyDescent="0.4">
      <c r="D84" s="192"/>
      <c r="E84" s="268"/>
      <c r="F84" s="269"/>
      <c r="G84" s="264"/>
      <c r="H84" s="156"/>
      <c r="I84" s="156"/>
      <c r="J84" s="146"/>
      <c r="L84" s="192"/>
      <c r="M84" s="268"/>
      <c r="N84" s="269"/>
      <c r="O84" s="264"/>
      <c r="P84" s="156"/>
      <c r="Q84" s="156"/>
      <c r="R84" s="146"/>
      <c r="T84" s="192"/>
      <c r="U84" s="268"/>
      <c r="V84" s="269"/>
      <c r="W84" s="264"/>
      <c r="X84" s="156"/>
      <c r="Y84" s="156"/>
      <c r="Z84" s="146"/>
    </row>
    <row r="85" spans="4:26" ht="19.5" thickBot="1" x14ac:dyDescent="0.45">
      <c r="D85" s="193"/>
      <c r="E85" s="270"/>
      <c r="F85" s="271"/>
      <c r="G85" s="265">
        <f t="shared" ref="G85" si="7">G83+H83</f>
        <v>0</v>
      </c>
      <c r="H85" s="196"/>
      <c r="I85" s="195">
        <f t="shared" ref="I85" si="8">I83+J83</f>
        <v>0</v>
      </c>
      <c r="J85" s="201"/>
      <c r="L85" s="193"/>
      <c r="M85" s="270"/>
      <c r="N85" s="271"/>
      <c r="O85" s="265">
        <f>O83+P83</f>
        <v>50</v>
      </c>
      <c r="P85" s="196"/>
      <c r="Q85" s="195">
        <f>Q83+R83</f>
        <v>35</v>
      </c>
      <c r="R85" s="201"/>
      <c r="T85" s="193"/>
      <c r="U85" s="270"/>
      <c r="V85" s="271"/>
      <c r="W85" s="265">
        <f>W83+X83</f>
        <v>200</v>
      </c>
      <c r="X85" s="196"/>
      <c r="Y85" s="195">
        <f>Y83+Z83</f>
        <v>195</v>
      </c>
      <c r="Z85" s="201"/>
    </row>
    <row r="86" spans="4:26" x14ac:dyDescent="0.4">
      <c r="D86" s="191" t="s">
        <v>449</v>
      </c>
      <c r="E86" s="266"/>
      <c r="F86" s="267"/>
      <c r="G86" s="97" t="s">
        <v>103</v>
      </c>
      <c r="H86" s="70" t="s">
        <v>128</v>
      </c>
      <c r="I86" s="70" t="s">
        <v>129</v>
      </c>
      <c r="J86" s="71" t="s">
        <v>128</v>
      </c>
      <c r="L86" s="191" t="s">
        <v>429</v>
      </c>
      <c r="M86" s="266">
        <v>47</v>
      </c>
      <c r="N86" s="267"/>
      <c r="O86" s="97" t="s">
        <v>103</v>
      </c>
      <c r="P86" s="70" t="s">
        <v>128</v>
      </c>
      <c r="Q86" s="70" t="s">
        <v>129</v>
      </c>
      <c r="R86" s="71" t="s">
        <v>128</v>
      </c>
      <c r="T86" s="191" t="s">
        <v>338</v>
      </c>
      <c r="U86" s="266">
        <v>25</v>
      </c>
      <c r="V86" s="267"/>
      <c r="W86" s="97" t="s">
        <v>103</v>
      </c>
      <c r="X86" s="70" t="s">
        <v>128</v>
      </c>
      <c r="Y86" s="70" t="s">
        <v>129</v>
      </c>
      <c r="Z86" s="71" t="s">
        <v>128</v>
      </c>
    </row>
    <row r="87" spans="4:26" x14ac:dyDescent="0.4">
      <c r="D87" s="192"/>
      <c r="E87" s="268"/>
      <c r="F87" s="269"/>
      <c r="G87" s="142"/>
      <c r="H87" s="154"/>
      <c r="I87" s="154"/>
      <c r="J87" s="144"/>
      <c r="L87" s="192"/>
      <c r="M87" s="268"/>
      <c r="N87" s="269"/>
      <c r="O87" s="142">
        <v>42</v>
      </c>
      <c r="P87" s="154">
        <v>7</v>
      </c>
      <c r="Q87" s="154">
        <v>35</v>
      </c>
      <c r="R87" s="144">
        <v>7</v>
      </c>
      <c r="T87" s="192"/>
      <c r="U87" s="268"/>
      <c r="V87" s="269"/>
      <c r="W87" s="142">
        <v>175</v>
      </c>
      <c r="X87" s="154">
        <v>73</v>
      </c>
      <c r="Y87" s="154">
        <v>186</v>
      </c>
      <c r="Z87" s="144">
        <v>73</v>
      </c>
    </row>
    <row r="88" spans="4:26" x14ac:dyDescent="0.4">
      <c r="D88" s="192"/>
      <c r="E88" s="268"/>
      <c r="F88" s="269"/>
      <c r="G88" s="264"/>
      <c r="H88" s="156"/>
      <c r="I88" s="156"/>
      <c r="J88" s="146"/>
      <c r="L88" s="192"/>
      <c r="M88" s="268"/>
      <c r="N88" s="269"/>
      <c r="O88" s="264"/>
      <c r="P88" s="156"/>
      <c r="Q88" s="156"/>
      <c r="R88" s="146"/>
      <c r="T88" s="192"/>
      <c r="U88" s="268"/>
      <c r="V88" s="269"/>
      <c r="W88" s="264"/>
      <c r="X88" s="156"/>
      <c r="Y88" s="156"/>
      <c r="Z88" s="146"/>
    </row>
    <row r="89" spans="4:26" ht="19.5" thickBot="1" x14ac:dyDescent="0.45">
      <c r="D89" s="193"/>
      <c r="E89" s="270"/>
      <c r="F89" s="271"/>
      <c r="G89" s="265">
        <f t="shared" ref="G89" si="9">G87+H87</f>
        <v>0</v>
      </c>
      <c r="H89" s="196"/>
      <c r="I89" s="195">
        <f t="shared" ref="I89" si="10">I87+J87</f>
        <v>0</v>
      </c>
      <c r="J89" s="201"/>
      <c r="L89" s="193"/>
      <c r="M89" s="270"/>
      <c r="N89" s="271"/>
      <c r="O89" s="265">
        <f>O87+P87</f>
        <v>49</v>
      </c>
      <c r="P89" s="196"/>
      <c r="Q89" s="195">
        <f>Q87+R87</f>
        <v>42</v>
      </c>
      <c r="R89" s="201"/>
      <c r="T89" s="193"/>
      <c r="U89" s="270"/>
      <c r="V89" s="271"/>
      <c r="W89" s="265">
        <f>W87+X87</f>
        <v>248</v>
      </c>
      <c r="X89" s="196"/>
      <c r="Y89" s="195">
        <f>Y87+Z87</f>
        <v>259</v>
      </c>
      <c r="Z89" s="201"/>
    </row>
    <row r="90" spans="4:26" x14ac:dyDescent="0.4">
      <c r="D90" s="191" t="s">
        <v>450</v>
      </c>
      <c r="E90" s="266"/>
      <c r="F90" s="267"/>
      <c r="G90" s="97" t="s">
        <v>103</v>
      </c>
      <c r="H90" s="70" t="s">
        <v>128</v>
      </c>
      <c r="I90" s="70" t="s">
        <v>129</v>
      </c>
      <c r="J90" s="71" t="s">
        <v>128</v>
      </c>
      <c r="L90" s="191" t="s">
        <v>402</v>
      </c>
      <c r="M90" s="266">
        <v>80</v>
      </c>
      <c r="N90" s="267"/>
      <c r="O90" s="97" t="s">
        <v>103</v>
      </c>
      <c r="P90" s="70" t="s">
        <v>128</v>
      </c>
      <c r="Q90" s="70" t="s">
        <v>129</v>
      </c>
      <c r="R90" s="71" t="s">
        <v>128</v>
      </c>
      <c r="T90" s="191" t="s">
        <v>339</v>
      </c>
      <c r="U90" s="266">
        <v>119</v>
      </c>
      <c r="V90" s="267"/>
      <c r="W90" s="97" t="s">
        <v>103</v>
      </c>
      <c r="X90" s="70" t="s">
        <v>128</v>
      </c>
      <c r="Y90" s="70" t="s">
        <v>129</v>
      </c>
      <c r="Z90" s="71" t="s">
        <v>128</v>
      </c>
    </row>
    <row r="91" spans="4:26" x14ac:dyDescent="0.4">
      <c r="D91" s="192"/>
      <c r="E91" s="268"/>
      <c r="F91" s="269"/>
      <c r="G91" s="142"/>
      <c r="H91" s="154"/>
      <c r="I91" s="154"/>
      <c r="J91" s="144"/>
      <c r="L91" s="192"/>
      <c r="M91" s="268"/>
      <c r="N91" s="269"/>
      <c r="O91" s="142">
        <v>35</v>
      </c>
      <c r="P91" s="154">
        <v>14</v>
      </c>
      <c r="Q91" s="154">
        <v>52</v>
      </c>
      <c r="R91" s="144">
        <v>14</v>
      </c>
      <c r="T91" s="192"/>
      <c r="U91" s="268"/>
      <c r="V91" s="269"/>
      <c r="W91" s="142">
        <v>185</v>
      </c>
      <c r="X91" s="154">
        <v>43</v>
      </c>
      <c r="Y91" s="154">
        <v>227</v>
      </c>
      <c r="Z91" s="144">
        <v>43</v>
      </c>
    </row>
    <row r="92" spans="4:26" x14ac:dyDescent="0.4">
      <c r="D92" s="192"/>
      <c r="E92" s="268"/>
      <c r="F92" s="269"/>
      <c r="G92" s="264"/>
      <c r="H92" s="156"/>
      <c r="I92" s="156"/>
      <c r="J92" s="146"/>
      <c r="L92" s="192"/>
      <c r="M92" s="268"/>
      <c r="N92" s="269"/>
      <c r="O92" s="264"/>
      <c r="P92" s="156"/>
      <c r="Q92" s="156"/>
      <c r="R92" s="146"/>
      <c r="T92" s="192"/>
      <c r="U92" s="268"/>
      <c r="V92" s="269"/>
      <c r="W92" s="264"/>
      <c r="X92" s="156"/>
      <c r="Y92" s="156"/>
      <c r="Z92" s="146"/>
    </row>
    <row r="93" spans="4:26" ht="19.5" thickBot="1" x14ac:dyDescent="0.45">
      <c r="D93" s="193"/>
      <c r="E93" s="270"/>
      <c r="F93" s="271"/>
      <c r="G93" s="265">
        <f t="shared" ref="G93" si="11">G91+H91</f>
        <v>0</v>
      </c>
      <c r="H93" s="196"/>
      <c r="I93" s="195">
        <f t="shared" ref="I93" si="12">I91+J91</f>
        <v>0</v>
      </c>
      <c r="J93" s="201"/>
      <c r="L93" s="193"/>
      <c r="M93" s="270"/>
      <c r="N93" s="271"/>
      <c r="O93" s="265">
        <f>O91+P91</f>
        <v>49</v>
      </c>
      <c r="P93" s="196"/>
      <c r="Q93" s="195">
        <f>Q91+R91</f>
        <v>66</v>
      </c>
      <c r="R93" s="201"/>
      <c r="T93" s="193"/>
      <c r="U93" s="270"/>
      <c r="V93" s="271"/>
      <c r="W93" s="265">
        <f>W91+X91</f>
        <v>228</v>
      </c>
      <c r="X93" s="196"/>
      <c r="Y93" s="195">
        <f>Y91+Z91</f>
        <v>270</v>
      </c>
      <c r="Z93" s="201"/>
    </row>
    <row r="94" spans="4:26" x14ac:dyDescent="0.4">
      <c r="D94" s="191" t="s">
        <v>451</v>
      </c>
      <c r="E94" s="266"/>
      <c r="F94" s="267"/>
      <c r="G94" s="97" t="s">
        <v>103</v>
      </c>
      <c r="H94" s="70" t="s">
        <v>128</v>
      </c>
      <c r="I94" s="70" t="s">
        <v>129</v>
      </c>
      <c r="J94" s="71" t="s">
        <v>128</v>
      </c>
      <c r="L94" s="191" t="s">
        <v>403</v>
      </c>
      <c r="M94" s="266">
        <v>68</v>
      </c>
      <c r="N94" s="267"/>
      <c r="O94" s="97" t="s">
        <v>103</v>
      </c>
      <c r="P94" s="70" t="s">
        <v>128</v>
      </c>
      <c r="Q94" s="70" t="s">
        <v>129</v>
      </c>
      <c r="R94" s="71" t="s">
        <v>128</v>
      </c>
      <c r="T94" s="191" t="s">
        <v>392</v>
      </c>
      <c r="U94" s="266">
        <v>85</v>
      </c>
      <c r="V94" s="267"/>
      <c r="W94" s="97" t="s">
        <v>103</v>
      </c>
      <c r="X94" s="70" t="s">
        <v>128</v>
      </c>
      <c r="Y94" s="70" t="s">
        <v>129</v>
      </c>
      <c r="Z94" s="71" t="s">
        <v>128</v>
      </c>
    </row>
    <row r="95" spans="4:26" x14ac:dyDescent="0.4">
      <c r="D95" s="192"/>
      <c r="E95" s="268"/>
      <c r="F95" s="269"/>
      <c r="G95" s="142"/>
      <c r="H95" s="154"/>
      <c r="I95" s="154"/>
      <c r="J95" s="144"/>
      <c r="L95" s="192"/>
      <c r="M95" s="268"/>
      <c r="N95" s="269"/>
      <c r="O95" s="142">
        <v>6</v>
      </c>
      <c r="P95" s="154">
        <v>6</v>
      </c>
      <c r="Q95" s="154">
        <v>43</v>
      </c>
      <c r="R95" s="144">
        <v>6</v>
      </c>
      <c r="T95" s="192"/>
      <c r="U95" s="268"/>
      <c r="V95" s="269"/>
      <c r="W95" s="142">
        <v>33</v>
      </c>
      <c r="X95" s="154">
        <v>8</v>
      </c>
      <c r="Y95" s="154">
        <v>50</v>
      </c>
      <c r="Z95" s="144">
        <v>8</v>
      </c>
    </row>
    <row r="96" spans="4:26" x14ac:dyDescent="0.4">
      <c r="D96" s="192"/>
      <c r="E96" s="268"/>
      <c r="F96" s="269"/>
      <c r="G96" s="264"/>
      <c r="H96" s="156"/>
      <c r="I96" s="156"/>
      <c r="J96" s="146"/>
      <c r="L96" s="192"/>
      <c r="M96" s="268"/>
      <c r="N96" s="269"/>
      <c r="O96" s="264"/>
      <c r="P96" s="156"/>
      <c r="Q96" s="156"/>
      <c r="R96" s="146"/>
      <c r="T96" s="192"/>
      <c r="U96" s="268"/>
      <c r="V96" s="269"/>
      <c r="W96" s="264"/>
      <c r="X96" s="156"/>
      <c r="Y96" s="156"/>
      <c r="Z96" s="146"/>
    </row>
    <row r="97" spans="4:26" ht="19.5" thickBot="1" x14ac:dyDescent="0.45">
      <c r="D97" s="193"/>
      <c r="E97" s="270"/>
      <c r="F97" s="271"/>
      <c r="G97" s="265">
        <f t="shared" ref="G97" si="13">G95+H95</f>
        <v>0</v>
      </c>
      <c r="H97" s="196"/>
      <c r="I97" s="195">
        <f t="shared" ref="I97" si="14">I95+J95</f>
        <v>0</v>
      </c>
      <c r="J97" s="201"/>
      <c r="L97" s="193"/>
      <c r="M97" s="270"/>
      <c r="N97" s="271"/>
      <c r="O97" s="265">
        <f>O95+P95</f>
        <v>12</v>
      </c>
      <c r="P97" s="196"/>
      <c r="Q97" s="195">
        <f>Q95+R95</f>
        <v>49</v>
      </c>
      <c r="R97" s="201"/>
      <c r="T97" s="193"/>
      <c r="U97" s="270"/>
      <c r="V97" s="271"/>
      <c r="W97" s="265">
        <f>W95+X95</f>
        <v>41</v>
      </c>
      <c r="X97" s="196"/>
      <c r="Y97" s="195">
        <f>Y95+Z95</f>
        <v>58</v>
      </c>
      <c r="Z97" s="201"/>
    </row>
  </sheetData>
  <mergeCells count="439">
    <mergeCell ref="D94:D97"/>
    <mergeCell ref="E94:F97"/>
    <mergeCell ref="G95:G96"/>
    <mergeCell ref="H95:H96"/>
    <mergeCell ref="I95:I96"/>
    <mergeCell ref="J95:J96"/>
    <mergeCell ref="G97:H97"/>
    <mergeCell ref="I97:J97"/>
    <mergeCell ref="D90:D93"/>
    <mergeCell ref="E90:F93"/>
    <mergeCell ref="G91:G92"/>
    <mergeCell ref="H91:H92"/>
    <mergeCell ref="I91:I92"/>
    <mergeCell ref="J91:J92"/>
    <mergeCell ref="G93:H93"/>
    <mergeCell ref="I93:J93"/>
    <mergeCell ref="D86:D89"/>
    <mergeCell ref="E86:F89"/>
    <mergeCell ref="G87:G88"/>
    <mergeCell ref="H87:H88"/>
    <mergeCell ref="I87:I88"/>
    <mergeCell ref="J87:J88"/>
    <mergeCell ref="G89:H89"/>
    <mergeCell ref="I89:J89"/>
    <mergeCell ref="D82:D85"/>
    <mergeCell ref="E82:F85"/>
    <mergeCell ref="G83:G84"/>
    <mergeCell ref="H83:H84"/>
    <mergeCell ref="I83:I84"/>
    <mergeCell ref="J83:J84"/>
    <mergeCell ref="G85:H85"/>
    <mergeCell ref="I85:J85"/>
    <mergeCell ref="G67:G68"/>
    <mergeCell ref="H67:H68"/>
    <mergeCell ref="I67:I68"/>
    <mergeCell ref="J67:J68"/>
    <mergeCell ref="D66:D69"/>
    <mergeCell ref="E66:F69"/>
    <mergeCell ref="D78:D81"/>
    <mergeCell ref="E78:F81"/>
    <mergeCell ref="G79:G80"/>
    <mergeCell ref="H79:H80"/>
    <mergeCell ref="I79:I80"/>
    <mergeCell ref="J79:J80"/>
    <mergeCell ref="G81:H81"/>
    <mergeCell ref="I81:J81"/>
    <mergeCell ref="D74:D77"/>
    <mergeCell ref="E74:F77"/>
    <mergeCell ref="G75:G76"/>
    <mergeCell ref="H75:H76"/>
    <mergeCell ref="I75:I76"/>
    <mergeCell ref="J75:J76"/>
    <mergeCell ref="G77:H77"/>
    <mergeCell ref="I77:J77"/>
    <mergeCell ref="G73:H73"/>
    <mergeCell ref="I73:J73"/>
    <mergeCell ref="D70:D73"/>
    <mergeCell ref="E70:F73"/>
    <mergeCell ref="G71:G72"/>
    <mergeCell ref="H71:H72"/>
    <mergeCell ref="I71:I72"/>
    <mergeCell ref="J71:J72"/>
    <mergeCell ref="G69:H69"/>
    <mergeCell ref="I69:J69"/>
    <mergeCell ref="Z95:Z96"/>
    <mergeCell ref="O93:P93"/>
    <mergeCell ref="Q93:R93"/>
    <mergeCell ref="W93:X93"/>
    <mergeCell ref="Y93:Z93"/>
    <mergeCell ref="L90:L93"/>
    <mergeCell ref="M90:N93"/>
    <mergeCell ref="T90:T93"/>
    <mergeCell ref="U90:V93"/>
    <mergeCell ref="L94:L97"/>
    <mergeCell ref="M94:N97"/>
    <mergeCell ref="Z87:Z88"/>
    <mergeCell ref="O85:P85"/>
    <mergeCell ref="Q85:R85"/>
    <mergeCell ref="W85:X85"/>
    <mergeCell ref="Y85:Z85"/>
    <mergeCell ref="O97:P97"/>
    <mergeCell ref="Q97:R97"/>
    <mergeCell ref="W97:X97"/>
    <mergeCell ref="Y97:Z97"/>
    <mergeCell ref="O95:O96"/>
    <mergeCell ref="P95:P96"/>
    <mergeCell ref="Q95:Q96"/>
    <mergeCell ref="R95:R96"/>
    <mergeCell ref="W95:W96"/>
    <mergeCell ref="X95:X96"/>
    <mergeCell ref="T94:T97"/>
    <mergeCell ref="U94:V97"/>
    <mergeCell ref="Y95:Y96"/>
    <mergeCell ref="Y91:Y92"/>
    <mergeCell ref="Z91:Z92"/>
    <mergeCell ref="O89:P89"/>
    <mergeCell ref="Q89:R89"/>
    <mergeCell ref="W89:X89"/>
    <mergeCell ref="Y89:Z89"/>
    <mergeCell ref="O87:O88"/>
    <mergeCell ref="P87:P88"/>
    <mergeCell ref="Q87:Q88"/>
    <mergeCell ref="R87:R88"/>
    <mergeCell ref="W87:W88"/>
    <mergeCell ref="X87:X88"/>
    <mergeCell ref="O91:O92"/>
    <mergeCell ref="P91:P92"/>
    <mergeCell ref="Q91:Q92"/>
    <mergeCell ref="R91:R92"/>
    <mergeCell ref="W91:W92"/>
    <mergeCell ref="X91:X92"/>
    <mergeCell ref="L82:L85"/>
    <mergeCell ref="M82:N85"/>
    <mergeCell ref="T82:T85"/>
    <mergeCell ref="U82:V85"/>
    <mergeCell ref="L86:L89"/>
    <mergeCell ref="M86:N89"/>
    <mergeCell ref="T86:T89"/>
    <mergeCell ref="U86:V89"/>
    <mergeCell ref="Y87:Y88"/>
    <mergeCell ref="Z79:Z80"/>
    <mergeCell ref="O77:P77"/>
    <mergeCell ref="Q77:R77"/>
    <mergeCell ref="W77:X77"/>
    <mergeCell ref="Y77:Z77"/>
    <mergeCell ref="Y83:Y84"/>
    <mergeCell ref="Z83:Z84"/>
    <mergeCell ref="O81:P81"/>
    <mergeCell ref="Q81:R81"/>
    <mergeCell ref="W81:X81"/>
    <mergeCell ref="Y81:Z81"/>
    <mergeCell ref="O79:O80"/>
    <mergeCell ref="P79:P80"/>
    <mergeCell ref="Q79:Q80"/>
    <mergeCell ref="R79:R80"/>
    <mergeCell ref="W79:W80"/>
    <mergeCell ref="X79:X80"/>
    <mergeCell ref="O83:O84"/>
    <mergeCell ref="P83:P84"/>
    <mergeCell ref="Q83:Q84"/>
    <mergeCell ref="R83:R84"/>
    <mergeCell ref="W83:W84"/>
    <mergeCell ref="X83:X84"/>
    <mergeCell ref="L74:L77"/>
    <mergeCell ref="M74:N77"/>
    <mergeCell ref="T74:T77"/>
    <mergeCell ref="U74:V77"/>
    <mergeCell ref="L78:L81"/>
    <mergeCell ref="M78:N81"/>
    <mergeCell ref="T78:T81"/>
    <mergeCell ref="U78:V81"/>
    <mergeCell ref="Y79:Y80"/>
    <mergeCell ref="Y75:Y76"/>
    <mergeCell ref="Z75:Z76"/>
    <mergeCell ref="O73:P73"/>
    <mergeCell ref="Q73:R73"/>
    <mergeCell ref="W73:X73"/>
    <mergeCell ref="Y73:Z73"/>
    <mergeCell ref="O71:O72"/>
    <mergeCell ref="P71:P72"/>
    <mergeCell ref="Q71:Q72"/>
    <mergeCell ref="R71:R72"/>
    <mergeCell ref="W71:W72"/>
    <mergeCell ref="X71:X72"/>
    <mergeCell ref="O75:O76"/>
    <mergeCell ref="P75:P76"/>
    <mergeCell ref="Q75:Q76"/>
    <mergeCell ref="R75:R76"/>
    <mergeCell ref="W75:W76"/>
    <mergeCell ref="X75:X76"/>
    <mergeCell ref="L70:L73"/>
    <mergeCell ref="M70:N73"/>
    <mergeCell ref="T70:T73"/>
    <mergeCell ref="U70:V73"/>
    <mergeCell ref="Y71:Y72"/>
    <mergeCell ref="Z71:Z72"/>
    <mergeCell ref="O69:P69"/>
    <mergeCell ref="Q69:R69"/>
    <mergeCell ref="W69:X69"/>
    <mergeCell ref="Y69:Z69"/>
    <mergeCell ref="Z67:Z68"/>
    <mergeCell ref="O67:O68"/>
    <mergeCell ref="P67:P68"/>
    <mergeCell ref="Q67:Q68"/>
    <mergeCell ref="R67:R68"/>
    <mergeCell ref="W67:W68"/>
    <mergeCell ref="X67:X68"/>
    <mergeCell ref="L66:L69"/>
    <mergeCell ref="M66:N69"/>
    <mergeCell ref="T66:T69"/>
    <mergeCell ref="U66:V69"/>
    <mergeCell ref="Y67:Y68"/>
    <mergeCell ref="Y65:Z65"/>
    <mergeCell ref="D63:D64"/>
    <mergeCell ref="M65:N65"/>
    <mergeCell ref="O65:P65"/>
    <mergeCell ref="Q65:R65"/>
    <mergeCell ref="U65:V65"/>
    <mergeCell ref="W65:X65"/>
    <mergeCell ref="R59:R60"/>
    <mergeCell ref="S59:S61"/>
    <mergeCell ref="E61:F61"/>
    <mergeCell ref="G61:H61"/>
    <mergeCell ref="O61:P61"/>
    <mergeCell ref="Q61:R61"/>
    <mergeCell ref="I59:I61"/>
    <mergeCell ref="M59:M61"/>
    <mergeCell ref="N59:N61"/>
    <mergeCell ref="O59:O60"/>
    <mergeCell ref="P59:P60"/>
    <mergeCell ref="Q59:Q60"/>
    <mergeCell ref="E65:F65"/>
    <mergeCell ref="G65:H65"/>
    <mergeCell ref="I65:J65"/>
    <mergeCell ref="C59:C61"/>
    <mergeCell ref="D59:D61"/>
    <mergeCell ref="E59:E60"/>
    <mergeCell ref="F59:F60"/>
    <mergeCell ref="G59:G60"/>
    <mergeCell ref="H59:H60"/>
    <mergeCell ref="R56:R57"/>
    <mergeCell ref="S56:S58"/>
    <mergeCell ref="E58:F58"/>
    <mergeCell ref="G58:H58"/>
    <mergeCell ref="O58:P58"/>
    <mergeCell ref="Q58:R58"/>
    <mergeCell ref="I56:I58"/>
    <mergeCell ref="M56:M58"/>
    <mergeCell ref="N56:N58"/>
    <mergeCell ref="O56:O57"/>
    <mergeCell ref="P56:P57"/>
    <mergeCell ref="Q56:Q57"/>
    <mergeCell ref="C56:C58"/>
    <mergeCell ref="D56:D58"/>
    <mergeCell ref="E56:E57"/>
    <mergeCell ref="F56:F57"/>
    <mergeCell ref="G56:G57"/>
    <mergeCell ref="H56:H57"/>
    <mergeCell ref="R53:R54"/>
    <mergeCell ref="S53:S55"/>
    <mergeCell ref="E55:F55"/>
    <mergeCell ref="G55:H55"/>
    <mergeCell ref="O55:P55"/>
    <mergeCell ref="Q55:R55"/>
    <mergeCell ref="I53:I55"/>
    <mergeCell ref="M53:M55"/>
    <mergeCell ref="N53:N55"/>
    <mergeCell ref="O53:O54"/>
    <mergeCell ref="P53:P54"/>
    <mergeCell ref="Q53:Q54"/>
    <mergeCell ref="C53:C55"/>
    <mergeCell ref="D53:D55"/>
    <mergeCell ref="E53:E54"/>
    <mergeCell ref="F53:F54"/>
    <mergeCell ref="G53:G54"/>
    <mergeCell ref="H53:H54"/>
    <mergeCell ref="R50:R51"/>
    <mergeCell ref="S50:S52"/>
    <mergeCell ref="E52:F52"/>
    <mergeCell ref="G52:H52"/>
    <mergeCell ref="O52:P52"/>
    <mergeCell ref="Q52:R52"/>
    <mergeCell ref="I50:I52"/>
    <mergeCell ref="M50:M52"/>
    <mergeCell ref="N50:N52"/>
    <mergeCell ref="O50:O51"/>
    <mergeCell ref="P50:P51"/>
    <mergeCell ref="Q50:Q51"/>
    <mergeCell ref="C50:C52"/>
    <mergeCell ref="D50:D52"/>
    <mergeCell ref="E50:E51"/>
    <mergeCell ref="F50:F51"/>
    <mergeCell ref="G50:G51"/>
    <mergeCell ref="H50:H51"/>
    <mergeCell ref="C44:C46"/>
    <mergeCell ref="D44:D46"/>
    <mergeCell ref="E44:E45"/>
    <mergeCell ref="F44:F45"/>
    <mergeCell ref="G44:G45"/>
    <mergeCell ref="H44:H45"/>
    <mergeCell ref="R47:R48"/>
    <mergeCell ref="S47:S49"/>
    <mergeCell ref="E49:F49"/>
    <mergeCell ref="G49:H49"/>
    <mergeCell ref="O49:P49"/>
    <mergeCell ref="Q49:R49"/>
    <mergeCell ref="I47:I49"/>
    <mergeCell ref="M47:M49"/>
    <mergeCell ref="N47:N49"/>
    <mergeCell ref="O47:O48"/>
    <mergeCell ref="P47:P48"/>
    <mergeCell ref="Q47:Q48"/>
    <mergeCell ref="G47:G48"/>
    <mergeCell ref="H47:H48"/>
    <mergeCell ref="R44:R45"/>
    <mergeCell ref="S44:S46"/>
    <mergeCell ref="E46:F46"/>
    <mergeCell ref="G46:H46"/>
    <mergeCell ref="O46:P46"/>
    <mergeCell ref="Q46:R46"/>
    <mergeCell ref="I44:I46"/>
    <mergeCell ref="M44:M46"/>
    <mergeCell ref="N44:N46"/>
    <mergeCell ref="O44:O45"/>
    <mergeCell ref="P44:P45"/>
    <mergeCell ref="Q44:Q45"/>
    <mergeCell ref="H41:H42"/>
    <mergeCell ref="R41:R42"/>
    <mergeCell ref="S41:S43"/>
    <mergeCell ref="E43:F43"/>
    <mergeCell ref="G43:H43"/>
    <mergeCell ref="O43:P43"/>
    <mergeCell ref="Q43:R43"/>
    <mergeCell ref="I41:I43"/>
    <mergeCell ref="M41:M43"/>
    <mergeCell ref="N41:N43"/>
    <mergeCell ref="O41:O42"/>
    <mergeCell ref="P41:P42"/>
    <mergeCell ref="Q41:Q42"/>
    <mergeCell ref="O37:P37"/>
    <mergeCell ref="Q37:R37"/>
    <mergeCell ref="G35:G36"/>
    <mergeCell ref="H35:H36"/>
    <mergeCell ref="I35:I37"/>
    <mergeCell ref="M35:M37"/>
    <mergeCell ref="N35:N37"/>
    <mergeCell ref="O35:O36"/>
    <mergeCell ref="S38:S40"/>
    <mergeCell ref="G40:H40"/>
    <mergeCell ref="O40:P40"/>
    <mergeCell ref="Q40:R40"/>
    <mergeCell ref="G38:G39"/>
    <mergeCell ref="H38:H39"/>
    <mergeCell ref="P38:P39"/>
    <mergeCell ref="Q38:Q39"/>
    <mergeCell ref="R38:R39"/>
    <mergeCell ref="P32:P33"/>
    <mergeCell ref="Q32:Q33"/>
    <mergeCell ref="R32:R33"/>
    <mergeCell ref="S32:S34"/>
    <mergeCell ref="E34:F34"/>
    <mergeCell ref="G34:H34"/>
    <mergeCell ref="O34:P34"/>
    <mergeCell ref="Q34:R34"/>
    <mergeCell ref="H32:H33"/>
    <mergeCell ref="I32:I34"/>
    <mergeCell ref="L32:L61"/>
    <mergeCell ref="M32:M34"/>
    <mergeCell ref="N32:N34"/>
    <mergeCell ref="O32:O33"/>
    <mergeCell ref="I38:I40"/>
    <mergeCell ref="M38:M40"/>
    <mergeCell ref="N38:N40"/>
    <mergeCell ref="O38:O39"/>
    <mergeCell ref="P35:P36"/>
    <mergeCell ref="Q35:Q36"/>
    <mergeCell ref="R35:R36"/>
    <mergeCell ref="S35:S37"/>
    <mergeCell ref="E37:F37"/>
    <mergeCell ref="G37:H37"/>
    <mergeCell ref="B32:B61"/>
    <mergeCell ref="C32:C34"/>
    <mergeCell ref="D32:D34"/>
    <mergeCell ref="E32:E33"/>
    <mergeCell ref="F32:F33"/>
    <mergeCell ref="G32:G33"/>
    <mergeCell ref="C35:C37"/>
    <mergeCell ref="D35:D37"/>
    <mergeCell ref="E35:E36"/>
    <mergeCell ref="F35:F36"/>
    <mergeCell ref="E40:F40"/>
    <mergeCell ref="C38:C40"/>
    <mergeCell ref="D38:D40"/>
    <mergeCell ref="E38:E39"/>
    <mergeCell ref="F38:F39"/>
    <mergeCell ref="C41:C43"/>
    <mergeCell ref="D41:D43"/>
    <mergeCell ref="E41:E42"/>
    <mergeCell ref="F41:F42"/>
    <mergeCell ref="G41:G42"/>
    <mergeCell ref="C47:C49"/>
    <mergeCell ref="D47:D49"/>
    <mergeCell ref="E47:E48"/>
    <mergeCell ref="F47:F48"/>
    <mergeCell ref="L30:M31"/>
    <mergeCell ref="N30:S30"/>
    <mergeCell ref="E31:F31"/>
    <mergeCell ref="G31:H31"/>
    <mergeCell ref="O31:P31"/>
    <mergeCell ref="Q31:R31"/>
    <mergeCell ref="I18:I20"/>
    <mergeCell ref="E20:F20"/>
    <mergeCell ref="G20:H20"/>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C62FA-572A-40F7-8864-4AEFF03598BA}">
  <dimension ref="B1:Z97"/>
  <sheetViews>
    <sheetView topLeftCell="A34" zoomScale="70" zoomScaleNormal="70" workbookViewId="0">
      <selection activeCell="I59" sqref="I59:I61"/>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442</v>
      </c>
      <c r="D5" s="143">
        <v>1460</v>
      </c>
      <c r="E5" s="143">
        <v>48</v>
      </c>
      <c r="F5" s="143">
        <v>48</v>
      </c>
      <c r="G5" s="143">
        <v>72</v>
      </c>
      <c r="H5" s="143">
        <v>48</v>
      </c>
      <c r="I5" s="144">
        <v>569</v>
      </c>
      <c r="J5" s="106" t="s">
        <v>265</v>
      </c>
    </row>
    <row r="6" spans="2:10" x14ac:dyDescent="0.4">
      <c r="B6" s="141"/>
      <c r="C6" s="143"/>
      <c r="D6" s="143"/>
      <c r="E6" s="143"/>
      <c r="F6" s="143"/>
      <c r="G6" s="143"/>
      <c r="H6" s="143"/>
      <c r="I6" s="145"/>
    </row>
    <row r="7" spans="2:10" x14ac:dyDescent="0.4">
      <c r="B7" s="141"/>
      <c r="C7" s="143"/>
      <c r="D7" s="143"/>
      <c r="E7" s="143">
        <f>E5+F5</f>
        <v>96</v>
      </c>
      <c r="F7" s="143"/>
      <c r="G7" s="143">
        <f>G5+H5</f>
        <v>120</v>
      </c>
      <c r="H7" s="143"/>
      <c r="I7" s="146"/>
    </row>
    <row r="8" spans="2:10" x14ac:dyDescent="0.4">
      <c r="B8" s="141"/>
      <c r="C8" s="143" t="s">
        <v>452</v>
      </c>
      <c r="D8" s="143">
        <v>1405</v>
      </c>
      <c r="E8" s="143">
        <v>95</v>
      </c>
      <c r="F8" s="143">
        <v>32</v>
      </c>
      <c r="G8" s="143">
        <v>107</v>
      </c>
      <c r="H8" s="143">
        <v>32</v>
      </c>
      <c r="I8" s="144">
        <v>317</v>
      </c>
      <c r="J8" s="106" t="s">
        <v>265</v>
      </c>
    </row>
    <row r="9" spans="2:10" x14ac:dyDescent="0.4">
      <c r="B9" s="141"/>
      <c r="C9" s="143"/>
      <c r="D9" s="143"/>
      <c r="E9" s="143"/>
      <c r="F9" s="143"/>
      <c r="G9" s="143"/>
      <c r="H9" s="143"/>
      <c r="I9" s="145"/>
    </row>
    <row r="10" spans="2:10" x14ac:dyDescent="0.4">
      <c r="B10" s="141"/>
      <c r="C10" s="143"/>
      <c r="D10" s="143"/>
      <c r="E10" s="143">
        <f>E8+F8</f>
        <v>127</v>
      </c>
      <c r="F10" s="143"/>
      <c r="G10" s="143">
        <f>G8+H8</f>
        <v>139</v>
      </c>
      <c r="H10" s="143"/>
      <c r="I10" s="146"/>
    </row>
    <row r="11" spans="2:10" ht="19.5" thickBot="1" x14ac:dyDescent="0.45">
      <c r="B11" s="142"/>
      <c r="C11" s="72" t="s">
        <v>132</v>
      </c>
      <c r="D11" s="73">
        <f t="shared" ref="D11:I11" si="0">D8/D5</f>
        <v>0.96232876712328763</v>
      </c>
      <c r="E11" s="73">
        <f t="shared" si="0"/>
        <v>1.9791666666666667</v>
      </c>
      <c r="F11" s="73">
        <f t="shared" si="0"/>
        <v>0.66666666666666663</v>
      </c>
      <c r="G11" s="73">
        <f t="shared" si="0"/>
        <v>1.4861111111111112</v>
      </c>
      <c r="H11" s="73">
        <f t="shared" si="0"/>
        <v>0.66666666666666663</v>
      </c>
      <c r="I11" s="74">
        <f t="shared" si="0"/>
        <v>0.55711775043936729</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453</v>
      </c>
      <c r="D15" s="143"/>
      <c r="E15" s="143"/>
      <c r="F15" s="143"/>
      <c r="G15" s="143"/>
      <c r="H15" s="143"/>
      <c r="I15" s="144"/>
    </row>
    <row r="16" spans="2:10" x14ac:dyDescent="0.4">
      <c r="B16" s="141"/>
      <c r="C16" s="143"/>
      <c r="D16" s="143"/>
      <c r="E16" s="143"/>
      <c r="F16" s="143"/>
      <c r="G16" s="143"/>
      <c r="H16" s="143"/>
      <c r="I16" s="145"/>
    </row>
    <row r="17" spans="2:19" x14ac:dyDescent="0.4">
      <c r="B17" s="141"/>
      <c r="C17" s="143"/>
      <c r="D17" s="143"/>
      <c r="E17" s="143">
        <f>E15+F15</f>
        <v>0</v>
      </c>
      <c r="F17" s="143"/>
      <c r="G17" s="143">
        <f>G15+H15</f>
        <v>0</v>
      </c>
      <c r="H17" s="143"/>
      <c r="I17" s="146"/>
    </row>
    <row r="18" spans="2:19" x14ac:dyDescent="0.4">
      <c r="B18" s="141"/>
      <c r="C18" s="276" t="s">
        <v>454</v>
      </c>
      <c r="D18" s="150">
        <f t="shared" ref="D18:I18" si="1">D15*D11</f>
        <v>0</v>
      </c>
      <c r="E18" s="150">
        <f t="shared" si="1"/>
        <v>0</v>
      </c>
      <c r="F18" s="150">
        <f t="shared" si="1"/>
        <v>0</v>
      </c>
      <c r="G18" s="150">
        <f t="shared" si="1"/>
        <v>0</v>
      </c>
      <c r="H18" s="150">
        <f t="shared" si="1"/>
        <v>0</v>
      </c>
      <c r="I18" s="147">
        <f t="shared" si="1"/>
        <v>0</v>
      </c>
    </row>
    <row r="19" spans="2:19" x14ac:dyDescent="0.4">
      <c r="B19" s="141"/>
      <c r="C19" s="143"/>
      <c r="D19" s="150"/>
      <c r="E19" s="150"/>
      <c r="F19" s="150"/>
      <c r="G19" s="150"/>
      <c r="H19" s="150"/>
      <c r="I19" s="148"/>
    </row>
    <row r="20" spans="2:19" x14ac:dyDescent="0.4">
      <c r="B20" s="141"/>
      <c r="C20" s="143"/>
      <c r="D20" s="150"/>
      <c r="E20" s="150">
        <f>E18+F18</f>
        <v>0</v>
      </c>
      <c r="F20" s="150"/>
      <c r="G20" s="150">
        <f>G18+H18</f>
        <v>0</v>
      </c>
      <c r="H20" s="150"/>
      <c r="I20" s="149"/>
    </row>
    <row r="21" spans="2:1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19" x14ac:dyDescent="0.4">
      <c r="B22" s="77"/>
      <c r="C22" s="77"/>
      <c r="D22" s="151" t="s">
        <v>261</v>
      </c>
      <c r="E22" s="78"/>
      <c r="F22" s="78"/>
      <c r="G22" s="78"/>
      <c r="H22" s="78"/>
      <c r="I22" s="78"/>
    </row>
    <row r="23" spans="2:19" x14ac:dyDescent="0.4">
      <c r="B23" s="77"/>
      <c r="C23" s="77"/>
      <c r="D23" s="152"/>
      <c r="E23" s="78"/>
      <c r="F23" s="78"/>
      <c r="G23" s="78"/>
      <c r="H23" s="78"/>
      <c r="I23" s="78"/>
    </row>
    <row r="24" spans="2:19" x14ac:dyDescent="0.4">
      <c r="B24" s="77"/>
      <c r="C24" s="77"/>
      <c r="D24" s="78"/>
      <c r="E24" s="78"/>
      <c r="F24" s="78"/>
      <c r="G24" s="78"/>
      <c r="H24" s="78"/>
      <c r="I24" s="78"/>
    </row>
    <row r="25" spans="2:19" x14ac:dyDescent="0.4">
      <c r="B25" s="77"/>
      <c r="C25" s="77"/>
      <c r="D25" s="78"/>
      <c r="E25" s="78"/>
      <c r="F25" s="78"/>
      <c r="G25" s="78"/>
      <c r="H25" s="78"/>
      <c r="I25" s="78"/>
    </row>
    <row r="26" spans="2:19" x14ac:dyDescent="0.4">
      <c r="B26" s="77"/>
      <c r="C26" s="77"/>
      <c r="D26" s="78"/>
      <c r="E26" s="78"/>
      <c r="F26" s="78"/>
      <c r="G26" s="78"/>
      <c r="H26" s="78"/>
      <c r="I26" s="78"/>
    </row>
    <row r="27" spans="2:19" x14ac:dyDescent="0.4">
      <c r="B27" s="77"/>
      <c r="C27" s="77"/>
      <c r="D27" s="77"/>
      <c r="E27" s="78"/>
      <c r="F27" s="78"/>
      <c r="G27" s="78"/>
      <c r="H27" s="78"/>
      <c r="I27" s="78"/>
    </row>
    <row r="29" spans="2:19" ht="19.5" thickBot="1" x14ac:dyDescent="0.45">
      <c r="D29" s="79"/>
    </row>
    <row r="30" spans="2:19" ht="19.5" x14ac:dyDescent="0.4">
      <c r="B30" s="134" t="s">
        <v>140</v>
      </c>
      <c r="C30" s="135"/>
      <c r="D30" s="138" t="s">
        <v>121</v>
      </c>
      <c r="E30" s="138"/>
      <c r="F30" s="138"/>
      <c r="G30" s="138"/>
      <c r="H30" s="138"/>
      <c r="I30" s="139"/>
      <c r="L30" s="134" t="s">
        <v>140</v>
      </c>
      <c r="M30" s="135"/>
      <c r="N30" s="138" t="s">
        <v>121</v>
      </c>
      <c r="O30" s="138"/>
      <c r="P30" s="138"/>
      <c r="Q30" s="138"/>
      <c r="R30" s="138"/>
      <c r="S30" s="139"/>
    </row>
    <row r="31" spans="2:1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row>
    <row r="32" spans="2:19" x14ac:dyDescent="0.4">
      <c r="B32" s="281" t="s">
        <v>193</v>
      </c>
      <c r="C32" s="272" t="s">
        <v>390</v>
      </c>
      <c r="D32" s="273" t="s">
        <v>397</v>
      </c>
      <c r="E32" s="273">
        <v>111</v>
      </c>
      <c r="F32" s="273">
        <v>72</v>
      </c>
      <c r="G32" s="273">
        <v>191</v>
      </c>
      <c r="H32" s="273">
        <v>72</v>
      </c>
      <c r="I32" s="278">
        <v>175</v>
      </c>
      <c r="K32"/>
      <c r="L32" s="191" t="s">
        <v>193</v>
      </c>
      <c r="M32" s="272" t="s">
        <v>333</v>
      </c>
      <c r="N32" s="273" t="s">
        <v>344</v>
      </c>
      <c r="O32" s="273">
        <v>232</v>
      </c>
      <c r="P32" s="273">
        <v>59</v>
      </c>
      <c r="Q32" s="273">
        <v>173</v>
      </c>
      <c r="R32" s="273">
        <v>59</v>
      </c>
      <c r="S32" s="194">
        <v>704</v>
      </c>
    </row>
    <row r="33" spans="2:20" x14ac:dyDescent="0.4">
      <c r="B33" s="282"/>
      <c r="C33" s="141"/>
      <c r="D33" s="143"/>
      <c r="E33" s="143"/>
      <c r="F33" s="143"/>
      <c r="G33" s="143"/>
      <c r="H33" s="143"/>
      <c r="I33" s="184"/>
      <c r="K33"/>
      <c r="L33" s="192"/>
      <c r="M33" s="141"/>
      <c r="N33" s="143"/>
      <c r="O33" s="143"/>
      <c r="P33" s="143"/>
      <c r="Q33" s="143"/>
      <c r="R33" s="143"/>
      <c r="S33" s="145"/>
    </row>
    <row r="34" spans="2:20" ht="19.5" thickBot="1" x14ac:dyDescent="0.45">
      <c r="B34" s="282"/>
      <c r="C34" s="153"/>
      <c r="D34" s="177"/>
      <c r="E34" s="277">
        <f>E32+F32</f>
        <v>183</v>
      </c>
      <c r="F34" s="277"/>
      <c r="G34" s="277">
        <f>G32+H32</f>
        <v>263</v>
      </c>
      <c r="H34" s="277"/>
      <c r="I34" s="185"/>
      <c r="K34"/>
      <c r="L34" s="192"/>
      <c r="M34" s="153"/>
      <c r="N34" s="177"/>
      <c r="O34" s="207">
        <f>O32+P32</f>
        <v>291</v>
      </c>
      <c r="P34" s="208"/>
      <c r="Q34" s="207">
        <f>Q32+R32</f>
        <v>232</v>
      </c>
      <c r="R34" s="208"/>
      <c r="S34" s="176"/>
    </row>
    <row r="35" spans="2:20" x14ac:dyDescent="0.4">
      <c r="B35" s="282"/>
      <c r="C35" s="272" t="s">
        <v>391</v>
      </c>
      <c r="D35" s="279" t="s">
        <v>409</v>
      </c>
      <c r="E35" s="273">
        <v>183</v>
      </c>
      <c r="F35" s="273">
        <v>26</v>
      </c>
      <c r="G35" s="273">
        <v>183</v>
      </c>
      <c r="H35" s="273">
        <v>26</v>
      </c>
      <c r="I35" s="278">
        <v>508</v>
      </c>
      <c r="K35"/>
      <c r="L35" s="192"/>
      <c r="M35" s="272" t="s">
        <v>334</v>
      </c>
      <c r="N35" s="197" t="s">
        <v>359</v>
      </c>
      <c r="O35" s="273">
        <v>274</v>
      </c>
      <c r="P35" s="273">
        <v>47</v>
      </c>
      <c r="Q35" s="273">
        <v>257</v>
      </c>
      <c r="R35" s="273">
        <v>47</v>
      </c>
      <c r="S35" s="194">
        <v>1841</v>
      </c>
    </row>
    <row r="36" spans="2:20" x14ac:dyDescent="0.4">
      <c r="B36" s="282"/>
      <c r="C36" s="141"/>
      <c r="D36" s="150"/>
      <c r="E36" s="143"/>
      <c r="F36" s="143"/>
      <c r="G36" s="143"/>
      <c r="H36" s="143"/>
      <c r="I36" s="184"/>
      <c r="K36"/>
      <c r="L36" s="192"/>
      <c r="M36" s="141"/>
      <c r="N36" s="204"/>
      <c r="O36" s="143"/>
      <c r="P36" s="143"/>
      <c r="Q36" s="143"/>
      <c r="R36" s="143"/>
      <c r="S36" s="145"/>
    </row>
    <row r="37" spans="2:20" ht="19.5" thickBot="1" x14ac:dyDescent="0.45">
      <c r="B37" s="282"/>
      <c r="C37" s="153"/>
      <c r="D37" s="280"/>
      <c r="E37" s="277">
        <f>E35+F35</f>
        <v>209</v>
      </c>
      <c r="F37" s="277"/>
      <c r="G37" s="277">
        <f>G35+H35</f>
        <v>209</v>
      </c>
      <c r="H37" s="277"/>
      <c r="I37" s="185"/>
      <c r="K37"/>
      <c r="L37" s="192"/>
      <c r="M37" s="153"/>
      <c r="N37" s="205"/>
      <c r="O37" s="207">
        <f>O35+P35</f>
        <v>321</v>
      </c>
      <c r="P37" s="208"/>
      <c r="Q37" s="207">
        <f>Q35+R35</f>
        <v>304</v>
      </c>
      <c r="R37" s="208"/>
      <c r="S37" s="176"/>
    </row>
    <row r="38" spans="2:20" x14ac:dyDescent="0.4">
      <c r="B38" s="282"/>
      <c r="C38" s="272" t="s">
        <v>398</v>
      </c>
      <c r="D38" s="273" t="s">
        <v>419</v>
      </c>
      <c r="E38" s="273">
        <v>182</v>
      </c>
      <c r="F38" s="273">
        <v>72</v>
      </c>
      <c r="G38" s="273">
        <v>253</v>
      </c>
      <c r="H38" s="273">
        <v>72</v>
      </c>
      <c r="I38" s="278">
        <v>553</v>
      </c>
      <c r="K38"/>
      <c r="L38" s="192"/>
      <c r="M38" s="272" t="s">
        <v>335</v>
      </c>
      <c r="N38" s="273" t="s">
        <v>364</v>
      </c>
      <c r="O38" s="273">
        <v>275</v>
      </c>
      <c r="P38" s="273">
        <v>74</v>
      </c>
      <c r="Q38" s="273">
        <v>253</v>
      </c>
      <c r="R38" s="273">
        <v>74</v>
      </c>
      <c r="S38" s="194">
        <v>1867</v>
      </c>
    </row>
    <row r="39" spans="2:20" x14ac:dyDescent="0.4">
      <c r="B39" s="282"/>
      <c r="C39" s="141"/>
      <c r="D39" s="143"/>
      <c r="E39" s="143"/>
      <c r="F39" s="143"/>
      <c r="G39" s="143"/>
      <c r="H39" s="143"/>
      <c r="I39" s="184"/>
      <c r="K39"/>
      <c r="L39" s="192"/>
      <c r="M39" s="141"/>
      <c r="N39" s="143"/>
      <c r="O39" s="143"/>
      <c r="P39" s="143"/>
      <c r="Q39" s="143"/>
      <c r="R39" s="143"/>
      <c r="S39" s="145"/>
    </row>
    <row r="40" spans="2:20" ht="19.5" thickBot="1" x14ac:dyDescent="0.45">
      <c r="B40" s="282"/>
      <c r="C40" s="153"/>
      <c r="D40" s="177"/>
      <c r="E40" s="277">
        <f>E38+F38</f>
        <v>254</v>
      </c>
      <c r="F40" s="277"/>
      <c r="G40" s="277">
        <f>G38+H38</f>
        <v>325</v>
      </c>
      <c r="H40" s="277"/>
      <c r="I40" s="185"/>
      <c r="K40"/>
      <c r="L40" s="192"/>
      <c r="M40" s="153"/>
      <c r="N40" s="177"/>
      <c r="O40" s="207">
        <f>O38+P38</f>
        <v>349</v>
      </c>
      <c r="P40" s="208"/>
      <c r="Q40" s="207">
        <f>Q38+R38</f>
        <v>327</v>
      </c>
      <c r="R40" s="208"/>
      <c r="S40" s="176"/>
      <c r="T40" s="66">
        <v>82.9</v>
      </c>
    </row>
    <row r="41" spans="2:20" x14ac:dyDescent="0.4">
      <c r="B41" s="282"/>
      <c r="C41" s="272" t="s">
        <v>399</v>
      </c>
      <c r="D41" s="273" t="s">
        <v>423</v>
      </c>
      <c r="E41" s="273">
        <v>84</v>
      </c>
      <c r="F41" s="273">
        <v>23</v>
      </c>
      <c r="G41" s="273">
        <v>102</v>
      </c>
      <c r="H41" s="273">
        <v>23</v>
      </c>
      <c r="I41" s="278">
        <v>332</v>
      </c>
      <c r="K41"/>
      <c r="L41" s="192"/>
      <c r="M41" s="272" t="s">
        <v>336</v>
      </c>
      <c r="N41" s="273" t="s">
        <v>365</v>
      </c>
      <c r="O41" s="273">
        <v>362</v>
      </c>
      <c r="P41" s="273">
        <v>110</v>
      </c>
      <c r="Q41" s="273">
        <v>475</v>
      </c>
      <c r="R41" s="273">
        <v>110</v>
      </c>
      <c r="S41" s="194">
        <v>3341</v>
      </c>
    </row>
    <row r="42" spans="2:20" x14ac:dyDescent="0.4">
      <c r="B42" s="282"/>
      <c r="C42" s="141"/>
      <c r="D42" s="143"/>
      <c r="E42" s="143"/>
      <c r="F42" s="143"/>
      <c r="G42" s="143"/>
      <c r="H42" s="143"/>
      <c r="I42" s="184"/>
      <c r="K42"/>
      <c r="L42" s="192"/>
      <c r="M42" s="141"/>
      <c r="N42" s="143"/>
      <c r="O42" s="143"/>
      <c r="P42" s="143"/>
      <c r="Q42" s="143"/>
      <c r="R42" s="143"/>
      <c r="S42" s="145"/>
    </row>
    <row r="43" spans="2:20" ht="19.5" thickBot="1" x14ac:dyDescent="0.45">
      <c r="B43" s="282"/>
      <c r="C43" s="153"/>
      <c r="D43" s="177"/>
      <c r="E43" s="277">
        <f>E41+F41</f>
        <v>107</v>
      </c>
      <c r="F43" s="277"/>
      <c r="G43" s="277">
        <f>G41+H41</f>
        <v>125</v>
      </c>
      <c r="H43" s="277"/>
      <c r="I43" s="185"/>
      <c r="K43"/>
      <c r="L43" s="192"/>
      <c r="M43" s="153"/>
      <c r="N43" s="177"/>
      <c r="O43" s="207">
        <f>O41+P41</f>
        <v>472</v>
      </c>
      <c r="P43" s="208"/>
      <c r="Q43" s="207">
        <f>Q41+R41</f>
        <v>585</v>
      </c>
      <c r="R43" s="208"/>
      <c r="S43" s="176"/>
      <c r="T43" s="66">
        <v>148.47999999999999</v>
      </c>
    </row>
    <row r="44" spans="2:20" x14ac:dyDescent="0.4">
      <c r="B44" s="282"/>
      <c r="C44" s="272" t="s">
        <v>427</v>
      </c>
      <c r="D44" s="273" t="s">
        <v>428</v>
      </c>
      <c r="E44" s="273">
        <v>76</v>
      </c>
      <c r="F44" s="273">
        <v>20</v>
      </c>
      <c r="G44" s="273">
        <v>78</v>
      </c>
      <c r="H44" s="273">
        <v>20</v>
      </c>
      <c r="I44" s="278">
        <v>332</v>
      </c>
      <c r="K44"/>
      <c r="L44" s="192"/>
      <c r="M44" s="272" t="s">
        <v>337</v>
      </c>
      <c r="N44" s="143" t="s">
        <v>370</v>
      </c>
      <c r="O44" s="143">
        <v>457</v>
      </c>
      <c r="P44" s="143">
        <v>150</v>
      </c>
      <c r="Q44" s="143">
        <v>536</v>
      </c>
      <c r="R44" s="143">
        <v>150</v>
      </c>
      <c r="S44" s="144">
        <v>2319</v>
      </c>
    </row>
    <row r="45" spans="2:20" x14ac:dyDescent="0.4">
      <c r="B45" s="282"/>
      <c r="C45" s="141"/>
      <c r="D45" s="143"/>
      <c r="E45" s="143"/>
      <c r="F45" s="143"/>
      <c r="G45" s="143"/>
      <c r="H45" s="143"/>
      <c r="I45" s="184"/>
      <c r="K45"/>
      <c r="L45" s="192"/>
      <c r="M45" s="141"/>
      <c r="N45" s="143"/>
      <c r="O45" s="143"/>
      <c r="P45" s="143"/>
      <c r="Q45" s="143"/>
      <c r="R45" s="143"/>
      <c r="S45" s="145"/>
    </row>
    <row r="46" spans="2:20" ht="19.5" thickBot="1" x14ac:dyDescent="0.45">
      <c r="B46" s="282"/>
      <c r="C46" s="153"/>
      <c r="D46" s="177"/>
      <c r="E46" s="277">
        <f>E44+F44</f>
        <v>96</v>
      </c>
      <c r="F46" s="277"/>
      <c r="G46" s="277">
        <f>G44+H44</f>
        <v>98</v>
      </c>
      <c r="H46" s="277"/>
      <c r="I46" s="185"/>
      <c r="K46"/>
      <c r="L46" s="192"/>
      <c r="M46" s="153"/>
      <c r="N46" s="143"/>
      <c r="O46" s="207">
        <f>O44+P44</f>
        <v>607</v>
      </c>
      <c r="P46" s="208"/>
      <c r="Q46" s="207">
        <f>Q44+R44</f>
        <v>686</v>
      </c>
      <c r="R46" s="208"/>
      <c r="S46" s="146"/>
      <c r="T46" s="66">
        <v>103</v>
      </c>
    </row>
    <row r="47" spans="2:20" x14ac:dyDescent="0.4">
      <c r="B47" s="282"/>
      <c r="C47" s="272" t="s">
        <v>429</v>
      </c>
      <c r="D47" s="273" t="s">
        <v>432</v>
      </c>
      <c r="E47" s="273">
        <v>102</v>
      </c>
      <c r="F47" s="273">
        <v>24</v>
      </c>
      <c r="G47" s="273">
        <v>72</v>
      </c>
      <c r="H47" s="273">
        <v>24</v>
      </c>
      <c r="I47" s="278">
        <v>184</v>
      </c>
      <c r="K47" s="88"/>
      <c r="L47" s="192"/>
      <c r="M47" s="272" t="s">
        <v>338</v>
      </c>
      <c r="N47" s="143" t="s">
        <v>374</v>
      </c>
      <c r="O47" s="143">
        <v>754</v>
      </c>
      <c r="P47" s="143">
        <v>244</v>
      </c>
      <c r="Q47" s="143">
        <v>853</v>
      </c>
      <c r="R47" s="143">
        <v>244</v>
      </c>
      <c r="S47" s="144">
        <v>3095</v>
      </c>
    </row>
    <row r="48" spans="2:20" x14ac:dyDescent="0.4">
      <c r="B48" s="282"/>
      <c r="C48" s="141"/>
      <c r="D48" s="143"/>
      <c r="E48" s="143"/>
      <c r="F48" s="143"/>
      <c r="G48" s="143"/>
      <c r="H48" s="143"/>
      <c r="I48" s="184"/>
      <c r="K48" s="88"/>
      <c r="L48" s="192"/>
      <c r="M48" s="141"/>
      <c r="N48" s="143"/>
      <c r="O48" s="143"/>
      <c r="P48" s="143"/>
      <c r="Q48" s="143"/>
      <c r="R48" s="143"/>
      <c r="S48" s="145"/>
    </row>
    <row r="49" spans="2:20" ht="19.5" thickBot="1" x14ac:dyDescent="0.45">
      <c r="B49" s="282"/>
      <c r="C49" s="153"/>
      <c r="D49" s="177"/>
      <c r="E49" s="277">
        <f>E47+F47</f>
        <v>126</v>
      </c>
      <c r="F49" s="277"/>
      <c r="G49" s="277">
        <f>G47+H47</f>
        <v>96</v>
      </c>
      <c r="H49" s="277"/>
      <c r="I49" s="185"/>
      <c r="K49" s="88"/>
      <c r="L49" s="192"/>
      <c r="M49" s="153"/>
      <c r="N49" s="143"/>
      <c r="O49" s="207">
        <f>O47+P47</f>
        <v>998</v>
      </c>
      <c r="P49" s="208"/>
      <c r="Q49" s="207">
        <f>Q47+R47</f>
        <v>1097</v>
      </c>
      <c r="R49" s="208"/>
      <c r="S49" s="146"/>
      <c r="T49" s="66">
        <v>137.5</v>
      </c>
    </row>
    <row r="50" spans="2:20" x14ac:dyDescent="0.4">
      <c r="B50" s="282"/>
      <c r="C50" s="272" t="s">
        <v>402</v>
      </c>
      <c r="D50" s="273" t="s">
        <v>436</v>
      </c>
      <c r="E50" s="143">
        <v>154</v>
      </c>
      <c r="F50" s="143">
        <v>35</v>
      </c>
      <c r="G50" s="143">
        <v>159</v>
      </c>
      <c r="H50" s="143">
        <v>35</v>
      </c>
      <c r="I50" s="144">
        <v>270</v>
      </c>
      <c r="K50" s="88"/>
      <c r="L50" s="192"/>
      <c r="M50" s="272" t="s">
        <v>339</v>
      </c>
      <c r="N50" s="143" t="s">
        <v>384</v>
      </c>
      <c r="O50" s="143">
        <v>508</v>
      </c>
      <c r="P50" s="143">
        <v>167</v>
      </c>
      <c r="Q50" s="143">
        <v>563</v>
      </c>
      <c r="R50" s="143">
        <v>167</v>
      </c>
      <c r="S50" s="144">
        <v>1064</v>
      </c>
    </row>
    <row r="51" spans="2:20" x14ac:dyDescent="0.4">
      <c r="B51" s="282"/>
      <c r="C51" s="141"/>
      <c r="D51" s="143"/>
      <c r="E51" s="143"/>
      <c r="F51" s="143"/>
      <c r="G51" s="143"/>
      <c r="H51" s="143"/>
      <c r="I51" s="145"/>
      <c r="K51" s="88"/>
      <c r="L51" s="192"/>
      <c r="M51" s="141"/>
      <c r="N51" s="143"/>
      <c r="O51" s="143"/>
      <c r="P51" s="143"/>
      <c r="Q51" s="143"/>
      <c r="R51" s="143"/>
      <c r="S51" s="145"/>
    </row>
    <row r="52" spans="2:20" ht="19.5" thickBot="1" x14ac:dyDescent="0.45">
      <c r="B52" s="282"/>
      <c r="C52" s="153"/>
      <c r="D52" s="177"/>
      <c r="E52" s="277">
        <f>E50+F50</f>
        <v>189</v>
      </c>
      <c r="F52" s="277"/>
      <c r="G52" s="277">
        <f>G50+H50</f>
        <v>194</v>
      </c>
      <c r="H52" s="277"/>
      <c r="I52" s="146"/>
      <c r="K52" s="88"/>
      <c r="L52" s="192"/>
      <c r="M52" s="153"/>
      <c r="N52" s="143"/>
      <c r="O52" s="207">
        <f>O50+P50</f>
        <v>675</v>
      </c>
      <c r="P52" s="208"/>
      <c r="Q52" s="207">
        <f>Q50+R50</f>
        <v>730</v>
      </c>
      <c r="R52" s="208"/>
      <c r="S52" s="146"/>
      <c r="T52" s="66">
        <v>47.2</v>
      </c>
    </row>
    <row r="53" spans="2:20" x14ac:dyDescent="0.4">
      <c r="B53" s="282"/>
      <c r="C53" s="272" t="s">
        <v>403</v>
      </c>
      <c r="D53" s="273" t="s">
        <v>440</v>
      </c>
      <c r="E53" s="273">
        <v>89</v>
      </c>
      <c r="F53" s="273">
        <v>49</v>
      </c>
      <c r="G53" s="273">
        <v>136</v>
      </c>
      <c r="H53" s="273">
        <v>49</v>
      </c>
      <c r="I53" s="278">
        <v>277</v>
      </c>
      <c r="K53" s="88"/>
      <c r="L53" s="192"/>
      <c r="M53" s="179" t="s">
        <v>388</v>
      </c>
      <c r="N53" s="143" t="s">
        <v>389</v>
      </c>
      <c r="O53" s="143">
        <v>176</v>
      </c>
      <c r="P53" s="143">
        <v>33</v>
      </c>
      <c r="Q53" s="143">
        <v>174</v>
      </c>
      <c r="R53" s="143">
        <v>33</v>
      </c>
      <c r="S53" s="144">
        <v>476</v>
      </c>
    </row>
    <row r="54" spans="2:20" x14ac:dyDescent="0.4">
      <c r="B54" s="282"/>
      <c r="C54" s="141"/>
      <c r="D54" s="143"/>
      <c r="E54" s="143"/>
      <c r="F54" s="143"/>
      <c r="G54" s="143"/>
      <c r="H54" s="143"/>
      <c r="I54" s="184"/>
      <c r="K54" s="88"/>
      <c r="L54" s="192"/>
      <c r="M54" s="180"/>
      <c r="N54" s="143"/>
      <c r="O54" s="143"/>
      <c r="P54" s="143"/>
      <c r="Q54" s="143"/>
      <c r="R54" s="143"/>
      <c r="S54" s="145"/>
    </row>
    <row r="55" spans="2:20" ht="19.5" thickBot="1" x14ac:dyDescent="0.45">
      <c r="B55" s="282"/>
      <c r="C55" s="153"/>
      <c r="D55" s="177"/>
      <c r="E55" s="277">
        <f>E53+F53</f>
        <v>138</v>
      </c>
      <c r="F55" s="277"/>
      <c r="G55" s="277">
        <f>G53+H53</f>
        <v>185</v>
      </c>
      <c r="H55" s="277"/>
      <c r="I55" s="185"/>
      <c r="K55" s="88"/>
      <c r="L55" s="192"/>
      <c r="M55" s="181"/>
      <c r="N55" s="143"/>
      <c r="O55" s="207">
        <f>O53+P53</f>
        <v>209</v>
      </c>
      <c r="P55" s="208"/>
      <c r="Q55" s="207">
        <f>Q53+R53</f>
        <v>207</v>
      </c>
      <c r="R55" s="208"/>
      <c r="S55" s="146"/>
      <c r="T55" s="66">
        <f>S53/22.5</f>
        <v>21.155555555555555</v>
      </c>
    </row>
    <row r="56" spans="2:20" x14ac:dyDescent="0.4">
      <c r="B56" s="282"/>
      <c r="C56" s="272" t="s">
        <v>439</v>
      </c>
      <c r="D56" s="143" t="s">
        <v>444</v>
      </c>
      <c r="E56" s="143">
        <v>79</v>
      </c>
      <c r="F56" s="143">
        <v>22</v>
      </c>
      <c r="G56" s="143">
        <v>112</v>
      </c>
      <c r="H56" s="143">
        <v>22</v>
      </c>
      <c r="I56" s="144">
        <v>336</v>
      </c>
      <c r="K56" s="88"/>
      <c r="L56" s="192"/>
      <c r="M56" s="272" t="s">
        <v>390</v>
      </c>
      <c r="N56" s="273"/>
      <c r="O56" s="200"/>
      <c r="P56" s="200"/>
      <c r="Q56" s="200"/>
      <c r="R56" s="200"/>
      <c r="S56" s="194"/>
    </row>
    <row r="57" spans="2:20" x14ac:dyDescent="0.4">
      <c r="B57" s="282"/>
      <c r="C57" s="141"/>
      <c r="D57" s="143"/>
      <c r="E57" s="143"/>
      <c r="F57" s="143"/>
      <c r="G57" s="143"/>
      <c r="H57" s="143"/>
      <c r="I57" s="145"/>
      <c r="K57" s="88"/>
      <c r="L57" s="192"/>
      <c r="M57" s="141"/>
      <c r="N57" s="143"/>
      <c r="O57" s="156"/>
      <c r="P57" s="156"/>
      <c r="Q57" s="156"/>
      <c r="R57" s="156"/>
      <c r="S57" s="145"/>
    </row>
    <row r="58" spans="2:20" ht="19.5" thickBot="1" x14ac:dyDescent="0.45">
      <c r="B58" s="282"/>
      <c r="C58" s="153"/>
      <c r="D58" s="143"/>
      <c r="E58" s="277">
        <f>E56+F56</f>
        <v>101</v>
      </c>
      <c r="F58" s="277"/>
      <c r="G58" s="277">
        <f>G56+H56</f>
        <v>134</v>
      </c>
      <c r="H58" s="277"/>
      <c r="I58" s="146"/>
      <c r="K58" s="88"/>
      <c r="L58" s="192"/>
      <c r="M58" s="153"/>
      <c r="N58" s="177"/>
      <c r="O58" s="207"/>
      <c r="P58" s="208"/>
      <c r="Q58" s="207"/>
      <c r="R58" s="208"/>
      <c r="S58" s="176"/>
    </row>
    <row r="59" spans="2:20" x14ac:dyDescent="0.4">
      <c r="B59" s="282"/>
      <c r="C59" s="272" t="s">
        <v>455</v>
      </c>
      <c r="D59" s="279" t="s">
        <v>456</v>
      </c>
      <c r="E59" s="143">
        <v>148</v>
      </c>
      <c r="F59" s="143">
        <v>48</v>
      </c>
      <c r="G59" s="143">
        <v>172</v>
      </c>
      <c r="H59" s="143">
        <v>48</v>
      </c>
      <c r="I59" s="144">
        <v>317</v>
      </c>
      <c r="K59" s="88"/>
      <c r="L59" s="192"/>
      <c r="M59" s="272" t="s">
        <v>391</v>
      </c>
      <c r="N59" s="197"/>
      <c r="O59" s="273"/>
      <c r="P59" s="273"/>
      <c r="Q59" s="273"/>
      <c r="R59" s="273"/>
      <c r="S59" s="194"/>
    </row>
    <row r="60" spans="2:20" x14ac:dyDescent="0.4">
      <c r="B60" s="282"/>
      <c r="C60" s="141"/>
      <c r="D60" s="150"/>
      <c r="E60" s="143"/>
      <c r="F60" s="143"/>
      <c r="G60" s="143"/>
      <c r="H60" s="143"/>
      <c r="I60" s="145"/>
      <c r="K60" s="88"/>
      <c r="L60" s="192"/>
      <c r="M60" s="141"/>
      <c r="N60" s="204"/>
      <c r="O60" s="143"/>
      <c r="P60" s="143"/>
      <c r="Q60" s="143"/>
      <c r="R60" s="143"/>
      <c r="S60" s="145"/>
    </row>
    <row r="61" spans="2:20" ht="19.5" thickBot="1" x14ac:dyDescent="0.45">
      <c r="B61" s="283"/>
      <c r="C61" s="153"/>
      <c r="D61" s="280"/>
      <c r="E61" s="277">
        <f>E59+F59</f>
        <v>196</v>
      </c>
      <c r="F61" s="277"/>
      <c r="G61" s="277">
        <f>G59+H59</f>
        <v>220</v>
      </c>
      <c r="H61" s="277"/>
      <c r="I61" s="146"/>
      <c r="K61" s="88"/>
      <c r="L61" s="193"/>
      <c r="M61" s="153"/>
      <c r="N61" s="205"/>
      <c r="O61" s="207">
        <f>O59+P59</f>
        <v>0</v>
      </c>
      <c r="P61" s="208"/>
      <c r="Q61" s="207">
        <f>Q59+R59</f>
        <v>0</v>
      </c>
      <c r="R61" s="208"/>
      <c r="S61" s="176"/>
    </row>
    <row r="62" spans="2:20" x14ac:dyDescent="0.4">
      <c r="B62" s="77"/>
      <c r="C62" s="77"/>
      <c r="D62" s="91"/>
      <c r="E62" s="92"/>
      <c r="F62" s="92"/>
      <c r="G62" s="92"/>
      <c r="H62" s="92"/>
      <c r="I62" s="77"/>
      <c r="K62" s="88"/>
      <c r="L62" s="88"/>
      <c r="M62" s="88"/>
      <c r="N62" s="88"/>
      <c r="O62" s="88"/>
      <c r="P62" s="88"/>
      <c r="Q62" s="88"/>
      <c r="R62" s="88"/>
    </row>
    <row r="63" spans="2:20" x14ac:dyDescent="0.4">
      <c r="D63" s="178" t="s">
        <v>145</v>
      </c>
    </row>
    <row r="64" spans="2:20" ht="19.5" thickBot="1" x14ac:dyDescent="0.45">
      <c r="D64" s="178"/>
    </row>
    <row r="65" spans="3:26"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row>
    <row r="66" spans="3:26" x14ac:dyDescent="0.4">
      <c r="C66" s="84" t="s">
        <v>146</v>
      </c>
      <c r="D66" s="191" t="s">
        <v>439</v>
      </c>
      <c r="E66" s="266">
        <v>162</v>
      </c>
      <c r="F66" s="267"/>
      <c r="G66" s="97" t="s">
        <v>103</v>
      </c>
      <c r="H66" s="70" t="s">
        <v>128</v>
      </c>
      <c r="I66" s="70" t="s">
        <v>129</v>
      </c>
      <c r="J66" s="71" t="s">
        <v>128</v>
      </c>
      <c r="L66" s="191" t="s">
        <v>390</v>
      </c>
      <c r="M66" s="266">
        <v>47</v>
      </c>
      <c r="N66" s="267"/>
      <c r="O66" s="97" t="s">
        <v>103</v>
      </c>
      <c r="P66" s="70" t="s">
        <v>128</v>
      </c>
      <c r="Q66" s="70" t="s">
        <v>129</v>
      </c>
      <c r="R66" s="71" t="s">
        <v>128</v>
      </c>
      <c r="T66" s="191" t="s">
        <v>333</v>
      </c>
      <c r="U66" s="266">
        <v>88</v>
      </c>
      <c r="V66" s="267"/>
      <c r="W66" s="97" t="s">
        <v>103</v>
      </c>
      <c r="X66" s="70" t="s">
        <v>128</v>
      </c>
      <c r="Y66" s="70" t="s">
        <v>129</v>
      </c>
      <c r="Z66" s="71" t="s">
        <v>128</v>
      </c>
    </row>
    <row r="67" spans="3:26" ht="19.5" x14ac:dyDescent="0.4">
      <c r="C67" s="107" t="s">
        <v>302</v>
      </c>
      <c r="D67" s="192"/>
      <c r="E67" s="268"/>
      <c r="F67" s="269"/>
      <c r="G67" s="142">
        <v>38</v>
      </c>
      <c r="H67" s="154">
        <v>10</v>
      </c>
      <c r="I67" s="154">
        <v>37</v>
      </c>
      <c r="J67" s="144">
        <v>10</v>
      </c>
      <c r="L67" s="192"/>
      <c r="M67" s="268"/>
      <c r="N67" s="269"/>
      <c r="O67" s="142">
        <v>27</v>
      </c>
      <c r="P67" s="154">
        <v>13</v>
      </c>
      <c r="Q67" s="154">
        <v>43</v>
      </c>
      <c r="R67" s="144">
        <v>13</v>
      </c>
      <c r="T67" s="192"/>
      <c r="U67" s="268"/>
      <c r="V67" s="269"/>
      <c r="W67" s="142">
        <v>43</v>
      </c>
      <c r="X67" s="154">
        <v>9</v>
      </c>
      <c r="Y67" s="154">
        <v>42</v>
      </c>
      <c r="Z67" s="144">
        <v>9</v>
      </c>
    </row>
    <row r="68" spans="3:26" x14ac:dyDescent="0.4">
      <c r="D68" s="192"/>
      <c r="E68" s="268"/>
      <c r="F68" s="269"/>
      <c r="G68" s="264"/>
      <c r="H68" s="156"/>
      <c r="I68" s="156"/>
      <c r="J68" s="146"/>
      <c r="L68" s="192"/>
      <c r="M68" s="268"/>
      <c r="N68" s="269"/>
      <c r="O68" s="264"/>
      <c r="P68" s="156"/>
      <c r="Q68" s="156"/>
      <c r="R68" s="146"/>
      <c r="T68" s="192"/>
      <c r="U68" s="268"/>
      <c r="V68" s="269"/>
      <c r="W68" s="264"/>
      <c r="X68" s="156"/>
      <c r="Y68" s="156"/>
      <c r="Z68" s="146"/>
    </row>
    <row r="69" spans="3:26" ht="19.5" thickBot="1" x14ac:dyDescent="0.45">
      <c r="D69" s="193"/>
      <c r="E69" s="270"/>
      <c r="F69" s="271"/>
      <c r="G69" s="265">
        <f>G67+H67</f>
        <v>48</v>
      </c>
      <c r="H69" s="196"/>
      <c r="I69" s="195">
        <f>I67+J67</f>
        <v>47</v>
      </c>
      <c r="J69" s="201"/>
      <c r="L69" s="193"/>
      <c r="M69" s="270"/>
      <c r="N69" s="271"/>
      <c r="O69" s="265">
        <f>O67+P67</f>
        <v>40</v>
      </c>
      <c r="P69" s="196"/>
      <c r="Q69" s="195">
        <f>Q67+R67</f>
        <v>56</v>
      </c>
      <c r="R69" s="201"/>
      <c r="T69" s="193"/>
      <c r="U69" s="270"/>
      <c r="V69" s="271"/>
      <c r="W69" s="265">
        <f>W67+X67</f>
        <v>52</v>
      </c>
      <c r="X69" s="196"/>
      <c r="Y69" s="195">
        <f>Y67+Z67</f>
        <v>51</v>
      </c>
      <c r="Z69" s="201"/>
    </row>
    <row r="70" spans="3:26" x14ac:dyDescent="0.4">
      <c r="D70" s="191" t="s">
        <v>455</v>
      </c>
      <c r="E70" s="266">
        <v>380</v>
      </c>
      <c r="F70" s="267"/>
      <c r="G70" s="97" t="s">
        <v>103</v>
      </c>
      <c r="H70" s="70" t="s">
        <v>128</v>
      </c>
      <c r="I70" s="70" t="s">
        <v>129</v>
      </c>
      <c r="J70" s="71" t="s">
        <v>128</v>
      </c>
      <c r="L70" s="191" t="s">
        <v>391</v>
      </c>
      <c r="M70" s="266">
        <v>57</v>
      </c>
      <c r="N70" s="267"/>
      <c r="O70" s="97" t="s">
        <v>103</v>
      </c>
      <c r="P70" s="70" t="s">
        <v>128</v>
      </c>
      <c r="Q70" s="70" t="s">
        <v>129</v>
      </c>
      <c r="R70" s="71" t="s">
        <v>128</v>
      </c>
      <c r="T70" s="191" t="s">
        <v>334</v>
      </c>
      <c r="U70" s="266">
        <v>62</v>
      </c>
      <c r="V70" s="267"/>
      <c r="W70" s="97" t="s">
        <v>103</v>
      </c>
      <c r="X70" s="70" t="s">
        <v>128</v>
      </c>
      <c r="Y70" s="70" t="s">
        <v>129</v>
      </c>
      <c r="Z70" s="71" t="s">
        <v>128</v>
      </c>
    </row>
    <row r="71" spans="3:26" x14ac:dyDescent="0.4">
      <c r="D71" s="192"/>
      <c r="E71" s="268"/>
      <c r="F71" s="269"/>
      <c r="G71" s="142">
        <v>53</v>
      </c>
      <c r="H71" s="154">
        <v>16</v>
      </c>
      <c r="I71" s="154">
        <v>65</v>
      </c>
      <c r="J71" s="144">
        <v>16</v>
      </c>
      <c r="L71" s="192"/>
      <c r="M71" s="268"/>
      <c r="N71" s="269"/>
      <c r="O71" s="142">
        <v>32</v>
      </c>
      <c r="P71" s="154">
        <v>7</v>
      </c>
      <c r="Q71" s="154">
        <v>32</v>
      </c>
      <c r="R71" s="144">
        <v>7</v>
      </c>
      <c r="T71" s="192"/>
      <c r="U71" s="268"/>
      <c r="V71" s="269"/>
      <c r="W71" s="142">
        <v>85</v>
      </c>
      <c r="X71" s="154">
        <v>18</v>
      </c>
      <c r="Y71" s="154">
        <v>91</v>
      </c>
      <c r="Z71" s="144">
        <v>18</v>
      </c>
    </row>
    <row r="72" spans="3:26" x14ac:dyDescent="0.4">
      <c r="D72" s="192"/>
      <c r="E72" s="268"/>
      <c r="F72" s="269"/>
      <c r="G72" s="264"/>
      <c r="H72" s="156"/>
      <c r="I72" s="156"/>
      <c r="J72" s="146"/>
      <c r="L72" s="192"/>
      <c r="M72" s="268"/>
      <c r="N72" s="269"/>
      <c r="O72" s="264"/>
      <c r="P72" s="156"/>
      <c r="Q72" s="156"/>
      <c r="R72" s="146"/>
      <c r="T72" s="192"/>
      <c r="U72" s="268"/>
      <c r="V72" s="269"/>
      <c r="W72" s="264"/>
      <c r="X72" s="156"/>
      <c r="Y72" s="156"/>
      <c r="Z72" s="146"/>
    </row>
    <row r="73" spans="3:26" ht="19.5" thickBot="1" x14ac:dyDescent="0.45">
      <c r="D73" s="193"/>
      <c r="E73" s="270"/>
      <c r="F73" s="271"/>
      <c r="G73" s="265">
        <f>G71+H71</f>
        <v>69</v>
      </c>
      <c r="H73" s="196"/>
      <c r="I73" s="195">
        <f>I71+J71</f>
        <v>81</v>
      </c>
      <c r="J73" s="201"/>
      <c r="L73" s="193"/>
      <c r="M73" s="270"/>
      <c r="N73" s="271"/>
      <c r="O73" s="265">
        <f>O71+P71</f>
        <v>39</v>
      </c>
      <c r="P73" s="196"/>
      <c r="Q73" s="195">
        <f>Q71+R71</f>
        <v>39</v>
      </c>
      <c r="R73" s="201"/>
      <c r="T73" s="193"/>
      <c r="U73" s="270"/>
      <c r="V73" s="271"/>
      <c r="W73" s="265">
        <f>W71+X71</f>
        <v>103</v>
      </c>
      <c r="X73" s="196"/>
      <c r="Y73" s="195">
        <f>Y71+Z71</f>
        <v>109</v>
      </c>
      <c r="Z73" s="201"/>
    </row>
    <row r="74" spans="3:26" x14ac:dyDescent="0.4">
      <c r="D74" s="191" t="s">
        <v>454</v>
      </c>
      <c r="E74" s="266"/>
      <c r="F74" s="267"/>
      <c r="G74" s="97" t="s">
        <v>103</v>
      </c>
      <c r="H74" s="70" t="s">
        <v>128</v>
      </c>
      <c r="I74" s="70" t="s">
        <v>129</v>
      </c>
      <c r="J74" s="71" t="s">
        <v>128</v>
      </c>
      <c r="L74" s="191" t="s">
        <v>398</v>
      </c>
      <c r="M74" s="266">
        <v>111</v>
      </c>
      <c r="N74" s="267"/>
      <c r="O74" s="97" t="s">
        <v>103</v>
      </c>
      <c r="P74" s="70" t="s">
        <v>128</v>
      </c>
      <c r="Q74" s="70" t="s">
        <v>129</v>
      </c>
      <c r="R74" s="71" t="s">
        <v>128</v>
      </c>
      <c r="T74" s="191" t="s">
        <v>335</v>
      </c>
      <c r="U74" s="266">
        <v>148</v>
      </c>
      <c r="V74" s="267"/>
      <c r="W74" s="97" t="s">
        <v>103</v>
      </c>
      <c r="X74" s="70" t="s">
        <v>128</v>
      </c>
      <c r="Y74" s="70" t="s">
        <v>129</v>
      </c>
      <c r="Z74" s="71" t="s">
        <v>128</v>
      </c>
    </row>
    <row r="75" spans="3:26" x14ac:dyDescent="0.4">
      <c r="D75" s="192"/>
      <c r="E75" s="268"/>
      <c r="F75" s="269"/>
      <c r="G75" s="142"/>
      <c r="H75" s="154"/>
      <c r="I75" s="154"/>
      <c r="J75" s="144"/>
      <c r="L75" s="192"/>
      <c r="M75" s="268"/>
      <c r="N75" s="269"/>
      <c r="O75" s="142">
        <v>61</v>
      </c>
      <c r="P75" s="154">
        <v>15</v>
      </c>
      <c r="Q75" s="154">
        <v>58</v>
      </c>
      <c r="R75" s="144">
        <v>15</v>
      </c>
      <c r="T75" s="192"/>
      <c r="U75" s="268"/>
      <c r="V75" s="269"/>
      <c r="W75" s="142">
        <v>157</v>
      </c>
      <c r="X75" s="154">
        <v>33</v>
      </c>
      <c r="Y75" s="154">
        <v>134</v>
      </c>
      <c r="Z75" s="144">
        <v>33</v>
      </c>
    </row>
    <row r="76" spans="3:26" x14ac:dyDescent="0.4">
      <c r="D76" s="192"/>
      <c r="E76" s="268"/>
      <c r="F76" s="269"/>
      <c r="G76" s="264"/>
      <c r="H76" s="156"/>
      <c r="I76" s="156"/>
      <c r="J76" s="146"/>
      <c r="L76" s="192"/>
      <c r="M76" s="268"/>
      <c r="N76" s="269"/>
      <c r="O76" s="264"/>
      <c r="P76" s="156"/>
      <c r="Q76" s="156"/>
      <c r="R76" s="146"/>
      <c r="T76" s="192"/>
      <c r="U76" s="268"/>
      <c r="V76" s="269"/>
      <c r="W76" s="264"/>
      <c r="X76" s="156"/>
      <c r="Y76" s="156"/>
      <c r="Z76" s="146"/>
    </row>
    <row r="77" spans="3:26" ht="19.5" thickBot="1" x14ac:dyDescent="0.45">
      <c r="D77" s="193"/>
      <c r="E77" s="270"/>
      <c r="F77" s="271"/>
      <c r="G77" s="265">
        <f t="shared" ref="G77" si="3">G75+H75</f>
        <v>0</v>
      </c>
      <c r="H77" s="196"/>
      <c r="I77" s="195">
        <f t="shared" ref="I77" si="4">I75+J75</f>
        <v>0</v>
      </c>
      <c r="J77" s="201"/>
      <c r="L77" s="193"/>
      <c r="M77" s="270"/>
      <c r="N77" s="271"/>
      <c r="O77" s="265">
        <f>O75+P75</f>
        <v>76</v>
      </c>
      <c r="P77" s="196"/>
      <c r="Q77" s="195">
        <f>Q75+R75</f>
        <v>73</v>
      </c>
      <c r="R77" s="201"/>
      <c r="T77" s="193"/>
      <c r="U77" s="270"/>
      <c r="V77" s="271"/>
      <c r="W77" s="265">
        <f>W75+X75</f>
        <v>190</v>
      </c>
      <c r="X77" s="196"/>
      <c r="Y77" s="195">
        <f>Y75+Z75</f>
        <v>167</v>
      </c>
      <c r="Z77" s="201"/>
    </row>
    <row r="78" spans="3:26" x14ac:dyDescent="0.4">
      <c r="D78" s="191" t="s">
        <v>447</v>
      </c>
      <c r="E78" s="266"/>
      <c r="F78" s="267"/>
      <c r="G78" s="97" t="s">
        <v>103</v>
      </c>
      <c r="H78" s="70" t="s">
        <v>128</v>
      </c>
      <c r="I78" s="70" t="s">
        <v>129</v>
      </c>
      <c r="J78" s="71" t="s">
        <v>128</v>
      </c>
      <c r="L78" s="191" t="s">
        <v>399</v>
      </c>
      <c r="M78" s="266">
        <v>176</v>
      </c>
      <c r="N78" s="267"/>
      <c r="O78" s="97" t="s">
        <v>103</v>
      </c>
      <c r="P78" s="70" t="s">
        <v>128</v>
      </c>
      <c r="Q78" s="70" t="s">
        <v>129</v>
      </c>
      <c r="R78" s="71" t="s">
        <v>128</v>
      </c>
      <c r="T78" s="191" t="s">
        <v>336</v>
      </c>
      <c r="U78" s="266">
        <v>447</v>
      </c>
      <c r="V78" s="267"/>
      <c r="W78" s="97" t="s">
        <v>103</v>
      </c>
      <c r="X78" s="70" t="s">
        <v>128</v>
      </c>
      <c r="Y78" s="70" t="s">
        <v>129</v>
      </c>
      <c r="Z78" s="71" t="s">
        <v>128</v>
      </c>
    </row>
    <row r="79" spans="3:26" x14ac:dyDescent="0.4">
      <c r="D79" s="192"/>
      <c r="E79" s="268"/>
      <c r="F79" s="269"/>
      <c r="G79" s="142"/>
      <c r="H79" s="154"/>
      <c r="I79" s="154"/>
      <c r="J79" s="144"/>
      <c r="L79" s="192"/>
      <c r="M79" s="268"/>
      <c r="N79" s="269"/>
      <c r="O79" s="142">
        <v>21</v>
      </c>
      <c r="P79" s="154">
        <v>4</v>
      </c>
      <c r="Q79" s="154">
        <v>23</v>
      </c>
      <c r="R79" s="144">
        <v>4</v>
      </c>
      <c r="T79" s="192"/>
      <c r="U79" s="268"/>
      <c r="V79" s="269"/>
      <c r="W79" s="142">
        <v>167</v>
      </c>
      <c r="X79" s="154">
        <v>35</v>
      </c>
      <c r="Y79" s="154">
        <v>179</v>
      </c>
      <c r="Z79" s="144">
        <v>35</v>
      </c>
    </row>
    <row r="80" spans="3:26" x14ac:dyDescent="0.4">
      <c r="D80" s="192"/>
      <c r="E80" s="268"/>
      <c r="F80" s="269"/>
      <c r="G80" s="264"/>
      <c r="H80" s="156"/>
      <c r="I80" s="156"/>
      <c r="J80" s="146"/>
      <c r="L80" s="192"/>
      <c r="M80" s="268"/>
      <c r="N80" s="269"/>
      <c r="O80" s="264"/>
      <c r="P80" s="156"/>
      <c r="Q80" s="156"/>
      <c r="R80" s="146"/>
      <c r="T80" s="192"/>
      <c r="U80" s="268"/>
      <c r="V80" s="269"/>
      <c r="W80" s="264"/>
      <c r="X80" s="156"/>
      <c r="Y80" s="156"/>
      <c r="Z80" s="146"/>
    </row>
    <row r="81" spans="4:26" ht="19.5" thickBot="1" x14ac:dyDescent="0.45">
      <c r="D81" s="193"/>
      <c r="E81" s="270"/>
      <c r="F81" s="271"/>
      <c r="G81" s="265">
        <f t="shared" ref="G81" si="5">G79+H79</f>
        <v>0</v>
      </c>
      <c r="H81" s="196"/>
      <c r="I81" s="195">
        <f t="shared" ref="I81" si="6">I79+J79</f>
        <v>0</v>
      </c>
      <c r="J81" s="201"/>
      <c r="L81" s="193"/>
      <c r="M81" s="270"/>
      <c r="N81" s="271"/>
      <c r="O81" s="265">
        <f>O79+P79</f>
        <v>25</v>
      </c>
      <c r="P81" s="196"/>
      <c r="Q81" s="195">
        <f>Q79+R79</f>
        <v>27</v>
      </c>
      <c r="R81" s="201"/>
      <c r="T81" s="193"/>
      <c r="U81" s="270"/>
      <c r="V81" s="271"/>
      <c r="W81" s="265">
        <f>W79+X79</f>
        <v>202</v>
      </c>
      <c r="X81" s="196"/>
      <c r="Y81" s="195">
        <f>Y79+Z79</f>
        <v>214</v>
      </c>
      <c r="Z81" s="201"/>
    </row>
    <row r="82" spans="4:26" x14ac:dyDescent="0.4">
      <c r="D82" s="191" t="s">
        <v>448</v>
      </c>
      <c r="E82" s="266"/>
      <c r="F82" s="267"/>
      <c r="G82" s="97" t="s">
        <v>103</v>
      </c>
      <c r="H82" s="70" t="s">
        <v>128</v>
      </c>
      <c r="I82" s="70" t="s">
        <v>129</v>
      </c>
      <c r="J82" s="71" t="s">
        <v>128</v>
      </c>
      <c r="L82" s="191" t="s">
        <v>427</v>
      </c>
      <c r="M82" s="266">
        <v>576</v>
      </c>
      <c r="N82" s="267"/>
      <c r="O82" s="97" t="s">
        <v>103</v>
      </c>
      <c r="P82" s="70" t="s">
        <v>128</v>
      </c>
      <c r="Q82" s="70" t="s">
        <v>129</v>
      </c>
      <c r="R82" s="71" t="s">
        <v>128</v>
      </c>
      <c r="T82" s="191" t="s">
        <v>337</v>
      </c>
      <c r="U82" s="266">
        <v>109</v>
      </c>
      <c r="V82" s="267"/>
      <c r="W82" s="97" t="s">
        <v>103</v>
      </c>
      <c r="X82" s="70" t="s">
        <v>128</v>
      </c>
      <c r="Y82" s="70" t="s">
        <v>129</v>
      </c>
      <c r="Z82" s="71" t="s">
        <v>128</v>
      </c>
    </row>
    <row r="83" spans="4:26" x14ac:dyDescent="0.4">
      <c r="D83" s="192"/>
      <c r="E83" s="268"/>
      <c r="F83" s="269"/>
      <c r="G83" s="142"/>
      <c r="H83" s="154"/>
      <c r="I83" s="154"/>
      <c r="J83" s="144"/>
      <c r="L83" s="192"/>
      <c r="M83" s="268"/>
      <c r="N83" s="269"/>
      <c r="O83" s="142">
        <v>44</v>
      </c>
      <c r="P83" s="154">
        <v>6</v>
      </c>
      <c r="Q83" s="154">
        <v>29</v>
      </c>
      <c r="R83" s="144">
        <v>6</v>
      </c>
      <c r="T83" s="192"/>
      <c r="U83" s="268"/>
      <c r="V83" s="269"/>
      <c r="W83" s="142">
        <v>160</v>
      </c>
      <c r="X83" s="154">
        <v>40</v>
      </c>
      <c r="Y83" s="154">
        <v>155</v>
      </c>
      <c r="Z83" s="144">
        <v>40</v>
      </c>
    </row>
    <row r="84" spans="4:26" x14ac:dyDescent="0.4">
      <c r="D84" s="192"/>
      <c r="E84" s="268"/>
      <c r="F84" s="269"/>
      <c r="G84" s="264"/>
      <c r="H84" s="156"/>
      <c r="I84" s="156"/>
      <c r="J84" s="146"/>
      <c r="L84" s="192"/>
      <c r="M84" s="268"/>
      <c r="N84" s="269"/>
      <c r="O84" s="264"/>
      <c r="P84" s="156"/>
      <c r="Q84" s="156"/>
      <c r="R84" s="146"/>
      <c r="T84" s="192"/>
      <c r="U84" s="268"/>
      <c r="V84" s="269"/>
      <c r="W84" s="264"/>
      <c r="X84" s="156"/>
      <c r="Y84" s="156"/>
      <c r="Z84" s="146"/>
    </row>
    <row r="85" spans="4:26" ht="19.5" thickBot="1" x14ac:dyDescent="0.45">
      <c r="D85" s="193"/>
      <c r="E85" s="270"/>
      <c r="F85" s="271"/>
      <c r="G85" s="265">
        <f t="shared" ref="G85" si="7">G83+H83</f>
        <v>0</v>
      </c>
      <c r="H85" s="196"/>
      <c r="I85" s="195">
        <f t="shared" ref="I85" si="8">I83+J83</f>
        <v>0</v>
      </c>
      <c r="J85" s="201"/>
      <c r="L85" s="193"/>
      <c r="M85" s="270"/>
      <c r="N85" s="271"/>
      <c r="O85" s="265">
        <f>O83+P83</f>
        <v>50</v>
      </c>
      <c r="P85" s="196"/>
      <c r="Q85" s="195">
        <f>Q83+R83</f>
        <v>35</v>
      </c>
      <c r="R85" s="201"/>
      <c r="T85" s="193"/>
      <c r="U85" s="270"/>
      <c r="V85" s="271"/>
      <c r="W85" s="265">
        <f>W83+X83</f>
        <v>200</v>
      </c>
      <c r="X85" s="196"/>
      <c r="Y85" s="195">
        <f>Y83+Z83</f>
        <v>195</v>
      </c>
      <c r="Z85" s="201"/>
    </row>
    <row r="86" spans="4:26" x14ac:dyDescent="0.4">
      <c r="D86" s="191" t="s">
        <v>449</v>
      </c>
      <c r="E86" s="266"/>
      <c r="F86" s="267"/>
      <c r="G86" s="97" t="s">
        <v>103</v>
      </c>
      <c r="H86" s="70" t="s">
        <v>128</v>
      </c>
      <c r="I86" s="70" t="s">
        <v>129</v>
      </c>
      <c r="J86" s="71" t="s">
        <v>128</v>
      </c>
      <c r="L86" s="191" t="s">
        <v>429</v>
      </c>
      <c r="M86" s="266">
        <v>47</v>
      </c>
      <c r="N86" s="267"/>
      <c r="O86" s="97" t="s">
        <v>103</v>
      </c>
      <c r="P86" s="70" t="s">
        <v>128</v>
      </c>
      <c r="Q86" s="70" t="s">
        <v>129</v>
      </c>
      <c r="R86" s="71" t="s">
        <v>128</v>
      </c>
      <c r="T86" s="191" t="s">
        <v>338</v>
      </c>
      <c r="U86" s="266">
        <v>25</v>
      </c>
      <c r="V86" s="267"/>
      <c r="W86" s="97" t="s">
        <v>103</v>
      </c>
      <c r="X86" s="70" t="s">
        <v>128</v>
      </c>
      <c r="Y86" s="70" t="s">
        <v>129</v>
      </c>
      <c r="Z86" s="71" t="s">
        <v>128</v>
      </c>
    </row>
    <row r="87" spans="4:26" x14ac:dyDescent="0.4">
      <c r="D87" s="192"/>
      <c r="E87" s="268"/>
      <c r="F87" s="269"/>
      <c r="G87" s="142"/>
      <c r="H87" s="154"/>
      <c r="I87" s="154"/>
      <c r="J87" s="144"/>
      <c r="L87" s="192"/>
      <c r="M87" s="268"/>
      <c r="N87" s="269"/>
      <c r="O87" s="142">
        <v>42</v>
      </c>
      <c r="P87" s="154">
        <v>7</v>
      </c>
      <c r="Q87" s="154">
        <v>35</v>
      </c>
      <c r="R87" s="144">
        <v>7</v>
      </c>
      <c r="T87" s="192"/>
      <c r="U87" s="268"/>
      <c r="V87" s="269"/>
      <c r="W87" s="142">
        <v>175</v>
      </c>
      <c r="X87" s="154">
        <v>73</v>
      </c>
      <c r="Y87" s="154">
        <v>186</v>
      </c>
      <c r="Z87" s="144">
        <v>73</v>
      </c>
    </row>
    <row r="88" spans="4:26" x14ac:dyDescent="0.4">
      <c r="D88" s="192"/>
      <c r="E88" s="268"/>
      <c r="F88" s="269"/>
      <c r="G88" s="264"/>
      <c r="H88" s="156"/>
      <c r="I88" s="156"/>
      <c r="J88" s="146"/>
      <c r="L88" s="192"/>
      <c r="M88" s="268"/>
      <c r="N88" s="269"/>
      <c r="O88" s="264"/>
      <c r="P88" s="156"/>
      <c r="Q88" s="156"/>
      <c r="R88" s="146"/>
      <c r="T88" s="192"/>
      <c r="U88" s="268"/>
      <c r="V88" s="269"/>
      <c r="W88" s="264"/>
      <c r="X88" s="156"/>
      <c r="Y88" s="156"/>
      <c r="Z88" s="146"/>
    </row>
    <row r="89" spans="4:26" ht="19.5" thickBot="1" x14ac:dyDescent="0.45">
      <c r="D89" s="193"/>
      <c r="E89" s="270"/>
      <c r="F89" s="271"/>
      <c r="G89" s="265">
        <f t="shared" ref="G89" si="9">G87+H87</f>
        <v>0</v>
      </c>
      <c r="H89" s="196"/>
      <c r="I89" s="195">
        <f t="shared" ref="I89" si="10">I87+J87</f>
        <v>0</v>
      </c>
      <c r="J89" s="201"/>
      <c r="L89" s="193"/>
      <c r="M89" s="270"/>
      <c r="N89" s="271"/>
      <c r="O89" s="265">
        <f>O87+P87</f>
        <v>49</v>
      </c>
      <c r="P89" s="196"/>
      <c r="Q89" s="195">
        <f>Q87+R87</f>
        <v>42</v>
      </c>
      <c r="R89" s="201"/>
      <c r="T89" s="193"/>
      <c r="U89" s="270"/>
      <c r="V89" s="271"/>
      <c r="W89" s="265">
        <f>W87+X87</f>
        <v>248</v>
      </c>
      <c r="X89" s="196"/>
      <c r="Y89" s="195">
        <f>Y87+Z87</f>
        <v>259</v>
      </c>
      <c r="Z89" s="201"/>
    </row>
    <row r="90" spans="4:26" x14ac:dyDescent="0.4">
      <c r="D90" s="191" t="s">
        <v>450</v>
      </c>
      <c r="E90" s="266"/>
      <c r="F90" s="267"/>
      <c r="G90" s="97" t="s">
        <v>103</v>
      </c>
      <c r="H90" s="70" t="s">
        <v>128</v>
      </c>
      <c r="I90" s="70" t="s">
        <v>129</v>
      </c>
      <c r="J90" s="71" t="s">
        <v>128</v>
      </c>
      <c r="L90" s="191" t="s">
        <v>402</v>
      </c>
      <c r="M90" s="266">
        <v>80</v>
      </c>
      <c r="N90" s="267"/>
      <c r="O90" s="97" t="s">
        <v>103</v>
      </c>
      <c r="P90" s="70" t="s">
        <v>128</v>
      </c>
      <c r="Q90" s="70" t="s">
        <v>129</v>
      </c>
      <c r="R90" s="71" t="s">
        <v>128</v>
      </c>
      <c r="T90" s="191" t="s">
        <v>339</v>
      </c>
      <c r="U90" s="266">
        <v>119</v>
      </c>
      <c r="V90" s="267"/>
      <c r="W90" s="97" t="s">
        <v>103</v>
      </c>
      <c r="X90" s="70" t="s">
        <v>128</v>
      </c>
      <c r="Y90" s="70" t="s">
        <v>129</v>
      </c>
      <c r="Z90" s="71" t="s">
        <v>128</v>
      </c>
    </row>
    <row r="91" spans="4:26" x14ac:dyDescent="0.4">
      <c r="D91" s="192"/>
      <c r="E91" s="268"/>
      <c r="F91" s="269"/>
      <c r="G91" s="142"/>
      <c r="H91" s="154"/>
      <c r="I91" s="154"/>
      <c r="J91" s="144"/>
      <c r="L91" s="192"/>
      <c r="M91" s="268"/>
      <c r="N91" s="269"/>
      <c r="O91" s="142">
        <v>35</v>
      </c>
      <c r="P91" s="154">
        <v>14</v>
      </c>
      <c r="Q91" s="154">
        <v>52</v>
      </c>
      <c r="R91" s="144">
        <v>14</v>
      </c>
      <c r="T91" s="192"/>
      <c r="U91" s="268"/>
      <c r="V91" s="269"/>
      <c r="W91" s="142">
        <v>185</v>
      </c>
      <c r="X91" s="154">
        <v>43</v>
      </c>
      <c r="Y91" s="154">
        <v>227</v>
      </c>
      <c r="Z91" s="144">
        <v>43</v>
      </c>
    </row>
    <row r="92" spans="4:26" x14ac:dyDescent="0.4">
      <c r="D92" s="192"/>
      <c r="E92" s="268"/>
      <c r="F92" s="269"/>
      <c r="G92" s="264"/>
      <c r="H92" s="156"/>
      <c r="I92" s="156"/>
      <c r="J92" s="146"/>
      <c r="L92" s="192"/>
      <c r="M92" s="268"/>
      <c r="N92" s="269"/>
      <c r="O92" s="264"/>
      <c r="P92" s="156"/>
      <c r="Q92" s="156"/>
      <c r="R92" s="146"/>
      <c r="T92" s="192"/>
      <c r="U92" s="268"/>
      <c r="V92" s="269"/>
      <c r="W92" s="264"/>
      <c r="X92" s="156"/>
      <c r="Y92" s="156"/>
      <c r="Z92" s="146"/>
    </row>
    <row r="93" spans="4:26" ht="19.5" thickBot="1" x14ac:dyDescent="0.45">
      <c r="D93" s="193"/>
      <c r="E93" s="270"/>
      <c r="F93" s="271"/>
      <c r="G93" s="265">
        <f t="shared" ref="G93" si="11">G91+H91</f>
        <v>0</v>
      </c>
      <c r="H93" s="196"/>
      <c r="I93" s="195">
        <f t="shared" ref="I93" si="12">I91+J91</f>
        <v>0</v>
      </c>
      <c r="J93" s="201"/>
      <c r="L93" s="193"/>
      <c r="M93" s="270"/>
      <c r="N93" s="271"/>
      <c r="O93" s="265">
        <f>O91+P91</f>
        <v>49</v>
      </c>
      <c r="P93" s="196"/>
      <c r="Q93" s="195">
        <f>Q91+R91</f>
        <v>66</v>
      </c>
      <c r="R93" s="201"/>
      <c r="T93" s="193"/>
      <c r="U93" s="270"/>
      <c r="V93" s="271"/>
      <c r="W93" s="265">
        <f>W91+X91</f>
        <v>228</v>
      </c>
      <c r="X93" s="196"/>
      <c r="Y93" s="195">
        <f>Y91+Z91</f>
        <v>270</v>
      </c>
      <c r="Z93" s="201"/>
    </row>
    <row r="94" spans="4:26" x14ac:dyDescent="0.4">
      <c r="D94" s="191" t="s">
        <v>451</v>
      </c>
      <c r="E94" s="266"/>
      <c r="F94" s="267"/>
      <c r="G94" s="97" t="s">
        <v>103</v>
      </c>
      <c r="H94" s="70" t="s">
        <v>128</v>
      </c>
      <c r="I94" s="70" t="s">
        <v>129</v>
      </c>
      <c r="J94" s="71" t="s">
        <v>128</v>
      </c>
      <c r="L94" s="191" t="s">
        <v>403</v>
      </c>
      <c r="M94" s="266">
        <v>68</v>
      </c>
      <c r="N94" s="267"/>
      <c r="O94" s="97" t="s">
        <v>103</v>
      </c>
      <c r="P94" s="70" t="s">
        <v>128</v>
      </c>
      <c r="Q94" s="70" t="s">
        <v>129</v>
      </c>
      <c r="R94" s="71" t="s">
        <v>128</v>
      </c>
      <c r="T94" s="191" t="s">
        <v>392</v>
      </c>
      <c r="U94" s="266">
        <v>85</v>
      </c>
      <c r="V94" s="267"/>
      <c r="W94" s="97" t="s">
        <v>103</v>
      </c>
      <c r="X94" s="70" t="s">
        <v>128</v>
      </c>
      <c r="Y94" s="70" t="s">
        <v>129</v>
      </c>
      <c r="Z94" s="71" t="s">
        <v>128</v>
      </c>
    </row>
    <row r="95" spans="4:26" x14ac:dyDescent="0.4">
      <c r="D95" s="192"/>
      <c r="E95" s="268"/>
      <c r="F95" s="269"/>
      <c r="G95" s="142"/>
      <c r="H95" s="154"/>
      <c r="I95" s="154"/>
      <c r="J95" s="144"/>
      <c r="L95" s="192"/>
      <c r="M95" s="268"/>
      <c r="N95" s="269"/>
      <c r="O95" s="142">
        <v>6</v>
      </c>
      <c r="P95" s="154">
        <v>6</v>
      </c>
      <c r="Q95" s="154">
        <v>43</v>
      </c>
      <c r="R95" s="144">
        <v>6</v>
      </c>
      <c r="T95" s="192"/>
      <c r="U95" s="268"/>
      <c r="V95" s="269"/>
      <c r="W95" s="142">
        <v>33</v>
      </c>
      <c r="X95" s="154">
        <v>8</v>
      </c>
      <c r="Y95" s="154">
        <v>50</v>
      </c>
      <c r="Z95" s="144">
        <v>8</v>
      </c>
    </row>
    <row r="96" spans="4:26" x14ac:dyDescent="0.4">
      <c r="D96" s="192"/>
      <c r="E96" s="268"/>
      <c r="F96" s="269"/>
      <c r="G96" s="264"/>
      <c r="H96" s="156"/>
      <c r="I96" s="156"/>
      <c r="J96" s="146"/>
      <c r="L96" s="192"/>
      <c r="M96" s="268"/>
      <c r="N96" s="269"/>
      <c r="O96" s="264"/>
      <c r="P96" s="156"/>
      <c r="Q96" s="156"/>
      <c r="R96" s="146"/>
      <c r="T96" s="192"/>
      <c r="U96" s="268"/>
      <c r="V96" s="269"/>
      <c r="W96" s="264"/>
      <c r="X96" s="156"/>
      <c r="Y96" s="156"/>
      <c r="Z96" s="146"/>
    </row>
    <row r="97" spans="4:26" ht="19.5" thickBot="1" x14ac:dyDescent="0.45">
      <c r="D97" s="193"/>
      <c r="E97" s="270"/>
      <c r="F97" s="271"/>
      <c r="G97" s="265">
        <f t="shared" ref="G97" si="13">G95+H95</f>
        <v>0</v>
      </c>
      <c r="H97" s="196"/>
      <c r="I97" s="195">
        <f t="shared" ref="I97" si="14">I95+J95</f>
        <v>0</v>
      </c>
      <c r="J97" s="201"/>
      <c r="L97" s="193"/>
      <c r="M97" s="270"/>
      <c r="N97" s="271"/>
      <c r="O97" s="265">
        <f>O95+P95</f>
        <v>12</v>
      </c>
      <c r="P97" s="196"/>
      <c r="Q97" s="195">
        <f>Q95+R95</f>
        <v>49</v>
      </c>
      <c r="R97" s="201"/>
      <c r="T97" s="193"/>
      <c r="U97" s="270"/>
      <c r="V97" s="271"/>
      <c r="W97" s="265">
        <f>W95+X95</f>
        <v>41</v>
      </c>
      <c r="X97" s="196"/>
      <c r="Y97" s="195">
        <f>Y95+Z95</f>
        <v>58</v>
      </c>
      <c r="Z97" s="201"/>
    </row>
  </sheetData>
  <mergeCells count="439">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L30:M31"/>
    <mergeCell ref="N30:S30"/>
    <mergeCell ref="E31:F31"/>
    <mergeCell ref="G31:H31"/>
    <mergeCell ref="O31:P31"/>
    <mergeCell ref="Q31:R31"/>
    <mergeCell ref="I18:I20"/>
    <mergeCell ref="E20:F20"/>
    <mergeCell ref="G20:H20"/>
    <mergeCell ref="B32:B61"/>
    <mergeCell ref="C32:C34"/>
    <mergeCell ref="D32:D34"/>
    <mergeCell ref="E32:E33"/>
    <mergeCell ref="F32:F33"/>
    <mergeCell ref="G32:G33"/>
    <mergeCell ref="C35:C37"/>
    <mergeCell ref="D35:D37"/>
    <mergeCell ref="E35:E36"/>
    <mergeCell ref="F35:F36"/>
    <mergeCell ref="E40:F40"/>
    <mergeCell ref="C38:C40"/>
    <mergeCell ref="D38:D40"/>
    <mergeCell ref="E38:E39"/>
    <mergeCell ref="F38:F39"/>
    <mergeCell ref="C41:C43"/>
    <mergeCell ref="D41:D43"/>
    <mergeCell ref="E41:E42"/>
    <mergeCell ref="F41:F42"/>
    <mergeCell ref="G41:G42"/>
    <mergeCell ref="C47:C49"/>
    <mergeCell ref="D47:D49"/>
    <mergeCell ref="E47:E48"/>
    <mergeCell ref="F47:F48"/>
    <mergeCell ref="P32:P33"/>
    <mergeCell ref="Q32:Q33"/>
    <mergeCell ref="R32:R33"/>
    <mergeCell ref="S32:S34"/>
    <mergeCell ref="E34:F34"/>
    <mergeCell ref="G34:H34"/>
    <mergeCell ref="O34:P34"/>
    <mergeCell ref="Q34:R34"/>
    <mergeCell ref="H32:H33"/>
    <mergeCell ref="I32:I34"/>
    <mergeCell ref="L32:L61"/>
    <mergeCell ref="M32:M34"/>
    <mergeCell ref="N32:N34"/>
    <mergeCell ref="O32:O33"/>
    <mergeCell ref="I38:I40"/>
    <mergeCell ref="M38:M40"/>
    <mergeCell ref="N38:N40"/>
    <mergeCell ref="O38:O39"/>
    <mergeCell ref="P35:P36"/>
    <mergeCell ref="Q35:Q36"/>
    <mergeCell ref="R35:R36"/>
    <mergeCell ref="S35:S37"/>
    <mergeCell ref="E37:F37"/>
    <mergeCell ref="G37:H37"/>
    <mergeCell ref="O37:P37"/>
    <mergeCell ref="Q37:R37"/>
    <mergeCell ref="G35:G36"/>
    <mergeCell ref="H35:H36"/>
    <mergeCell ref="I35:I37"/>
    <mergeCell ref="M35:M37"/>
    <mergeCell ref="N35:N37"/>
    <mergeCell ref="O35:O36"/>
    <mergeCell ref="S38:S40"/>
    <mergeCell ref="G40:H40"/>
    <mergeCell ref="O40:P40"/>
    <mergeCell ref="Q40:R40"/>
    <mergeCell ref="G38:G39"/>
    <mergeCell ref="H38:H39"/>
    <mergeCell ref="P38:P39"/>
    <mergeCell ref="Q38:Q39"/>
    <mergeCell ref="R38:R39"/>
    <mergeCell ref="S41:S43"/>
    <mergeCell ref="E43:F43"/>
    <mergeCell ref="G43:H43"/>
    <mergeCell ref="O43:P43"/>
    <mergeCell ref="Q43:R43"/>
    <mergeCell ref="I41:I43"/>
    <mergeCell ref="M41:M43"/>
    <mergeCell ref="N41:N43"/>
    <mergeCell ref="O41:O42"/>
    <mergeCell ref="P41:P42"/>
    <mergeCell ref="Q41:Q42"/>
    <mergeCell ref="O46:P46"/>
    <mergeCell ref="Q46:R46"/>
    <mergeCell ref="I44:I46"/>
    <mergeCell ref="M44:M46"/>
    <mergeCell ref="N44:N46"/>
    <mergeCell ref="O44:O45"/>
    <mergeCell ref="P44:P45"/>
    <mergeCell ref="Q44:Q45"/>
    <mergeCell ref="H41:H42"/>
    <mergeCell ref="R41:R42"/>
    <mergeCell ref="C44:C46"/>
    <mergeCell ref="D44:D46"/>
    <mergeCell ref="E44:E45"/>
    <mergeCell ref="F44:F45"/>
    <mergeCell ref="G44:G45"/>
    <mergeCell ref="H44:H45"/>
    <mergeCell ref="R47:R48"/>
    <mergeCell ref="S47:S49"/>
    <mergeCell ref="E49:F49"/>
    <mergeCell ref="G49:H49"/>
    <mergeCell ref="O49:P49"/>
    <mergeCell ref="Q49:R49"/>
    <mergeCell ref="I47:I49"/>
    <mergeCell ref="M47:M49"/>
    <mergeCell ref="N47:N49"/>
    <mergeCell ref="O47:O48"/>
    <mergeCell ref="P47:P48"/>
    <mergeCell ref="Q47:Q48"/>
    <mergeCell ref="G47:G48"/>
    <mergeCell ref="H47:H48"/>
    <mergeCell ref="R44:R45"/>
    <mergeCell ref="S44:S46"/>
    <mergeCell ref="E46:F46"/>
    <mergeCell ref="G46:H46"/>
    <mergeCell ref="C53:C55"/>
    <mergeCell ref="D53:D55"/>
    <mergeCell ref="E53:E54"/>
    <mergeCell ref="F53:F54"/>
    <mergeCell ref="G53:G54"/>
    <mergeCell ref="H53:H54"/>
    <mergeCell ref="R50:R51"/>
    <mergeCell ref="S50:S52"/>
    <mergeCell ref="E52:F52"/>
    <mergeCell ref="G52:H52"/>
    <mergeCell ref="O52:P52"/>
    <mergeCell ref="Q52:R52"/>
    <mergeCell ref="I50:I52"/>
    <mergeCell ref="M50:M52"/>
    <mergeCell ref="N50:N52"/>
    <mergeCell ref="O50:O51"/>
    <mergeCell ref="P50:P51"/>
    <mergeCell ref="Q50:Q51"/>
    <mergeCell ref="C50:C52"/>
    <mergeCell ref="D50:D52"/>
    <mergeCell ref="E50:E51"/>
    <mergeCell ref="F50:F51"/>
    <mergeCell ref="G50:G51"/>
    <mergeCell ref="H50:H51"/>
    <mergeCell ref="R53:R54"/>
    <mergeCell ref="S53:S55"/>
    <mergeCell ref="E55:F55"/>
    <mergeCell ref="G55:H55"/>
    <mergeCell ref="O55:P55"/>
    <mergeCell ref="Q55:R55"/>
    <mergeCell ref="I53:I55"/>
    <mergeCell ref="M53:M55"/>
    <mergeCell ref="N53:N55"/>
    <mergeCell ref="O53:O54"/>
    <mergeCell ref="P53:P54"/>
    <mergeCell ref="Q53:Q54"/>
    <mergeCell ref="C59:C61"/>
    <mergeCell ref="D59:D61"/>
    <mergeCell ref="E59:E60"/>
    <mergeCell ref="F59:F60"/>
    <mergeCell ref="G59:G60"/>
    <mergeCell ref="H59:H60"/>
    <mergeCell ref="R56:R57"/>
    <mergeCell ref="S56:S58"/>
    <mergeCell ref="E58:F58"/>
    <mergeCell ref="G58:H58"/>
    <mergeCell ref="O58:P58"/>
    <mergeCell ref="Q58:R58"/>
    <mergeCell ref="I56:I58"/>
    <mergeCell ref="M56:M58"/>
    <mergeCell ref="N56:N58"/>
    <mergeCell ref="O56:O57"/>
    <mergeCell ref="P56:P57"/>
    <mergeCell ref="Q56:Q57"/>
    <mergeCell ref="C56:C58"/>
    <mergeCell ref="D56:D58"/>
    <mergeCell ref="E56:E57"/>
    <mergeCell ref="F56:F57"/>
    <mergeCell ref="G56:G57"/>
    <mergeCell ref="H56:H57"/>
    <mergeCell ref="D63:D64"/>
    <mergeCell ref="E65:F65"/>
    <mergeCell ref="G65:H65"/>
    <mergeCell ref="I65:J65"/>
    <mergeCell ref="M65:N65"/>
    <mergeCell ref="O65:P65"/>
    <mergeCell ref="R59:R60"/>
    <mergeCell ref="S59:S61"/>
    <mergeCell ref="E61:F61"/>
    <mergeCell ref="G61:H61"/>
    <mergeCell ref="O61:P61"/>
    <mergeCell ref="Q61:R61"/>
    <mergeCell ref="I59:I61"/>
    <mergeCell ref="M59:M61"/>
    <mergeCell ref="N59:N61"/>
    <mergeCell ref="O59:O60"/>
    <mergeCell ref="P59:P60"/>
    <mergeCell ref="Q59:Q60"/>
    <mergeCell ref="Q65:R65"/>
    <mergeCell ref="U65:V65"/>
    <mergeCell ref="W65:X65"/>
    <mergeCell ref="Y65:Z65"/>
    <mergeCell ref="D66:D69"/>
    <mergeCell ref="E66:F69"/>
    <mergeCell ref="L66:L69"/>
    <mergeCell ref="M66:N69"/>
    <mergeCell ref="T66:T69"/>
    <mergeCell ref="U66:V69"/>
    <mergeCell ref="G69:H69"/>
    <mergeCell ref="I69:J69"/>
    <mergeCell ref="O69:P69"/>
    <mergeCell ref="Q69:R69"/>
    <mergeCell ref="W69:X69"/>
    <mergeCell ref="Y69:Z69"/>
    <mergeCell ref="Q67:Q68"/>
    <mergeCell ref="R67:R68"/>
    <mergeCell ref="W67:W68"/>
    <mergeCell ref="X67:X68"/>
    <mergeCell ref="Y67:Y68"/>
    <mergeCell ref="Z67:Z68"/>
    <mergeCell ref="G67:G68"/>
    <mergeCell ref="H67:H68"/>
    <mergeCell ref="I67:I68"/>
    <mergeCell ref="J67:J68"/>
    <mergeCell ref="O67:O68"/>
    <mergeCell ref="P67:P68"/>
    <mergeCell ref="D70:D73"/>
    <mergeCell ref="E70:F73"/>
    <mergeCell ref="L70:L73"/>
    <mergeCell ref="M70:N73"/>
    <mergeCell ref="T70:T73"/>
    <mergeCell ref="U70:V73"/>
    <mergeCell ref="G71:G72"/>
    <mergeCell ref="H71:H72"/>
    <mergeCell ref="I71:I72"/>
    <mergeCell ref="J71:J72"/>
    <mergeCell ref="Y71:Y72"/>
    <mergeCell ref="Z71:Z72"/>
    <mergeCell ref="G73:H73"/>
    <mergeCell ref="I73:J73"/>
    <mergeCell ref="O73:P73"/>
    <mergeCell ref="Q73:R73"/>
    <mergeCell ref="W73:X73"/>
    <mergeCell ref="Y73:Z73"/>
    <mergeCell ref="O71:O72"/>
    <mergeCell ref="P71:P72"/>
    <mergeCell ref="Q71:Q72"/>
    <mergeCell ref="R71:R72"/>
    <mergeCell ref="W71:W72"/>
    <mergeCell ref="X71:X72"/>
    <mergeCell ref="D74:D77"/>
    <mergeCell ref="E74:F77"/>
    <mergeCell ref="L74:L77"/>
    <mergeCell ref="M74:N77"/>
    <mergeCell ref="T74:T77"/>
    <mergeCell ref="U74:V77"/>
    <mergeCell ref="G75:G76"/>
    <mergeCell ref="H75:H76"/>
    <mergeCell ref="I75:I76"/>
    <mergeCell ref="J75:J76"/>
    <mergeCell ref="Y75:Y76"/>
    <mergeCell ref="Z75:Z76"/>
    <mergeCell ref="G77:H77"/>
    <mergeCell ref="I77:J77"/>
    <mergeCell ref="O77:P77"/>
    <mergeCell ref="Q77:R77"/>
    <mergeCell ref="W77:X77"/>
    <mergeCell ref="Y77:Z77"/>
    <mergeCell ref="O75:O76"/>
    <mergeCell ref="P75:P76"/>
    <mergeCell ref="Q75:Q76"/>
    <mergeCell ref="R75:R76"/>
    <mergeCell ref="W75:W76"/>
    <mergeCell ref="X75:X76"/>
    <mergeCell ref="D78:D81"/>
    <mergeCell ref="E78:F81"/>
    <mergeCell ref="L78:L81"/>
    <mergeCell ref="M78:N81"/>
    <mergeCell ref="T78:T81"/>
    <mergeCell ref="U78:V81"/>
    <mergeCell ref="G79:G80"/>
    <mergeCell ref="H79:H80"/>
    <mergeCell ref="I79:I80"/>
    <mergeCell ref="J79:J80"/>
    <mergeCell ref="Y79:Y80"/>
    <mergeCell ref="Z79:Z80"/>
    <mergeCell ref="G81:H81"/>
    <mergeCell ref="I81:J81"/>
    <mergeCell ref="O81:P81"/>
    <mergeCell ref="Q81:R81"/>
    <mergeCell ref="W81:X81"/>
    <mergeCell ref="Y81:Z81"/>
    <mergeCell ref="O79:O80"/>
    <mergeCell ref="P79:P80"/>
    <mergeCell ref="Q79:Q80"/>
    <mergeCell ref="R79:R80"/>
    <mergeCell ref="W79:W80"/>
    <mergeCell ref="X79:X80"/>
    <mergeCell ref="D82:D85"/>
    <mergeCell ref="E82:F85"/>
    <mergeCell ref="L82:L85"/>
    <mergeCell ref="M82:N85"/>
    <mergeCell ref="T82:T85"/>
    <mergeCell ref="U82:V85"/>
    <mergeCell ref="G83:G84"/>
    <mergeCell ref="H83:H84"/>
    <mergeCell ref="I83:I84"/>
    <mergeCell ref="J83:J84"/>
    <mergeCell ref="Y83:Y84"/>
    <mergeCell ref="Z83:Z84"/>
    <mergeCell ref="G85:H85"/>
    <mergeCell ref="I85:J85"/>
    <mergeCell ref="O85:P85"/>
    <mergeCell ref="Q85:R85"/>
    <mergeCell ref="W85:X85"/>
    <mergeCell ref="Y85:Z85"/>
    <mergeCell ref="O83:O84"/>
    <mergeCell ref="P83:P84"/>
    <mergeCell ref="Q83:Q84"/>
    <mergeCell ref="R83:R84"/>
    <mergeCell ref="W83:W84"/>
    <mergeCell ref="X83:X84"/>
    <mergeCell ref="D86:D89"/>
    <mergeCell ref="E86:F89"/>
    <mergeCell ref="L86:L89"/>
    <mergeCell ref="M86:N89"/>
    <mergeCell ref="T86:T89"/>
    <mergeCell ref="U86:V89"/>
    <mergeCell ref="G87:G88"/>
    <mergeCell ref="H87:H88"/>
    <mergeCell ref="I87:I88"/>
    <mergeCell ref="J87:J88"/>
    <mergeCell ref="Y87:Y88"/>
    <mergeCell ref="Z87:Z88"/>
    <mergeCell ref="G89:H89"/>
    <mergeCell ref="I89:J89"/>
    <mergeCell ref="O89:P89"/>
    <mergeCell ref="Q89:R89"/>
    <mergeCell ref="W89:X89"/>
    <mergeCell ref="Y89:Z89"/>
    <mergeCell ref="O87:O88"/>
    <mergeCell ref="P87:P88"/>
    <mergeCell ref="Q87:Q88"/>
    <mergeCell ref="R87:R88"/>
    <mergeCell ref="W87:W88"/>
    <mergeCell ref="X87:X88"/>
    <mergeCell ref="D90:D93"/>
    <mergeCell ref="E90:F93"/>
    <mergeCell ref="L90:L93"/>
    <mergeCell ref="M90:N93"/>
    <mergeCell ref="T90:T93"/>
    <mergeCell ref="U90:V93"/>
    <mergeCell ref="G91:G92"/>
    <mergeCell ref="H91:H92"/>
    <mergeCell ref="I91:I92"/>
    <mergeCell ref="J91:J92"/>
    <mergeCell ref="Y91:Y92"/>
    <mergeCell ref="Z91:Z92"/>
    <mergeCell ref="G93:H93"/>
    <mergeCell ref="I93:J93"/>
    <mergeCell ref="O93:P93"/>
    <mergeCell ref="Q93:R93"/>
    <mergeCell ref="W93:X93"/>
    <mergeCell ref="Y93:Z93"/>
    <mergeCell ref="O91:O92"/>
    <mergeCell ref="P91:P92"/>
    <mergeCell ref="Q91:Q92"/>
    <mergeCell ref="R91:R92"/>
    <mergeCell ref="W91:W92"/>
    <mergeCell ref="X91:X92"/>
    <mergeCell ref="D94:D97"/>
    <mergeCell ref="E94:F97"/>
    <mergeCell ref="L94:L97"/>
    <mergeCell ref="M94:N97"/>
    <mergeCell ref="T94:T97"/>
    <mergeCell ref="U94:V97"/>
    <mergeCell ref="G95:G96"/>
    <mergeCell ref="H95:H96"/>
    <mergeCell ref="I95:I96"/>
    <mergeCell ref="J95:J96"/>
    <mergeCell ref="Y95:Y96"/>
    <mergeCell ref="Z95:Z96"/>
    <mergeCell ref="G97:H97"/>
    <mergeCell ref="I97:J97"/>
    <mergeCell ref="O97:P97"/>
    <mergeCell ref="Q97:R97"/>
    <mergeCell ref="W97:X97"/>
    <mergeCell ref="Y97:Z97"/>
    <mergeCell ref="O95:O96"/>
    <mergeCell ref="P95:P96"/>
    <mergeCell ref="Q95:Q96"/>
    <mergeCell ref="R95:R96"/>
    <mergeCell ref="W95:W96"/>
    <mergeCell ref="X95:X96"/>
  </mergeCells>
  <phoneticPr fontId="4"/>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13148-A0FB-4489-834F-9BE2DDA59A6C}">
  <dimension ref="B1:AD97"/>
  <sheetViews>
    <sheetView topLeftCell="A6" zoomScale="85" zoomScaleNormal="85" workbookViewId="0">
      <selection activeCell="I35" sqref="I35:I37"/>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453</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452</v>
      </c>
      <c r="D8" s="143">
        <v>546</v>
      </c>
      <c r="E8" s="143">
        <v>101</v>
      </c>
      <c r="F8" s="143">
        <v>39</v>
      </c>
      <c r="G8" s="143">
        <v>98</v>
      </c>
      <c r="H8" s="143">
        <v>39</v>
      </c>
      <c r="I8" s="144">
        <v>328</v>
      </c>
      <c r="J8" s="106" t="s">
        <v>265</v>
      </c>
    </row>
    <row r="9" spans="2:10" x14ac:dyDescent="0.4">
      <c r="B9" s="141"/>
      <c r="C9" s="143"/>
      <c r="D9" s="143"/>
      <c r="E9" s="143"/>
      <c r="F9" s="143"/>
      <c r="G9" s="143"/>
      <c r="H9" s="143"/>
      <c r="I9" s="145"/>
    </row>
    <row r="10" spans="2:10" x14ac:dyDescent="0.4">
      <c r="B10" s="141"/>
      <c r="C10" s="143"/>
      <c r="D10" s="143"/>
      <c r="E10" s="143">
        <f>E8+F8</f>
        <v>140</v>
      </c>
      <c r="F10" s="143"/>
      <c r="G10" s="143">
        <f>G8+H8</f>
        <v>137</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453</v>
      </c>
      <c r="D15" s="143"/>
      <c r="E15" s="143"/>
      <c r="F15" s="143"/>
      <c r="G15" s="143"/>
      <c r="H15" s="143"/>
      <c r="I15" s="144"/>
    </row>
    <row r="16" spans="2:10" x14ac:dyDescent="0.4">
      <c r="B16" s="141"/>
      <c r="C16" s="143"/>
      <c r="D16" s="143"/>
      <c r="E16" s="143"/>
      <c r="F16" s="143"/>
      <c r="G16" s="143"/>
      <c r="H16" s="143"/>
      <c r="I16" s="145"/>
    </row>
    <row r="17" spans="2:29" x14ac:dyDescent="0.4">
      <c r="B17" s="141"/>
      <c r="C17" s="143"/>
      <c r="D17" s="143"/>
      <c r="E17" s="143">
        <f>E15+F15</f>
        <v>0</v>
      </c>
      <c r="F17" s="143"/>
      <c r="G17" s="143">
        <f>G15+H15</f>
        <v>0</v>
      </c>
      <c r="H17" s="143"/>
      <c r="I17" s="146"/>
    </row>
    <row r="18" spans="2:29" x14ac:dyDescent="0.4">
      <c r="B18" s="141"/>
      <c r="C18" s="276" t="s">
        <v>454</v>
      </c>
      <c r="D18" s="150" t="e">
        <f t="shared" ref="D18:I18" si="1">D15*D11</f>
        <v>#DIV/0!</v>
      </c>
      <c r="E18" s="150" t="e">
        <f t="shared" si="1"/>
        <v>#DIV/0!</v>
      </c>
      <c r="F18" s="150" t="e">
        <f t="shared" si="1"/>
        <v>#DIV/0!</v>
      </c>
      <c r="G18" s="150" t="e">
        <f t="shared" si="1"/>
        <v>#DIV/0!</v>
      </c>
      <c r="H18" s="150" t="e">
        <f t="shared" si="1"/>
        <v>#DIV/0!</v>
      </c>
      <c r="I18" s="147" t="e">
        <f t="shared" si="1"/>
        <v>#DIV/0!</v>
      </c>
    </row>
    <row r="19" spans="2:29" x14ac:dyDescent="0.4">
      <c r="B19" s="141"/>
      <c r="C19" s="143"/>
      <c r="D19" s="150"/>
      <c r="E19" s="150"/>
      <c r="F19" s="150"/>
      <c r="G19" s="150"/>
      <c r="H19" s="150"/>
      <c r="I19" s="148"/>
    </row>
    <row r="20" spans="2:29" x14ac:dyDescent="0.4">
      <c r="B20" s="141"/>
      <c r="C20" s="143"/>
      <c r="D20" s="150"/>
      <c r="E20" s="150" t="e">
        <f>E18+F18</f>
        <v>#DIV/0!</v>
      </c>
      <c r="F20" s="150"/>
      <c r="G20" s="150" t="e">
        <f>G18+H18</f>
        <v>#DIV/0!</v>
      </c>
      <c r="H20" s="150"/>
      <c r="I20" s="149"/>
    </row>
    <row r="21" spans="2:2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29" x14ac:dyDescent="0.4">
      <c r="B22" s="77"/>
      <c r="C22" s="77"/>
      <c r="D22" s="151" t="s">
        <v>261</v>
      </c>
      <c r="E22" s="78"/>
      <c r="F22" s="78"/>
      <c r="G22" s="78"/>
      <c r="H22" s="78"/>
      <c r="I22" s="78"/>
    </row>
    <row r="23" spans="2:29" x14ac:dyDescent="0.4">
      <c r="B23" s="77"/>
      <c r="C23" s="77"/>
      <c r="D23" s="152"/>
      <c r="E23" s="78"/>
      <c r="F23" s="78"/>
      <c r="G23" s="78"/>
      <c r="H23" s="78"/>
      <c r="I23" s="78"/>
    </row>
    <row r="24" spans="2:29" x14ac:dyDescent="0.4">
      <c r="B24" s="77"/>
      <c r="C24" s="77"/>
      <c r="D24" s="78"/>
      <c r="E24" s="78"/>
      <c r="F24" s="78"/>
      <c r="G24" s="78"/>
      <c r="H24" s="78"/>
      <c r="I24" s="78"/>
    </row>
    <row r="25" spans="2:29" x14ac:dyDescent="0.4">
      <c r="B25" s="77"/>
      <c r="C25" s="77"/>
      <c r="D25" s="78"/>
      <c r="E25" s="78"/>
      <c r="F25" s="78"/>
      <c r="G25" s="78"/>
      <c r="H25" s="78"/>
      <c r="I25" s="78"/>
    </row>
    <row r="26" spans="2:29" x14ac:dyDescent="0.4">
      <c r="B26" s="77"/>
      <c r="C26" s="77"/>
      <c r="D26" s="78"/>
      <c r="E26" s="78"/>
      <c r="F26" s="78"/>
      <c r="G26" s="78"/>
      <c r="H26" s="78"/>
      <c r="I26" s="78"/>
    </row>
    <row r="27" spans="2:29" x14ac:dyDescent="0.4">
      <c r="B27" s="77"/>
      <c r="C27" s="77"/>
      <c r="D27" s="77"/>
      <c r="E27" s="78"/>
      <c r="F27" s="78"/>
      <c r="G27" s="78"/>
      <c r="H27" s="78"/>
      <c r="I27" s="78"/>
    </row>
    <row r="29" spans="2:29" ht="19.5" thickBot="1" x14ac:dyDescent="0.45">
      <c r="D29" s="79"/>
    </row>
    <row r="30" spans="2:29" ht="19.5"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row>
    <row r="31" spans="2:2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row>
    <row r="32" spans="2:29" x14ac:dyDescent="0.4">
      <c r="B32" s="281" t="s">
        <v>193</v>
      </c>
      <c r="C32" s="272" t="s">
        <v>457</v>
      </c>
      <c r="D32" s="273" t="s">
        <v>458</v>
      </c>
      <c r="E32" s="142">
        <v>154</v>
      </c>
      <c r="F32" s="154">
        <v>46</v>
      </c>
      <c r="G32" s="154">
        <v>174</v>
      </c>
      <c r="H32" s="144">
        <v>46</v>
      </c>
      <c r="I32" s="278">
        <v>328</v>
      </c>
      <c r="K32"/>
      <c r="L32" s="281" t="s">
        <v>193</v>
      </c>
      <c r="M32" s="272" t="s">
        <v>390</v>
      </c>
      <c r="N32" s="273" t="s">
        <v>397</v>
      </c>
      <c r="O32" s="273">
        <v>111</v>
      </c>
      <c r="P32" s="273">
        <v>72</v>
      </c>
      <c r="Q32" s="273">
        <v>191</v>
      </c>
      <c r="R32" s="273">
        <v>72</v>
      </c>
      <c r="S32" s="278">
        <v>175</v>
      </c>
      <c r="V32" s="191" t="s">
        <v>193</v>
      </c>
      <c r="W32" s="272" t="s">
        <v>333</v>
      </c>
      <c r="X32" s="273" t="s">
        <v>344</v>
      </c>
      <c r="Y32" s="273">
        <v>232</v>
      </c>
      <c r="Z32" s="273">
        <v>59</v>
      </c>
      <c r="AA32" s="273">
        <v>173</v>
      </c>
      <c r="AB32" s="273">
        <v>59</v>
      </c>
      <c r="AC32" s="194">
        <v>704</v>
      </c>
    </row>
    <row r="33" spans="2:30" x14ac:dyDescent="0.4">
      <c r="B33" s="282"/>
      <c r="C33" s="141"/>
      <c r="D33" s="143"/>
      <c r="E33" s="264"/>
      <c r="F33" s="156"/>
      <c r="G33" s="156"/>
      <c r="H33" s="146"/>
      <c r="I33" s="184"/>
      <c r="K33"/>
      <c r="L33" s="282"/>
      <c r="M33" s="141"/>
      <c r="N33" s="143"/>
      <c r="O33" s="143"/>
      <c r="P33" s="143"/>
      <c r="Q33" s="143"/>
      <c r="R33" s="143"/>
      <c r="S33" s="184"/>
      <c r="V33" s="192"/>
      <c r="W33" s="141"/>
      <c r="X33" s="143"/>
      <c r="Y33" s="143"/>
      <c r="Z33" s="143"/>
      <c r="AA33" s="143"/>
      <c r="AB33" s="143"/>
      <c r="AC33" s="145"/>
    </row>
    <row r="34" spans="2:30" ht="19.5" thickBot="1" x14ac:dyDescent="0.45">
      <c r="B34" s="282"/>
      <c r="C34" s="153"/>
      <c r="D34" s="177"/>
      <c r="E34" s="277">
        <f>E32+F32</f>
        <v>200</v>
      </c>
      <c r="F34" s="277"/>
      <c r="G34" s="277">
        <f>G32+H32</f>
        <v>220</v>
      </c>
      <c r="H34" s="277"/>
      <c r="I34" s="185"/>
      <c r="K34"/>
      <c r="L34" s="282"/>
      <c r="M34" s="153"/>
      <c r="N34" s="177"/>
      <c r="O34" s="277">
        <f>O32+P32</f>
        <v>183</v>
      </c>
      <c r="P34" s="277"/>
      <c r="Q34" s="277">
        <f>Q32+R32</f>
        <v>263</v>
      </c>
      <c r="R34" s="277"/>
      <c r="S34" s="185"/>
      <c r="V34" s="192"/>
      <c r="W34" s="153"/>
      <c r="X34" s="177"/>
      <c r="Y34" s="207">
        <f>Y32+Z32</f>
        <v>291</v>
      </c>
      <c r="Z34" s="208"/>
      <c r="AA34" s="207">
        <f>AA32+AB32</f>
        <v>232</v>
      </c>
      <c r="AB34" s="208"/>
      <c r="AC34" s="176"/>
    </row>
    <row r="35" spans="2:30" x14ac:dyDescent="0.4">
      <c r="B35" s="282"/>
      <c r="C35" s="272" t="s">
        <v>459</v>
      </c>
      <c r="D35" s="279"/>
      <c r="E35" s="273"/>
      <c r="F35" s="273"/>
      <c r="G35" s="273"/>
      <c r="H35" s="273"/>
      <c r="I35" s="278"/>
      <c r="K35"/>
      <c r="L35" s="282"/>
      <c r="M35" s="272" t="s">
        <v>391</v>
      </c>
      <c r="N35" s="279" t="s">
        <v>409</v>
      </c>
      <c r="O35" s="273">
        <v>183</v>
      </c>
      <c r="P35" s="273">
        <v>26</v>
      </c>
      <c r="Q35" s="273">
        <v>183</v>
      </c>
      <c r="R35" s="273">
        <v>26</v>
      </c>
      <c r="S35" s="278">
        <v>508</v>
      </c>
      <c r="V35" s="192"/>
      <c r="W35" s="272" t="s">
        <v>334</v>
      </c>
      <c r="X35" s="197" t="s">
        <v>359</v>
      </c>
      <c r="Y35" s="273">
        <v>274</v>
      </c>
      <c r="Z35" s="273">
        <v>47</v>
      </c>
      <c r="AA35" s="273">
        <v>257</v>
      </c>
      <c r="AB35" s="273">
        <v>47</v>
      </c>
      <c r="AC35" s="194">
        <v>1841</v>
      </c>
    </row>
    <row r="36" spans="2:30" x14ac:dyDescent="0.4">
      <c r="B36" s="282"/>
      <c r="C36" s="141"/>
      <c r="D36" s="150"/>
      <c r="E36" s="143"/>
      <c r="F36" s="143"/>
      <c r="G36" s="143"/>
      <c r="H36" s="143"/>
      <c r="I36" s="184"/>
      <c r="K36"/>
      <c r="L36" s="282"/>
      <c r="M36" s="141"/>
      <c r="N36" s="150"/>
      <c r="O36" s="143"/>
      <c r="P36" s="143"/>
      <c r="Q36" s="143"/>
      <c r="R36" s="143"/>
      <c r="S36" s="184"/>
      <c r="V36" s="192"/>
      <c r="W36" s="141"/>
      <c r="X36" s="204"/>
      <c r="Y36" s="143"/>
      <c r="Z36" s="143"/>
      <c r="AA36" s="143"/>
      <c r="AB36" s="143"/>
      <c r="AC36" s="145"/>
    </row>
    <row r="37" spans="2:30" ht="19.5" thickBot="1" x14ac:dyDescent="0.45">
      <c r="B37" s="282"/>
      <c r="C37" s="153"/>
      <c r="D37" s="280"/>
      <c r="E37" s="277">
        <f>E35+F35</f>
        <v>0</v>
      </c>
      <c r="F37" s="277"/>
      <c r="G37" s="277">
        <f>G35+H35</f>
        <v>0</v>
      </c>
      <c r="H37" s="277"/>
      <c r="I37" s="185"/>
      <c r="K37"/>
      <c r="L37" s="282"/>
      <c r="M37" s="153"/>
      <c r="N37" s="280"/>
      <c r="O37" s="277">
        <f>O35+P35</f>
        <v>209</v>
      </c>
      <c r="P37" s="277"/>
      <c r="Q37" s="277">
        <f>Q35+R35</f>
        <v>209</v>
      </c>
      <c r="R37" s="277"/>
      <c r="S37" s="185"/>
      <c r="V37" s="192"/>
      <c r="W37" s="153"/>
      <c r="X37" s="205"/>
      <c r="Y37" s="207">
        <f>Y35+Z35</f>
        <v>321</v>
      </c>
      <c r="Z37" s="208"/>
      <c r="AA37" s="207">
        <f>AA35+AB35</f>
        <v>304</v>
      </c>
      <c r="AB37" s="208"/>
      <c r="AC37" s="176"/>
    </row>
    <row r="38" spans="2:30" x14ac:dyDescent="0.4">
      <c r="B38" s="282"/>
      <c r="C38" s="272" t="s">
        <v>448</v>
      </c>
      <c r="D38" s="273"/>
      <c r="E38" s="273"/>
      <c r="F38" s="273"/>
      <c r="G38" s="273"/>
      <c r="H38" s="273"/>
      <c r="I38" s="278"/>
      <c r="K38"/>
      <c r="L38" s="282"/>
      <c r="M38" s="272" t="s">
        <v>398</v>
      </c>
      <c r="N38" s="273" t="s">
        <v>419</v>
      </c>
      <c r="O38" s="273">
        <v>182</v>
      </c>
      <c r="P38" s="273">
        <v>72</v>
      </c>
      <c r="Q38" s="273">
        <v>253</v>
      </c>
      <c r="R38" s="273">
        <v>72</v>
      </c>
      <c r="S38" s="278">
        <v>553</v>
      </c>
      <c r="V38" s="192"/>
      <c r="W38" s="272" t="s">
        <v>335</v>
      </c>
      <c r="X38" s="273" t="s">
        <v>364</v>
      </c>
      <c r="Y38" s="273">
        <v>275</v>
      </c>
      <c r="Z38" s="273">
        <v>74</v>
      </c>
      <c r="AA38" s="273">
        <v>253</v>
      </c>
      <c r="AB38" s="273">
        <v>74</v>
      </c>
      <c r="AC38" s="194">
        <v>1867</v>
      </c>
    </row>
    <row r="39" spans="2:30" x14ac:dyDescent="0.4">
      <c r="B39" s="282"/>
      <c r="C39" s="141"/>
      <c r="D39" s="143"/>
      <c r="E39" s="143"/>
      <c r="F39" s="143"/>
      <c r="G39" s="143"/>
      <c r="H39" s="143"/>
      <c r="I39" s="184"/>
      <c r="K39"/>
      <c r="L39" s="282"/>
      <c r="M39" s="141"/>
      <c r="N39" s="143"/>
      <c r="O39" s="143"/>
      <c r="P39" s="143"/>
      <c r="Q39" s="143"/>
      <c r="R39" s="143"/>
      <c r="S39" s="184"/>
      <c r="V39" s="192"/>
      <c r="W39" s="141"/>
      <c r="X39" s="143"/>
      <c r="Y39" s="143"/>
      <c r="Z39" s="143"/>
      <c r="AA39" s="143"/>
      <c r="AB39" s="143"/>
      <c r="AC39" s="145"/>
    </row>
    <row r="40" spans="2:30" ht="19.5" thickBot="1" x14ac:dyDescent="0.45">
      <c r="B40" s="282"/>
      <c r="C40" s="153"/>
      <c r="D40" s="177"/>
      <c r="E40" s="277">
        <f>E38+F38</f>
        <v>0</v>
      </c>
      <c r="F40" s="277"/>
      <c r="G40" s="277">
        <f>G38+H38</f>
        <v>0</v>
      </c>
      <c r="H40" s="277"/>
      <c r="I40" s="185"/>
      <c r="K40"/>
      <c r="L40" s="282"/>
      <c r="M40" s="153"/>
      <c r="N40" s="177"/>
      <c r="O40" s="277">
        <f>O38+P38</f>
        <v>254</v>
      </c>
      <c r="P40" s="277"/>
      <c r="Q40" s="277">
        <f>Q38+R38</f>
        <v>325</v>
      </c>
      <c r="R40" s="277"/>
      <c r="S40" s="185"/>
      <c r="V40" s="192"/>
      <c r="W40" s="153"/>
      <c r="X40" s="177"/>
      <c r="Y40" s="207">
        <f>Y38+Z38</f>
        <v>349</v>
      </c>
      <c r="Z40" s="208"/>
      <c r="AA40" s="207">
        <f>AA38+AB38</f>
        <v>327</v>
      </c>
      <c r="AB40" s="208"/>
      <c r="AC40" s="176"/>
      <c r="AD40" s="66">
        <v>82.9</v>
      </c>
    </row>
    <row r="41" spans="2:30" x14ac:dyDescent="0.4">
      <c r="B41" s="282"/>
      <c r="C41" s="272" t="s">
        <v>449</v>
      </c>
      <c r="D41" s="273"/>
      <c r="E41" s="273"/>
      <c r="F41" s="273"/>
      <c r="G41" s="273"/>
      <c r="H41" s="273"/>
      <c r="I41" s="278"/>
      <c r="K41"/>
      <c r="L41" s="282"/>
      <c r="M41" s="272" t="s">
        <v>399</v>
      </c>
      <c r="N41" s="273" t="s">
        <v>423</v>
      </c>
      <c r="O41" s="273">
        <v>84</v>
      </c>
      <c r="P41" s="273">
        <v>23</v>
      </c>
      <c r="Q41" s="273">
        <v>102</v>
      </c>
      <c r="R41" s="273">
        <v>23</v>
      </c>
      <c r="S41" s="278">
        <v>332</v>
      </c>
      <c r="V41" s="192"/>
      <c r="W41" s="272" t="s">
        <v>336</v>
      </c>
      <c r="X41" s="273" t="s">
        <v>365</v>
      </c>
      <c r="Y41" s="273">
        <v>362</v>
      </c>
      <c r="Z41" s="273">
        <v>110</v>
      </c>
      <c r="AA41" s="273">
        <v>475</v>
      </c>
      <c r="AB41" s="273">
        <v>110</v>
      </c>
      <c r="AC41" s="194">
        <v>3341</v>
      </c>
    </row>
    <row r="42" spans="2:30" x14ac:dyDescent="0.4">
      <c r="B42" s="282"/>
      <c r="C42" s="141"/>
      <c r="D42" s="143"/>
      <c r="E42" s="143"/>
      <c r="F42" s="143"/>
      <c r="G42" s="143"/>
      <c r="H42" s="143"/>
      <c r="I42" s="184"/>
      <c r="K42"/>
      <c r="L42" s="282"/>
      <c r="M42" s="141"/>
      <c r="N42" s="143"/>
      <c r="O42" s="143"/>
      <c r="P42" s="143"/>
      <c r="Q42" s="143"/>
      <c r="R42" s="143"/>
      <c r="S42" s="184"/>
      <c r="V42" s="192"/>
      <c r="W42" s="141"/>
      <c r="X42" s="143"/>
      <c r="Y42" s="143"/>
      <c r="Z42" s="143"/>
      <c r="AA42" s="143"/>
      <c r="AB42" s="143"/>
      <c r="AC42" s="145"/>
    </row>
    <row r="43" spans="2:30" ht="19.5" thickBot="1" x14ac:dyDescent="0.45">
      <c r="B43" s="282"/>
      <c r="C43" s="153"/>
      <c r="D43" s="177"/>
      <c r="E43" s="277">
        <f>E41+F41</f>
        <v>0</v>
      </c>
      <c r="F43" s="277"/>
      <c r="G43" s="277">
        <f>G41+H41</f>
        <v>0</v>
      </c>
      <c r="H43" s="277"/>
      <c r="I43" s="185"/>
      <c r="K43"/>
      <c r="L43" s="282"/>
      <c r="M43" s="153"/>
      <c r="N43" s="177"/>
      <c r="O43" s="277">
        <f>O41+P41</f>
        <v>107</v>
      </c>
      <c r="P43" s="277"/>
      <c r="Q43" s="277">
        <f>Q41+R41</f>
        <v>125</v>
      </c>
      <c r="R43" s="277"/>
      <c r="S43" s="185"/>
      <c r="V43" s="192"/>
      <c r="W43" s="153"/>
      <c r="X43" s="177"/>
      <c r="Y43" s="207">
        <f>Y41+Z41</f>
        <v>472</v>
      </c>
      <c r="Z43" s="208"/>
      <c r="AA43" s="207">
        <f>AA41+AB41</f>
        <v>585</v>
      </c>
      <c r="AB43" s="208"/>
      <c r="AC43" s="176"/>
      <c r="AD43" s="66">
        <v>148.47999999999999</v>
      </c>
    </row>
    <row r="44" spans="2:30" x14ac:dyDescent="0.4">
      <c r="B44" s="282"/>
      <c r="C44" s="272" t="s">
        <v>450</v>
      </c>
      <c r="D44" s="273"/>
      <c r="E44" s="273"/>
      <c r="F44" s="273"/>
      <c r="G44" s="273"/>
      <c r="H44" s="273"/>
      <c r="I44" s="278"/>
      <c r="K44"/>
      <c r="L44" s="282"/>
      <c r="M44" s="272" t="s">
        <v>427</v>
      </c>
      <c r="N44" s="273" t="s">
        <v>428</v>
      </c>
      <c r="O44" s="273">
        <v>76</v>
      </c>
      <c r="P44" s="273">
        <v>20</v>
      </c>
      <c r="Q44" s="273">
        <v>78</v>
      </c>
      <c r="R44" s="273">
        <v>20</v>
      </c>
      <c r="S44" s="278">
        <v>332</v>
      </c>
      <c r="V44" s="192"/>
      <c r="W44" s="272" t="s">
        <v>337</v>
      </c>
      <c r="X44" s="143" t="s">
        <v>370</v>
      </c>
      <c r="Y44" s="143">
        <v>457</v>
      </c>
      <c r="Z44" s="143">
        <v>150</v>
      </c>
      <c r="AA44" s="143">
        <v>536</v>
      </c>
      <c r="AB44" s="143">
        <v>150</v>
      </c>
      <c r="AC44" s="144">
        <v>2319</v>
      </c>
    </row>
    <row r="45" spans="2:30" x14ac:dyDescent="0.4">
      <c r="B45" s="282"/>
      <c r="C45" s="141"/>
      <c r="D45" s="143"/>
      <c r="E45" s="143"/>
      <c r="F45" s="143"/>
      <c r="G45" s="143"/>
      <c r="H45" s="143"/>
      <c r="I45" s="184"/>
      <c r="K45"/>
      <c r="L45" s="282"/>
      <c r="M45" s="141"/>
      <c r="N45" s="143"/>
      <c r="O45" s="143"/>
      <c r="P45" s="143"/>
      <c r="Q45" s="143"/>
      <c r="R45" s="143"/>
      <c r="S45" s="184"/>
      <c r="V45" s="192"/>
      <c r="W45" s="141"/>
      <c r="X45" s="143"/>
      <c r="Y45" s="143"/>
      <c r="Z45" s="143"/>
      <c r="AA45" s="143"/>
      <c r="AB45" s="143"/>
      <c r="AC45" s="145"/>
    </row>
    <row r="46" spans="2:30" ht="19.5" thickBot="1" x14ac:dyDescent="0.45">
      <c r="B46" s="282"/>
      <c r="C46" s="153"/>
      <c r="D46" s="177"/>
      <c r="E46" s="277">
        <f>E44+F44</f>
        <v>0</v>
      </c>
      <c r="F46" s="277"/>
      <c r="G46" s="277">
        <f>G44+H44</f>
        <v>0</v>
      </c>
      <c r="H46" s="277"/>
      <c r="I46" s="185"/>
      <c r="K46"/>
      <c r="L46" s="282"/>
      <c r="M46" s="153"/>
      <c r="N46" s="177"/>
      <c r="O46" s="277">
        <f>O44+P44</f>
        <v>96</v>
      </c>
      <c r="P46" s="277"/>
      <c r="Q46" s="277">
        <f>Q44+R44</f>
        <v>98</v>
      </c>
      <c r="R46" s="277"/>
      <c r="S46" s="185"/>
      <c r="V46" s="192"/>
      <c r="W46" s="153"/>
      <c r="X46" s="143"/>
      <c r="Y46" s="207">
        <f>Y44+Z44</f>
        <v>607</v>
      </c>
      <c r="Z46" s="208"/>
      <c r="AA46" s="207">
        <f>AA44+AB44</f>
        <v>686</v>
      </c>
      <c r="AB46" s="208"/>
      <c r="AC46" s="146"/>
      <c r="AD46" s="66">
        <v>103</v>
      </c>
    </row>
    <row r="47" spans="2:30" x14ac:dyDescent="0.4">
      <c r="B47" s="282"/>
      <c r="C47" s="272" t="s">
        <v>451</v>
      </c>
      <c r="D47" s="273"/>
      <c r="E47" s="273"/>
      <c r="F47" s="273"/>
      <c r="G47" s="273"/>
      <c r="H47" s="273"/>
      <c r="I47" s="278"/>
      <c r="K47" s="88"/>
      <c r="L47" s="282"/>
      <c r="M47" s="272" t="s">
        <v>429</v>
      </c>
      <c r="N47" s="273" t="s">
        <v>432</v>
      </c>
      <c r="O47" s="273">
        <v>102</v>
      </c>
      <c r="P47" s="273">
        <v>24</v>
      </c>
      <c r="Q47" s="273">
        <v>72</v>
      </c>
      <c r="R47" s="273">
        <v>24</v>
      </c>
      <c r="S47" s="278">
        <v>184</v>
      </c>
      <c r="V47" s="192"/>
      <c r="W47" s="272" t="s">
        <v>338</v>
      </c>
      <c r="X47" s="143" t="s">
        <v>374</v>
      </c>
      <c r="Y47" s="143">
        <v>754</v>
      </c>
      <c r="Z47" s="143">
        <v>244</v>
      </c>
      <c r="AA47" s="143">
        <v>853</v>
      </c>
      <c r="AB47" s="143">
        <v>244</v>
      </c>
      <c r="AC47" s="144">
        <v>3095</v>
      </c>
    </row>
    <row r="48" spans="2:30" x14ac:dyDescent="0.4">
      <c r="B48" s="282"/>
      <c r="C48" s="141"/>
      <c r="D48" s="143"/>
      <c r="E48" s="143"/>
      <c r="F48" s="143"/>
      <c r="G48" s="143"/>
      <c r="H48" s="143"/>
      <c r="I48" s="184"/>
      <c r="K48" s="88"/>
      <c r="L48" s="282"/>
      <c r="M48" s="141"/>
      <c r="N48" s="143"/>
      <c r="O48" s="143"/>
      <c r="P48" s="143"/>
      <c r="Q48" s="143"/>
      <c r="R48" s="143"/>
      <c r="S48" s="184"/>
      <c r="V48" s="192"/>
      <c r="W48" s="141"/>
      <c r="X48" s="143"/>
      <c r="Y48" s="143"/>
      <c r="Z48" s="143"/>
      <c r="AA48" s="143"/>
      <c r="AB48" s="143"/>
      <c r="AC48" s="145"/>
    </row>
    <row r="49" spans="2:30" ht="19.5" thickBot="1" x14ac:dyDescent="0.45">
      <c r="B49" s="282"/>
      <c r="C49" s="153"/>
      <c r="D49" s="177"/>
      <c r="E49" s="277">
        <f>E47+F47</f>
        <v>0</v>
      </c>
      <c r="F49" s="277"/>
      <c r="G49" s="277">
        <f>G47+H47</f>
        <v>0</v>
      </c>
      <c r="H49" s="277"/>
      <c r="I49" s="185"/>
      <c r="K49" s="88"/>
      <c r="L49" s="282"/>
      <c r="M49" s="153"/>
      <c r="N49" s="177"/>
      <c r="O49" s="277">
        <f>O47+P47</f>
        <v>126</v>
      </c>
      <c r="P49" s="277"/>
      <c r="Q49" s="277">
        <f>Q47+R47</f>
        <v>96</v>
      </c>
      <c r="R49" s="277"/>
      <c r="S49" s="185"/>
      <c r="V49" s="192"/>
      <c r="W49" s="153"/>
      <c r="X49" s="143"/>
      <c r="Y49" s="207">
        <f>Y47+Z47</f>
        <v>998</v>
      </c>
      <c r="Z49" s="208"/>
      <c r="AA49" s="207">
        <f>AA47+AB47</f>
        <v>1097</v>
      </c>
      <c r="AB49" s="208"/>
      <c r="AC49" s="146"/>
      <c r="AD49" s="66">
        <v>137.5</v>
      </c>
    </row>
    <row r="50" spans="2:30" x14ac:dyDescent="0.4">
      <c r="B50" s="282"/>
      <c r="C50" s="272" t="s">
        <v>460</v>
      </c>
      <c r="D50" s="273"/>
      <c r="E50" s="143"/>
      <c r="F50" s="143"/>
      <c r="G50" s="143"/>
      <c r="H50" s="143"/>
      <c r="I50" s="144"/>
      <c r="K50" s="88"/>
      <c r="L50" s="282"/>
      <c r="M50" s="272" t="s">
        <v>402</v>
      </c>
      <c r="N50" s="273" t="s">
        <v>436</v>
      </c>
      <c r="O50" s="143">
        <v>154</v>
      </c>
      <c r="P50" s="143">
        <v>35</v>
      </c>
      <c r="Q50" s="143">
        <v>159</v>
      </c>
      <c r="R50" s="143">
        <v>35</v>
      </c>
      <c r="S50" s="144">
        <v>270</v>
      </c>
      <c r="V50" s="192"/>
      <c r="W50" s="272" t="s">
        <v>339</v>
      </c>
      <c r="X50" s="143" t="s">
        <v>384</v>
      </c>
      <c r="Y50" s="143">
        <v>508</v>
      </c>
      <c r="Z50" s="143">
        <v>167</v>
      </c>
      <c r="AA50" s="143">
        <v>563</v>
      </c>
      <c r="AB50" s="143">
        <v>167</v>
      </c>
      <c r="AC50" s="144">
        <v>1064</v>
      </c>
    </row>
    <row r="51" spans="2:30" x14ac:dyDescent="0.4">
      <c r="B51" s="282"/>
      <c r="C51" s="141"/>
      <c r="D51" s="143"/>
      <c r="E51" s="143"/>
      <c r="F51" s="143"/>
      <c r="G51" s="143"/>
      <c r="H51" s="143"/>
      <c r="I51" s="145"/>
      <c r="K51" s="88"/>
      <c r="L51" s="282"/>
      <c r="M51" s="141"/>
      <c r="N51" s="143"/>
      <c r="O51" s="143"/>
      <c r="P51" s="143"/>
      <c r="Q51" s="143"/>
      <c r="R51" s="143"/>
      <c r="S51" s="145"/>
      <c r="V51" s="192"/>
      <c r="W51" s="141"/>
      <c r="X51" s="143"/>
      <c r="Y51" s="143"/>
      <c r="Z51" s="143"/>
      <c r="AA51" s="143"/>
      <c r="AB51" s="143"/>
      <c r="AC51" s="145"/>
    </row>
    <row r="52" spans="2:30" ht="19.5" thickBot="1" x14ac:dyDescent="0.45">
      <c r="B52" s="282"/>
      <c r="C52" s="153"/>
      <c r="D52" s="177"/>
      <c r="E52" s="277">
        <f>E50+F50</f>
        <v>0</v>
      </c>
      <c r="F52" s="277"/>
      <c r="G52" s="277">
        <f>G50+H50</f>
        <v>0</v>
      </c>
      <c r="H52" s="277"/>
      <c r="I52" s="146"/>
      <c r="K52" s="88"/>
      <c r="L52" s="282"/>
      <c r="M52" s="153"/>
      <c r="N52" s="177"/>
      <c r="O52" s="277">
        <f>O50+P50</f>
        <v>189</v>
      </c>
      <c r="P52" s="277"/>
      <c r="Q52" s="277">
        <f>Q50+R50</f>
        <v>194</v>
      </c>
      <c r="R52" s="277"/>
      <c r="S52" s="146"/>
      <c r="V52" s="192"/>
      <c r="W52" s="153"/>
      <c r="X52" s="143"/>
      <c r="Y52" s="207">
        <f>Y50+Z50</f>
        <v>675</v>
      </c>
      <c r="Z52" s="208"/>
      <c r="AA52" s="207">
        <f>AA50+AB50</f>
        <v>730</v>
      </c>
      <c r="AB52" s="208"/>
      <c r="AC52" s="146"/>
      <c r="AD52" s="66">
        <v>47.2</v>
      </c>
    </row>
    <row r="53" spans="2:30" x14ac:dyDescent="0.4">
      <c r="B53" s="282"/>
      <c r="C53" s="272" t="s">
        <v>461</v>
      </c>
      <c r="D53" s="273"/>
      <c r="E53" s="273"/>
      <c r="F53" s="273"/>
      <c r="G53" s="273"/>
      <c r="H53" s="273"/>
      <c r="I53" s="278"/>
      <c r="K53" s="88"/>
      <c r="L53" s="282"/>
      <c r="M53" s="272" t="s">
        <v>403</v>
      </c>
      <c r="N53" s="273" t="s">
        <v>440</v>
      </c>
      <c r="O53" s="273">
        <v>89</v>
      </c>
      <c r="P53" s="273">
        <v>49</v>
      </c>
      <c r="Q53" s="273">
        <v>136</v>
      </c>
      <c r="R53" s="273">
        <v>49</v>
      </c>
      <c r="S53" s="278">
        <v>277</v>
      </c>
      <c r="V53" s="192"/>
      <c r="W53" s="179" t="s">
        <v>388</v>
      </c>
      <c r="X53" s="143" t="s">
        <v>389</v>
      </c>
      <c r="Y53" s="143">
        <v>176</v>
      </c>
      <c r="Z53" s="143">
        <v>33</v>
      </c>
      <c r="AA53" s="143">
        <v>174</v>
      </c>
      <c r="AB53" s="143">
        <v>33</v>
      </c>
      <c r="AC53" s="144">
        <v>476</v>
      </c>
    </row>
    <row r="54" spans="2:30" x14ac:dyDescent="0.4">
      <c r="B54" s="282"/>
      <c r="C54" s="141"/>
      <c r="D54" s="143"/>
      <c r="E54" s="143"/>
      <c r="F54" s="143"/>
      <c r="G54" s="143"/>
      <c r="H54" s="143"/>
      <c r="I54" s="184"/>
      <c r="K54" s="88"/>
      <c r="L54" s="282"/>
      <c r="M54" s="141"/>
      <c r="N54" s="143"/>
      <c r="O54" s="143"/>
      <c r="P54" s="143"/>
      <c r="Q54" s="143"/>
      <c r="R54" s="143"/>
      <c r="S54" s="184"/>
      <c r="V54" s="192"/>
      <c r="W54" s="180"/>
      <c r="X54" s="143"/>
      <c r="Y54" s="143"/>
      <c r="Z54" s="143"/>
      <c r="AA54" s="143"/>
      <c r="AB54" s="143"/>
      <c r="AC54" s="145"/>
    </row>
    <row r="55" spans="2:30" ht="19.5" thickBot="1" x14ac:dyDescent="0.45">
      <c r="B55" s="282"/>
      <c r="C55" s="153"/>
      <c r="D55" s="177"/>
      <c r="E55" s="277">
        <f>E53+F53</f>
        <v>0</v>
      </c>
      <c r="F55" s="277"/>
      <c r="G55" s="277">
        <f>G53+H53</f>
        <v>0</v>
      </c>
      <c r="H55" s="277"/>
      <c r="I55" s="185"/>
      <c r="K55" s="88"/>
      <c r="L55" s="282"/>
      <c r="M55" s="153"/>
      <c r="N55" s="177"/>
      <c r="O55" s="277">
        <f>O53+P53</f>
        <v>138</v>
      </c>
      <c r="P55" s="277"/>
      <c r="Q55" s="277">
        <f>Q53+R53</f>
        <v>185</v>
      </c>
      <c r="R55" s="277"/>
      <c r="S55" s="185"/>
      <c r="V55" s="192"/>
      <c r="W55" s="181"/>
      <c r="X55" s="143"/>
      <c r="Y55" s="207">
        <f>Y53+Z53</f>
        <v>209</v>
      </c>
      <c r="Z55" s="208"/>
      <c r="AA55" s="207">
        <f>AA53+AB53</f>
        <v>207</v>
      </c>
      <c r="AB55" s="208"/>
      <c r="AC55" s="146"/>
      <c r="AD55" s="66">
        <f>AC53/22.5</f>
        <v>21.155555555555555</v>
      </c>
    </row>
    <row r="56" spans="2:30" x14ac:dyDescent="0.4">
      <c r="B56" s="282"/>
      <c r="C56" s="272" t="s">
        <v>462</v>
      </c>
      <c r="D56" s="143"/>
      <c r="E56" s="143"/>
      <c r="F56" s="143"/>
      <c r="G56" s="143"/>
      <c r="H56" s="143"/>
      <c r="I56" s="144"/>
      <c r="K56" s="88"/>
      <c r="L56" s="282"/>
      <c r="M56" s="272" t="s">
        <v>439</v>
      </c>
      <c r="N56" s="143" t="s">
        <v>444</v>
      </c>
      <c r="O56" s="143">
        <v>79</v>
      </c>
      <c r="P56" s="143">
        <v>22</v>
      </c>
      <c r="Q56" s="143">
        <v>112</v>
      </c>
      <c r="R56" s="143">
        <v>22</v>
      </c>
      <c r="S56" s="144">
        <v>336</v>
      </c>
      <c r="V56" s="192"/>
      <c r="W56" s="272" t="s">
        <v>390</v>
      </c>
      <c r="X56" s="273"/>
      <c r="Y56" s="200"/>
      <c r="Z56" s="200"/>
      <c r="AA56" s="200"/>
      <c r="AB56" s="200"/>
      <c r="AC56" s="194"/>
    </row>
    <row r="57" spans="2:30" x14ac:dyDescent="0.4">
      <c r="B57" s="282"/>
      <c r="C57" s="141"/>
      <c r="D57" s="143"/>
      <c r="E57" s="143"/>
      <c r="F57" s="143"/>
      <c r="G57" s="143"/>
      <c r="H57" s="143"/>
      <c r="I57" s="145"/>
      <c r="K57" s="88"/>
      <c r="L57" s="282"/>
      <c r="M57" s="141"/>
      <c r="N57" s="143"/>
      <c r="O57" s="143"/>
      <c r="P57" s="143"/>
      <c r="Q57" s="143"/>
      <c r="R57" s="143"/>
      <c r="S57" s="145"/>
      <c r="V57" s="192"/>
      <c r="W57" s="141"/>
      <c r="X57" s="143"/>
      <c r="Y57" s="156"/>
      <c r="Z57" s="156"/>
      <c r="AA57" s="156"/>
      <c r="AB57" s="156"/>
      <c r="AC57" s="145"/>
    </row>
    <row r="58" spans="2:30" ht="19.5" thickBot="1" x14ac:dyDescent="0.45">
      <c r="B58" s="282"/>
      <c r="C58" s="153"/>
      <c r="D58" s="143"/>
      <c r="E58" s="277">
        <f>E56+F56</f>
        <v>0</v>
      </c>
      <c r="F58" s="277"/>
      <c r="G58" s="277">
        <f>G56+H56</f>
        <v>0</v>
      </c>
      <c r="H58" s="277"/>
      <c r="I58" s="146"/>
      <c r="K58" s="88"/>
      <c r="L58" s="282"/>
      <c r="M58" s="153"/>
      <c r="N58" s="143"/>
      <c r="O58" s="277">
        <f>O56+P56</f>
        <v>101</v>
      </c>
      <c r="P58" s="277"/>
      <c r="Q58" s="277">
        <f>Q56+R56</f>
        <v>134</v>
      </c>
      <c r="R58" s="277"/>
      <c r="S58" s="146"/>
      <c r="V58" s="192"/>
      <c r="W58" s="153"/>
      <c r="X58" s="177"/>
      <c r="Y58" s="207"/>
      <c r="Z58" s="208"/>
      <c r="AA58" s="207"/>
      <c r="AB58" s="208"/>
      <c r="AC58" s="176"/>
    </row>
    <row r="59" spans="2:30" x14ac:dyDescent="0.4">
      <c r="B59" s="282"/>
      <c r="C59" s="272" t="s">
        <v>463</v>
      </c>
      <c r="D59" s="279"/>
      <c r="E59" s="143"/>
      <c r="F59" s="143"/>
      <c r="G59" s="143"/>
      <c r="H59" s="143"/>
      <c r="I59" s="144"/>
      <c r="K59" s="88"/>
      <c r="L59" s="282"/>
      <c r="M59" s="272" t="s">
        <v>455</v>
      </c>
      <c r="N59" s="279" t="s">
        <v>456</v>
      </c>
      <c r="O59" s="143">
        <v>148</v>
      </c>
      <c r="P59" s="143">
        <v>48</v>
      </c>
      <c r="Q59" s="143">
        <v>172</v>
      </c>
      <c r="R59" s="143">
        <v>48</v>
      </c>
      <c r="S59" s="144">
        <v>317</v>
      </c>
      <c r="V59" s="192"/>
      <c r="W59" s="272" t="s">
        <v>391</v>
      </c>
      <c r="X59" s="197"/>
      <c r="Y59" s="273"/>
      <c r="Z59" s="273"/>
      <c r="AA59" s="273"/>
      <c r="AB59" s="273"/>
      <c r="AC59" s="194"/>
    </row>
    <row r="60" spans="2:30" x14ac:dyDescent="0.4">
      <c r="B60" s="282"/>
      <c r="C60" s="141"/>
      <c r="D60" s="150"/>
      <c r="E60" s="143"/>
      <c r="F60" s="143"/>
      <c r="G60" s="143"/>
      <c r="H60" s="143"/>
      <c r="I60" s="145"/>
      <c r="K60" s="88"/>
      <c r="L60" s="282"/>
      <c r="M60" s="141"/>
      <c r="N60" s="150"/>
      <c r="O60" s="143"/>
      <c r="P60" s="143"/>
      <c r="Q60" s="143"/>
      <c r="R60" s="143"/>
      <c r="S60" s="145"/>
      <c r="V60" s="192"/>
      <c r="W60" s="141"/>
      <c r="X60" s="204"/>
      <c r="Y60" s="143"/>
      <c r="Z60" s="143"/>
      <c r="AA60" s="143"/>
      <c r="AB60" s="143"/>
      <c r="AC60" s="145"/>
    </row>
    <row r="61" spans="2:30" ht="19.5" thickBot="1" x14ac:dyDescent="0.45">
      <c r="B61" s="283"/>
      <c r="C61" s="153"/>
      <c r="D61" s="280"/>
      <c r="E61" s="277">
        <f>E59+F59</f>
        <v>0</v>
      </c>
      <c r="F61" s="277"/>
      <c r="G61" s="277">
        <f>G59+H59</f>
        <v>0</v>
      </c>
      <c r="H61" s="277"/>
      <c r="I61" s="146"/>
      <c r="K61" s="88"/>
      <c r="L61" s="283"/>
      <c r="M61" s="153"/>
      <c r="N61" s="280"/>
      <c r="O61" s="277">
        <f>O59+P59</f>
        <v>196</v>
      </c>
      <c r="P61" s="277"/>
      <c r="Q61" s="277">
        <f>Q59+R59</f>
        <v>220</v>
      </c>
      <c r="R61" s="277"/>
      <c r="S61" s="146"/>
      <c r="V61" s="193"/>
      <c r="W61" s="153"/>
      <c r="X61" s="205"/>
      <c r="Y61" s="207">
        <f>Y59+Z59</f>
        <v>0</v>
      </c>
      <c r="Z61" s="208"/>
      <c r="AA61" s="207">
        <f>AA59+AB59</f>
        <v>0</v>
      </c>
      <c r="AB61" s="208"/>
      <c r="AC61" s="176"/>
    </row>
    <row r="62" spans="2:30" x14ac:dyDescent="0.4">
      <c r="B62" s="77"/>
      <c r="C62" s="77"/>
      <c r="D62" s="91"/>
      <c r="E62" s="92"/>
      <c r="F62" s="92"/>
      <c r="G62" s="92"/>
      <c r="H62" s="92"/>
      <c r="I62" s="77"/>
      <c r="K62" s="88"/>
      <c r="L62" s="88"/>
      <c r="M62" s="88"/>
      <c r="N62" s="88"/>
      <c r="O62" s="88"/>
      <c r="P62" s="88"/>
      <c r="Q62" s="88"/>
      <c r="R62" s="88"/>
    </row>
    <row r="63" spans="2:30" x14ac:dyDescent="0.4">
      <c r="D63" s="178" t="s">
        <v>145</v>
      </c>
    </row>
    <row r="64" spans="2:30" ht="19.5" thickBot="1" x14ac:dyDescent="0.45">
      <c r="D64" s="178"/>
    </row>
    <row r="65" spans="3:26"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row>
    <row r="66" spans="3:26" x14ac:dyDescent="0.4">
      <c r="C66" s="84" t="s">
        <v>146</v>
      </c>
      <c r="D66" s="191" t="s">
        <v>439</v>
      </c>
      <c r="E66" s="266">
        <v>162</v>
      </c>
      <c r="F66" s="267"/>
      <c r="G66" s="97" t="s">
        <v>103</v>
      </c>
      <c r="H66" s="70" t="s">
        <v>128</v>
      </c>
      <c r="I66" s="70" t="s">
        <v>129</v>
      </c>
      <c r="J66" s="71" t="s">
        <v>128</v>
      </c>
      <c r="L66" s="191" t="s">
        <v>390</v>
      </c>
      <c r="M66" s="266">
        <v>47</v>
      </c>
      <c r="N66" s="267"/>
      <c r="O66" s="97" t="s">
        <v>103</v>
      </c>
      <c r="P66" s="70" t="s">
        <v>128</v>
      </c>
      <c r="Q66" s="70" t="s">
        <v>129</v>
      </c>
      <c r="R66" s="71" t="s">
        <v>128</v>
      </c>
      <c r="T66" s="191" t="s">
        <v>333</v>
      </c>
      <c r="U66" s="266">
        <v>88</v>
      </c>
      <c r="V66" s="267"/>
      <c r="W66" s="97" t="s">
        <v>103</v>
      </c>
      <c r="X66" s="70" t="s">
        <v>128</v>
      </c>
      <c r="Y66" s="70" t="s">
        <v>129</v>
      </c>
      <c r="Z66" s="71" t="s">
        <v>128</v>
      </c>
    </row>
    <row r="67" spans="3:26" ht="19.5" x14ac:dyDescent="0.4">
      <c r="C67" s="107" t="s">
        <v>302</v>
      </c>
      <c r="D67" s="192"/>
      <c r="E67" s="268"/>
      <c r="F67" s="269"/>
      <c r="G67" s="142">
        <v>38</v>
      </c>
      <c r="H67" s="154">
        <v>10</v>
      </c>
      <c r="I67" s="154">
        <v>37</v>
      </c>
      <c r="J67" s="144">
        <v>10</v>
      </c>
      <c r="L67" s="192"/>
      <c r="M67" s="268"/>
      <c r="N67" s="269"/>
      <c r="O67" s="142">
        <v>27</v>
      </c>
      <c r="P67" s="154">
        <v>13</v>
      </c>
      <c r="Q67" s="154">
        <v>43</v>
      </c>
      <c r="R67" s="144">
        <v>13</v>
      </c>
      <c r="T67" s="192"/>
      <c r="U67" s="268"/>
      <c r="V67" s="269"/>
      <c r="W67" s="142">
        <v>43</v>
      </c>
      <c r="X67" s="154">
        <v>9</v>
      </c>
      <c r="Y67" s="154">
        <v>42</v>
      </c>
      <c r="Z67" s="144">
        <v>9</v>
      </c>
    </row>
    <row r="68" spans="3:26" x14ac:dyDescent="0.4">
      <c r="D68" s="192"/>
      <c r="E68" s="268"/>
      <c r="F68" s="269"/>
      <c r="G68" s="264"/>
      <c r="H68" s="156"/>
      <c r="I68" s="156"/>
      <c r="J68" s="146"/>
      <c r="L68" s="192"/>
      <c r="M68" s="268"/>
      <c r="N68" s="269"/>
      <c r="O68" s="264"/>
      <c r="P68" s="156"/>
      <c r="Q68" s="156"/>
      <c r="R68" s="146"/>
      <c r="T68" s="192"/>
      <c r="U68" s="268"/>
      <c r="V68" s="269"/>
      <c r="W68" s="264"/>
      <c r="X68" s="156"/>
      <c r="Y68" s="156"/>
      <c r="Z68" s="146"/>
    </row>
    <row r="69" spans="3:26" ht="19.5" thickBot="1" x14ac:dyDescent="0.45">
      <c r="D69" s="193"/>
      <c r="E69" s="270"/>
      <c r="F69" s="271"/>
      <c r="G69" s="265">
        <f>G67+H67</f>
        <v>48</v>
      </c>
      <c r="H69" s="196"/>
      <c r="I69" s="195">
        <f>I67+J67</f>
        <v>47</v>
      </c>
      <c r="J69" s="201"/>
      <c r="L69" s="193"/>
      <c r="M69" s="270"/>
      <c r="N69" s="271"/>
      <c r="O69" s="265">
        <f>O67+P67</f>
        <v>40</v>
      </c>
      <c r="P69" s="196"/>
      <c r="Q69" s="195">
        <f>Q67+R67</f>
        <v>56</v>
      </c>
      <c r="R69" s="201"/>
      <c r="T69" s="193"/>
      <c r="U69" s="270"/>
      <c r="V69" s="271"/>
      <c r="W69" s="265">
        <f>W67+X67</f>
        <v>52</v>
      </c>
      <c r="X69" s="196"/>
      <c r="Y69" s="195">
        <f>Y67+Z67</f>
        <v>51</v>
      </c>
      <c r="Z69" s="201"/>
    </row>
    <row r="70" spans="3:26" x14ac:dyDescent="0.4">
      <c r="D70" s="191" t="s">
        <v>455</v>
      </c>
      <c r="E70" s="266">
        <v>380</v>
      </c>
      <c r="F70" s="267"/>
      <c r="G70" s="97" t="s">
        <v>103</v>
      </c>
      <c r="H70" s="70" t="s">
        <v>128</v>
      </c>
      <c r="I70" s="70" t="s">
        <v>129</v>
      </c>
      <c r="J70" s="71" t="s">
        <v>128</v>
      </c>
      <c r="L70" s="191" t="s">
        <v>391</v>
      </c>
      <c r="M70" s="266">
        <v>57</v>
      </c>
      <c r="N70" s="267"/>
      <c r="O70" s="97" t="s">
        <v>103</v>
      </c>
      <c r="P70" s="70" t="s">
        <v>128</v>
      </c>
      <c r="Q70" s="70" t="s">
        <v>129</v>
      </c>
      <c r="R70" s="71" t="s">
        <v>128</v>
      </c>
      <c r="T70" s="191" t="s">
        <v>334</v>
      </c>
      <c r="U70" s="266">
        <v>62</v>
      </c>
      <c r="V70" s="267"/>
      <c r="W70" s="97" t="s">
        <v>103</v>
      </c>
      <c r="X70" s="70" t="s">
        <v>128</v>
      </c>
      <c r="Y70" s="70" t="s">
        <v>129</v>
      </c>
      <c r="Z70" s="71" t="s">
        <v>128</v>
      </c>
    </row>
    <row r="71" spans="3:26" x14ac:dyDescent="0.4">
      <c r="D71" s="192"/>
      <c r="E71" s="268"/>
      <c r="F71" s="269"/>
      <c r="G71" s="142">
        <v>53</v>
      </c>
      <c r="H71" s="154">
        <v>16</v>
      </c>
      <c r="I71" s="154">
        <v>65</v>
      </c>
      <c r="J71" s="144">
        <v>16</v>
      </c>
      <c r="L71" s="192"/>
      <c r="M71" s="268"/>
      <c r="N71" s="269"/>
      <c r="O71" s="142">
        <v>32</v>
      </c>
      <c r="P71" s="154">
        <v>7</v>
      </c>
      <c r="Q71" s="154">
        <v>32</v>
      </c>
      <c r="R71" s="144">
        <v>7</v>
      </c>
      <c r="T71" s="192"/>
      <c r="U71" s="268"/>
      <c r="V71" s="269"/>
      <c r="W71" s="142">
        <v>85</v>
      </c>
      <c r="X71" s="154">
        <v>18</v>
      </c>
      <c r="Y71" s="154">
        <v>91</v>
      </c>
      <c r="Z71" s="144">
        <v>18</v>
      </c>
    </row>
    <row r="72" spans="3:26" x14ac:dyDescent="0.4">
      <c r="D72" s="192"/>
      <c r="E72" s="268"/>
      <c r="F72" s="269"/>
      <c r="G72" s="264"/>
      <c r="H72" s="156"/>
      <c r="I72" s="156"/>
      <c r="J72" s="146"/>
      <c r="L72" s="192"/>
      <c r="M72" s="268"/>
      <c r="N72" s="269"/>
      <c r="O72" s="264"/>
      <c r="P72" s="156"/>
      <c r="Q72" s="156"/>
      <c r="R72" s="146"/>
      <c r="T72" s="192"/>
      <c r="U72" s="268"/>
      <c r="V72" s="269"/>
      <c r="W72" s="264"/>
      <c r="X72" s="156"/>
      <c r="Y72" s="156"/>
      <c r="Z72" s="146"/>
    </row>
    <row r="73" spans="3:26" ht="19.5" thickBot="1" x14ac:dyDescent="0.45">
      <c r="D73" s="193"/>
      <c r="E73" s="270"/>
      <c r="F73" s="271"/>
      <c r="G73" s="265">
        <f>G71+H71</f>
        <v>69</v>
      </c>
      <c r="H73" s="196"/>
      <c r="I73" s="195">
        <f>I71+J71</f>
        <v>81</v>
      </c>
      <c r="J73" s="201"/>
      <c r="L73" s="193"/>
      <c r="M73" s="270"/>
      <c r="N73" s="271"/>
      <c r="O73" s="265">
        <f>O71+P71</f>
        <v>39</v>
      </c>
      <c r="P73" s="196"/>
      <c r="Q73" s="195">
        <f>Q71+R71</f>
        <v>39</v>
      </c>
      <c r="R73" s="201"/>
      <c r="T73" s="193"/>
      <c r="U73" s="270"/>
      <c r="V73" s="271"/>
      <c r="W73" s="265">
        <f>W71+X71</f>
        <v>103</v>
      </c>
      <c r="X73" s="196"/>
      <c r="Y73" s="195">
        <f>Y71+Z71</f>
        <v>109</v>
      </c>
      <c r="Z73" s="201"/>
    </row>
    <row r="74" spans="3:26" x14ac:dyDescent="0.4">
      <c r="D74" s="191" t="s">
        <v>454</v>
      </c>
      <c r="E74" s="266">
        <v>97</v>
      </c>
      <c r="F74" s="267"/>
      <c r="G74" s="97" t="s">
        <v>103</v>
      </c>
      <c r="H74" s="70" t="s">
        <v>128</v>
      </c>
      <c r="I74" s="70" t="s">
        <v>129</v>
      </c>
      <c r="J74" s="71" t="s">
        <v>128</v>
      </c>
      <c r="L74" s="191" t="s">
        <v>398</v>
      </c>
      <c r="M74" s="266">
        <v>111</v>
      </c>
      <c r="N74" s="267"/>
      <c r="O74" s="97" t="s">
        <v>103</v>
      </c>
      <c r="P74" s="70" t="s">
        <v>128</v>
      </c>
      <c r="Q74" s="70" t="s">
        <v>129</v>
      </c>
      <c r="R74" s="71" t="s">
        <v>128</v>
      </c>
      <c r="T74" s="191" t="s">
        <v>335</v>
      </c>
      <c r="U74" s="266">
        <v>148</v>
      </c>
      <c r="V74" s="267"/>
      <c r="W74" s="97" t="s">
        <v>103</v>
      </c>
      <c r="X74" s="70" t="s">
        <v>128</v>
      </c>
      <c r="Y74" s="70" t="s">
        <v>129</v>
      </c>
      <c r="Z74" s="71" t="s">
        <v>128</v>
      </c>
    </row>
    <row r="75" spans="3:26" x14ac:dyDescent="0.4">
      <c r="D75" s="192"/>
      <c r="E75" s="268"/>
      <c r="F75" s="269"/>
      <c r="G75" s="142">
        <v>53</v>
      </c>
      <c r="H75" s="154">
        <v>7</v>
      </c>
      <c r="I75" s="154">
        <v>75</v>
      </c>
      <c r="J75" s="144">
        <v>7</v>
      </c>
      <c r="L75" s="192"/>
      <c r="M75" s="268"/>
      <c r="N75" s="269"/>
      <c r="O75" s="142">
        <v>61</v>
      </c>
      <c r="P75" s="154">
        <v>15</v>
      </c>
      <c r="Q75" s="154">
        <v>58</v>
      </c>
      <c r="R75" s="144">
        <v>15</v>
      </c>
      <c r="T75" s="192"/>
      <c r="U75" s="268"/>
      <c r="V75" s="269"/>
      <c r="W75" s="142">
        <v>157</v>
      </c>
      <c r="X75" s="154">
        <v>33</v>
      </c>
      <c r="Y75" s="154">
        <v>134</v>
      </c>
      <c r="Z75" s="144">
        <v>33</v>
      </c>
    </row>
    <row r="76" spans="3:26" x14ac:dyDescent="0.4">
      <c r="D76" s="192"/>
      <c r="E76" s="268"/>
      <c r="F76" s="269"/>
      <c r="G76" s="264"/>
      <c r="H76" s="156"/>
      <c r="I76" s="156"/>
      <c r="J76" s="146"/>
      <c r="L76" s="192"/>
      <c r="M76" s="268"/>
      <c r="N76" s="269"/>
      <c r="O76" s="264"/>
      <c r="P76" s="156"/>
      <c r="Q76" s="156"/>
      <c r="R76" s="146"/>
      <c r="T76" s="192"/>
      <c r="U76" s="268"/>
      <c r="V76" s="269"/>
      <c r="W76" s="264"/>
      <c r="X76" s="156"/>
      <c r="Y76" s="156"/>
      <c r="Z76" s="146"/>
    </row>
    <row r="77" spans="3:26" ht="19.5" thickBot="1" x14ac:dyDescent="0.45">
      <c r="D77" s="193"/>
      <c r="E77" s="270"/>
      <c r="F77" s="271"/>
      <c r="G77" s="265">
        <f t="shared" ref="G77" si="3">G75+H75</f>
        <v>60</v>
      </c>
      <c r="H77" s="196"/>
      <c r="I77" s="195">
        <f t="shared" ref="I77" si="4">I75+J75</f>
        <v>82</v>
      </c>
      <c r="J77" s="201"/>
      <c r="L77" s="193"/>
      <c r="M77" s="270"/>
      <c r="N77" s="271"/>
      <c r="O77" s="265">
        <f>O75+P75</f>
        <v>76</v>
      </c>
      <c r="P77" s="196"/>
      <c r="Q77" s="195">
        <f>Q75+R75</f>
        <v>73</v>
      </c>
      <c r="R77" s="201"/>
      <c r="T77" s="193"/>
      <c r="U77" s="270"/>
      <c r="V77" s="271"/>
      <c r="W77" s="265">
        <f>W75+X75</f>
        <v>190</v>
      </c>
      <c r="X77" s="196"/>
      <c r="Y77" s="195">
        <f>Y75+Z75</f>
        <v>167</v>
      </c>
      <c r="Z77" s="201"/>
    </row>
    <row r="78" spans="3:26" x14ac:dyDescent="0.4">
      <c r="D78" s="191" t="s">
        <v>447</v>
      </c>
      <c r="E78" s="266"/>
      <c r="F78" s="267"/>
      <c r="G78" s="97" t="s">
        <v>103</v>
      </c>
      <c r="H78" s="70" t="s">
        <v>128</v>
      </c>
      <c r="I78" s="70" t="s">
        <v>129</v>
      </c>
      <c r="J78" s="71" t="s">
        <v>128</v>
      </c>
      <c r="L78" s="191" t="s">
        <v>399</v>
      </c>
      <c r="M78" s="266">
        <v>176</v>
      </c>
      <c r="N78" s="267"/>
      <c r="O78" s="97" t="s">
        <v>103</v>
      </c>
      <c r="P78" s="70" t="s">
        <v>128</v>
      </c>
      <c r="Q78" s="70" t="s">
        <v>129</v>
      </c>
      <c r="R78" s="71" t="s">
        <v>128</v>
      </c>
      <c r="T78" s="191" t="s">
        <v>336</v>
      </c>
      <c r="U78" s="266">
        <v>447</v>
      </c>
      <c r="V78" s="267"/>
      <c r="W78" s="97" t="s">
        <v>103</v>
      </c>
      <c r="X78" s="70" t="s">
        <v>128</v>
      </c>
      <c r="Y78" s="70" t="s">
        <v>129</v>
      </c>
      <c r="Z78" s="71" t="s">
        <v>128</v>
      </c>
    </row>
    <row r="79" spans="3:26" x14ac:dyDescent="0.4">
      <c r="D79" s="192"/>
      <c r="E79" s="268"/>
      <c r="F79" s="269"/>
      <c r="G79" s="142"/>
      <c r="H79" s="154"/>
      <c r="I79" s="154"/>
      <c r="J79" s="144"/>
      <c r="L79" s="192"/>
      <c r="M79" s="268"/>
      <c r="N79" s="269"/>
      <c r="O79" s="142">
        <v>21</v>
      </c>
      <c r="P79" s="154">
        <v>4</v>
      </c>
      <c r="Q79" s="154">
        <v>23</v>
      </c>
      <c r="R79" s="144">
        <v>4</v>
      </c>
      <c r="T79" s="192"/>
      <c r="U79" s="268"/>
      <c r="V79" s="269"/>
      <c r="W79" s="142">
        <v>167</v>
      </c>
      <c r="X79" s="154">
        <v>35</v>
      </c>
      <c r="Y79" s="154">
        <v>179</v>
      </c>
      <c r="Z79" s="144">
        <v>35</v>
      </c>
    </row>
    <row r="80" spans="3:26" x14ac:dyDescent="0.4">
      <c r="D80" s="192"/>
      <c r="E80" s="268"/>
      <c r="F80" s="269"/>
      <c r="G80" s="264"/>
      <c r="H80" s="156"/>
      <c r="I80" s="156"/>
      <c r="J80" s="146"/>
      <c r="L80" s="192"/>
      <c r="M80" s="268"/>
      <c r="N80" s="269"/>
      <c r="O80" s="264"/>
      <c r="P80" s="156"/>
      <c r="Q80" s="156"/>
      <c r="R80" s="146"/>
      <c r="T80" s="192"/>
      <c r="U80" s="268"/>
      <c r="V80" s="269"/>
      <c r="W80" s="264"/>
      <c r="X80" s="156"/>
      <c r="Y80" s="156"/>
      <c r="Z80" s="146"/>
    </row>
    <row r="81" spans="4:26" ht="19.5" thickBot="1" x14ac:dyDescent="0.45">
      <c r="D81" s="193"/>
      <c r="E81" s="270"/>
      <c r="F81" s="271"/>
      <c r="G81" s="265">
        <f t="shared" ref="G81" si="5">G79+H79</f>
        <v>0</v>
      </c>
      <c r="H81" s="196"/>
      <c r="I81" s="195">
        <f t="shared" ref="I81" si="6">I79+J79</f>
        <v>0</v>
      </c>
      <c r="J81" s="201"/>
      <c r="L81" s="193"/>
      <c r="M81" s="270"/>
      <c r="N81" s="271"/>
      <c r="O81" s="265">
        <f>O79+P79</f>
        <v>25</v>
      </c>
      <c r="P81" s="196"/>
      <c r="Q81" s="195">
        <f>Q79+R79</f>
        <v>27</v>
      </c>
      <c r="R81" s="201"/>
      <c r="T81" s="193"/>
      <c r="U81" s="270"/>
      <c r="V81" s="271"/>
      <c r="W81" s="265">
        <f>W79+X79</f>
        <v>202</v>
      </c>
      <c r="X81" s="196"/>
      <c r="Y81" s="195">
        <f>Y79+Z79</f>
        <v>214</v>
      </c>
      <c r="Z81" s="201"/>
    </row>
    <row r="82" spans="4:26" x14ac:dyDescent="0.4">
      <c r="D82" s="191" t="s">
        <v>448</v>
      </c>
      <c r="E82" s="266"/>
      <c r="F82" s="267"/>
      <c r="G82" s="97" t="s">
        <v>103</v>
      </c>
      <c r="H82" s="70" t="s">
        <v>128</v>
      </c>
      <c r="I82" s="70" t="s">
        <v>129</v>
      </c>
      <c r="J82" s="71" t="s">
        <v>128</v>
      </c>
      <c r="L82" s="191" t="s">
        <v>427</v>
      </c>
      <c r="M82" s="266">
        <v>576</v>
      </c>
      <c r="N82" s="267"/>
      <c r="O82" s="97" t="s">
        <v>103</v>
      </c>
      <c r="P82" s="70" t="s">
        <v>128</v>
      </c>
      <c r="Q82" s="70" t="s">
        <v>129</v>
      </c>
      <c r="R82" s="71" t="s">
        <v>128</v>
      </c>
      <c r="T82" s="191" t="s">
        <v>337</v>
      </c>
      <c r="U82" s="266">
        <v>109</v>
      </c>
      <c r="V82" s="267"/>
      <c r="W82" s="97" t="s">
        <v>103</v>
      </c>
      <c r="X82" s="70" t="s">
        <v>128</v>
      </c>
      <c r="Y82" s="70" t="s">
        <v>129</v>
      </c>
      <c r="Z82" s="71" t="s">
        <v>128</v>
      </c>
    </row>
    <row r="83" spans="4:26" x14ac:dyDescent="0.4">
      <c r="D83" s="192"/>
      <c r="E83" s="268"/>
      <c r="F83" s="269"/>
      <c r="G83" s="142"/>
      <c r="H83" s="154"/>
      <c r="I83" s="154"/>
      <c r="J83" s="144"/>
      <c r="L83" s="192"/>
      <c r="M83" s="268"/>
      <c r="N83" s="269"/>
      <c r="O83" s="142">
        <v>44</v>
      </c>
      <c r="P83" s="154">
        <v>6</v>
      </c>
      <c r="Q83" s="154">
        <v>29</v>
      </c>
      <c r="R83" s="144">
        <v>6</v>
      </c>
      <c r="T83" s="192"/>
      <c r="U83" s="268"/>
      <c r="V83" s="269"/>
      <c r="W83" s="142">
        <v>160</v>
      </c>
      <c r="X83" s="154">
        <v>40</v>
      </c>
      <c r="Y83" s="154">
        <v>155</v>
      </c>
      <c r="Z83" s="144">
        <v>40</v>
      </c>
    </row>
    <row r="84" spans="4:26" x14ac:dyDescent="0.4">
      <c r="D84" s="192"/>
      <c r="E84" s="268"/>
      <c r="F84" s="269"/>
      <c r="G84" s="264"/>
      <c r="H84" s="156"/>
      <c r="I84" s="156"/>
      <c r="J84" s="146"/>
      <c r="L84" s="192"/>
      <c r="M84" s="268"/>
      <c r="N84" s="269"/>
      <c r="O84" s="264"/>
      <c r="P84" s="156"/>
      <c r="Q84" s="156"/>
      <c r="R84" s="146"/>
      <c r="T84" s="192"/>
      <c r="U84" s="268"/>
      <c r="V84" s="269"/>
      <c r="W84" s="264"/>
      <c r="X84" s="156"/>
      <c r="Y84" s="156"/>
      <c r="Z84" s="146"/>
    </row>
    <row r="85" spans="4:26" ht="19.5" thickBot="1" x14ac:dyDescent="0.45">
      <c r="D85" s="193"/>
      <c r="E85" s="270"/>
      <c r="F85" s="271"/>
      <c r="G85" s="265">
        <f t="shared" ref="G85" si="7">G83+H83</f>
        <v>0</v>
      </c>
      <c r="H85" s="196"/>
      <c r="I85" s="195">
        <f t="shared" ref="I85" si="8">I83+J83</f>
        <v>0</v>
      </c>
      <c r="J85" s="201"/>
      <c r="L85" s="193"/>
      <c r="M85" s="270"/>
      <c r="N85" s="271"/>
      <c r="O85" s="265">
        <f>O83+P83</f>
        <v>50</v>
      </c>
      <c r="P85" s="196"/>
      <c r="Q85" s="195">
        <f>Q83+R83</f>
        <v>35</v>
      </c>
      <c r="R85" s="201"/>
      <c r="T85" s="193"/>
      <c r="U85" s="270"/>
      <c r="V85" s="271"/>
      <c r="W85" s="265">
        <f>W83+X83</f>
        <v>200</v>
      </c>
      <c r="X85" s="196"/>
      <c r="Y85" s="195">
        <f>Y83+Z83</f>
        <v>195</v>
      </c>
      <c r="Z85" s="201"/>
    </row>
    <row r="86" spans="4:26" x14ac:dyDescent="0.4">
      <c r="D86" s="191" t="s">
        <v>449</v>
      </c>
      <c r="E86" s="266"/>
      <c r="F86" s="267"/>
      <c r="G86" s="97" t="s">
        <v>103</v>
      </c>
      <c r="H86" s="70" t="s">
        <v>128</v>
      </c>
      <c r="I86" s="70" t="s">
        <v>129</v>
      </c>
      <c r="J86" s="71" t="s">
        <v>128</v>
      </c>
      <c r="L86" s="191" t="s">
        <v>429</v>
      </c>
      <c r="M86" s="266">
        <v>47</v>
      </c>
      <c r="N86" s="267"/>
      <c r="O86" s="97" t="s">
        <v>103</v>
      </c>
      <c r="P86" s="70" t="s">
        <v>128</v>
      </c>
      <c r="Q86" s="70" t="s">
        <v>129</v>
      </c>
      <c r="R86" s="71" t="s">
        <v>128</v>
      </c>
      <c r="T86" s="191" t="s">
        <v>338</v>
      </c>
      <c r="U86" s="266">
        <v>25</v>
      </c>
      <c r="V86" s="267"/>
      <c r="W86" s="97" t="s">
        <v>103</v>
      </c>
      <c r="X86" s="70" t="s">
        <v>128</v>
      </c>
      <c r="Y86" s="70" t="s">
        <v>129</v>
      </c>
      <c r="Z86" s="71" t="s">
        <v>128</v>
      </c>
    </row>
    <row r="87" spans="4:26" x14ac:dyDescent="0.4">
      <c r="D87" s="192"/>
      <c r="E87" s="268"/>
      <c r="F87" s="269"/>
      <c r="G87" s="142"/>
      <c r="H87" s="154"/>
      <c r="I87" s="154"/>
      <c r="J87" s="144"/>
      <c r="L87" s="192"/>
      <c r="M87" s="268"/>
      <c r="N87" s="269"/>
      <c r="O87" s="142">
        <v>42</v>
      </c>
      <c r="P87" s="154">
        <v>7</v>
      </c>
      <c r="Q87" s="154">
        <v>35</v>
      </c>
      <c r="R87" s="144">
        <v>7</v>
      </c>
      <c r="T87" s="192"/>
      <c r="U87" s="268"/>
      <c r="V87" s="269"/>
      <c r="W87" s="142">
        <v>175</v>
      </c>
      <c r="X87" s="154">
        <v>73</v>
      </c>
      <c r="Y87" s="154">
        <v>186</v>
      </c>
      <c r="Z87" s="144">
        <v>73</v>
      </c>
    </row>
    <row r="88" spans="4:26" x14ac:dyDescent="0.4">
      <c r="D88" s="192"/>
      <c r="E88" s="268"/>
      <c r="F88" s="269"/>
      <c r="G88" s="264"/>
      <c r="H88" s="156"/>
      <c r="I88" s="156"/>
      <c r="J88" s="146"/>
      <c r="L88" s="192"/>
      <c r="M88" s="268"/>
      <c r="N88" s="269"/>
      <c r="O88" s="264"/>
      <c r="P88" s="156"/>
      <c r="Q88" s="156"/>
      <c r="R88" s="146"/>
      <c r="T88" s="192"/>
      <c r="U88" s="268"/>
      <c r="V88" s="269"/>
      <c r="W88" s="264"/>
      <c r="X88" s="156"/>
      <c r="Y88" s="156"/>
      <c r="Z88" s="146"/>
    </row>
    <row r="89" spans="4:26" ht="19.5" thickBot="1" x14ac:dyDescent="0.45">
      <c r="D89" s="193"/>
      <c r="E89" s="270"/>
      <c r="F89" s="271"/>
      <c r="G89" s="265">
        <f t="shared" ref="G89" si="9">G87+H87</f>
        <v>0</v>
      </c>
      <c r="H89" s="196"/>
      <c r="I89" s="195">
        <f t="shared" ref="I89" si="10">I87+J87</f>
        <v>0</v>
      </c>
      <c r="J89" s="201"/>
      <c r="L89" s="193"/>
      <c r="M89" s="270"/>
      <c r="N89" s="271"/>
      <c r="O89" s="265">
        <f>O87+P87</f>
        <v>49</v>
      </c>
      <c r="P89" s="196"/>
      <c r="Q89" s="195">
        <f>Q87+R87</f>
        <v>42</v>
      </c>
      <c r="R89" s="201"/>
      <c r="T89" s="193"/>
      <c r="U89" s="270"/>
      <c r="V89" s="271"/>
      <c r="W89" s="265">
        <f>W87+X87</f>
        <v>248</v>
      </c>
      <c r="X89" s="196"/>
      <c r="Y89" s="195">
        <f>Y87+Z87</f>
        <v>259</v>
      </c>
      <c r="Z89" s="201"/>
    </row>
    <row r="90" spans="4:26" x14ac:dyDescent="0.4">
      <c r="D90" s="191" t="s">
        <v>450</v>
      </c>
      <c r="E90" s="266"/>
      <c r="F90" s="267"/>
      <c r="G90" s="97" t="s">
        <v>103</v>
      </c>
      <c r="H90" s="70" t="s">
        <v>128</v>
      </c>
      <c r="I90" s="70" t="s">
        <v>129</v>
      </c>
      <c r="J90" s="71" t="s">
        <v>128</v>
      </c>
      <c r="L90" s="191" t="s">
        <v>402</v>
      </c>
      <c r="M90" s="266">
        <v>80</v>
      </c>
      <c r="N90" s="267"/>
      <c r="O90" s="97" t="s">
        <v>103</v>
      </c>
      <c r="P90" s="70" t="s">
        <v>128</v>
      </c>
      <c r="Q90" s="70" t="s">
        <v>129</v>
      </c>
      <c r="R90" s="71" t="s">
        <v>128</v>
      </c>
      <c r="T90" s="191" t="s">
        <v>339</v>
      </c>
      <c r="U90" s="266">
        <v>119</v>
      </c>
      <c r="V90" s="267"/>
      <c r="W90" s="97" t="s">
        <v>103</v>
      </c>
      <c r="X90" s="70" t="s">
        <v>128</v>
      </c>
      <c r="Y90" s="70" t="s">
        <v>129</v>
      </c>
      <c r="Z90" s="71" t="s">
        <v>128</v>
      </c>
    </row>
    <row r="91" spans="4:26" x14ac:dyDescent="0.4">
      <c r="D91" s="192"/>
      <c r="E91" s="268"/>
      <c r="F91" s="269"/>
      <c r="G91" s="142"/>
      <c r="H91" s="154"/>
      <c r="I91" s="154"/>
      <c r="J91" s="144"/>
      <c r="L91" s="192"/>
      <c r="M91" s="268"/>
      <c r="N91" s="269"/>
      <c r="O91" s="142">
        <v>35</v>
      </c>
      <c r="P91" s="154">
        <v>14</v>
      </c>
      <c r="Q91" s="154">
        <v>52</v>
      </c>
      <c r="R91" s="144">
        <v>14</v>
      </c>
      <c r="T91" s="192"/>
      <c r="U91" s="268"/>
      <c r="V91" s="269"/>
      <c r="W91" s="142">
        <v>185</v>
      </c>
      <c r="X91" s="154">
        <v>43</v>
      </c>
      <c r="Y91" s="154">
        <v>227</v>
      </c>
      <c r="Z91" s="144">
        <v>43</v>
      </c>
    </row>
    <row r="92" spans="4:26" x14ac:dyDescent="0.4">
      <c r="D92" s="192"/>
      <c r="E92" s="268"/>
      <c r="F92" s="269"/>
      <c r="G92" s="264"/>
      <c r="H92" s="156"/>
      <c r="I92" s="156"/>
      <c r="J92" s="146"/>
      <c r="L92" s="192"/>
      <c r="M92" s="268"/>
      <c r="N92" s="269"/>
      <c r="O92" s="264"/>
      <c r="P92" s="156"/>
      <c r="Q92" s="156"/>
      <c r="R92" s="146"/>
      <c r="T92" s="192"/>
      <c r="U92" s="268"/>
      <c r="V92" s="269"/>
      <c r="W92" s="264"/>
      <c r="X92" s="156"/>
      <c r="Y92" s="156"/>
      <c r="Z92" s="146"/>
    </row>
    <row r="93" spans="4:26" ht="19.5" thickBot="1" x14ac:dyDescent="0.45">
      <c r="D93" s="193"/>
      <c r="E93" s="270"/>
      <c r="F93" s="271"/>
      <c r="G93" s="265">
        <f t="shared" ref="G93" si="11">G91+H91</f>
        <v>0</v>
      </c>
      <c r="H93" s="196"/>
      <c r="I93" s="195">
        <f t="shared" ref="I93" si="12">I91+J91</f>
        <v>0</v>
      </c>
      <c r="J93" s="201"/>
      <c r="L93" s="193"/>
      <c r="M93" s="270"/>
      <c r="N93" s="271"/>
      <c r="O93" s="265">
        <f>O91+P91</f>
        <v>49</v>
      </c>
      <c r="P93" s="196"/>
      <c r="Q93" s="195">
        <f>Q91+R91</f>
        <v>66</v>
      </c>
      <c r="R93" s="201"/>
      <c r="T93" s="193"/>
      <c r="U93" s="270"/>
      <c r="V93" s="271"/>
      <c r="W93" s="265">
        <f>W91+X91</f>
        <v>228</v>
      </c>
      <c r="X93" s="196"/>
      <c r="Y93" s="195">
        <f>Y91+Z91</f>
        <v>270</v>
      </c>
      <c r="Z93" s="201"/>
    </row>
    <row r="94" spans="4:26" x14ac:dyDescent="0.4">
      <c r="D94" s="191" t="s">
        <v>451</v>
      </c>
      <c r="E94" s="266"/>
      <c r="F94" s="267"/>
      <c r="G94" s="97" t="s">
        <v>103</v>
      </c>
      <c r="H94" s="70" t="s">
        <v>128</v>
      </c>
      <c r="I94" s="70" t="s">
        <v>129</v>
      </c>
      <c r="J94" s="71" t="s">
        <v>128</v>
      </c>
      <c r="L94" s="191" t="s">
        <v>403</v>
      </c>
      <c r="M94" s="266">
        <v>68</v>
      </c>
      <c r="N94" s="267"/>
      <c r="O94" s="97" t="s">
        <v>103</v>
      </c>
      <c r="P94" s="70" t="s">
        <v>128</v>
      </c>
      <c r="Q94" s="70" t="s">
        <v>129</v>
      </c>
      <c r="R94" s="71" t="s">
        <v>128</v>
      </c>
      <c r="T94" s="191" t="s">
        <v>392</v>
      </c>
      <c r="U94" s="266">
        <v>85</v>
      </c>
      <c r="V94" s="267"/>
      <c r="W94" s="97" t="s">
        <v>103</v>
      </c>
      <c r="X94" s="70" t="s">
        <v>128</v>
      </c>
      <c r="Y94" s="70" t="s">
        <v>129</v>
      </c>
      <c r="Z94" s="71" t="s">
        <v>128</v>
      </c>
    </row>
    <row r="95" spans="4:26" x14ac:dyDescent="0.4">
      <c r="D95" s="192"/>
      <c r="E95" s="268"/>
      <c r="F95" s="269"/>
      <c r="G95" s="142"/>
      <c r="H95" s="154"/>
      <c r="I95" s="154"/>
      <c r="J95" s="144"/>
      <c r="L95" s="192"/>
      <c r="M95" s="268"/>
      <c r="N95" s="269"/>
      <c r="O95" s="142">
        <v>6</v>
      </c>
      <c r="P95" s="154">
        <v>6</v>
      </c>
      <c r="Q95" s="154">
        <v>43</v>
      </c>
      <c r="R95" s="144">
        <v>6</v>
      </c>
      <c r="T95" s="192"/>
      <c r="U95" s="268"/>
      <c r="V95" s="269"/>
      <c r="W95" s="142">
        <v>33</v>
      </c>
      <c r="X95" s="154">
        <v>8</v>
      </c>
      <c r="Y95" s="154">
        <v>50</v>
      </c>
      <c r="Z95" s="144">
        <v>8</v>
      </c>
    </row>
    <row r="96" spans="4:26" x14ac:dyDescent="0.4">
      <c r="D96" s="192"/>
      <c r="E96" s="268"/>
      <c r="F96" s="269"/>
      <c r="G96" s="264"/>
      <c r="H96" s="156"/>
      <c r="I96" s="156"/>
      <c r="J96" s="146"/>
      <c r="L96" s="192"/>
      <c r="M96" s="268"/>
      <c r="N96" s="269"/>
      <c r="O96" s="264"/>
      <c r="P96" s="156"/>
      <c r="Q96" s="156"/>
      <c r="R96" s="146"/>
      <c r="T96" s="192"/>
      <c r="U96" s="268"/>
      <c r="V96" s="269"/>
      <c r="W96" s="264"/>
      <c r="X96" s="156"/>
      <c r="Y96" s="156"/>
      <c r="Z96" s="146"/>
    </row>
    <row r="97" spans="4:26" ht="19.5" thickBot="1" x14ac:dyDescent="0.45">
      <c r="D97" s="193"/>
      <c r="E97" s="270"/>
      <c r="F97" s="271"/>
      <c r="G97" s="265">
        <f t="shared" ref="G97" si="13">G95+H95</f>
        <v>0</v>
      </c>
      <c r="H97" s="196"/>
      <c r="I97" s="195">
        <f t="shared" ref="I97" si="14">I95+J95</f>
        <v>0</v>
      </c>
      <c r="J97" s="201"/>
      <c r="L97" s="193"/>
      <c r="M97" s="270"/>
      <c r="N97" s="271"/>
      <c r="O97" s="265">
        <f>O95+P95</f>
        <v>12</v>
      </c>
      <c r="P97" s="196"/>
      <c r="Q97" s="195">
        <f>Q95+R95</f>
        <v>49</v>
      </c>
      <c r="R97" s="201"/>
      <c r="T97" s="193"/>
      <c r="U97" s="270"/>
      <c r="V97" s="271"/>
      <c r="W97" s="265">
        <f>W95+X95</f>
        <v>41</v>
      </c>
      <c r="X97" s="196"/>
      <c r="Y97" s="195">
        <f>Y95+Z95</f>
        <v>58</v>
      </c>
      <c r="Z97" s="201"/>
    </row>
  </sheetData>
  <mergeCells count="534">
    <mergeCell ref="S59:S61"/>
    <mergeCell ref="O61:P61"/>
    <mergeCell ref="Q61:R61"/>
    <mergeCell ref="Q55:R55"/>
    <mergeCell ref="M56:M58"/>
    <mergeCell ref="N56:N58"/>
    <mergeCell ref="O56:O57"/>
    <mergeCell ref="P56:P57"/>
    <mergeCell ref="Q56:Q57"/>
    <mergeCell ref="R56:R57"/>
    <mergeCell ref="O58:P58"/>
    <mergeCell ref="Q58:R58"/>
    <mergeCell ref="O59:O60"/>
    <mergeCell ref="P59:P60"/>
    <mergeCell ref="M50:M52"/>
    <mergeCell ref="N50:N52"/>
    <mergeCell ref="O50:O51"/>
    <mergeCell ref="P50:P51"/>
    <mergeCell ref="Q50:Q51"/>
    <mergeCell ref="R50:R51"/>
    <mergeCell ref="O52:P52"/>
    <mergeCell ref="Q52:R52"/>
    <mergeCell ref="Q59:Q60"/>
    <mergeCell ref="R59:R60"/>
    <mergeCell ref="R32:R33"/>
    <mergeCell ref="S32:S34"/>
    <mergeCell ref="O34:P34"/>
    <mergeCell ref="Q34:R34"/>
    <mergeCell ref="Q43:R43"/>
    <mergeCell ref="M44:M46"/>
    <mergeCell ref="N44:N46"/>
    <mergeCell ref="O44:O45"/>
    <mergeCell ref="P44:P45"/>
    <mergeCell ref="Q44:Q45"/>
    <mergeCell ref="R44:R45"/>
    <mergeCell ref="O46:P46"/>
    <mergeCell ref="Q46:R46"/>
    <mergeCell ref="W97:X97"/>
    <mergeCell ref="Y97:Z97"/>
    <mergeCell ref="O95:O96"/>
    <mergeCell ref="P95:P96"/>
    <mergeCell ref="Q95:Q96"/>
    <mergeCell ref="R95:R96"/>
    <mergeCell ref="W95:W96"/>
    <mergeCell ref="X95:X96"/>
    <mergeCell ref="Y91:Y92"/>
    <mergeCell ref="Z91:Z92"/>
    <mergeCell ref="W93:X93"/>
    <mergeCell ref="Y93:Z93"/>
    <mergeCell ref="O91:O92"/>
    <mergeCell ref="P91:P92"/>
    <mergeCell ref="Q91:Q92"/>
    <mergeCell ref="R91:R92"/>
    <mergeCell ref="W91:W92"/>
    <mergeCell ref="X91:X92"/>
    <mergeCell ref="Y95:Y96"/>
    <mergeCell ref="Z95:Z96"/>
    <mergeCell ref="D94:D97"/>
    <mergeCell ref="E94:F97"/>
    <mergeCell ref="L94:L97"/>
    <mergeCell ref="M94:N97"/>
    <mergeCell ref="T94:T97"/>
    <mergeCell ref="U94:V97"/>
    <mergeCell ref="G95:G96"/>
    <mergeCell ref="H95:H96"/>
    <mergeCell ref="I95:I96"/>
    <mergeCell ref="J95:J96"/>
    <mergeCell ref="G97:H97"/>
    <mergeCell ref="I97:J97"/>
    <mergeCell ref="O97:P97"/>
    <mergeCell ref="Q97:R97"/>
    <mergeCell ref="D90:D93"/>
    <mergeCell ref="E90:F93"/>
    <mergeCell ref="L90:L93"/>
    <mergeCell ref="M90:N93"/>
    <mergeCell ref="T90:T93"/>
    <mergeCell ref="U90:V93"/>
    <mergeCell ref="G91:G92"/>
    <mergeCell ref="H91:H92"/>
    <mergeCell ref="I91:I92"/>
    <mergeCell ref="J91:J92"/>
    <mergeCell ref="O93:P93"/>
    <mergeCell ref="Q93:R93"/>
    <mergeCell ref="G93:H93"/>
    <mergeCell ref="I93:J93"/>
    <mergeCell ref="Y87:Y88"/>
    <mergeCell ref="Z87:Z88"/>
    <mergeCell ref="G89:H89"/>
    <mergeCell ref="I89:J89"/>
    <mergeCell ref="O89:P89"/>
    <mergeCell ref="Q89:R89"/>
    <mergeCell ref="W89:X89"/>
    <mergeCell ref="Y89:Z89"/>
    <mergeCell ref="O87:O88"/>
    <mergeCell ref="P87:P88"/>
    <mergeCell ref="Q87:Q88"/>
    <mergeCell ref="R87:R88"/>
    <mergeCell ref="W87:W88"/>
    <mergeCell ref="X87:X88"/>
    <mergeCell ref="D86:D89"/>
    <mergeCell ref="E86:F89"/>
    <mergeCell ref="L86:L89"/>
    <mergeCell ref="M86:N89"/>
    <mergeCell ref="T86:T89"/>
    <mergeCell ref="U86:V89"/>
    <mergeCell ref="G87:G88"/>
    <mergeCell ref="H87:H88"/>
    <mergeCell ref="I87:I88"/>
    <mergeCell ref="J87:J88"/>
    <mergeCell ref="Y83:Y84"/>
    <mergeCell ref="Z83:Z84"/>
    <mergeCell ref="G85:H85"/>
    <mergeCell ref="I85:J85"/>
    <mergeCell ref="O85:P85"/>
    <mergeCell ref="Q85:R85"/>
    <mergeCell ref="W85:X85"/>
    <mergeCell ref="Y85:Z85"/>
    <mergeCell ref="O83:O84"/>
    <mergeCell ref="P83:P84"/>
    <mergeCell ref="Q83:Q84"/>
    <mergeCell ref="R83:R84"/>
    <mergeCell ref="W83:W84"/>
    <mergeCell ref="X83:X84"/>
    <mergeCell ref="D82:D85"/>
    <mergeCell ref="E82:F85"/>
    <mergeCell ref="L82:L85"/>
    <mergeCell ref="M82:N85"/>
    <mergeCell ref="T82:T85"/>
    <mergeCell ref="U82:V85"/>
    <mergeCell ref="G83:G84"/>
    <mergeCell ref="H83:H84"/>
    <mergeCell ref="I83:I84"/>
    <mergeCell ref="J83:J84"/>
    <mergeCell ref="Y79:Y80"/>
    <mergeCell ref="Z79:Z80"/>
    <mergeCell ref="G81:H81"/>
    <mergeCell ref="I81:J81"/>
    <mergeCell ref="O81:P81"/>
    <mergeCell ref="Q81:R81"/>
    <mergeCell ref="W81:X81"/>
    <mergeCell ref="Y81:Z81"/>
    <mergeCell ref="O79:O80"/>
    <mergeCell ref="P79:P80"/>
    <mergeCell ref="Q79:Q80"/>
    <mergeCell ref="R79:R80"/>
    <mergeCell ref="W79:W80"/>
    <mergeCell ref="X79:X80"/>
    <mergeCell ref="D78:D81"/>
    <mergeCell ref="E78:F81"/>
    <mergeCell ref="L78:L81"/>
    <mergeCell ref="M78:N81"/>
    <mergeCell ref="T78:T81"/>
    <mergeCell ref="U78:V81"/>
    <mergeCell ref="G79:G80"/>
    <mergeCell ref="H79:H80"/>
    <mergeCell ref="I79:I80"/>
    <mergeCell ref="J79:J80"/>
    <mergeCell ref="Y75:Y76"/>
    <mergeCell ref="Z75:Z76"/>
    <mergeCell ref="G77:H77"/>
    <mergeCell ref="I77:J77"/>
    <mergeCell ref="O77:P77"/>
    <mergeCell ref="Q77:R77"/>
    <mergeCell ref="W77:X77"/>
    <mergeCell ref="Y77:Z77"/>
    <mergeCell ref="O75:O76"/>
    <mergeCell ref="P75:P76"/>
    <mergeCell ref="Q75:Q76"/>
    <mergeCell ref="R75:R76"/>
    <mergeCell ref="W75:W76"/>
    <mergeCell ref="X75:X76"/>
    <mergeCell ref="D74:D77"/>
    <mergeCell ref="E74:F77"/>
    <mergeCell ref="L74:L77"/>
    <mergeCell ref="M74:N77"/>
    <mergeCell ref="T74:T77"/>
    <mergeCell ref="U74:V77"/>
    <mergeCell ref="G75:G76"/>
    <mergeCell ref="H75:H76"/>
    <mergeCell ref="I75:I76"/>
    <mergeCell ref="J75:J76"/>
    <mergeCell ref="U70:V73"/>
    <mergeCell ref="G71:G72"/>
    <mergeCell ref="H71:H72"/>
    <mergeCell ref="I71:I72"/>
    <mergeCell ref="J71:J72"/>
    <mergeCell ref="Y71:Y72"/>
    <mergeCell ref="Z71:Z72"/>
    <mergeCell ref="G73:H73"/>
    <mergeCell ref="I73:J73"/>
    <mergeCell ref="O73:P73"/>
    <mergeCell ref="Q73:R73"/>
    <mergeCell ref="W73:X73"/>
    <mergeCell ref="Y73:Z73"/>
    <mergeCell ref="O71:O72"/>
    <mergeCell ref="P71:P72"/>
    <mergeCell ref="Q71:Q72"/>
    <mergeCell ref="R71:R72"/>
    <mergeCell ref="W71:W72"/>
    <mergeCell ref="X71:X72"/>
    <mergeCell ref="I67:I68"/>
    <mergeCell ref="J67:J68"/>
    <mergeCell ref="O67:O68"/>
    <mergeCell ref="P67:P68"/>
    <mergeCell ref="D70:D73"/>
    <mergeCell ref="E70:F73"/>
    <mergeCell ref="L70:L73"/>
    <mergeCell ref="M70:N73"/>
    <mergeCell ref="T70:T73"/>
    <mergeCell ref="Q65:R65"/>
    <mergeCell ref="U65:V65"/>
    <mergeCell ref="W65:X65"/>
    <mergeCell ref="Y65:Z65"/>
    <mergeCell ref="D66:D69"/>
    <mergeCell ref="E66:F69"/>
    <mergeCell ref="L66:L69"/>
    <mergeCell ref="M66:N69"/>
    <mergeCell ref="T66:T69"/>
    <mergeCell ref="U66:V69"/>
    <mergeCell ref="G69:H69"/>
    <mergeCell ref="I69:J69"/>
    <mergeCell ref="O69:P69"/>
    <mergeCell ref="Q69:R69"/>
    <mergeCell ref="W69:X69"/>
    <mergeCell ref="Y69:Z69"/>
    <mergeCell ref="Q67:Q68"/>
    <mergeCell ref="R67:R68"/>
    <mergeCell ref="W67:W68"/>
    <mergeCell ref="X67:X68"/>
    <mergeCell ref="Y67:Y68"/>
    <mergeCell ref="Z67:Z68"/>
    <mergeCell ref="G67:G68"/>
    <mergeCell ref="H67:H68"/>
    <mergeCell ref="D63:D64"/>
    <mergeCell ref="E65:F65"/>
    <mergeCell ref="G65:H65"/>
    <mergeCell ref="I65:J65"/>
    <mergeCell ref="M65:N65"/>
    <mergeCell ref="O65:P65"/>
    <mergeCell ref="AB59:AB60"/>
    <mergeCell ref="AC59:AC61"/>
    <mergeCell ref="E61:F61"/>
    <mergeCell ref="G61:H61"/>
    <mergeCell ref="Y61:Z61"/>
    <mergeCell ref="AA61:AB61"/>
    <mergeCell ref="L32:L61"/>
    <mergeCell ref="M32:M34"/>
    <mergeCell ref="N32:N34"/>
    <mergeCell ref="O32:O33"/>
    <mergeCell ref="I59:I61"/>
    <mergeCell ref="W59:W61"/>
    <mergeCell ref="X59:X61"/>
    <mergeCell ref="Y59:Y60"/>
    <mergeCell ref="Z59:Z60"/>
    <mergeCell ref="AA59:AA60"/>
    <mergeCell ref="M59:M61"/>
    <mergeCell ref="N59:N61"/>
    <mergeCell ref="C59:C61"/>
    <mergeCell ref="D59:D61"/>
    <mergeCell ref="E59:E60"/>
    <mergeCell ref="F59:F60"/>
    <mergeCell ref="G59:G60"/>
    <mergeCell ref="H59:H60"/>
    <mergeCell ref="AB56:AB57"/>
    <mergeCell ref="AC56:AC58"/>
    <mergeCell ref="E58:F58"/>
    <mergeCell ref="G58:H58"/>
    <mergeCell ref="Y58:Z58"/>
    <mergeCell ref="AA58:AB58"/>
    <mergeCell ref="S56:S58"/>
    <mergeCell ref="I56:I58"/>
    <mergeCell ref="W56:W58"/>
    <mergeCell ref="X56:X58"/>
    <mergeCell ref="Y56:Y57"/>
    <mergeCell ref="Z56:Z57"/>
    <mergeCell ref="AA56:AA57"/>
    <mergeCell ref="C56:C58"/>
    <mergeCell ref="D56:D58"/>
    <mergeCell ref="E56:E57"/>
    <mergeCell ref="F56:F57"/>
    <mergeCell ref="G56:G57"/>
    <mergeCell ref="H56:H57"/>
    <mergeCell ref="AB53:AB54"/>
    <mergeCell ref="AC53:AC55"/>
    <mergeCell ref="E55:F55"/>
    <mergeCell ref="G55:H55"/>
    <mergeCell ref="Y55:Z55"/>
    <mergeCell ref="AA55:AB55"/>
    <mergeCell ref="M53:M55"/>
    <mergeCell ref="N53:N55"/>
    <mergeCell ref="O53:O54"/>
    <mergeCell ref="P53:P54"/>
    <mergeCell ref="I53:I55"/>
    <mergeCell ref="W53:W55"/>
    <mergeCell ref="X53:X55"/>
    <mergeCell ref="Y53:Y54"/>
    <mergeCell ref="Z53:Z54"/>
    <mergeCell ref="AA53:AA54"/>
    <mergeCell ref="Q53:Q54"/>
    <mergeCell ref="R53:R54"/>
    <mergeCell ref="S53:S55"/>
    <mergeCell ref="O55:P55"/>
    <mergeCell ref="C53:C55"/>
    <mergeCell ref="D53:D55"/>
    <mergeCell ref="E53:E54"/>
    <mergeCell ref="F53:F54"/>
    <mergeCell ref="G53:G54"/>
    <mergeCell ref="H53:H54"/>
    <mergeCell ref="AB50:AB51"/>
    <mergeCell ref="AC50:AC52"/>
    <mergeCell ref="E52:F52"/>
    <mergeCell ref="G52:H52"/>
    <mergeCell ref="Y52:Z52"/>
    <mergeCell ref="AA52:AB52"/>
    <mergeCell ref="S50:S52"/>
    <mergeCell ref="I50:I52"/>
    <mergeCell ref="W50:W52"/>
    <mergeCell ref="X50:X52"/>
    <mergeCell ref="Y50:Y51"/>
    <mergeCell ref="Z50:Z51"/>
    <mergeCell ref="AA50:AA51"/>
    <mergeCell ref="C50:C52"/>
    <mergeCell ref="D50:D52"/>
    <mergeCell ref="E50:E51"/>
    <mergeCell ref="F50:F51"/>
    <mergeCell ref="G50:G51"/>
    <mergeCell ref="C44:C46"/>
    <mergeCell ref="D44:D46"/>
    <mergeCell ref="E44:E45"/>
    <mergeCell ref="F44:F45"/>
    <mergeCell ref="G44:G45"/>
    <mergeCell ref="H50:H51"/>
    <mergeCell ref="AB47:AB48"/>
    <mergeCell ref="AC47:AC49"/>
    <mergeCell ref="E49:F49"/>
    <mergeCell ref="G49:H49"/>
    <mergeCell ref="Y49:Z49"/>
    <mergeCell ref="AA49:AB49"/>
    <mergeCell ref="M47:M49"/>
    <mergeCell ref="N47:N49"/>
    <mergeCell ref="O47:O48"/>
    <mergeCell ref="P47:P48"/>
    <mergeCell ref="I47:I49"/>
    <mergeCell ref="W47:W49"/>
    <mergeCell ref="X47:X49"/>
    <mergeCell ref="Y47:Y48"/>
    <mergeCell ref="Z47:Z48"/>
    <mergeCell ref="AA47:AA48"/>
    <mergeCell ref="Q47:Q48"/>
    <mergeCell ref="R47:R48"/>
    <mergeCell ref="H47:H48"/>
    <mergeCell ref="AB44:AB45"/>
    <mergeCell ref="AC44:AC46"/>
    <mergeCell ref="E46:F46"/>
    <mergeCell ref="G46:H46"/>
    <mergeCell ref="Y46:Z46"/>
    <mergeCell ref="AA46:AB46"/>
    <mergeCell ref="S44:S46"/>
    <mergeCell ref="I44:I46"/>
    <mergeCell ref="W44:W46"/>
    <mergeCell ref="X44:X46"/>
    <mergeCell ref="Y44:Y45"/>
    <mergeCell ref="Z44:Z45"/>
    <mergeCell ref="AA44:AA45"/>
    <mergeCell ref="S47:S49"/>
    <mergeCell ref="O49:P49"/>
    <mergeCell ref="Q49:R49"/>
    <mergeCell ref="AB41:AB42"/>
    <mergeCell ref="AC41:AC43"/>
    <mergeCell ref="E43:F43"/>
    <mergeCell ref="G43:H43"/>
    <mergeCell ref="Y43:Z43"/>
    <mergeCell ref="AA43:AB43"/>
    <mergeCell ref="M41:M43"/>
    <mergeCell ref="N41:N43"/>
    <mergeCell ref="O41:O42"/>
    <mergeCell ref="P41:P42"/>
    <mergeCell ref="I41:I43"/>
    <mergeCell ref="W41:W43"/>
    <mergeCell ref="X41:X43"/>
    <mergeCell ref="Y41:Y42"/>
    <mergeCell ref="Z41:Z42"/>
    <mergeCell ref="AA41:AA42"/>
    <mergeCell ref="Q41:Q42"/>
    <mergeCell ref="R41:R42"/>
    <mergeCell ref="S41:S43"/>
    <mergeCell ref="O43:P43"/>
    <mergeCell ref="AC38:AC40"/>
    <mergeCell ref="E40:F40"/>
    <mergeCell ref="G40:H40"/>
    <mergeCell ref="Y40:Z40"/>
    <mergeCell ref="AA40:AB40"/>
    <mergeCell ref="M38:M40"/>
    <mergeCell ref="N38:N40"/>
    <mergeCell ref="C38:C40"/>
    <mergeCell ref="D38:D40"/>
    <mergeCell ref="E38:E39"/>
    <mergeCell ref="F38:F39"/>
    <mergeCell ref="G38:G39"/>
    <mergeCell ref="H38:H39"/>
    <mergeCell ref="Z38:Z39"/>
    <mergeCell ref="AA38:AA39"/>
    <mergeCell ref="AB38:AB39"/>
    <mergeCell ref="O38:O39"/>
    <mergeCell ref="P38:P39"/>
    <mergeCell ref="Q38:Q39"/>
    <mergeCell ref="R38:R39"/>
    <mergeCell ref="S38:S40"/>
    <mergeCell ref="O40:P40"/>
    <mergeCell ref="Q40:R40"/>
    <mergeCell ref="Y37:Z37"/>
    <mergeCell ref="AA37:AB37"/>
    <mergeCell ref="S35:S37"/>
    <mergeCell ref="O37:P37"/>
    <mergeCell ref="G35:G36"/>
    <mergeCell ref="H35:H36"/>
    <mergeCell ref="I35:I37"/>
    <mergeCell ref="W35:W37"/>
    <mergeCell ref="X35:X37"/>
    <mergeCell ref="Y35:Y36"/>
    <mergeCell ref="Q37:R37"/>
    <mergeCell ref="M35:M37"/>
    <mergeCell ref="N35:N37"/>
    <mergeCell ref="O35:O36"/>
    <mergeCell ref="P35:P36"/>
    <mergeCell ref="Q35:Q36"/>
    <mergeCell ref="R35:R36"/>
    <mergeCell ref="Z32:Z33"/>
    <mergeCell ref="AA32:AA33"/>
    <mergeCell ref="AB32:AB33"/>
    <mergeCell ref="AC32:AC34"/>
    <mergeCell ref="E34:F34"/>
    <mergeCell ref="G34:H34"/>
    <mergeCell ref="Y34:Z34"/>
    <mergeCell ref="AA34:AB34"/>
    <mergeCell ref="P32:P33"/>
    <mergeCell ref="Q32:Q33"/>
    <mergeCell ref="H32:H33"/>
    <mergeCell ref="I32:I34"/>
    <mergeCell ref="V32:V61"/>
    <mergeCell ref="W32:W34"/>
    <mergeCell ref="X32:X34"/>
    <mergeCell ref="Y32:Y33"/>
    <mergeCell ref="I38:I40"/>
    <mergeCell ref="W38:W40"/>
    <mergeCell ref="X38:X40"/>
    <mergeCell ref="Y38:Y39"/>
    <mergeCell ref="Z35:Z36"/>
    <mergeCell ref="AA35:AA36"/>
    <mergeCell ref="AB35:AB36"/>
    <mergeCell ref="AC35:AC37"/>
    <mergeCell ref="B32:B61"/>
    <mergeCell ref="C32:C34"/>
    <mergeCell ref="D32:D34"/>
    <mergeCell ref="E32:E33"/>
    <mergeCell ref="F32:F33"/>
    <mergeCell ref="G32:G33"/>
    <mergeCell ref="C35:C37"/>
    <mergeCell ref="D35:D37"/>
    <mergeCell ref="E35:E36"/>
    <mergeCell ref="F35:F36"/>
    <mergeCell ref="E37:F37"/>
    <mergeCell ref="G37:H37"/>
    <mergeCell ref="C41:C43"/>
    <mergeCell ref="D41:D43"/>
    <mergeCell ref="E41:E42"/>
    <mergeCell ref="F41:F42"/>
    <mergeCell ref="G41:G42"/>
    <mergeCell ref="H41:H42"/>
    <mergeCell ref="H44:H45"/>
    <mergeCell ref="C47:C49"/>
    <mergeCell ref="D47:D49"/>
    <mergeCell ref="E47:E48"/>
    <mergeCell ref="F47:F48"/>
    <mergeCell ref="G47:G48"/>
    <mergeCell ref="V30:W31"/>
    <mergeCell ref="X30:AC30"/>
    <mergeCell ref="E31:F31"/>
    <mergeCell ref="G31:H31"/>
    <mergeCell ref="Y31:Z31"/>
    <mergeCell ref="AA31:AB31"/>
    <mergeCell ref="L30:M31"/>
    <mergeCell ref="N30:S30"/>
    <mergeCell ref="O31:P31"/>
    <mergeCell ref="Q31:R31"/>
    <mergeCell ref="I18:I20"/>
    <mergeCell ref="E20:F20"/>
    <mergeCell ref="G20:H20"/>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53A51-9620-4354-9D46-B09925C89676}">
  <sheetPr>
    <pageSetUpPr fitToPage="1"/>
  </sheetPr>
  <dimension ref="B1:AE128"/>
  <sheetViews>
    <sheetView zoomScale="70" zoomScaleNormal="70" workbookViewId="0">
      <selection activeCell="C17" sqref="C17:C24"/>
    </sheetView>
  </sheetViews>
  <sheetFormatPr defaultRowHeight="18.75" x14ac:dyDescent="0.4"/>
  <cols>
    <col min="1" max="1" width="4.5" customWidth="1"/>
    <col min="2" max="2" width="21.75" customWidth="1"/>
    <col min="3" max="4" width="13.125" customWidth="1"/>
    <col min="5" max="5" width="17.875" customWidth="1"/>
    <col min="6" max="16" width="13.625" customWidth="1"/>
    <col min="17" max="18" width="22.25" customWidth="1"/>
    <col min="19" max="19" width="29.125" customWidth="1"/>
    <col min="20" max="20" width="22.625" customWidth="1"/>
    <col min="21" max="21" width="10.625" customWidth="1"/>
    <col min="22" max="22" width="16.375" customWidth="1"/>
    <col min="24" max="25" width="11.25" customWidth="1"/>
    <col min="27" max="27" width="17.375" customWidth="1"/>
  </cols>
  <sheetData>
    <row r="1" spans="2:29" ht="20.25" customHeight="1" thickBot="1" x14ac:dyDescent="0.45">
      <c r="B1" s="114" t="s">
        <v>464</v>
      </c>
      <c r="C1" s="1"/>
      <c r="D1" s="2"/>
      <c r="E1" s="3"/>
      <c r="F1" s="115" t="s">
        <v>411</v>
      </c>
      <c r="G1" s="116"/>
      <c r="H1" s="117"/>
      <c r="I1" s="115" t="s">
        <v>465</v>
      </c>
      <c r="J1" s="116"/>
      <c r="K1" s="117"/>
      <c r="L1" s="126" t="s">
        <v>82</v>
      </c>
      <c r="M1" s="127"/>
      <c r="N1" s="127"/>
      <c r="O1" s="127"/>
    </row>
    <row r="2" spans="2:29" ht="20.25" customHeight="1" x14ac:dyDescent="0.4">
      <c r="B2" s="114"/>
      <c r="C2" s="6" t="s">
        <v>8</v>
      </c>
      <c r="D2" s="2"/>
      <c r="E2" s="4" t="s">
        <v>4</v>
      </c>
      <c r="F2" s="115" t="s">
        <v>466</v>
      </c>
      <c r="G2" s="116"/>
      <c r="H2" s="117"/>
      <c r="I2" s="115" t="s">
        <v>168</v>
      </c>
      <c r="J2" s="116"/>
      <c r="K2" s="117"/>
      <c r="S2" s="5" t="s">
        <v>7</v>
      </c>
    </row>
    <row r="3" spans="2:29" ht="20.25" customHeight="1" thickBot="1" x14ac:dyDescent="0.45">
      <c r="B3" s="114"/>
      <c r="C3" s="248">
        <v>2520</v>
      </c>
      <c r="D3" s="249"/>
      <c r="E3" s="8" t="s">
        <v>9</v>
      </c>
      <c r="F3" s="118" t="s">
        <v>467</v>
      </c>
      <c r="G3" s="119"/>
      <c r="H3" s="120"/>
      <c r="I3" s="118" t="s">
        <v>169</v>
      </c>
      <c r="J3" s="119"/>
      <c r="K3" s="120"/>
      <c r="S3" s="9" t="s">
        <v>12</v>
      </c>
    </row>
    <row r="4" spans="2:29" ht="20.25" customHeight="1" x14ac:dyDescent="0.4">
      <c r="C4" s="248">
        <v>1040</v>
      </c>
      <c r="D4" s="249"/>
      <c r="E4" s="4" t="s">
        <v>13</v>
      </c>
      <c r="F4" s="115" t="s">
        <v>468</v>
      </c>
      <c r="G4" s="116"/>
      <c r="H4" s="117"/>
      <c r="I4" s="115" t="s">
        <v>170</v>
      </c>
      <c r="J4" s="116"/>
      <c r="K4" s="117"/>
    </row>
    <row r="5" spans="2:29" ht="20.25" customHeight="1" x14ac:dyDescent="0.4">
      <c r="C5" s="248">
        <v>1040</v>
      </c>
      <c r="D5" s="249"/>
      <c r="E5" s="8" t="s">
        <v>16</v>
      </c>
      <c r="F5" s="118" t="s">
        <v>469</v>
      </c>
      <c r="G5" s="119"/>
      <c r="H5" s="120"/>
      <c r="I5" s="118" t="s">
        <v>171</v>
      </c>
      <c r="J5" s="119"/>
      <c r="K5" s="120"/>
    </row>
    <row r="6" spans="2:29" ht="20.25" customHeight="1" x14ac:dyDescent="0.4">
      <c r="E6" s="4" t="s">
        <v>21</v>
      </c>
      <c r="F6" s="115">
        <v>3400</v>
      </c>
      <c r="G6" s="116"/>
      <c r="H6" s="117"/>
      <c r="I6" s="115"/>
      <c r="J6" s="116"/>
      <c r="K6" s="117"/>
      <c r="S6" t="s">
        <v>23</v>
      </c>
    </row>
    <row r="7" spans="2:29" ht="20.25" customHeight="1" x14ac:dyDescent="0.4">
      <c r="E7" s="8" t="s">
        <v>26</v>
      </c>
      <c r="F7" s="118">
        <v>2200</v>
      </c>
      <c r="G7" s="119"/>
      <c r="H7" s="120"/>
      <c r="I7" s="118"/>
      <c r="J7" s="119"/>
      <c r="K7" s="120"/>
      <c r="S7" t="s">
        <v>25</v>
      </c>
    </row>
    <row r="8" spans="2:29" ht="20.25" customHeight="1" x14ac:dyDescent="0.4">
      <c r="E8" s="111" t="s">
        <v>7</v>
      </c>
      <c r="F8" s="115">
        <v>1200</v>
      </c>
      <c r="G8" s="116"/>
      <c r="H8" s="117"/>
      <c r="I8" s="115"/>
      <c r="J8" s="116"/>
      <c r="K8" s="117"/>
      <c r="S8" t="s">
        <v>28</v>
      </c>
    </row>
    <row r="9" spans="2:29" ht="20.25" customHeight="1" x14ac:dyDescent="0.4">
      <c r="E9" s="8" t="s">
        <v>29</v>
      </c>
      <c r="F9" s="118">
        <v>1100</v>
      </c>
      <c r="G9" s="119"/>
      <c r="H9" s="120"/>
      <c r="I9" s="118"/>
      <c r="J9" s="119"/>
      <c r="K9" s="120"/>
    </row>
    <row r="10" spans="2:29" ht="20.25" customHeight="1" x14ac:dyDescent="0.4">
      <c r="E10" s="4" t="s">
        <v>31</v>
      </c>
      <c r="F10" s="115">
        <v>140</v>
      </c>
      <c r="G10" s="116"/>
      <c r="H10" s="117"/>
      <c r="I10" s="115"/>
      <c r="J10" s="116"/>
      <c r="K10" s="117"/>
      <c r="S10" t="s">
        <v>33</v>
      </c>
    </row>
    <row r="11" spans="2:29" ht="20.25" customHeight="1" x14ac:dyDescent="0.4">
      <c r="E11" s="8"/>
      <c r="F11" s="118"/>
      <c r="G11" s="119"/>
      <c r="H11" s="120"/>
      <c r="I11" s="118"/>
      <c r="J11" s="119"/>
      <c r="K11" s="120"/>
      <c r="S11" t="s">
        <v>35</v>
      </c>
    </row>
    <row r="12" spans="2:29" ht="20.25" customHeight="1" x14ac:dyDescent="0.4">
      <c r="E12" s="4"/>
      <c r="F12" s="115"/>
      <c r="G12" s="116"/>
      <c r="H12" s="117"/>
      <c r="I12" s="115"/>
      <c r="J12" s="116"/>
      <c r="K12" s="117"/>
    </row>
    <row r="13" spans="2:29" ht="20.25" customHeight="1" x14ac:dyDescent="0.4">
      <c r="E13" s="8"/>
      <c r="F13" s="118"/>
      <c r="G13" s="119"/>
      <c r="H13" s="120"/>
      <c r="I13" s="118"/>
      <c r="J13" s="119"/>
      <c r="K13" s="120"/>
      <c r="W13" s="14" t="s">
        <v>91</v>
      </c>
    </row>
    <row r="14" spans="2:29" ht="22.5" customHeight="1" thickBot="1" x14ac:dyDescent="0.45">
      <c r="W14" s="128" t="s">
        <v>92</v>
      </c>
      <c r="X14" s="128"/>
      <c r="Y14" s="128"/>
      <c r="Z14" s="129" t="s">
        <v>93</v>
      </c>
      <c r="AA14" s="128" t="s">
        <v>94</v>
      </c>
      <c r="AB14" s="128"/>
      <c r="AC14" s="128"/>
    </row>
    <row r="15" spans="2:29" ht="27" customHeight="1" x14ac:dyDescent="0.4">
      <c r="C15" s="121"/>
      <c r="D15" s="122"/>
      <c r="E15" s="15">
        <v>45075</v>
      </c>
      <c r="F15" s="16" t="s">
        <v>38</v>
      </c>
      <c r="G15" s="15">
        <v>45076</v>
      </c>
      <c r="H15" s="16" t="s">
        <v>38</v>
      </c>
      <c r="I15" s="15">
        <v>45077</v>
      </c>
      <c r="J15" s="16" t="s">
        <v>38</v>
      </c>
      <c r="K15" s="15">
        <v>45078</v>
      </c>
      <c r="L15" s="16" t="s">
        <v>38</v>
      </c>
      <c r="M15" s="15">
        <v>45079</v>
      </c>
      <c r="N15" s="16" t="s">
        <v>38</v>
      </c>
      <c r="O15" s="15">
        <v>45080</v>
      </c>
      <c r="P15" s="16" t="s">
        <v>38</v>
      </c>
      <c r="Q15" s="17" t="s">
        <v>39</v>
      </c>
      <c r="R15" s="17" t="s">
        <v>40</v>
      </c>
      <c r="T15" s="18" t="s">
        <v>41</v>
      </c>
      <c r="U15" s="19"/>
      <c r="W15" s="130" t="s">
        <v>95</v>
      </c>
      <c r="X15" s="130"/>
      <c r="Y15" s="130"/>
      <c r="Z15" s="129"/>
      <c r="AA15" s="130" t="s">
        <v>96</v>
      </c>
      <c r="AB15" s="130"/>
      <c r="AC15" s="130"/>
    </row>
    <row r="16" spans="2:29" ht="27" customHeight="1" x14ac:dyDescent="0.4">
      <c r="B16" s="20"/>
      <c r="C16" s="21" t="s">
        <v>42</v>
      </c>
      <c r="D16" s="21" t="s">
        <v>43</v>
      </c>
      <c r="E16" s="4" t="s">
        <v>44</v>
      </c>
      <c r="F16" s="4"/>
      <c r="G16" s="4" t="s">
        <v>45</v>
      </c>
      <c r="H16" s="4"/>
      <c r="I16" s="4" t="s">
        <v>46</v>
      </c>
      <c r="J16" s="4"/>
      <c r="K16" s="4" t="s">
        <v>47</v>
      </c>
      <c r="L16" s="4"/>
      <c r="M16" s="4" t="s">
        <v>48</v>
      </c>
      <c r="N16" s="4"/>
      <c r="O16" s="4" t="s">
        <v>49</v>
      </c>
      <c r="P16" s="4"/>
      <c r="Q16" s="22"/>
      <c r="R16" s="23"/>
      <c r="T16" s="24" t="s">
        <v>50</v>
      </c>
      <c r="U16" s="25">
        <v>353</v>
      </c>
      <c r="W16" s="130"/>
      <c r="X16" s="130"/>
      <c r="Y16" s="130"/>
      <c r="Z16" s="129"/>
      <c r="AA16" s="130"/>
      <c r="AB16" s="130"/>
      <c r="AC16" s="130"/>
    </row>
    <row r="17" spans="2:31" ht="27" customHeight="1" x14ac:dyDescent="0.4">
      <c r="B17" s="8" t="s">
        <v>51</v>
      </c>
      <c r="C17" s="26">
        <v>600</v>
      </c>
      <c r="D17" s="8">
        <f>C17/5</f>
        <v>120</v>
      </c>
      <c r="E17" s="8"/>
      <c r="F17" s="8">
        <f t="shared" ref="F17:F24" si="0">E17</f>
        <v>0</v>
      </c>
      <c r="G17" s="8"/>
      <c r="H17" s="8">
        <f t="shared" ref="H17:H24" si="1">F17+G17</f>
        <v>0</v>
      </c>
      <c r="I17" s="8"/>
      <c r="J17" s="8">
        <f t="shared" ref="J17:J24" si="2">H17+I17</f>
        <v>0</v>
      </c>
      <c r="K17" s="8"/>
      <c r="L17" s="8">
        <f t="shared" ref="L17:L24" si="3">J17+K17</f>
        <v>0</v>
      </c>
      <c r="M17" s="8"/>
      <c r="N17" s="8">
        <f t="shared" ref="N17:N24" si="4">L17+M17</f>
        <v>0</v>
      </c>
      <c r="O17" s="8"/>
      <c r="P17" s="8"/>
      <c r="Q17" s="27">
        <f t="shared" ref="Q17:Q27" si="5">E17+G17+I17+K17+M17+O17</f>
        <v>0</v>
      </c>
      <c r="R17" s="27">
        <v>0</v>
      </c>
      <c r="T17" s="24" t="s">
        <v>52</v>
      </c>
      <c r="U17" s="25">
        <v>588</v>
      </c>
      <c r="W17" s="29"/>
      <c r="X17" s="29" t="s">
        <v>98</v>
      </c>
      <c r="Y17" s="29" t="s">
        <v>99</v>
      </c>
      <c r="Z17" s="129"/>
      <c r="AA17" s="29" t="s">
        <v>100</v>
      </c>
      <c r="AB17" s="29" t="s">
        <v>101</v>
      </c>
      <c r="AC17" s="29" t="s">
        <v>102</v>
      </c>
    </row>
    <row r="18" spans="2:31" ht="27" customHeight="1" x14ac:dyDescent="0.4">
      <c r="B18" s="12" t="s">
        <v>53</v>
      </c>
      <c r="C18" s="21">
        <v>200</v>
      </c>
      <c r="D18" s="4">
        <f t="shared" ref="D18:D24" si="6">C18/5</f>
        <v>40</v>
      </c>
      <c r="E18" s="4"/>
      <c r="F18" s="4">
        <f t="shared" si="0"/>
        <v>0</v>
      </c>
      <c r="G18" s="4"/>
      <c r="H18" s="4">
        <f t="shared" si="1"/>
        <v>0</v>
      </c>
      <c r="I18" s="4"/>
      <c r="J18" s="4">
        <f t="shared" si="2"/>
        <v>0</v>
      </c>
      <c r="K18" s="4"/>
      <c r="L18" s="4">
        <f t="shared" si="3"/>
        <v>0</v>
      </c>
      <c r="M18" s="4"/>
      <c r="N18" s="4">
        <f t="shared" si="4"/>
        <v>0</v>
      </c>
      <c r="O18" s="4"/>
      <c r="P18" s="4"/>
      <c r="Q18" s="30">
        <f t="shared" si="5"/>
        <v>0</v>
      </c>
      <c r="R18" s="27">
        <v>0</v>
      </c>
      <c r="T18" s="24"/>
      <c r="U18" s="31" t="s">
        <v>54</v>
      </c>
      <c r="W18" s="29" t="s">
        <v>103</v>
      </c>
      <c r="X18" s="29">
        <v>38.6</v>
      </c>
      <c r="Y18" s="29">
        <v>0.28741623231571106</v>
      </c>
      <c r="Z18" s="129"/>
      <c r="AA18" s="32">
        <v>71.854058078927764</v>
      </c>
      <c r="AB18" s="29">
        <v>718540.58078927768</v>
      </c>
      <c r="AC18" s="33">
        <v>182.37070578408063</v>
      </c>
      <c r="AD18" s="34">
        <v>220</v>
      </c>
    </row>
    <row r="19" spans="2:31" ht="27" customHeight="1" x14ac:dyDescent="0.4">
      <c r="B19" s="8" t="s">
        <v>55</v>
      </c>
      <c r="C19" s="26">
        <v>100</v>
      </c>
      <c r="D19" s="8">
        <f t="shared" si="6"/>
        <v>20</v>
      </c>
      <c r="E19" s="8"/>
      <c r="F19" s="8">
        <f t="shared" si="0"/>
        <v>0</v>
      </c>
      <c r="G19" s="8"/>
      <c r="H19" s="8">
        <f t="shared" si="1"/>
        <v>0</v>
      </c>
      <c r="I19" s="8"/>
      <c r="J19" s="8">
        <f t="shared" si="2"/>
        <v>0</v>
      </c>
      <c r="K19" s="8"/>
      <c r="L19" s="8">
        <f t="shared" si="3"/>
        <v>0</v>
      </c>
      <c r="M19" s="8"/>
      <c r="N19" s="8">
        <f t="shared" si="4"/>
        <v>0</v>
      </c>
      <c r="O19" s="8"/>
      <c r="P19" s="8"/>
      <c r="Q19" s="27">
        <f t="shared" si="5"/>
        <v>0</v>
      </c>
      <c r="R19" s="27">
        <v>0</v>
      </c>
      <c r="T19" s="24"/>
      <c r="U19" s="25"/>
      <c r="W19" s="29" t="s">
        <v>104</v>
      </c>
      <c r="X19" s="29">
        <v>74.2</v>
      </c>
      <c r="Y19" s="29">
        <v>0.55249441548771405</v>
      </c>
      <c r="Z19" s="129"/>
      <c r="AA19" s="32">
        <v>138.12360387192851</v>
      </c>
      <c r="AB19" s="29">
        <v>1381236.038719285</v>
      </c>
      <c r="AC19" s="33">
        <v>213.153709678902</v>
      </c>
      <c r="AD19" s="34">
        <v>260</v>
      </c>
    </row>
    <row r="20" spans="2:31" ht="27" customHeight="1" x14ac:dyDescent="0.4">
      <c r="B20" s="4" t="s">
        <v>9</v>
      </c>
      <c r="C20" s="4">
        <v>2300</v>
      </c>
      <c r="D20" s="4">
        <f t="shared" si="6"/>
        <v>460</v>
      </c>
      <c r="E20" s="4">
        <v>460</v>
      </c>
      <c r="F20" s="4">
        <f t="shared" si="0"/>
        <v>460</v>
      </c>
      <c r="G20" s="4">
        <v>460</v>
      </c>
      <c r="H20" s="4">
        <f t="shared" si="1"/>
        <v>920</v>
      </c>
      <c r="I20" s="4">
        <v>460</v>
      </c>
      <c r="J20" s="4">
        <f t="shared" si="2"/>
        <v>1380</v>
      </c>
      <c r="K20" s="4">
        <v>460</v>
      </c>
      <c r="L20" s="4">
        <f t="shared" si="3"/>
        <v>1840</v>
      </c>
      <c r="M20" s="4"/>
      <c r="N20" s="4">
        <f t="shared" si="4"/>
        <v>1840</v>
      </c>
      <c r="O20" s="4"/>
      <c r="P20" s="4"/>
      <c r="Q20" s="30">
        <f t="shared" si="5"/>
        <v>1840</v>
      </c>
      <c r="R20" s="28">
        <f>Q20-C20</f>
        <v>-460</v>
      </c>
      <c r="T20" s="24" t="s">
        <v>105</v>
      </c>
      <c r="U20" s="31" t="s">
        <v>106</v>
      </c>
      <c r="W20" s="29" t="s">
        <v>107</v>
      </c>
      <c r="X20" s="29">
        <v>20.5</v>
      </c>
      <c r="Y20" s="29">
        <v>0.15264333581533879</v>
      </c>
      <c r="Z20" s="129"/>
      <c r="AA20" s="32">
        <v>38.160833953834697</v>
      </c>
      <c r="AB20" s="29">
        <v>381608.33953834698</v>
      </c>
      <c r="AC20" s="33">
        <v>39.26011723645545</v>
      </c>
    </row>
    <row r="21" spans="2:31" ht="27" customHeight="1" x14ac:dyDescent="0.4">
      <c r="B21" s="8" t="s">
        <v>13</v>
      </c>
      <c r="C21" s="100">
        <v>156</v>
      </c>
      <c r="D21" s="8">
        <f t="shared" si="6"/>
        <v>31.2</v>
      </c>
      <c r="E21" s="8">
        <v>16</v>
      </c>
      <c r="F21" s="8">
        <f t="shared" si="0"/>
        <v>16</v>
      </c>
      <c r="G21" s="8">
        <v>6</v>
      </c>
      <c r="H21" s="8">
        <f t="shared" si="1"/>
        <v>22</v>
      </c>
      <c r="I21" s="8"/>
      <c r="J21" s="8">
        <f t="shared" si="2"/>
        <v>22</v>
      </c>
      <c r="K21" s="8"/>
      <c r="L21" s="8">
        <f t="shared" si="3"/>
        <v>22</v>
      </c>
      <c r="M21" s="8"/>
      <c r="N21" s="8">
        <f t="shared" si="4"/>
        <v>22</v>
      </c>
      <c r="O21" s="8"/>
      <c r="P21" s="8"/>
      <c r="Q21" s="27">
        <f t="shared" si="5"/>
        <v>22</v>
      </c>
      <c r="R21" s="28">
        <f>Q21-C21</f>
        <v>-134</v>
      </c>
      <c r="T21" s="24" t="s">
        <v>108</v>
      </c>
      <c r="U21" s="31" t="s">
        <v>109</v>
      </c>
      <c r="W21" s="35"/>
      <c r="X21" s="35"/>
      <c r="Y21" s="35"/>
      <c r="Z21" s="35"/>
      <c r="AA21" s="35"/>
      <c r="AB21" s="35"/>
      <c r="AC21" s="35"/>
      <c r="AD21" s="35"/>
      <c r="AE21" s="35"/>
    </row>
    <row r="22" spans="2:31" ht="27" customHeight="1" thickBot="1" x14ac:dyDescent="0.45">
      <c r="B22" s="4" t="s">
        <v>16</v>
      </c>
      <c r="C22" s="101">
        <v>260</v>
      </c>
      <c r="D22" s="4">
        <f t="shared" si="6"/>
        <v>52</v>
      </c>
      <c r="E22" s="4">
        <v>68</v>
      </c>
      <c r="F22" s="4">
        <f t="shared" si="0"/>
        <v>68</v>
      </c>
      <c r="G22" s="4">
        <v>49</v>
      </c>
      <c r="H22" s="4">
        <f t="shared" si="1"/>
        <v>117</v>
      </c>
      <c r="I22" s="4"/>
      <c r="J22" s="4">
        <f t="shared" si="2"/>
        <v>117</v>
      </c>
      <c r="K22" s="4"/>
      <c r="L22" s="4">
        <f t="shared" si="3"/>
        <v>117</v>
      </c>
      <c r="M22" s="4"/>
      <c r="N22" s="4">
        <f t="shared" si="4"/>
        <v>117</v>
      </c>
      <c r="O22" s="4"/>
      <c r="P22" s="4"/>
      <c r="Q22" s="30">
        <f t="shared" si="5"/>
        <v>117</v>
      </c>
      <c r="R22" s="28">
        <f>Q22-C22</f>
        <v>-143</v>
      </c>
      <c r="T22" s="36"/>
      <c r="U22" s="37" t="s">
        <v>110</v>
      </c>
    </row>
    <row r="23" spans="2:31" ht="27" customHeight="1" x14ac:dyDescent="0.4">
      <c r="B23" s="26" t="s">
        <v>7</v>
      </c>
      <c r="C23" s="8">
        <v>300</v>
      </c>
      <c r="D23" s="8">
        <f t="shared" si="6"/>
        <v>60</v>
      </c>
      <c r="E23" s="8"/>
      <c r="F23" s="8">
        <f t="shared" si="0"/>
        <v>0</v>
      </c>
      <c r="G23" s="8"/>
      <c r="H23" s="8">
        <f t="shared" si="1"/>
        <v>0</v>
      </c>
      <c r="I23" s="8"/>
      <c r="J23" s="8">
        <f t="shared" si="2"/>
        <v>0</v>
      </c>
      <c r="K23" s="8"/>
      <c r="L23" s="8">
        <f t="shared" si="3"/>
        <v>0</v>
      </c>
      <c r="M23" s="8"/>
      <c r="N23" s="8">
        <f t="shared" si="4"/>
        <v>0</v>
      </c>
      <c r="O23" s="8"/>
      <c r="P23" s="8"/>
      <c r="Q23" s="27">
        <f t="shared" si="5"/>
        <v>0</v>
      </c>
      <c r="R23" s="27">
        <v>0</v>
      </c>
    </row>
    <row r="24" spans="2:31" ht="27" customHeight="1" thickBot="1" x14ac:dyDescent="0.45">
      <c r="B24" s="4" t="s">
        <v>31</v>
      </c>
      <c r="C24" s="12">
        <v>40</v>
      </c>
      <c r="D24" s="4">
        <f t="shared" si="6"/>
        <v>8</v>
      </c>
      <c r="E24" s="4"/>
      <c r="F24" s="4">
        <f t="shared" si="0"/>
        <v>0</v>
      </c>
      <c r="G24" s="4"/>
      <c r="H24" s="4">
        <f t="shared" si="1"/>
        <v>0</v>
      </c>
      <c r="I24" s="4"/>
      <c r="J24" s="4">
        <f t="shared" si="2"/>
        <v>0</v>
      </c>
      <c r="K24" s="4"/>
      <c r="L24" s="4">
        <f t="shared" si="3"/>
        <v>0</v>
      </c>
      <c r="M24" s="4"/>
      <c r="N24" s="4">
        <f t="shared" si="4"/>
        <v>0</v>
      </c>
      <c r="O24" s="4"/>
      <c r="P24" s="4"/>
      <c r="Q24" s="30">
        <f t="shared" si="5"/>
        <v>0</v>
      </c>
      <c r="R24" s="27">
        <v>0</v>
      </c>
    </row>
    <row r="25" spans="2:31" ht="27" customHeight="1" x14ac:dyDescent="0.4">
      <c r="B25" s="8"/>
      <c r="C25" s="8"/>
      <c r="D25" s="8"/>
      <c r="E25" s="8"/>
      <c r="F25" s="8"/>
      <c r="G25" s="8"/>
      <c r="H25" s="8"/>
      <c r="I25" s="8"/>
      <c r="J25" s="8"/>
      <c r="K25" s="8"/>
      <c r="L25" s="8"/>
      <c r="M25" s="8"/>
      <c r="N25" s="8"/>
      <c r="O25" s="8"/>
      <c r="P25" s="8"/>
      <c r="Q25" s="27">
        <f t="shared" si="5"/>
        <v>0</v>
      </c>
      <c r="R25" s="27">
        <f t="shared" ref="R25:R27" si="7">Q25-C25</f>
        <v>0</v>
      </c>
      <c r="T25" s="38" t="s">
        <v>111</v>
      </c>
      <c r="U25" s="19"/>
    </row>
    <row r="26" spans="2:31" ht="27" customHeight="1" x14ac:dyDescent="0.4">
      <c r="B26" s="4"/>
      <c r="C26" s="12"/>
      <c r="D26" s="4"/>
      <c r="E26" s="4"/>
      <c r="F26" s="4"/>
      <c r="G26" s="4"/>
      <c r="H26" s="4"/>
      <c r="I26" s="4"/>
      <c r="J26" s="4"/>
      <c r="K26" s="4"/>
      <c r="L26" s="4"/>
      <c r="M26" s="4"/>
      <c r="N26" s="4"/>
      <c r="O26" s="4"/>
      <c r="P26" s="4"/>
      <c r="Q26" s="30">
        <f t="shared" si="5"/>
        <v>0</v>
      </c>
      <c r="R26" s="27">
        <f t="shared" si="7"/>
        <v>0</v>
      </c>
      <c r="T26" s="24" t="s">
        <v>105</v>
      </c>
      <c r="U26" s="31" t="s">
        <v>112</v>
      </c>
    </row>
    <row r="27" spans="2:31" ht="27" customHeight="1" thickBot="1" x14ac:dyDescent="0.45">
      <c r="B27" s="8"/>
      <c r="C27" s="8"/>
      <c r="D27" s="26"/>
      <c r="E27" s="8"/>
      <c r="F27" s="8"/>
      <c r="G27" s="8"/>
      <c r="H27" s="8"/>
      <c r="I27" s="8"/>
      <c r="J27" s="8"/>
      <c r="K27" s="8"/>
      <c r="L27" s="8"/>
      <c r="M27" s="8"/>
      <c r="N27" s="8"/>
      <c r="O27" s="8"/>
      <c r="P27" s="8"/>
      <c r="Q27" s="39">
        <f t="shared" si="5"/>
        <v>0</v>
      </c>
      <c r="R27" s="27">
        <f t="shared" si="7"/>
        <v>0</v>
      </c>
      <c r="T27" s="24" t="s">
        <v>108</v>
      </c>
      <c r="U27" s="31" t="s">
        <v>113</v>
      </c>
    </row>
    <row r="28" spans="2:31" ht="22.5" customHeight="1" thickBot="1" x14ac:dyDescent="0.45">
      <c r="B28" s="40"/>
      <c r="C28" s="40"/>
      <c r="D28" s="40"/>
      <c r="E28" s="40"/>
      <c r="F28" s="40"/>
      <c r="G28" s="40"/>
      <c r="H28" s="40"/>
      <c r="I28" s="40"/>
      <c r="J28" s="40"/>
      <c r="K28" s="40"/>
      <c r="L28" s="40"/>
      <c r="M28" s="40"/>
      <c r="N28" s="40"/>
      <c r="O28" s="40"/>
      <c r="P28" s="40"/>
      <c r="T28" s="24"/>
      <c r="U28" s="31" t="s">
        <v>114</v>
      </c>
    </row>
    <row r="29" spans="2:31" ht="27" customHeight="1" thickBot="1" x14ac:dyDescent="0.45">
      <c r="C29" s="121" t="s">
        <v>56</v>
      </c>
      <c r="D29" s="122"/>
      <c r="E29" s="15">
        <f>O15+2</f>
        <v>45082</v>
      </c>
      <c r="F29" s="16" t="s">
        <v>38</v>
      </c>
      <c r="G29" s="15">
        <f>E29+1</f>
        <v>45083</v>
      </c>
      <c r="H29" s="16" t="s">
        <v>38</v>
      </c>
      <c r="I29" s="15">
        <f>G29+1</f>
        <v>45084</v>
      </c>
      <c r="J29" s="16" t="s">
        <v>38</v>
      </c>
      <c r="K29" s="15">
        <f>I29+1</f>
        <v>45085</v>
      </c>
      <c r="L29" s="16" t="s">
        <v>38</v>
      </c>
      <c r="M29" s="15">
        <f>K29+1</f>
        <v>45086</v>
      </c>
      <c r="N29" s="16" t="s">
        <v>38</v>
      </c>
      <c r="O29" s="15">
        <f>M29+1</f>
        <v>45087</v>
      </c>
      <c r="P29" s="16" t="s">
        <v>38</v>
      </c>
      <c r="Q29" s="17" t="s">
        <v>39</v>
      </c>
      <c r="R29" s="17" t="s">
        <v>40</v>
      </c>
      <c r="T29" s="36"/>
      <c r="U29" s="41"/>
    </row>
    <row r="30" spans="2:31" ht="27" customHeight="1" x14ac:dyDescent="0.4">
      <c r="B30" s="20"/>
      <c r="C30" s="21"/>
      <c r="D30" s="21"/>
      <c r="E30" s="4" t="s">
        <v>44</v>
      </c>
      <c r="F30" s="4"/>
      <c r="G30" s="4" t="s">
        <v>45</v>
      </c>
      <c r="H30" s="4"/>
      <c r="I30" s="4" t="s">
        <v>46</v>
      </c>
      <c r="J30" s="4"/>
      <c r="K30" s="4" t="s">
        <v>47</v>
      </c>
      <c r="L30" s="4"/>
      <c r="M30" s="4" t="s">
        <v>48</v>
      </c>
      <c r="N30" s="4"/>
      <c r="O30" s="4" t="s">
        <v>49</v>
      </c>
      <c r="P30" s="4"/>
      <c r="Q30" s="22"/>
      <c r="R30" s="23"/>
    </row>
    <row r="31" spans="2:31" ht="27" customHeight="1" thickBot="1" x14ac:dyDescent="0.45">
      <c r="B31" s="8" t="s">
        <v>51</v>
      </c>
      <c r="C31" s="26">
        <v>600</v>
      </c>
      <c r="D31" s="8">
        <f>C31/5</f>
        <v>120</v>
      </c>
      <c r="E31" s="8"/>
      <c r="F31" s="8">
        <f t="shared" ref="F31:F38" si="8">E31</f>
        <v>0</v>
      </c>
      <c r="G31" s="8"/>
      <c r="H31" s="8">
        <f t="shared" ref="H31:H38" si="9">F31+G31</f>
        <v>0</v>
      </c>
      <c r="I31" s="8"/>
      <c r="J31" s="8">
        <f t="shared" ref="J31:J38" si="10">H31+I31</f>
        <v>0</v>
      </c>
      <c r="K31" s="8"/>
      <c r="L31" s="8">
        <f t="shared" ref="L31:L38" si="11">J31+K31</f>
        <v>0</v>
      </c>
      <c r="M31" s="8"/>
      <c r="N31" s="8">
        <f t="shared" ref="N31:N38" si="12">L31+M31</f>
        <v>0</v>
      </c>
      <c r="O31" s="8"/>
      <c r="P31" s="8">
        <f t="shared" ref="P31:P38" si="13">N31+O31</f>
        <v>0</v>
      </c>
      <c r="Q31" s="27">
        <f t="shared" ref="Q31:Q41" si="14">E31+G31+I31+K31+M31+O31</f>
        <v>0</v>
      </c>
      <c r="R31" s="27">
        <v>0</v>
      </c>
    </row>
    <row r="32" spans="2:31" ht="27" customHeight="1" x14ac:dyDescent="0.4">
      <c r="B32" s="12" t="s">
        <v>53</v>
      </c>
      <c r="C32" s="21">
        <v>200</v>
      </c>
      <c r="D32" s="4">
        <f t="shared" ref="D32:D38" si="15">C32/5</f>
        <v>40</v>
      </c>
      <c r="E32" s="4"/>
      <c r="F32" s="4">
        <f t="shared" si="8"/>
        <v>0</v>
      </c>
      <c r="G32" s="4"/>
      <c r="H32" s="4">
        <f t="shared" si="9"/>
        <v>0</v>
      </c>
      <c r="I32" s="4"/>
      <c r="J32" s="4">
        <f t="shared" si="10"/>
        <v>0</v>
      </c>
      <c r="K32" s="4"/>
      <c r="L32" s="4">
        <f t="shared" si="11"/>
        <v>0</v>
      </c>
      <c r="M32" s="4"/>
      <c r="N32" s="4">
        <f t="shared" si="12"/>
        <v>0</v>
      </c>
      <c r="O32" s="4"/>
      <c r="P32" s="4">
        <f t="shared" si="13"/>
        <v>0</v>
      </c>
      <c r="Q32" s="30">
        <f t="shared" si="14"/>
        <v>0</v>
      </c>
      <c r="R32" s="27">
        <v>0</v>
      </c>
      <c r="T32" s="38" t="s">
        <v>115</v>
      </c>
      <c r="U32" s="19"/>
    </row>
    <row r="33" spans="2:21" ht="27" customHeight="1" x14ac:dyDescent="0.4">
      <c r="B33" s="8" t="s">
        <v>55</v>
      </c>
      <c r="C33" s="26">
        <v>100</v>
      </c>
      <c r="D33" s="8">
        <f t="shared" si="15"/>
        <v>20</v>
      </c>
      <c r="E33" s="8"/>
      <c r="F33" s="8">
        <f t="shared" si="8"/>
        <v>0</v>
      </c>
      <c r="G33" s="8"/>
      <c r="H33" s="8">
        <f t="shared" si="9"/>
        <v>0</v>
      </c>
      <c r="I33" s="8"/>
      <c r="J33" s="8">
        <f t="shared" si="10"/>
        <v>0</v>
      </c>
      <c r="K33" s="8"/>
      <c r="L33" s="8">
        <f t="shared" si="11"/>
        <v>0</v>
      </c>
      <c r="M33" s="8"/>
      <c r="N33" s="8">
        <f t="shared" si="12"/>
        <v>0</v>
      </c>
      <c r="O33" s="8"/>
      <c r="P33" s="8">
        <f t="shared" si="13"/>
        <v>0</v>
      </c>
      <c r="Q33" s="27">
        <f t="shared" si="14"/>
        <v>0</v>
      </c>
      <c r="R33" s="27">
        <v>0</v>
      </c>
      <c r="T33" s="24" t="s">
        <v>105</v>
      </c>
      <c r="U33" s="31" t="s">
        <v>116</v>
      </c>
    </row>
    <row r="34" spans="2:21" ht="27" customHeight="1" x14ac:dyDescent="0.4">
      <c r="B34" s="4" t="s">
        <v>9</v>
      </c>
      <c r="C34" s="4">
        <v>990</v>
      </c>
      <c r="D34" s="4">
        <f t="shared" si="15"/>
        <v>198</v>
      </c>
      <c r="E34" s="4">
        <v>270</v>
      </c>
      <c r="F34" s="4">
        <f t="shared" si="8"/>
        <v>270</v>
      </c>
      <c r="G34" s="4">
        <v>502</v>
      </c>
      <c r="H34" s="4">
        <f t="shared" si="9"/>
        <v>772</v>
      </c>
      <c r="I34" s="4">
        <v>100</v>
      </c>
      <c r="J34" s="4">
        <f t="shared" si="10"/>
        <v>872</v>
      </c>
      <c r="K34" s="4">
        <v>100</v>
      </c>
      <c r="L34" s="4">
        <f t="shared" si="11"/>
        <v>972</v>
      </c>
      <c r="M34" s="4">
        <v>18</v>
      </c>
      <c r="N34" s="4">
        <f t="shared" si="12"/>
        <v>990</v>
      </c>
      <c r="O34" s="4">
        <v>54</v>
      </c>
      <c r="P34" s="4">
        <f t="shared" si="13"/>
        <v>1044</v>
      </c>
      <c r="Q34" s="30">
        <f t="shared" si="14"/>
        <v>1044</v>
      </c>
      <c r="R34" s="28">
        <f>Q34-C34</f>
        <v>54</v>
      </c>
      <c r="T34" s="24" t="s">
        <v>108</v>
      </c>
      <c r="U34" s="31" t="s">
        <v>117</v>
      </c>
    </row>
    <row r="35" spans="2:21" ht="27" customHeight="1" x14ac:dyDescent="0.4">
      <c r="B35" s="8" t="s">
        <v>13</v>
      </c>
      <c r="C35" s="100">
        <v>260</v>
      </c>
      <c r="D35" s="8">
        <f t="shared" si="15"/>
        <v>52</v>
      </c>
      <c r="E35" s="8">
        <v>66</v>
      </c>
      <c r="F35" s="8">
        <f t="shared" si="8"/>
        <v>66</v>
      </c>
      <c r="G35" s="8"/>
      <c r="H35" s="8">
        <f t="shared" si="9"/>
        <v>66</v>
      </c>
      <c r="I35" s="8"/>
      <c r="J35" s="8">
        <f t="shared" si="10"/>
        <v>66</v>
      </c>
      <c r="K35" s="8">
        <v>52</v>
      </c>
      <c r="L35" s="8">
        <f t="shared" si="11"/>
        <v>118</v>
      </c>
      <c r="M35" s="8">
        <v>89</v>
      </c>
      <c r="N35" s="8">
        <f t="shared" si="12"/>
        <v>207</v>
      </c>
      <c r="O35" s="8">
        <v>6</v>
      </c>
      <c r="P35" s="8">
        <f t="shared" si="13"/>
        <v>213</v>
      </c>
      <c r="Q35" s="27">
        <f t="shared" si="14"/>
        <v>213</v>
      </c>
      <c r="R35" s="28">
        <f>Q35-C35</f>
        <v>-47</v>
      </c>
      <c r="T35" s="24"/>
      <c r="U35" s="31" t="s">
        <v>118</v>
      </c>
    </row>
    <row r="36" spans="2:21" ht="27" customHeight="1" thickBot="1" x14ac:dyDescent="0.45">
      <c r="B36" s="4" t="s">
        <v>16</v>
      </c>
      <c r="C36" s="101">
        <v>364</v>
      </c>
      <c r="D36" s="4">
        <f t="shared" si="15"/>
        <v>72.8</v>
      </c>
      <c r="E36" s="4">
        <v>87</v>
      </c>
      <c r="F36" s="4">
        <f t="shared" si="8"/>
        <v>87</v>
      </c>
      <c r="G36" s="4"/>
      <c r="H36" s="4">
        <f t="shared" si="9"/>
        <v>87</v>
      </c>
      <c r="I36" s="4">
        <v>52</v>
      </c>
      <c r="J36" s="4">
        <f t="shared" si="10"/>
        <v>139</v>
      </c>
      <c r="K36" s="4">
        <v>316</v>
      </c>
      <c r="L36" s="4">
        <f t="shared" si="11"/>
        <v>455</v>
      </c>
      <c r="M36" s="4">
        <v>48</v>
      </c>
      <c r="N36" s="4">
        <f t="shared" si="12"/>
        <v>503</v>
      </c>
      <c r="O36" s="4">
        <v>6</v>
      </c>
      <c r="P36" s="4">
        <f t="shared" si="13"/>
        <v>509</v>
      </c>
      <c r="Q36" s="30">
        <f t="shared" si="14"/>
        <v>509</v>
      </c>
      <c r="R36" s="28">
        <f>Q36-C36</f>
        <v>145</v>
      </c>
      <c r="T36" s="36"/>
      <c r="U36" s="41"/>
    </row>
    <row r="37" spans="2:21" ht="27" customHeight="1" x14ac:dyDescent="0.4">
      <c r="B37" s="26" t="s">
        <v>7</v>
      </c>
      <c r="C37" s="8">
        <v>300</v>
      </c>
      <c r="D37" s="8">
        <f t="shared" si="15"/>
        <v>60</v>
      </c>
      <c r="E37" s="8"/>
      <c r="F37" s="8">
        <f t="shared" si="8"/>
        <v>0</v>
      </c>
      <c r="G37" s="8"/>
      <c r="H37" s="8">
        <f t="shared" si="9"/>
        <v>0</v>
      </c>
      <c r="I37" s="8"/>
      <c r="J37" s="8">
        <f t="shared" si="10"/>
        <v>0</v>
      </c>
      <c r="K37" s="8"/>
      <c r="L37" s="8">
        <f t="shared" si="11"/>
        <v>0</v>
      </c>
      <c r="M37" s="8"/>
      <c r="N37" s="8">
        <f t="shared" si="12"/>
        <v>0</v>
      </c>
      <c r="O37" s="8"/>
      <c r="P37" s="8">
        <f t="shared" si="13"/>
        <v>0</v>
      </c>
      <c r="Q37" s="27">
        <f t="shared" si="14"/>
        <v>0</v>
      </c>
      <c r="R37" s="27">
        <v>0</v>
      </c>
    </row>
    <row r="38" spans="2:21" ht="27" customHeight="1" x14ac:dyDescent="0.4">
      <c r="B38" s="4" t="s">
        <v>31</v>
      </c>
      <c r="C38" s="12">
        <v>40</v>
      </c>
      <c r="D38" s="4">
        <f t="shared" si="15"/>
        <v>8</v>
      </c>
      <c r="E38" s="4"/>
      <c r="F38" s="4">
        <f t="shared" si="8"/>
        <v>0</v>
      </c>
      <c r="G38" s="4"/>
      <c r="H38" s="4">
        <f t="shared" si="9"/>
        <v>0</v>
      </c>
      <c r="I38" s="4"/>
      <c r="J38" s="4">
        <f t="shared" si="10"/>
        <v>0</v>
      </c>
      <c r="K38" s="4"/>
      <c r="L38" s="4">
        <f t="shared" si="11"/>
        <v>0</v>
      </c>
      <c r="M38" s="4"/>
      <c r="N38" s="4">
        <f t="shared" si="12"/>
        <v>0</v>
      </c>
      <c r="O38" s="4"/>
      <c r="P38" s="4">
        <f t="shared" si="13"/>
        <v>0</v>
      </c>
      <c r="Q38" s="30">
        <f t="shared" si="14"/>
        <v>0</v>
      </c>
      <c r="R38" s="27">
        <v>0</v>
      </c>
    </row>
    <row r="39" spans="2:21" ht="27" customHeight="1" x14ac:dyDescent="0.4">
      <c r="B39" s="8"/>
      <c r="C39" s="8"/>
      <c r="D39" s="8"/>
      <c r="E39" s="8"/>
      <c r="F39" s="8"/>
      <c r="G39" s="8"/>
      <c r="H39" s="8"/>
      <c r="I39" s="8"/>
      <c r="J39" s="8"/>
      <c r="K39" s="8"/>
      <c r="L39" s="8"/>
      <c r="M39" s="8"/>
      <c r="N39" s="8"/>
      <c r="O39" s="8"/>
      <c r="P39" s="8"/>
      <c r="Q39" s="27">
        <f t="shared" si="14"/>
        <v>0</v>
      </c>
      <c r="R39" s="27">
        <f>Q39-C39</f>
        <v>0</v>
      </c>
    </row>
    <row r="40" spans="2:21" ht="27" customHeight="1" x14ac:dyDescent="0.4">
      <c r="B40" s="4"/>
      <c r="C40" s="12"/>
      <c r="D40" s="4"/>
      <c r="E40" s="4"/>
      <c r="F40" s="4"/>
      <c r="G40" s="4"/>
      <c r="H40" s="4"/>
      <c r="I40" s="4"/>
      <c r="J40" s="4"/>
      <c r="K40" s="4"/>
      <c r="L40" s="4"/>
      <c r="M40" s="4"/>
      <c r="N40" s="4"/>
      <c r="O40" s="4"/>
      <c r="P40" s="4"/>
      <c r="Q40" s="30">
        <f t="shared" si="14"/>
        <v>0</v>
      </c>
      <c r="R40" s="27">
        <f>Q40-C40</f>
        <v>0</v>
      </c>
    </row>
    <row r="41" spans="2:21" ht="27" customHeight="1" thickBot="1" x14ac:dyDescent="0.45">
      <c r="B41" s="8"/>
      <c r="C41" s="8"/>
      <c r="D41" s="26"/>
      <c r="E41" s="8"/>
      <c r="F41" s="8"/>
      <c r="G41" s="8"/>
      <c r="H41" s="8"/>
      <c r="I41" s="8"/>
      <c r="J41" s="8"/>
      <c r="K41" s="8"/>
      <c r="L41" s="8"/>
      <c r="M41" s="8"/>
      <c r="N41" s="8"/>
      <c r="O41" s="8"/>
      <c r="P41" s="8"/>
      <c r="Q41" s="39">
        <f t="shared" si="14"/>
        <v>0</v>
      </c>
      <c r="R41" s="27">
        <f>Q41-C41</f>
        <v>0</v>
      </c>
    </row>
    <row r="42" spans="2:21" ht="136.5" customHeight="1" thickBot="1" x14ac:dyDescent="0.45">
      <c r="B42" s="42"/>
      <c r="C42" s="42"/>
      <c r="D42" s="42"/>
      <c r="E42" s="42"/>
      <c r="F42" s="42"/>
      <c r="G42" s="42"/>
      <c r="H42" s="42"/>
      <c r="I42" s="42"/>
      <c r="J42" s="42"/>
      <c r="K42" s="42"/>
      <c r="L42" s="42"/>
      <c r="M42" s="42"/>
      <c r="N42" s="42"/>
      <c r="O42" s="42"/>
      <c r="P42" s="42"/>
    </row>
    <row r="43" spans="2:21" ht="18" customHeight="1" x14ac:dyDescent="0.4">
      <c r="B43" s="43"/>
      <c r="C43" s="123" t="s">
        <v>56</v>
      </c>
      <c r="D43" s="124"/>
      <c r="E43" s="44">
        <f>O29+2</f>
        <v>45089</v>
      </c>
      <c r="F43" s="45" t="s">
        <v>38</v>
      </c>
      <c r="G43" s="44">
        <f>E43+1</f>
        <v>45090</v>
      </c>
      <c r="H43" s="45" t="s">
        <v>38</v>
      </c>
      <c r="I43" s="44">
        <f>G43+1</f>
        <v>45091</v>
      </c>
      <c r="J43" s="45" t="s">
        <v>38</v>
      </c>
      <c r="K43" s="44">
        <f>I43+1</f>
        <v>45092</v>
      </c>
      <c r="L43" s="45" t="s">
        <v>38</v>
      </c>
      <c r="M43" s="44">
        <f>K43+1</f>
        <v>45093</v>
      </c>
      <c r="N43" s="45" t="s">
        <v>38</v>
      </c>
      <c r="O43" s="44">
        <f>M43+1</f>
        <v>45094</v>
      </c>
      <c r="P43" s="45" t="s">
        <v>38</v>
      </c>
      <c r="Q43" s="17" t="s">
        <v>39</v>
      </c>
      <c r="R43" s="17" t="s">
        <v>40</v>
      </c>
    </row>
    <row r="44" spans="2:21" ht="27" customHeight="1" x14ac:dyDescent="0.4">
      <c r="B44" s="20"/>
      <c r="C44" s="21"/>
      <c r="D44" s="21"/>
      <c r="E44" s="4" t="s">
        <v>44</v>
      </c>
      <c r="F44" s="4"/>
      <c r="G44" s="4" t="s">
        <v>45</v>
      </c>
      <c r="H44" s="4"/>
      <c r="I44" s="4" t="s">
        <v>46</v>
      </c>
      <c r="J44" s="4"/>
      <c r="K44" s="4" t="s">
        <v>47</v>
      </c>
      <c r="L44" s="4"/>
      <c r="M44" s="4" t="s">
        <v>48</v>
      </c>
      <c r="N44" s="4"/>
      <c r="O44" s="4" t="s">
        <v>49</v>
      </c>
      <c r="P44" s="4"/>
      <c r="Q44" s="22"/>
      <c r="R44" s="23"/>
    </row>
    <row r="45" spans="2:21" ht="27" customHeight="1" x14ac:dyDescent="0.4">
      <c r="B45" s="8" t="s">
        <v>51</v>
      </c>
      <c r="C45" s="26">
        <v>600</v>
      </c>
      <c r="D45" s="8">
        <f>C45/5</f>
        <v>120</v>
      </c>
      <c r="E45" s="8"/>
      <c r="F45" s="8">
        <f t="shared" ref="F45:F52" si="16">E45</f>
        <v>0</v>
      </c>
      <c r="G45" s="8"/>
      <c r="H45" s="8">
        <f t="shared" ref="H45:H52" si="17">F45+G45</f>
        <v>0</v>
      </c>
      <c r="I45" s="8"/>
      <c r="J45" s="8">
        <f t="shared" ref="J45:J52" si="18">H45+I45</f>
        <v>0</v>
      </c>
      <c r="K45" s="8"/>
      <c r="L45" s="8">
        <f t="shared" ref="L45:L52" si="19">J45+K45</f>
        <v>0</v>
      </c>
      <c r="M45" s="8"/>
      <c r="N45" s="8">
        <f t="shared" ref="N45:N52" si="20">L45+M45</f>
        <v>0</v>
      </c>
      <c r="O45" s="8"/>
      <c r="P45" s="8">
        <f t="shared" ref="P45:P52" si="21">N45+O45</f>
        <v>0</v>
      </c>
      <c r="Q45" s="27">
        <f t="shared" ref="Q45:Q55" si="22">E45+G45+I45+K45+M45+O45</f>
        <v>0</v>
      </c>
      <c r="R45" s="27">
        <v>0</v>
      </c>
    </row>
    <row r="46" spans="2:21" ht="27" customHeight="1" x14ac:dyDescent="0.4">
      <c r="B46" s="12" t="s">
        <v>53</v>
      </c>
      <c r="C46" s="21">
        <v>200</v>
      </c>
      <c r="D46" s="4">
        <f t="shared" ref="D46:D52" si="23">C46/5</f>
        <v>40</v>
      </c>
      <c r="E46" s="4"/>
      <c r="F46" s="4">
        <f t="shared" si="16"/>
        <v>0</v>
      </c>
      <c r="G46" s="4"/>
      <c r="H46" s="4">
        <f t="shared" si="17"/>
        <v>0</v>
      </c>
      <c r="I46" s="4"/>
      <c r="J46" s="4">
        <f t="shared" si="18"/>
        <v>0</v>
      </c>
      <c r="K46" s="4"/>
      <c r="L46" s="4">
        <f t="shared" si="19"/>
        <v>0</v>
      </c>
      <c r="M46" s="4"/>
      <c r="N46" s="4">
        <f t="shared" si="20"/>
        <v>0</v>
      </c>
      <c r="O46" s="4"/>
      <c r="P46" s="4">
        <f t="shared" si="21"/>
        <v>0</v>
      </c>
      <c r="Q46" s="30">
        <f t="shared" si="22"/>
        <v>0</v>
      </c>
      <c r="R46" s="27">
        <v>0</v>
      </c>
    </row>
    <row r="47" spans="2:21" ht="27" customHeight="1" x14ac:dyDescent="0.4">
      <c r="B47" s="8" t="s">
        <v>55</v>
      </c>
      <c r="C47" s="26">
        <v>100</v>
      </c>
      <c r="D47" s="8">
        <f t="shared" si="23"/>
        <v>20</v>
      </c>
      <c r="E47" s="8"/>
      <c r="F47" s="8">
        <f t="shared" si="16"/>
        <v>0</v>
      </c>
      <c r="G47" s="8"/>
      <c r="H47" s="8">
        <f t="shared" si="17"/>
        <v>0</v>
      </c>
      <c r="I47" s="8"/>
      <c r="J47" s="8">
        <f t="shared" si="18"/>
        <v>0</v>
      </c>
      <c r="K47" s="8"/>
      <c r="L47" s="8">
        <f t="shared" si="19"/>
        <v>0</v>
      </c>
      <c r="M47" s="8"/>
      <c r="N47" s="8">
        <f t="shared" si="20"/>
        <v>0</v>
      </c>
      <c r="O47" s="8"/>
      <c r="P47" s="8">
        <f t="shared" si="21"/>
        <v>0</v>
      </c>
      <c r="Q47" s="27">
        <f t="shared" si="22"/>
        <v>0</v>
      </c>
      <c r="R47" s="27">
        <v>0</v>
      </c>
    </row>
    <row r="48" spans="2:21" ht="27" customHeight="1" x14ac:dyDescent="0.4">
      <c r="B48" s="4" t="s">
        <v>9</v>
      </c>
      <c r="C48" s="4">
        <v>990</v>
      </c>
      <c r="D48" s="4">
        <f t="shared" si="23"/>
        <v>198</v>
      </c>
      <c r="E48" s="4">
        <v>368</v>
      </c>
      <c r="F48" s="4">
        <f t="shared" si="16"/>
        <v>368</v>
      </c>
      <c r="G48" s="4"/>
      <c r="H48" s="4">
        <f t="shared" si="17"/>
        <v>368</v>
      </c>
      <c r="I48" s="4">
        <v>409</v>
      </c>
      <c r="J48" s="4">
        <f t="shared" si="18"/>
        <v>777</v>
      </c>
      <c r="K48" s="4">
        <v>313</v>
      </c>
      <c r="L48" s="4">
        <f t="shared" si="19"/>
        <v>1090</v>
      </c>
      <c r="M48" s="4"/>
      <c r="N48" s="4">
        <f t="shared" si="20"/>
        <v>1090</v>
      </c>
      <c r="O48" s="4">
        <v>200</v>
      </c>
      <c r="P48" s="4">
        <f t="shared" si="21"/>
        <v>1290</v>
      </c>
      <c r="Q48" s="30">
        <f t="shared" si="22"/>
        <v>1290</v>
      </c>
      <c r="R48" s="28">
        <f>Q48-C48</f>
        <v>300</v>
      </c>
    </row>
    <row r="49" spans="2:18" ht="27" customHeight="1" x14ac:dyDescent="0.4">
      <c r="B49" s="8" t="s">
        <v>13</v>
      </c>
      <c r="C49" s="100">
        <v>104</v>
      </c>
      <c r="D49" s="8">
        <f t="shared" si="23"/>
        <v>20.8</v>
      </c>
      <c r="E49" s="8"/>
      <c r="F49" s="8">
        <f t="shared" si="16"/>
        <v>0</v>
      </c>
      <c r="G49" s="8"/>
      <c r="H49" s="8">
        <f t="shared" si="17"/>
        <v>0</v>
      </c>
      <c r="I49" s="8"/>
      <c r="J49" s="8">
        <f t="shared" si="18"/>
        <v>0</v>
      </c>
      <c r="K49" s="8">
        <v>52</v>
      </c>
      <c r="L49" s="8">
        <f t="shared" si="19"/>
        <v>52</v>
      </c>
      <c r="M49" s="8"/>
      <c r="N49" s="8">
        <f t="shared" si="20"/>
        <v>52</v>
      </c>
      <c r="O49" s="8">
        <v>52</v>
      </c>
      <c r="P49" s="8">
        <f t="shared" si="21"/>
        <v>104</v>
      </c>
      <c r="Q49" s="27">
        <f t="shared" si="22"/>
        <v>104</v>
      </c>
      <c r="R49" s="28">
        <f>Q49-C49</f>
        <v>0</v>
      </c>
    </row>
    <row r="50" spans="2:18" ht="27" customHeight="1" x14ac:dyDescent="0.4">
      <c r="B50" s="4" t="s">
        <v>16</v>
      </c>
      <c r="C50" s="101">
        <v>156</v>
      </c>
      <c r="D50" s="4">
        <f t="shared" si="23"/>
        <v>31.2</v>
      </c>
      <c r="E50" s="4"/>
      <c r="F50" s="4">
        <f t="shared" si="16"/>
        <v>0</v>
      </c>
      <c r="G50" s="4"/>
      <c r="H50" s="4">
        <f t="shared" si="17"/>
        <v>0</v>
      </c>
      <c r="I50" s="4"/>
      <c r="J50" s="4">
        <f t="shared" si="18"/>
        <v>0</v>
      </c>
      <c r="K50" s="4">
        <v>52</v>
      </c>
      <c r="L50" s="4">
        <f t="shared" si="19"/>
        <v>52</v>
      </c>
      <c r="M50" s="4"/>
      <c r="N50" s="4">
        <f t="shared" si="20"/>
        <v>52</v>
      </c>
      <c r="O50" s="4">
        <v>104</v>
      </c>
      <c r="P50" s="4">
        <f t="shared" si="21"/>
        <v>156</v>
      </c>
      <c r="Q50" s="30">
        <f t="shared" si="22"/>
        <v>156</v>
      </c>
      <c r="R50" s="28">
        <f>Q50-C50</f>
        <v>0</v>
      </c>
    </row>
    <row r="51" spans="2:18" ht="27" customHeight="1" x14ac:dyDescent="0.4">
      <c r="B51" s="26" t="s">
        <v>7</v>
      </c>
      <c r="C51" s="8">
        <v>300</v>
      </c>
      <c r="D51" s="8">
        <f t="shared" si="23"/>
        <v>60</v>
      </c>
      <c r="E51" s="8"/>
      <c r="F51" s="8">
        <f t="shared" si="16"/>
        <v>0</v>
      </c>
      <c r="G51" s="8"/>
      <c r="H51" s="8">
        <f t="shared" si="17"/>
        <v>0</v>
      </c>
      <c r="I51" s="8"/>
      <c r="J51" s="8">
        <f t="shared" si="18"/>
        <v>0</v>
      </c>
      <c r="K51" s="8"/>
      <c r="L51" s="8">
        <f t="shared" si="19"/>
        <v>0</v>
      </c>
      <c r="M51" s="8"/>
      <c r="N51" s="8">
        <f t="shared" si="20"/>
        <v>0</v>
      </c>
      <c r="O51" s="8"/>
      <c r="P51" s="8">
        <f t="shared" si="21"/>
        <v>0</v>
      </c>
      <c r="Q51" s="27">
        <f t="shared" si="22"/>
        <v>0</v>
      </c>
      <c r="R51" s="27">
        <v>0</v>
      </c>
    </row>
    <row r="52" spans="2:18" ht="27" customHeight="1" x14ac:dyDescent="0.4">
      <c r="B52" s="4" t="s">
        <v>31</v>
      </c>
      <c r="C52" s="12">
        <v>40</v>
      </c>
      <c r="D52" s="4">
        <f t="shared" si="23"/>
        <v>8</v>
      </c>
      <c r="E52" s="4"/>
      <c r="F52" s="4">
        <f t="shared" si="16"/>
        <v>0</v>
      </c>
      <c r="G52" s="4"/>
      <c r="H52" s="4">
        <f t="shared" si="17"/>
        <v>0</v>
      </c>
      <c r="I52" s="4"/>
      <c r="J52" s="4">
        <f t="shared" si="18"/>
        <v>0</v>
      </c>
      <c r="K52" s="4"/>
      <c r="L52" s="4">
        <f t="shared" si="19"/>
        <v>0</v>
      </c>
      <c r="M52" s="4"/>
      <c r="N52" s="4">
        <f t="shared" si="20"/>
        <v>0</v>
      </c>
      <c r="O52" s="4"/>
      <c r="P52" s="4">
        <f t="shared" si="21"/>
        <v>0</v>
      </c>
      <c r="Q52" s="30">
        <f t="shared" si="22"/>
        <v>0</v>
      </c>
      <c r="R52" s="27">
        <v>0</v>
      </c>
    </row>
    <row r="53" spans="2:18" ht="27" customHeight="1" x14ac:dyDescent="0.4">
      <c r="B53" s="8"/>
      <c r="C53" s="8"/>
      <c r="D53" s="8"/>
      <c r="E53" s="8"/>
      <c r="F53" s="8"/>
      <c r="G53" s="8"/>
      <c r="H53" s="8"/>
      <c r="I53" s="8"/>
      <c r="J53" s="8"/>
      <c r="K53" s="8"/>
      <c r="L53" s="8"/>
      <c r="M53" s="8"/>
      <c r="N53" s="8"/>
      <c r="O53" s="8"/>
      <c r="P53" s="8"/>
      <c r="Q53" s="27">
        <f t="shared" si="22"/>
        <v>0</v>
      </c>
      <c r="R53" s="27">
        <f>Q53-C53</f>
        <v>0</v>
      </c>
    </row>
    <row r="54" spans="2:18" ht="27" customHeight="1" x14ac:dyDescent="0.4">
      <c r="B54" s="4"/>
      <c r="C54" s="12"/>
      <c r="D54" s="4"/>
      <c r="E54" s="4"/>
      <c r="F54" s="4"/>
      <c r="G54" s="4"/>
      <c r="H54" s="4"/>
      <c r="I54" s="4"/>
      <c r="J54" s="4"/>
      <c r="K54" s="4"/>
      <c r="L54" s="4"/>
      <c r="M54" s="4"/>
      <c r="N54" s="4"/>
      <c r="O54" s="4"/>
      <c r="P54" s="4"/>
      <c r="Q54" s="30">
        <f t="shared" si="22"/>
        <v>0</v>
      </c>
      <c r="R54" s="27">
        <f>Q54-C54</f>
        <v>0</v>
      </c>
    </row>
    <row r="55" spans="2:18" ht="27" customHeight="1" thickBot="1" x14ac:dyDescent="0.45">
      <c r="B55" s="8"/>
      <c r="C55" s="8"/>
      <c r="D55" s="26"/>
      <c r="E55" s="8"/>
      <c r="F55" s="8"/>
      <c r="G55" s="8"/>
      <c r="H55" s="8"/>
      <c r="I55" s="8"/>
      <c r="J55" s="8"/>
      <c r="K55" s="8"/>
      <c r="L55" s="8"/>
      <c r="M55" s="8"/>
      <c r="N55" s="8"/>
      <c r="O55" s="8"/>
      <c r="P55" s="8"/>
      <c r="Q55" s="39">
        <f t="shared" si="22"/>
        <v>0</v>
      </c>
      <c r="R55" s="27">
        <f>Q55-C55</f>
        <v>0</v>
      </c>
    </row>
    <row r="56" spans="2:18" ht="22.5" customHeight="1" thickBot="1" x14ac:dyDescent="0.45">
      <c r="B56" s="43"/>
      <c r="C56" s="43"/>
      <c r="D56" s="43"/>
      <c r="E56" s="43"/>
      <c r="F56" s="43"/>
      <c r="G56" s="43"/>
      <c r="H56" s="43"/>
      <c r="I56" s="43"/>
      <c r="J56" s="43"/>
      <c r="K56" s="43"/>
      <c r="L56" s="43"/>
      <c r="M56" s="43"/>
      <c r="N56" s="43"/>
      <c r="O56" s="43"/>
      <c r="P56" s="43"/>
    </row>
    <row r="57" spans="2:18" ht="27" customHeight="1" x14ac:dyDescent="0.4">
      <c r="B57" s="43"/>
      <c r="C57" s="123" t="s">
        <v>56</v>
      </c>
      <c r="D57" s="124"/>
      <c r="E57" s="44">
        <f>O43+2</f>
        <v>45096</v>
      </c>
      <c r="F57" s="45" t="s">
        <v>38</v>
      </c>
      <c r="G57" s="44">
        <f>E57+1</f>
        <v>45097</v>
      </c>
      <c r="H57" s="45" t="s">
        <v>38</v>
      </c>
      <c r="I57" s="44">
        <f>G57+1</f>
        <v>45098</v>
      </c>
      <c r="J57" s="45" t="s">
        <v>38</v>
      </c>
      <c r="K57" s="44">
        <f>I57+1</f>
        <v>45099</v>
      </c>
      <c r="L57" s="45" t="s">
        <v>38</v>
      </c>
      <c r="M57" s="44">
        <f>K57+1</f>
        <v>45100</v>
      </c>
      <c r="N57" s="45" t="s">
        <v>38</v>
      </c>
      <c r="O57" s="44">
        <f>M57+1</f>
        <v>45101</v>
      </c>
      <c r="P57" s="45" t="s">
        <v>38</v>
      </c>
      <c r="Q57" s="17" t="s">
        <v>39</v>
      </c>
      <c r="R57" s="17" t="s">
        <v>40</v>
      </c>
    </row>
    <row r="58" spans="2:18" ht="27" customHeight="1" x14ac:dyDescent="0.4">
      <c r="B58" s="20"/>
      <c r="C58" s="21"/>
      <c r="D58" s="21"/>
      <c r="E58" s="4" t="s">
        <v>44</v>
      </c>
      <c r="F58" s="4"/>
      <c r="G58" s="4" t="s">
        <v>45</v>
      </c>
      <c r="H58" s="4"/>
      <c r="I58" s="4" t="s">
        <v>46</v>
      </c>
      <c r="J58" s="4"/>
      <c r="K58" s="4" t="s">
        <v>47</v>
      </c>
      <c r="L58" s="4"/>
      <c r="M58" s="4" t="s">
        <v>48</v>
      </c>
      <c r="N58" s="4"/>
      <c r="O58" s="4" t="s">
        <v>49</v>
      </c>
      <c r="P58" s="4"/>
      <c r="Q58" s="22"/>
      <c r="R58" s="23"/>
    </row>
    <row r="59" spans="2:18" ht="27" customHeight="1" x14ac:dyDescent="0.4">
      <c r="B59" s="8" t="s">
        <v>51</v>
      </c>
      <c r="C59" s="26">
        <v>600</v>
      </c>
      <c r="D59" s="8">
        <f>C59/5</f>
        <v>120</v>
      </c>
      <c r="E59" s="8"/>
      <c r="F59" s="8">
        <f t="shared" ref="F59:F66" si="24">E59</f>
        <v>0</v>
      </c>
      <c r="G59" s="8"/>
      <c r="H59" s="8">
        <f t="shared" ref="H59:H66" si="25">F59+G59</f>
        <v>0</v>
      </c>
      <c r="I59" s="8"/>
      <c r="J59" s="8">
        <f t="shared" ref="J59:J66" si="26">H59+I59</f>
        <v>0</v>
      </c>
      <c r="K59" s="8"/>
      <c r="L59" s="8">
        <f t="shared" ref="L59:L66" si="27">J59+K59</f>
        <v>0</v>
      </c>
      <c r="M59" s="8"/>
      <c r="N59" s="8">
        <f t="shared" ref="N59:N66" si="28">L59+M59</f>
        <v>0</v>
      </c>
      <c r="O59" s="8"/>
      <c r="P59" s="8"/>
      <c r="Q59" s="27">
        <f t="shared" ref="Q59:Q69" si="29">E59+G59+I59+K59+M59+O59</f>
        <v>0</v>
      </c>
      <c r="R59" s="27">
        <v>0</v>
      </c>
    </row>
    <row r="60" spans="2:18" ht="27" customHeight="1" x14ac:dyDescent="0.4">
      <c r="B60" s="12" t="s">
        <v>53</v>
      </c>
      <c r="C60" s="21">
        <v>200</v>
      </c>
      <c r="D60" s="4">
        <f t="shared" ref="D60:D66" si="30">C60/5</f>
        <v>40</v>
      </c>
      <c r="E60" s="4"/>
      <c r="F60" s="4">
        <f t="shared" si="24"/>
        <v>0</v>
      </c>
      <c r="G60" s="4"/>
      <c r="H60" s="4">
        <f t="shared" si="25"/>
        <v>0</v>
      </c>
      <c r="I60" s="4"/>
      <c r="J60" s="4">
        <f t="shared" si="26"/>
        <v>0</v>
      </c>
      <c r="K60" s="4"/>
      <c r="L60" s="4">
        <f t="shared" si="27"/>
        <v>0</v>
      </c>
      <c r="M60" s="4"/>
      <c r="N60" s="4">
        <f t="shared" si="28"/>
        <v>0</v>
      </c>
      <c r="O60" s="4"/>
      <c r="P60" s="4"/>
      <c r="Q60" s="30">
        <f t="shared" si="29"/>
        <v>0</v>
      </c>
      <c r="R60" s="27">
        <v>0</v>
      </c>
    </row>
    <row r="61" spans="2:18" ht="27" customHeight="1" x14ac:dyDescent="0.4">
      <c r="B61" s="8" t="s">
        <v>55</v>
      </c>
      <c r="C61" s="26">
        <v>100</v>
      </c>
      <c r="D61" s="8">
        <f t="shared" si="30"/>
        <v>20</v>
      </c>
      <c r="E61" s="8"/>
      <c r="F61" s="8">
        <f t="shared" si="24"/>
        <v>0</v>
      </c>
      <c r="G61" s="8"/>
      <c r="H61" s="8">
        <f t="shared" si="25"/>
        <v>0</v>
      </c>
      <c r="I61" s="8"/>
      <c r="J61" s="8">
        <f t="shared" si="26"/>
        <v>0</v>
      </c>
      <c r="K61" s="8"/>
      <c r="L61" s="8">
        <f t="shared" si="27"/>
        <v>0</v>
      </c>
      <c r="M61" s="8"/>
      <c r="N61" s="8">
        <f t="shared" si="28"/>
        <v>0</v>
      </c>
      <c r="O61" s="8"/>
      <c r="P61" s="8"/>
      <c r="Q61" s="27">
        <f t="shared" si="29"/>
        <v>0</v>
      </c>
      <c r="R61" s="27">
        <v>0</v>
      </c>
    </row>
    <row r="62" spans="2:18" ht="27" customHeight="1" x14ac:dyDescent="0.4">
      <c r="B62" s="4" t="s">
        <v>9</v>
      </c>
      <c r="C62" s="4">
        <v>1530</v>
      </c>
      <c r="D62" s="4">
        <f t="shared" si="30"/>
        <v>306</v>
      </c>
      <c r="E62" s="4">
        <v>410</v>
      </c>
      <c r="F62" s="4">
        <f t="shared" si="24"/>
        <v>410</v>
      </c>
      <c r="G62" s="4">
        <v>300</v>
      </c>
      <c r="H62" s="4">
        <f t="shared" si="25"/>
        <v>710</v>
      </c>
      <c r="I62" s="4">
        <v>144</v>
      </c>
      <c r="J62" s="4">
        <f t="shared" si="26"/>
        <v>854</v>
      </c>
      <c r="K62" s="4">
        <v>187</v>
      </c>
      <c r="L62" s="4">
        <f t="shared" si="27"/>
        <v>1041</v>
      </c>
      <c r="M62" s="4"/>
      <c r="N62" s="4">
        <f t="shared" si="28"/>
        <v>1041</v>
      </c>
      <c r="O62" s="4"/>
      <c r="P62" s="4"/>
      <c r="Q62" s="30">
        <f t="shared" si="29"/>
        <v>1041</v>
      </c>
      <c r="R62" s="28">
        <f>Q62-C62</f>
        <v>-489</v>
      </c>
    </row>
    <row r="63" spans="2:18" ht="27" customHeight="1" x14ac:dyDescent="0.4">
      <c r="B63" s="8" t="s">
        <v>13</v>
      </c>
      <c r="C63" s="100">
        <v>104</v>
      </c>
      <c r="D63" s="8">
        <f t="shared" si="30"/>
        <v>20.8</v>
      </c>
      <c r="E63" s="8"/>
      <c r="F63" s="8">
        <f t="shared" si="24"/>
        <v>0</v>
      </c>
      <c r="G63" s="8"/>
      <c r="H63" s="8">
        <f t="shared" si="25"/>
        <v>0</v>
      </c>
      <c r="I63" s="8">
        <v>52</v>
      </c>
      <c r="J63" s="8">
        <f t="shared" si="26"/>
        <v>52</v>
      </c>
      <c r="K63" s="8">
        <v>52</v>
      </c>
      <c r="L63" s="8">
        <f t="shared" si="27"/>
        <v>104</v>
      </c>
      <c r="M63" s="8"/>
      <c r="N63" s="8">
        <f t="shared" si="28"/>
        <v>104</v>
      </c>
      <c r="O63" s="8"/>
      <c r="P63" s="8"/>
      <c r="Q63" s="27">
        <f t="shared" si="29"/>
        <v>104</v>
      </c>
      <c r="R63" s="28">
        <f>Q63-C63</f>
        <v>0</v>
      </c>
    </row>
    <row r="64" spans="2:18" ht="27" customHeight="1" x14ac:dyDescent="0.4">
      <c r="B64" s="4" t="s">
        <v>16</v>
      </c>
      <c r="C64" s="101">
        <v>0</v>
      </c>
      <c r="D64" s="4">
        <f t="shared" si="30"/>
        <v>0</v>
      </c>
      <c r="E64" s="4"/>
      <c r="F64" s="4">
        <f t="shared" si="24"/>
        <v>0</v>
      </c>
      <c r="G64" s="4"/>
      <c r="H64" s="4">
        <f t="shared" si="25"/>
        <v>0</v>
      </c>
      <c r="I64" s="4"/>
      <c r="J64" s="4">
        <f t="shared" si="26"/>
        <v>0</v>
      </c>
      <c r="K64" s="4"/>
      <c r="L64" s="4">
        <f t="shared" si="27"/>
        <v>0</v>
      </c>
      <c r="M64" s="4"/>
      <c r="N64" s="4">
        <f t="shared" si="28"/>
        <v>0</v>
      </c>
      <c r="O64" s="4"/>
      <c r="P64" s="4"/>
      <c r="Q64" s="30">
        <f t="shared" si="29"/>
        <v>0</v>
      </c>
      <c r="R64" s="28">
        <f>Q64-C64</f>
        <v>0</v>
      </c>
    </row>
    <row r="65" spans="2:22" ht="27" customHeight="1" x14ac:dyDescent="0.4">
      <c r="B65" s="26" t="s">
        <v>7</v>
      </c>
      <c r="C65" s="8">
        <v>300</v>
      </c>
      <c r="D65" s="8">
        <f t="shared" si="30"/>
        <v>60</v>
      </c>
      <c r="E65" s="8"/>
      <c r="F65" s="8">
        <f t="shared" si="24"/>
        <v>0</v>
      </c>
      <c r="G65" s="8"/>
      <c r="H65" s="8">
        <f t="shared" si="25"/>
        <v>0</v>
      </c>
      <c r="I65" s="8"/>
      <c r="J65" s="8">
        <f t="shared" si="26"/>
        <v>0</v>
      </c>
      <c r="K65" s="8"/>
      <c r="L65" s="8">
        <f t="shared" si="27"/>
        <v>0</v>
      </c>
      <c r="M65" s="8"/>
      <c r="N65" s="8">
        <f t="shared" si="28"/>
        <v>0</v>
      </c>
      <c r="O65" s="8"/>
      <c r="P65" s="8"/>
      <c r="Q65" s="27">
        <f t="shared" si="29"/>
        <v>0</v>
      </c>
      <c r="R65" s="27">
        <v>0</v>
      </c>
    </row>
    <row r="66" spans="2:22" ht="27" customHeight="1" x14ac:dyDescent="0.4">
      <c r="B66" s="4" t="s">
        <v>31</v>
      </c>
      <c r="C66" s="12">
        <v>40</v>
      </c>
      <c r="D66" s="4">
        <f t="shared" si="30"/>
        <v>8</v>
      </c>
      <c r="E66" s="4"/>
      <c r="F66" s="4">
        <f t="shared" si="24"/>
        <v>0</v>
      </c>
      <c r="G66" s="4"/>
      <c r="H66" s="4">
        <f t="shared" si="25"/>
        <v>0</v>
      </c>
      <c r="I66" s="4"/>
      <c r="J66" s="4">
        <f t="shared" si="26"/>
        <v>0</v>
      </c>
      <c r="K66" s="4"/>
      <c r="L66" s="4">
        <f t="shared" si="27"/>
        <v>0</v>
      </c>
      <c r="M66" s="4"/>
      <c r="N66" s="4">
        <f t="shared" si="28"/>
        <v>0</v>
      </c>
      <c r="O66" s="4"/>
      <c r="P66" s="4"/>
      <c r="Q66" s="30">
        <f t="shared" si="29"/>
        <v>0</v>
      </c>
      <c r="R66" s="27">
        <v>0</v>
      </c>
    </row>
    <row r="67" spans="2:22" ht="27" customHeight="1" x14ac:dyDescent="0.4">
      <c r="B67" s="8"/>
      <c r="C67" s="8"/>
      <c r="D67" s="8"/>
      <c r="E67" s="8"/>
      <c r="F67" s="8"/>
      <c r="G67" s="8"/>
      <c r="H67" s="8"/>
      <c r="I67" s="8"/>
      <c r="J67" s="8"/>
      <c r="K67" s="8"/>
      <c r="L67" s="8"/>
      <c r="M67" s="8"/>
      <c r="N67" s="8"/>
      <c r="O67" s="8"/>
      <c r="P67" s="8"/>
      <c r="Q67" s="27">
        <f t="shared" si="29"/>
        <v>0</v>
      </c>
      <c r="R67" s="27">
        <f>Q67-C67</f>
        <v>0</v>
      </c>
    </row>
    <row r="68" spans="2:22" ht="27" customHeight="1" x14ac:dyDescent="0.4">
      <c r="B68" s="4"/>
      <c r="C68" s="12"/>
      <c r="D68" s="4"/>
      <c r="E68" s="4"/>
      <c r="F68" s="4"/>
      <c r="G68" s="4"/>
      <c r="H68" s="4"/>
      <c r="I68" s="4"/>
      <c r="J68" s="4"/>
      <c r="K68" s="4"/>
      <c r="L68" s="4"/>
      <c r="M68" s="4"/>
      <c r="N68" s="4"/>
      <c r="O68" s="4"/>
      <c r="P68" s="4"/>
      <c r="Q68" s="30">
        <f t="shared" si="29"/>
        <v>0</v>
      </c>
      <c r="R68" s="27">
        <f>Q68-C68</f>
        <v>0</v>
      </c>
    </row>
    <row r="69" spans="2:22" ht="27" customHeight="1" thickBot="1" x14ac:dyDescent="0.45">
      <c r="B69" s="8"/>
      <c r="C69" s="8"/>
      <c r="D69" s="26"/>
      <c r="E69" s="8"/>
      <c r="F69" s="8"/>
      <c r="G69" s="8"/>
      <c r="H69" s="8"/>
      <c r="I69" s="8"/>
      <c r="J69" s="8"/>
      <c r="K69" s="8"/>
      <c r="L69" s="8"/>
      <c r="M69" s="8"/>
      <c r="N69" s="8"/>
      <c r="O69" s="8"/>
      <c r="P69" s="8"/>
      <c r="Q69" s="39">
        <f t="shared" si="29"/>
        <v>0</v>
      </c>
      <c r="R69" s="27">
        <f>Q69-C69</f>
        <v>0</v>
      </c>
    </row>
    <row r="70" spans="2:22" ht="22.5" customHeight="1" thickBot="1" x14ac:dyDescent="0.45">
      <c r="B70" s="42"/>
      <c r="C70" s="42"/>
      <c r="D70" s="42"/>
      <c r="E70" s="42"/>
      <c r="F70" s="42"/>
      <c r="G70" s="42"/>
      <c r="H70" s="42"/>
      <c r="I70" s="42"/>
      <c r="J70" s="42"/>
      <c r="K70" s="42"/>
      <c r="L70" s="42"/>
      <c r="M70" s="42"/>
      <c r="N70" s="42"/>
      <c r="O70" s="42"/>
      <c r="P70" s="42"/>
    </row>
    <row r="71" spans="2:22" ht="27" customHeight="1" x14ac:dyDescent="0.4">
      <c r="B71" s="43"/>
      <c r="C71" s="123" t="s">
        <v>56</v>
      </c>
      <c r="D71" s="124"/>
      <c r="E71" s="44">
        <f>O57+2</f>
        <v>45103</v>
      </c>
      <c r="F71" s="45" t="s">
        <v>38</v>
      </c>
      <c r="G71" s="44">
        <f>E71+1</f>
        <v>45104</v>
      </c>
      <c r="H71" s="45" t="s">
        <v>38</v>
      </c>
      <c r="I71" s="44">
        <f>G71+1</f>
        <v>45105</v>
      </c>
      <c r="J71" s="45" t="s">
        <v>38</v>
      </c>
      <c r="K71" s="44">
        <f>I71+1</f>
        <v>45106</v>
      </c>
      <c r="L71" s="45" t="s">
        <v>38</v>
      </c>
      <c r="M71" s="44">
        <f>K71+1</f>
        <v>45107</v>
      </c>
      <c r="N71" s="45" t="s">
        <v>38</v>
      </c>
      <c r="O71" s="44">
        <f>M71+1</f>
        <v>45108</v>
      </c>
      <c r="P71" s="45" t="s">
        <v>38</v>
      </c>
      <c r="S71" s="46"/>
      <c r="T71" s="12" t="s">
        <v>57</v>
      </c>
      <c r="U71" s="47" t="s">
        <v>58</v>
      </c>
      <c r="V71" s="47" t="s">
        <v>40</v>
      </c>
    </row>
    <row r="72" spans="2:22" ht="27" customHeight="1" x14ac:dyDescent="0.4">
      <c r="B72" s="20"/>
      <c r="C72" s="21"/>
      <c r="D72" s="21"/>
      <c r="E72" s="4" t="s">
        <v>44</v>
      </c>
      <c r="F72" s="4"/>
      <c r="G72" s="4" t="s">
        <v>45</v>
      </c>
      <c r="H72" s="4"/>
      <c r="I72" s="4" t="s">
        <v>46</v>
      </c>
      <c r="J72" s="4"/>
      <c r="K72" s="4" t="s">
        <v>47</v>
      </c>
      <c r="L72" s="4"/>
      <c r="M72" s="4" t="s">
        <v>48</v>
      </c>
      <c r="N72" s="4"/>
      <c r="O72" s="4" t="s">
        <v>49</v>
      </c>
      <c r="P72" s="4"/>
      <c r="S72" s="48"/>
      <c r="T72" s="12"/>
      <c r="U72" s="49"/>
      <c r="V72" s="49"/>
    </row>
    <row r="73" spans="2:22" ht="27" customHeight="1" x14ac:dyDescent="0.4">
      <c r="B73" s="8" t="s">
        <v>51</v>
      </c>
      <c r="C73" s="26">
        <v>600</v>
      </c>
      <c r="D73" s="8">
        <f t="shared" ref="D73:D80" si="31">C73/5</f>
        <v>120</v>
      </c>
      <c r="E73" s="8"/>
      <c r="F73" s="8">
        <f t="shared" ref="F73:F80" si="32">E73</f>
        <v>0</v>
      </c>
      <c r="G73" s="8"/>
      <c r="H73" s="8">
        <f t="shared" ref="H73:H80" si="33">F73+G73</f>
        <v>0</v>
      </c>
      <c r="I73" s="8"/>
      <c r="J73" s="8"/>
      <c r="K73" s="8"/>
      <c r="L73" s="8"/>
      <c r="M73" s="8"/>
      <c r="N73" s="8"/>
      <c r="O73" s="8"/>
      <c r="P73" s="8"/>
      <c r="S73" s="48"/>
      <c r="T73" s="12"/>
      <c r="U73" s="49"/>
      <c r="V73" s="49"/>
    </row>
    <row r="74" spans="2:22" ht="27" customHeight="1" x14ac:dyDescent="0.4">
      <c r="B74" s="12" t="s">
        <v>53</v>
      </c>
      <c r="C74" s="21">
        <v>200</v>
      </c>
      <c r="D74" s="4">
        <f t="shared" si="31"/>
        <v>40</v>
      </c>
      <c r="E74" s="4"/>
      <c r="F74" s="4">
        <f t="shared" si="32"/>
        <v>0</v>
      </c>
      <c r="G74" s="4"/>
      <c r="H74" s="4">
        <f t="shared" si="33"/>
        <v>0</v>
      </c>
      <c r="I74" s="4"/>
      <c r="J74" s="4"/>
      <c r="K74" s="4"/>
      <c r="L74" s="4"/>
      <c r="M74" s="4"/>
      <c r="N74" s="4"/>
      <c r="O74" s="4"/>
      <c r="P74" s="4"/>
      <c r="S74" s="48"/>
      <c r="T74" s="12"/>
      <c r="U74" s="49"/>
      <c r="V74" s="49"/>
    </row>
    <row r="75" spans="2:22" ht="27" customHeight="1" x14ac:dyDescent="0.4">
      <c r="B75" s="8" t="s">
        <v>55</v>
      </c>
      <c r="C75" s="26">
        <v>100</v>
      </c>
      <c r="D75" s="8">
        <f t="shared" si="31"/>
        <v>20</v>
      </c>
      <c r="E75" s="8"/>
      <c r="F75" s="8">
        <f t="shared" si="32"/>
        <v>0</v>
      </c>
      <c r="G75" s="8"/>
      <c r="H75" s="8">
        <f t="shared" si="33"/>
        <v>0</v>
      </c>
      <c r="I75" s="8"/>
      <c r="J75" s="8"/>
      <c r="K75" s="8"/>
      <c r="L75" s="8"/>
      <c r="M75" s="8"/>
      <c r="N75" s="8"/>
      <c r="O75" s="8"/>
      <c r="P75" s="8"/>
      <c r="S75" s="48"/>
      <c r="T75" s="12"/>
      <c r="U75" s="49"/>
      <c r="V75" s="49"/>
    </row>
    <row r="76" spans="2:22" ht="27" customHeight="1" x14ac:dyDescent="0.4">
      <c r="B76" s="4" t="s">
        <v>9</v>
      </c>
      <c r="C76" s="4">
        <v>900</v>
      </c>
      <c r="D76" s="4">
        <f t="shared" si="31"/>
        <v>180</v>
      </c>
      <c r="E76" s="4"/>
      <c r="F76" s="4">
        <f t="shared" si="32"/>
        <v>0</v>
      </c>
      <c r="G76" s="4">
        <v>140</v>
      </c>
      <c r="H76" s="4">
        <f t="shared" si="33"/>
        <v>140</v>
      </c>
      <c r="I76" s="4"/>
      <c r="J76" s="4"/>
      <c r="K76" s="4"/>
      <c r="L76" s="4"/>
      <c r="M76" s="4"/>
      <c r="N76" s="4"/>
      <c r="O76" s="4"/>
      <c r="P76" s="4"/>
      <c r="S76" s="50" t="s">
        <v>59</v>
      </c>
      <c r="T76" s="12"/>
      <c r="U76" s="51">
        <f t="shared" ref="U76:U83" si="34">Q76+Q34+Q48+Q62+P76</f>
        <v>3375</v>
      </c>
      <c r="V76" s="52">
        <f t="shared" ref="V76:V83" si="35">U76-C20-C34-C48-C62-C76</f>
        <v>-3335</v>
      </c>
    </row>
    <row r="77" spans="2:22" ht="27" customHeight="1" x14ac:dyDescent="0.4">
      <c r="B77" s="8" t="s">
        <v>13</v>
      </c>
      <c r="C77" s="100">
        <v>260</v>
      </c>
      <c r="D77" s="8">
        <f t="shared" si="31"/>
        <v>52</v>
      </c>
      <c r="E77" s="8"/>
      <c r="F77" s="8">
        <f t="shared" si="32"/>
        <v>0</v>
      </c>
      <c r="G77" s="8"/>
      <c r="H77" s="8">
        <f t="shared" si="33"/>
        <v>0</v>
      </c>
      <c r="I77" s="8"/>
      <c r="J77" s="8"/>
      <c r="K77" s="8"/>
      <c r="L77" s="8"/>
      <c r="M77" s="8"/>
      <c r="N77" s="8"/>
      <c r="O77" s="8"/>
      <c r="P77" s="8"/>
      <c r="S77" s="53" t="s">
        <v>13</v>
      </c>
      <c r="T77" s="8"/>
      <c r="U77" s="51">
        <f t="shared" si="34"/>
        <v>421</v>
      </c>
      <c r="V77" s="52">
        <f t="shared" si="35"/>
        <v>-463</v>
      </c>
    </row>
    <row r="78" spans="2:22" ht="27" customHeight="1" x14ac:dyDescent="0.4">
      <c r="B78" s="4" t="s">
        <v>16</v>
      </c>
      <c r="C78" s="101">
        <v>156</v>
      </c>
      <c r="D78" s="4">
        <f t="shared" si="31"/>
        <v>31.2</v>
      </c>
      <c r="E78" s="4"/>
      <c r="F78" s="4">
        <f t="shared" si="32"/>
        <v>0</v>
      </c>
      <c r="G78" s="4"/>
      <c r="H78" s="4">
        <f t="shared" si="33"/>
        <v>0</v>
      </c>
      <c r="I78" s="4"/>
      <c r="J78" s="4"/>
      <c r="K78" s="4"/>
      <c r="L78" s="4"/>
      <c r="M78" s="4"/>
      <c r="N78" s="4"/>
      <c r="O78" s="4"/>
      <c r="P78" s="4"/>
      <c r="S78" s="50" t="s">
        <v>16</v>
      </c>
      <c r="T78" s="12"/>
      <c r="U78" s="51">
        <f t="shared" si="34"/>
        <v>665</v>
      </c>
      <c r="V78" s="52">
        <f t="shared" si="35"/>
        <v>-271</v>
      </c>
    </row>
    <row r="79" spans="2:22" ht="27" customHeight="1" x14ac:dyDescent="0.4">
      <c r="B79" s="26" t="s">
        <v>7</v>
      </c>
      <c r="C79" s="8">
        <v>300</v>
      </c>
      <c r="D79" s="8">
        <f t="shared" si="31"/>
        <v>60</v>
      </c>
      <c r="E79" s="8"/>
      <c r="F79" s="8">
        <f t="shared" si="32"/>
        <v>0</v>
      </c>
      <c r="G79" s="8"/>
      <c r="H79" s="8">
        <f t="shared" si="33"/>
        <v>0</v>
      </c>
      <c r="I79" s="8"/>
      <c r="J79" s="8"/>
      <c r="K79" s="8"/>
      <c r="L79" s="8"/>
      <c r="M79" s="8"/>
      <c r="N79" s="8"/>
      <c r="O79" s="8"/>
      <c r="P79" s="8"/>
      <c r="S79" s="53" t="s">
        <v>21</v>
      </c>
      <c r="T79" s="8"/>
      <c r="U79" s="51">
        <f t="shared" si="34"/>
        <v>0</v>
      </c>
      <c r="V79" s="51">
        <f t="shared" si="35"/>
        <v>-1500</v>
      </c>
    </row>
    <row r="80" spans="2:22" ht="27" customHeight="1" x14ac:dyDescent="0.4">
      <c r="B80" s="4" t="s">
        <v>31</v>
      </c>
      <c r="C80" s="12">
        <v>40</v>
      </c>
      <c r="D80" s="4">
        <f t="shared" si="31"/>
        <v>8</v>
      </c>
      <c r="E80" s="4"/>
      <c r="F80" s="4">
        <f t="shared" si="32"/>
        <v>0</v>
      </c>
      <c r="G80" s="4"/>
      <c r="H80" s="4">
        <f t="shared" si="33"/>
        <v>0</v>
      </c>
      <c r="I80" s="4"/>
      <c r="J80" s="4"/>
      <c r="K80" s="4"/>
      <c r="L80" s="4"/>
      <c r="M80" s="4"/>
      <c r="N80" s="4"/>
      <c r="O80" s="4"/>
      <c r="P80" s="4"/>
      <c r="S80" s="53" t="s">
        <v>60</v>
      </c>
      <c r="T80" s="8"/>
      <c r="U80" s="51">
        <f t="shared" si="34"/>
        <v>0</v>
      </c>
      <c r="V80" s="51">
        <f t="shared" si="35"/>
        <v>-200</v>
      </c>
    </row>
    <row r="81" spans="2:22" ht="27" customHeight="1" x14ac:dyDescent="0.4">
      <c r="B81" s="8"/>
      <c r="C81" s="8"/>
      <c r="D81" s="8"/>
      <c r="E81" s="8"/>
      <c r="F81" s="8"/>
      <c r="G81" s="8"/>
      <c r="H81" s="8"/>
      <c r="I81" s="8"/>
      <c r="J81" s="8"/>
      <c r="K81" s="8"/>
      <c r="L81" s="8"/>
      <c r="M81" s="8"/>
      <c r="N81" s="8"/>
      <c r="O81" s="8"/>
      <c r="P81" s="8"/>
      <c r="S81" s="54" t="s">
        <v>29</v>
      </c>
      <c r="T81" s="12"/>
      <c r="U81" s="51">
        <f t="shared" si="34"/>
        <v>0</v>
      </c>
      <c r="V81" s="51">
        <f t="shared" si="35"/>
        <v>0</v>
      </c>
    </row>
    <row r="82" spans="2:22" ht="27" customHeight="1" x14ac:dyDescent="0.4">
      <c r="B82" s="4"/>
      <c r="C82" s="12"/>
      <c r="D82" s="4"/>
      <c r="E82" s="4"/>
      <c r="F82" s="4"/>
      <c r="G82" s="4"/>
      <c r="H82" s="4"/>
      <c r="I82" s="4"/>
      <c r="J82" s="4"/>
      <c r="K82" s="4"/>
      <c r="L82" s="4"/>
      <c r="M82" s="4"/>
      <c r="N82" s="4"/>
      <c r="O82" s="4"/>
      <c r="P82" s="4"/>
      <c r="S82" s="53" t="s">
        <v>31</v>
      </c>
      <c r="T82" s="8"/>
      <c r="U82" s="51">
        <f t="shared" si="34"/>
        <v>0</v>
      </c>
      <c r="V82" s="51">
        <f t="shared" si="35"/>
        <v>0</v>
      </c>
    </row>
    <row r="83" spans="2:22" ht="27" customHeight="1" x14ac:dyDescent="0.4">
      <c r="B83" s="8"/>
      <c r="C83" s="8"/>
      <c r="D83" s="26"/>
      <c r="E83" s="8"/>
      <c r="F83" s="8"/>
      <c r="G83" s="8"/>
      <c r="H83" s="8"/>
      <c r="I83" s="8"/>
      <c r="J83" s="8"/>
      <c r="K83" s="8"/>
      <c r="L83" s="8"/>
      <c r="M83" s="8"/>
      <c r="N83" s="8"/>
      <c r="O83" s="8"/>
      <c r="P83" s="8"/>
      <c r="S83" s="50" t="s">
        <v>61</v>
      </c>
      <c r="T83" s="12"/>
      <c r="U83" s="51">
        <f t="shared" si="34"/>
        <v>0</v>
      </c>
      <c r="V83" s="52">
        <f t="shared" si="35"/>
        <v>0</v>
      </c>
    </row>
    <row r="84" spans="2:22" x14ac:dyDescent="0.4">
      <c r="E84" s="40"/>
      <c r="F84" s="40"/>
      <c r="G84" s="40"/>
      <c r="H84" s="40"/>
      <c r="I84" s="40"/>
      <c r="J84" s="40"/>
      <c r="K84" s="40"/>
      <c r="L84" s="40"/>
      <c r="M84" s="40"/>
      <c r="N84" s="40"/>
      <c r="O84" s="40"/>
      <c r="P84" s="40"/>
    </row>
    <row r="85" spans="2:22" ht="13.5" customHeight="1" x14ac:dyDescent="0.4">
      <c r="B85" s="12" t="s">
        <v>62</v>
      </c>
      <c r="C85" s="12"/>
      <c r="D85" s="55" t="s">
        <v>63</v>
      </c>
    </row>
    <row r="86" spans="2:22" ht="13.5" customHeight="1" x14ac:dyDescent="0.4">
      <c r="B86" s="8" t="s">
        <v>51</v>
      </c>
      <c r="C86" s="8"/>
      <c r="D86" s="8">
        <f t="shared" ref="D86:D91" si="36">C99-C86</f>
        <v>3000</v>
      </c>
      <c r="E86" s="56">
        <f>D86/4</f>
        <v>750</v>
      </c>
    </row>
    <row r="87" spans="2:22" ht="13.5" customHeight="1" x14ac:dyDescent="0.4">
      <c r="B87" s="12" t="s">
        <v>53</v>
      </c>
      <c r="C87" s="12"/>
      <c r="D87" s="8">
        <f t="shared" si="36"/>
        <v>600</v>
      </c>
      <c r="E87" s="56">
        <f t="shared" ref="E87:E96" si="37">D87/4</f>
        <v>150</v>
      </c>
    </row>
    <row r="88" spans="2:22" ht="13.5" customHeight="1" x14ac:dyDescent="0.4">
      <c r="B88" s="8" t="s">
        <v>55</v>
      </c>
      <c r="C88" s="8"/>
      <c r="D88" s="8">
        <f t="shared" si="36"/>
        <v>160</v>
      </c>
      <c r="E88" s="56">
        <f t="shared" si="37"/>
        <v>40</v>
      </c>
    </row>
    <row r="89" spans="2:22" ht="13.5" customHeight="1" x14ac:dyDescent="0.4">
      <c r="B89" s="12" t="s">
        <v>9</v>
      </c>
      <c r="C89" s="12"/>
      <c r="D89" s="8">
        <f t="shared" si="36"/>
        <v>850</v>
      </c>
      <c r="E89" s="56">
        <f t="shared" si="37"/>
        <v>212.5</v>
      </c>
    </row>
    <row r="90" spans="2:22" ht="13.5" customHeight="1" x14ac:dyDescent="0.4">
      <c r="B90" s="8" t="s">
        <v>13</v>
      </c>
      <c r="C90" s="8"/>
      <c r="D90" s="8">
        <f t="shared" si="36"/>
        <v>300</v>
      </c>
      <c r="E90" s="56">
        <f t="shared" si="37"/>
        <v>75</v>
      </c>
    </row>
    <row r="91" spans="2:22" ht="13.5" customHeight="1" x14ac:dyDescent="0.4">
      <c r="B91" s="12" t="s">
        <v>16</v>
      </c>
      <c r="C91" s="12"/>
      <c r="D91" s="8">
        <f t="shared" si="36"/>
        <v>450</v>
      </c>
      <c r="E91" s="56">
        <f t="shared" si="37"/>
        <v>112.5</v>
      </c>
    </row>
    <row r="92" spans="2:22" ht="13.5" customHeight="1" x14ac:dyDescent="0.4">
      <c r="B92" s="8" t="s">
        <v>21</v>
      </c>
      <c r="C92" s="12"/>
      <c r="D92" s="8">
        <f>C106-C92</f>
        <v>750</v>
      </c>
      <c r="E92" s="56">
        <f t="shared" si="37"/>
        <v>187.5</v>
      </c>
    </row>
    <row r="93" spans="2:22" ht="13.5" customHeight="1" x14ac:dyDescent="0.4">
      <c r="B93" s="12" t="s">
        <v>26</v>
      </c>
      <c r="C93" s="8"/>
      <c r="D93" s="8">
        <f>C107-C93</f>
        <v>100</v>
      </c>
      <c r="E93" s="56">
        <f t="shared" si="37"/>
        <v>25</v>
      </c>
    </row>
    <row r="94" spans="2:22" ht="13.5" customHeight="1" x14ac:dyDescent="0.4">
      <c r="B94" s="8" t="s">
        <v>60</v>
      </c>
      <c r="C94" s="12"/>
      <c r="D94" s="8">
        <f>C108-C94</f>
        <v>200</v>
      </c>
      <c r="E94" s="56">
        <f t="shared" si="37"/>
        <v>50</v>
      </c>
    </row>
    <row r="95" spans="2:22" ht="13.5" customHeight="1" x14ac:dyDescent="0.4">
      <c r="B95" s="4" t="s">
        <v>29</v>
      </c>
      <c r="C95" s="8"/>
      <c r="D95" s="8">
        <f>C109-C95</f>
        <v>280</v>
      </c>
      <c r="E95" s="56">
        <f t="shared" si="37"/>
        <v>70</v>
      </c>
    </row>
    <row r="96" spans="2:22" x14ac:dyDescent="0.4">
      <c r="B96" s="8" t="s">
        <v>31</v>
      </c>
      <c r="C96" s="12"/>
      <c r="D96" s="8">
        <f>C110-C96</f>
        <v>0</v>
      </c>
      <c r="E96" s="56">
        <f t="shared" si="37"/>
        <v>0</v>
      </c>
    </row>
    <row r="97" spans="2:14" x14ac:dyDescent="0.4">
      <c r="B97" s="12"/>
    </row>
    <row r="98" spans="2:14" x14ac:dyDescent="0.4">
      <c r="B98" s="112" t="s">
        <v>64</v>
      </c>
      <c r="C98" s="113"/>
      <c r="D98" s="40"/>
    </row>
    <row r="99" spans="2:14" x14ac:dyDescent="0.4">
      <c r="B99" s="8" t="s">
        <v>51</v>
      </c>
      <c r="C99" s="8">
        <v>3000</v>
      </c>
      <c r="D99" s="40"/>
      <c r="I99" s="57" t="s">
        <v>65</v>
      </c>
      <c r="J99" s="58" t="s">
        <v>66</v>
      </c>
      <c r="K99" s="55" t="s">
        <v>63</v>
      </c>
      <c r="L99" s="11"/>
      <c r="M99" s="125" t="s">
        <v>67</v>
      </c>
      <c r="N99" s="125"/>
    </row>
    <row r="100" spans="2:14" x14ac:dyDescent="0.4">
      <c r="B100" s="12" t="s">
        <v>53</v>
      </c>
      <c r="C100" s="12">
        <v>600</v>
      </c>
      <c r="D100" s="40"/>
      <c r="I100" s="4" t="s">
        <v>68</v>
      </c>
      <c r="J100" s="59">
        <v>337</v>
      </c>
      <c r="K100" s="12">
        <f>M100-J100</f>
        <v>1163</v>
      </c>
      <c r="L100" s="4" t="s">
        <v>68</v>
      </c>
      <c r="M100" s="125">
        <v>1500</v>
      </c>
      <c r="N100" s="125"/>
    </row>
    <row r="101" spans="2:14" x14ac:dyDescent="0.4">
      <c r="B101" s="8" t="s">
        <v>55</v>
      </c>
      <c r="C101" s="8">
        <v>160</v>
      </c>
      <c r="D101" s="40"/>
      <c r="I101" s="12" t="s">
        <v>53</v>
      </c>
      <c r="J101" s="59">
        <v>63</v>
      </c>
      <c r="K101" s="12">
        <f>M101-J101</f>
        <v>-23</v>
      </c>
      <c r="L101" s="12" t="s">
        <v>53</v>
      </c>
      <c r="M101" s="125">
        <v>40</v>
      </c>
      <c r="N101" s="125"/>
    </row>
    <row r="102" spans="2:14" x14ac:dyDescent="0.4">
      <c r="B102" s="12" t="s">
        <v>59</v>
      </c>
      <c r="C102" s="12">
        <v>850</v>
      </c>
      <c r="D102" s="40"/>
      <c r="I102" s="4" t="s">
        <v>55</v>
      </c>
      <c r="J102" s="59">
        <v>46</v>
      </c>
      <c r="K102" s="12">
        <f t="shared" ref="K102" si="38">M102-J102</f>
        <v>54</v>
      </c>
      <c r="L102" s="4" t="s">
        <v>55</v>
      </c>
      <c r="M102" s="125">
        <v>100</v>
      </c>
      <c r="N102" s="125"/>
    </row>
    <row r="103" spans="2:14" x14ac:dyDescent="0.4">
      <c r="B103" s="8" t="s">
        <v>13</v>
      </c>
      <c r="C103" s="8">
        <v>300</v>
      </c>
      <c r="D103" s="40"/>
      <c r="I103" s="12" t="s">
        <v>59</v>
      </c>
      <c r="J103" s="12">
        <v>177</v>
      </c>
      <c r="K103" s="12">
        <f>M103-J103</f>
        <v>373</v>
      </c>
      <c r="L103" s="12" t="s">
        <v>59</v>
      </c>
      <c r="M103" s="125">
        <v>550</v>
      </c>
      <c r="N103" s="125"/>
    </row>
    <row r="104" spans="2:14" x14ac:dyDescent="0.4">
      <c r="B104" s="12" t="s">
        <v>16</v>
      </c>
      <c r="C104" s="12">
        <v>450</v>
      </c>
      <c r="D104" s="40"/>
      <c r="I104" s="12" t="s">
        <v>13</v>
      </c>
      <c r="J104" s="12">
        <v>140</v>
      </c>
      <c r="K104" s="12">
        <f t="shared" ref="K104:K110" si="39">M104-J104</f>
        <v>280</v>
      </c>
      <c r="L104" s="12" t="s">
        <v>13</v>
      </c>
      <c r="M104" s="125">
        <v>420</v>
      </c>
      <c r="N104" s="125"/>
    </row>
    <row r="105" spans="2:14" x14ac:dyDescent="0.4">
      <c r="B105" s="8" t="s">
        <v>21</v>
      </c>
      <c r="C105" s="8">
        <v>3760</v>
      </c>
      <c r="D105" s="40"/>
      <c r="I105" s="12" t="s">
        <v>16</v>
      </c>
      <c r="J105" s="12">
        <v>306</v>
      </c>
      <c r="K105" s="12">
        <f t="shared" si="39"/>
        <v>244</v>
      </c>
      <c r="L105" s="12" t="s">
        <v>16</v>
      </c>
      <c r="M105" s="125">
        <v>550</v>
      </c>
      <c r="N105" s="125"/>
    </row>
    <row r="106" spans="2:14" x14ac:dyDescent="0.4">
      <c r="B106" s="12" t="s">
        <v>26</v>
      </c>
      <c r="C106" s="12">
        <v>750</v>
      </c>
      <c r="D106" s="40"/>
      <c r="I106" s="12" t="s">
        <v>69</v>
      </c>
      <c r="J106" s="12">
        <v>99</v>
      </c>
      <c r="K106" s="12">
        <f t="shared" si="39"/>
        <v>51</v>
      </c>
      <c r="L106" s="12" t="s">
        <v>70</v>
      </c>
      <c r="M106" s="125">
        <v>150</v>
      </c>
      <c r="N106" s="125"/>
    </row>
    <row r="107" spans="2:14" x14ac:dyDescent="0.4">
      <c r="B107" s="8" t="s">
        <v>60</v>
      </c>
      <c r="C107" s="8">
        <v>100</v>
      </c>
      <c r="D107" s="40"/>
      <c r="I107" s="12" t="s">
        <v>21</v>
      </c>
      <c r="J107" s="12">
        <v>36</v>
      </c>
      <c r="K107" s="12">
        <f t="shared" si="39"/>
        <v>1964</v>
      </c>
      <c r="L107" s="12" t="s">
        <v>21</v>
      </c>
      <c r="M107" s="125">
        <v>2000</v>
      </c>
      <c r="N107" s="125"/>
    </row>
    <row r="108" spans="2:14" x14ac:dyDescent="0.4">
      <c r="B108" s="4" t="s">
        <v>29</v>
      </c>
      <c r="C108" s="12">
        <v>200</v>
      </c>
      <c r="D108" s="40"/>
      <c r="I108" s="12" t="s">
        <v>71</v>
      </c>
      <c r="J108" s="12">
        <v>20</v>
      </c>
      <c r="K108" s="12">
        <f t="shared" si="39"/>
        <v>530</v>
      </c>
      <c r="L108" s="12" t="s">
        <v>71</v>
      </c>
      <c r="M108" s="125">
        <v>550</v>
      </c>
      <c r="N108" s="125"/>
    </row>
    <row r="109" spans="2:14" x14ac:dyDescent="0.4">
      <c r="B109" s="8" t="s">
        <v>31</v>
      </c>
      <c r="C109" s="8">
        <v>280</v>
      </c>
      <c r="D109" s="40"/>
      <c r="I109" s="12" t="s">
        <v>72</v>
      </c>
      <c r="J109" s="12">
        <v>10</v>
      </c>
      <c r="K109" s="12">
        <f t="shared" si="39"/>
        <v>360</v>
      </c>
      <c r="L109" s="12" t="s">
        <v>72</v>
      </c>
      <c r="M109" s="125">
        <v>370</v>
      </c>
      <c r="N109" s="125"/>
    </row>
    <row r="110" spans="2:14" x14ac:dyDescent="0.4">
      <c r="B110" s="4" t="s">
        <v>61</v>
      </c>
      <c r="C110" s="12">
        <v>0</v>
      </c>
      <c r="D110" s="40"/>
      <c r="I110" s="12" t="s">
        <v>73</v>
      </c>
      <c r="J110" s="12">
        <v>10</v>
      </c>
      <c r="K110" s="12">
        <f t="shared" si="39"/>
        <v>290</v>
      </c>
      <c r="L110" s="12" t="s">
        <v>73</v>
      </c>
      <c r="M110" s="125">
        <v>300</v>
      </c>
      <c r="N110" s="125"/>
    </row>
    <row r="111" spans="2:14" x14ac:dyDescent="0.4">
      <c r="D111" s="40"/>
    </row>
    <row r="115" spans="2:22" ht="19.5" thickBot="1" x14ac:dyDescent="0.45"/>
    <row r="116" spans="2:22" x14ac:dyDescent="0.4">
      <c r="B116" s="43"/>
      <c r="C116" s="123" t="s">
        <v>56</v>
      </c>
      <c r="D116" s="124"/>
      <c r="E116" s="44">
        <f>O102+2</f>
        <v>2</v>
      </c>
      <c r="F116" s="45" t="s">
        <v>38</v>
      </c>
      <c r="G116" s="44">
        <f>E116+1</f>
        <v>3</v>
      </c>
      <c r="H116" s="45" t="s">
        <v>38</v>
      </c>
      <c r="I116" s="44">
        <f>G116+1</f>
        <v>4</v>
      </c>
      <c r="J116" s="45" t="s">
        <v>38</v>
      </c>
      <c r="K116" s="44">
        <f>I116+1</f>
        <v>5</v>
      </c>
      <c r="L116" s="45" t="s">
        <v>38</v>
      </c>
      <c r="M116" s="44">
        <f>K116+1</f>
        <v>6</v>
      </c>
      <c r="N116" s="45" t="s">
        <v>38</v>
      </c>
      <c r="O116" s="44">
        <f>M116+1</f>
        <v>7</v>
      </c>
      <c r="P116" s="45" t="s">
        <v>38</v>
      </c>
      <c r="Q116" s="17" t="s">
        <v>39</v>
      </c>
      <c r="R116" s="17" t="s">
        <v>40</v>
      </c>
      <c r="S116" s="46"/>
      <c r="T116" s="12" t="s">
        <v>57</v>
      </c>
      <c r="U116" s="47" t="s">
        <v>58</v>
      </c>
      <c r="V116" s="47" t="s">
        <v>40</v>
      </c>
    </row>
    <row r="117" spans="2:22" x14ac:dyDescent="0.4">
      <c r="B117" s="20"/>
      <c r="C117" s="21"/>
      <c r="D117" s="21"/>
      <c r="E117" s="4" t="s">
        <v>44</v>
      </c>
      <c r="F117" s="4"/>
      <c r="G117" s="4" t="s">
        <v>45</v>
      </c>
      <c r="H117" s="4"/>
      <c r="I117" s="4" t="s">
        <v>46</v>
      </c>
      <c r="J117" s="4"/>
      <c r="K117" s="4" t="s">
        <v>47</v>
      </c>
      <c r="L117" s="4"/>
      <c r="M117" s="4" t="s">
        <v>48</v>
      </c>
      <c r="N117" s="4"/>
      <c r="O117" s="4" t="s">
        <v>49</v>
      </c>
      <c r="P117" s="4"/>
      <c r="Q117" s="22"/>
      <c r="R117" s="23"/>
      <c r="S117" s="48"/>
      <c r="T117" s="12"/>
      <c r="U117" s="49"/>
      <c r="V117" s="49"/>
    </row>
    <row r="118" spans="2:22" x14ac:dyDescent="0.4">
      <c r="B118" s="8" t="s">
        <v>51</v>
      </c>
      <c r="C118" s="26"/>
      <c r="D118" s="8">
        <f t="shared" ref="D118:D127" si="40">C118/5</f>
        <v>0</v>
      </c>
      <c r="E118" s="8"/>
      <c r="F118" s="8">
        <f t="shared" ref="F118:F128" si="41">E118</f>
        <v>0</v>
      </c>
      <c r="G118" s="8"/>
      <c r="H118" s="8">
        <f t="shared" ref="H118:H128" si="42">F118+G118</f>
        <v>0</v>
      </c>
      <c r="I118" s="8"/>
      <c r="J118" s="8">
        <f t="shared" ref="J118:J128" si="43">H118+I118</f>
        <v>0</v>
      </c>
      <c r="K118" s="8"/>
      <c r="L118" s="8">
        <f t="shared" ref="L118:L128" si="44">J118+K118</f>
        <v>0</v>
      </c>
      <c r="M118" s="8"/>
      <c r="N118" s="8">
        <f t="shared" ref="N118:N128" si="45">L118+M118</f>
        <v>0</v>
      </c>
      <c r="O118" s="8"/>
      <c r="P118" s="8"/>
      <c r="Q118" s="27">
        <f t="shared" ref="Q118:Q128" si="46">E118+G118+I118+K118+M118+O118</f>
        <v>0</v>
      </c>
      <c r="R118" s="28">
        <f t="shared" ref="R118:R128" si="47">Q118-C118</f>
        <v>0</v>
      </c>
      <c r="S118" s="48"/>
      <c r="T118" s="12"/>
      <c r="U118" s="49"/>
      <c r="V118" s="49"/>
    </row>
    <row r="119" spans="2:22" x14ac:dyDescent="0.4">
      <c r="B119" s="12" t="s">
        <v>53</v>
      </c>
      <c r="C119" s="21"/>
      <c r="D119" s="4">
        <f t="shared" si="40"/>
        <v>0</v>
      </c>
      <c r="E119" s="4"/>
      <c r="F119" s="4">
        <f t="shared" si="41"/>
        <v>0</v>
      </c>
      <c r="G119" s="4"/>
      <c r="H119" s="4">
        <f t="shared" si="42"/>
        <v>0</v>
      </c>
      <c r="I119" s="4"/>
      <c r="J119" s="4">
        <f t="shared" si="43"/>
        <v>0</v>
      </c>
      <c r="K119" s="4"/>
      <c r="L119" s="4">
        <f t="shared" si="44"/>
        <v>0</v>
      </c>
      <c r="M119" s="4"/>
      <c r="N119" s="4">
        <f t="shared" si="45"/>
        <v>0</v>
      </c>
      <c r="O119" s="4"/>
      <c r="P119" s="4"/>
      <c r="Q119" s="30">
        <f t="shared" si="46"/>
        <v>0</v>
      </c>
      <c r="R119" s="28">
        <f t="shared" si="47"/>
        <v>0</v>
      </c>
      <c r="S119" s="48"/>
      <c r="T119" s="12"/>
      <c r="U119" s="49"/>
      <c r="V119" s="49"/>
    </row>
    <row r="120" spans="2:22" x14ac:dyDescent="0.4">
      <c r="B120" s="8" t="s">
        <v>55</v>
      </c>
      <c r="C120" s="26"/>
      <c r="D120" s="8">
        <f t="shared" si="40"/>
        <v>0</v>
      </c>
      <c r="E120" s="8"/>
      <c r="F120" s="8">
        <f t="shared" si="41"/>
        <v>0</v>
      </c>
      <c r="G120" s="8"/>
      <c r="H120" s="8">
        <f t="shared" si="42"/>
        <v>0</v>
      </c>
      <c r="I120" s="8"/>
      <c r="J120" s="8">
        <f t="shared" si="43"/>
        <v>0</v>
      </c>
      <c r="K120" s="8"/>
      <c r="L120" s="8">
        <f t="shared" si="44"/>
        <v>0</v>
      </c>
      <c r="M120" s="8"/>
      <c r="N120" s="8">
        <f t="shared" si="45"/>
        <v>0</v>
      </c>
      <c r="O120" s="8"/>
      <c r="P120" s="8"/>
      <c r="Q120" s="27">
        <f t="shared" si="46"/>
        <v>0</v>
      </c>
      <c r="R120" s="28">
        <f t="shared" si="47"/>
        <v>0</v>
      </c>
      <c r="S120" s="48"/>
      <c r="T120" s="12"/>
      <c r="U120" s="49"/>
      <c r="V120" s="49"/>
    </row>
    <row r="121" spans="2:22" x14ac:dyDescent="0.4">
      <c r="B121" s="4" t="s">
        <v>9</v>
      </c>
      <c r="C121" s="4"/>
      <c r="D121" s="4">
        <f t="shared" si="40"/>
        <v>0</v>
      </c>
      <c r="E121" s="4"/>
      <c r="F121" s="4">
        <f t="shared" si="41"/>
        <v>0</v>
      </c>
      <c r="G121" s="4"/>
      <c r="H121" s="4">
        <f t="shared" si="42"/>
        <v>0</v>
      </c>
      <c r="I121" s="4"/>
      <c r="J121" s="4">
        <f t="shared" si="43"/>
        <v>0</v>
      </c>
      <c r="K121" s="4"/>
      <c r="L121" s="4">
        <f t="shared" si="44"/>
        <v>0</v>
      </c>
      <c r="M121" s="4"/>
      <c r="N121" s="4">
        <f t="shared" si="45"/>
        <v>0</v>
      </c>
      <c r="O121" s="4"/>
      <c r="P121" s="4"/>
      <c r="Q121" s="30">
        <f t="shared" si="46"/>
        <v>0</v>
      </c>
      <c r="R121" s="28">
        <f t="shared" si="47"/>
        <v>0</v>
      </c>
      <c r="S121" s="50" t="s">
        <v>59</v>
      </c>
      <c r="T121" s="12"/>
      <c r="U121" s="51">
        <f t="shared" ref="U121:U128" si="48">Q121+Q79+Q93+Q107+P121</f>
        <v>0</v>
      </c>
      <c r="V121" s="52">
        <f t="shared" ref="V121:V128" si="49">U121-C65-C79-C93-C107-C121</f>
        <v>-700</v>
      </c>
    </row>
    <row r="122" spans="2:22" x14ac:dyDescent="0.4">
      <c r="B122" s="8" t="s">
        <v>13</v>
      </c>
      <c r="C122" s="8"/>
      <c r="D122" s="8">
        <f t="shared" si="40"/>
        <v>0</v>
      </c>
      <c r="E122" s="8"/>
      <c r="F122" s="8">
        <f t="shared" si="41"/>
        <v>0</v>
      </c>
      <c r="G122" s="8"/>
      <c r="H122" s="8">
        <f t="shared" si="42"/>
        <v>0</v>
      </c>
      <c r="I122" s="8"/>
      <c r="J122" s="8">
        <f t="shared" si="43"/>
        <v>0</v>
      </c>
      <c r="K122" s="8"/>
      <c r="L122" s="8">
        <f t="shared" si="44"/>
        <v>0</v>
      </c>
      <c r="M122" s="8"/>
      <c r="N122" s="8">
        <f t="shared" si="45"/>
        <v>0</v>
      </c>
      <c r="O122" s="8"/>
      <c r="P122" s="8"/>
      <c r="Q122" s="27">
        <f t="shared" si="46"/>
        <v>0</v>
      </c>
      <c r="R122" s="28">
        <f t="shared" si="47"/>
        <v>0</v>
      </c>
      <c r="S122" s="53" t="s">
        <v>13</v>
      </c>
      <c r="T122" s="8"/>
      <c r="U122" s="51">
        <f t="shared" si="48"/>
        <v>0</v>
      </c>
      <c r="V122" s="52">
        <f t="shared" si="49"/>
        <v>-280</v>
      </c>
    </row>
    <row r="123" spans="2:22" x14ac:dyDescent="0.4">
      <c r="B123" s="4" t="s">
        <v>16</v>
      </c>
      <c r="C123" s="12"/>
      <c r="D123" s="4">
        <f t="shared" si="40"/>
        <v>0</v>
      </c>
      <c r="E123" s="4"/>
      <c r="F123" s="4">
        <f t="shared" si="41"/>
        <v>0</v>
      </c>
      <c r="G123" s="4"/>
      <c r="H123" s="4">
        <f t="shared" si="42"/>
        <v>0</v>
      </c>
      <c r="I123" s="4"/>
      <c r="J123" s="4">
        <f t="shared" si="43"/>
        <v>0</v>
      </c>
      <c r="K123" s="4"/>
      <c r="L123" s="4">
        <f t="shared" si="44"/>
        <v>0</v>
      </c>
      <c r="M123" s="4"/>
      <c r="N123" s="4">
        <f t="shared" si="45"/>
        <v>0</v>
      </c>
      <c r="O123" s="4"/>
      <c r="P123" s="4"/>
      <c r="Q123" s="30">
        <f t="shared" si="46"/>
        <v>0</v>
      </c>
      <c r="R123" s="28">
        <f t="shared" si="47"/>
        <v>0</v>
      </c>
      <c r="S123" s="50" t="s">
        <v>16</v>
      </c>
      <c r="T123" s="12"/>
      <c r="U123" s="51">
        <f t="shared" si="48"/>
        <v>0</v>
      </c>
      <c r="V123" s="52">
        <f t="shared" si="49"/>
        <v>-280</v>
      </c>
    </row>
    <row r="124" spans="2:22" x14ac:dyDescent="0.4">
      <c r="B124" s="8" t="s">
        <v>26</v>
      </c>
      <c r="C124" s="8"/>
      <c r="D124" s="8">
        <f t="shared" si="40"/>
        <v>0</v>
      </c>
      <c r="E124" s="8"/>
      <c r="F124" s="8">
        <f t="shared" si="41"/>
        <v>0</v>
      </c>
      <c r="G124" s="8"/>
      <c r="H124" s="8">
        <f t="shared" si="42"/>
        <v>0</v>
      </c>
      <c r="I124" s="8"/>
      <c r="J124" s="8">
        <f t="shared" si="43"/>
        <v>0</v>
      </c>
      <c r="K124" s="8"/>
      <c r="L124" s="8">
        <f t="shared" si="44"/>
        <v>0</v>
      </c>
      <c r="M124" s="8"/>
      <c r="N124" s="8">
        <f t="shared" si="45"/>
        <v>0</v>
      </c>
      <c r="O124" s="8"/>
      <c r="P124" s="8"/>
      <c r="Q124" s="27">
        <f t="shared" si="46"/>
        <v>0</v>
      </c>
      <c r="R124" s="27">
        <f t="shared" si="47"/>
        <v>0</v>
      </c>
      <c r="S124" s="53" t="s">
        <v>21</v>
      </c>
      <c r="T124" s="8"/>
      <c r="U124" s="51">
        <f t="shared" si="48"/>
        <v>0</v>
      </c>
      <c r="V124" s="51">
        <f t="shared" si="49"/>
        <v>0</v>
      </c>
    </row>
    <row r="125" spans="2:22" x14ac:dyDescent="0.4">
      <c r="B125" s="4" t="s">
        <v>31</v>
      </c>
      <c r="C125" s="12"/>
      <c r="D125" s="4">
        <f t="shared" si="40"/>
        <v>0</v>
      </c>
      <c r="E125" s="4"/>
      <c r="F125" s="4">
        <f t="shared" si="41"/>
        <v>0</v>
      </c>
      <c r="G125" s="4"/>
      <c r="H125" s="4">
        <f t="shared" si="42"/>
        <v>0</v>
      </c>
      <c r="I125" s="4"/>
      <c r="J125" s="4">
        <f t="shared" si="43"/>
        <v>0</v>
      </c>
      <c r="K125" s="4"/>
      <c r="L125" s="4">
        <f t="shared" si="44"/>
        <v>0</v>
      </c>
      <c r="M125" s="4"/>
      <c r="N125" s="4">
        <f t="shared" si="45"/>
        <v>0</v>
      </c>
      <c r="O125" s="4"/>
      <c r="P125" s="4"/>
      <c r="Q125" s="30">
        <f t="shared" si="46"/>
        <v>0</v>
      </c>
      <c r="R125" s="27">
        <f t="shared" si="47"/>
        <v>0</v>
      </c>
      <c r="S125" s="53" t="s">
        <v>60</v>
      </c>
      <c r="T125" s="8"/>
      <c r="U125" s="51">
        <f t="shared" si="48"/>
        <v>0</v>
      </c>
      <c r="V125" s="51">
        <f t="shared" si="49"/>
        <v>0</v>
      </c>
    </row>
    <row r="126" spans="2:22" x14ac:dyDescent="0.4">
      <c r="B126" s="8"/>
      <c r="C126" s="8"/>
      <c r="D126" s="8">
        <f t="shared" si="40"/>
        <v>0</v>
      </c>
      <c r="E126" s="8"/>
      <c r="F126" s="8">
        <f t="shared" si="41"/>
        <v>0</v>
      </c>
      <c r="G126" s="8"/>
      <c r="H126" s="8">
        <f t="shared" si="42"/>
        <v>0</v>
      </c>
      <c r="I126" s="8"/>
      <c r="J126" s="8">
        <f t="shared" si="43"/>
        <v>0</v>
      </c>
      <c r="K126" s="8"/>
      <c r="L126" s="8">
        <f t="shared" si="44"/>
        <v>0</v>
      </c>
      <c r="M126" s="8"/>
      <c r="N126" s="8">
        <f t="shared" si="45"/>
        <v>0</v>
      </c>
      <c r="O126" s="8"/>
      <c r="P126" s="8"/>
      <c r="Q126" s="27">
        <f t="shared" si="46"/>
        <v>0</v>
      </c>
      <c r="R126" s="27">
        <f t="shared" si="47"/>
        <v>0</v>
      </c>
      <c r="S126" s="54" t="s">
        <v>29</v>
      </c>
      <c r="T126" s="12"/>
      <c r="U126" s="51">
        <f t="shared" si="48"/>
        <v>0</v>
      </c>
      <c r="V126" s="51">
        <f t="shared" si="49"/>
        <v>0</v>
      </c>
    </row>
    <row r="127" spans="2:22" x14ac:dyDescent="0.4">
      <c r="B127" s="4"/>
      <c r="C127" s="12"/>
      <c r="D127" s="4">
        <f t="shared" si="40"/>
        <v>0</v>
      </c>
      <c r="E127" s="4"/>
      <c r="F127" s="4">
        <f t="shared" si="41"/>
        <v>0</v>
      </c>
      <c r="G127" s="4"/>
      <c r="H127" s="4">
        <f t="shared" si="42"/>
        <v>0</v>
      </c>
      <c r="I127" s="4"/>
      <c r="J127" s="4">
        <f t="shared" si="43"/>
        <v>0</v>
      </c>
      <c r="K127" s="4"/>
      <c r="L127" s="4">
        <f t="shared" si="44"/>
        <v>0</v>
      </c>
      <c r="M127" s="4"/>
      <c r="N127" s="4">
        <f t="shared" si="45"/>
        <v>0</v>
      </c>
      <c r="O127" s="4"/>
      <c r="P127" s="4"/>
      <c r="Q127" s="30">
        <f t="shared" si="46"/>
        <v>0</v>
      </c>
      <c r="R127" s="27">
        <f t="shared" si="47"/>
        <v>0</v>
      </c>
      <c r="S127" s="53" t="s">
        <v>31</v>
      </c>
      <c r="T127" s="8"/>
      <c r="U127" s="51">
        <f t="shared" si="48"/>
        <v>0</v>
      </c>
      <c r="V127" s="51" t="e">
        <f t="shared" si="49"/>
        <v>#VALUE!</v>
      </c>
    </row>
    <row r="128" spans="2:22" ht="19.5" thickBot="1" x14ac:dyDescent="0.45">
      <c r="B128" s="8"/>
      <c r="C128" s="8"/>
      <c r="D128" s="26"/>
      <c r="E128" s="8"/>
      <c r="F128" s="8">
        <f t="shared" si="41"/>
        <v>0</v>
      </c>
      <c r="G128" s="8"/>
      <c r="H128" s="8">
        <f t="shared" si="42"/>
        <v>0</v>
      </c>
      <c r="I128" s="8"/>
      <c r="J128" s="8">
        <f t="shared" si="43"/>
        <v>0</v>
      </c>
      <c r="K128" s="8"/>
      <c r="L128" s="8">
        <f t="shared" si="44"/>
        <v>0</v>
      </c>
      <c r="M128" s="8"/>
      <c r="N128" s="8">
        <f t="shared" si="45"/>
        <v>0</v>
      </c>
      <c r="O128" s="8"/>
      <c r="P128" s="8"/>
      <c r="Q128" s="39">
        <f t="shared" si="46"/>
        <v>0</v>
      </c>
      <c r="R128" s="28">
        <f t="shared" si="47"/>
        <v>0</v>
      </c>
      <c r="S128" s="50" t="s">
        <v>61</v>
      </c>
      <c r="T128" s="12"/>
      <c r="U128" s="51">
        <f t="shared" si="48"/>
        <v>0</v>
      </c>
      <c r="V128" s="52">
        <f t="shared" si="49"/>
        <v>-600</v>
      </c>
    </row>
  </sheetData>
  <mergeCells count="55">
    <mergeCell ref="M108:N108"/>
    <mergeCell ref="M109:N109"/>
    <mergeCell ref="M110:N110"/>
    <mergeCell ref="C116:D116"/>
    <mergeCell ref="M102:N102"/>
    <mergeCell ref="M103:N103"/>
    <mergeCell ref="M104:N104"/>
    <mergeCell ref="M105:N105"/>
    <mergeCell ref="M106:N106"/>
    <mergeCell ref="M107:N107"/>
    <mergeCell ref="M101:N101"/>
    <mergeCell ref="AA14:AC14"/>
    <mergeCell ref="C15:D15"/>
    <mergeCell ref="W15:Y16"/>
    <mergeCell ref="AA15:AC16"/>
    <mergeCell ref="C29:D29"/>
    <mergeCell ref="C43:D43"/>
    <mergeCell ref="Z14:Z20"/>
    <mergeCell ref="C57:D57"/>
    <mergeCell ref="C71:D71"/>
    <mergeCell ref="B98:C98"/>
    <mergeCell ref="M99:N99"/>
    <mergeCell ref="M100:N100"/>
    <mergeCell ref="F12:H12"/>
    <mergeCell ref="I12:K12"/>
    <mergeCell ref="F13:H13"/>
    <mergeCell ref="I13:K13"/>
    <mergeCell ref="W14:Y14"/>
    <mergeCell ref="F9:H9"/>
    <mergeCell ref="I9:K9"/>
    <mergeCell ref="F10:H10"/>
    <mergeCell ref="I10:K10"/>
    <mergeCell ref="F11:H11"/>
    <mergeCell ref="I11:K11"/>
    <mergeCell ref="F6:H6"/>
    <mergeCell ref="I6:K6"/>
    <mergeCell ref="F7:H7"/>
    <mergeCell ref="I7:K7"/>
    <mergeCell ref="F8:H8"/>
    <mergeCell ref="I8:K8"/>
    <mergeCell ref="C4:D4"/>
    <mergeCell ref="F4:H4"/>
    <mergeCell ref="I4:K4"/>
    <mergeCell ref="C5:D5"/>
    <mergeCell ref="F5:H5"/>
    <mergeCell ref="I5:K5"/>
    <mergeCell ref="B1:B3"/>
    <mergeCell ref="F1:H1"/>
    <mergeCell ref="I1:K1"/>
    <mergeCell ref="L1:O1"/>
    <mergeCell ref="F2:H2"/>
    <mergeCell ref="I2:K2"/>
    <mergeCell ref="C3:D3"/>
    <mergeCell ref="F3:H3"/>
    <mergeCell ref="I3:K3"/>
  </mergeCells>
  <phoneticPr fontId="4"/>
  <conditionalFormatting sqref="D86:D96">
    <cfRule type="cellIs" dxfId="29" priority="4" operator="greaterThan">
      <formula>0</formula>
    </cfRule>
  </conditionalFormatting>
  <conditionalFormatting sqref="R17 R31 R45 R59">
    <cfRule type="cellIs" dxfId="28" priority="1" operator="lessThan">
      <formula>0</formula>
    </cfRule>
  </conditionalFormatting>
  <conditionalFormatting sqref="R20:R22 R27 R34:R36 R41 R48:R50 R55 R62:R64 R69">
    <cfRule type="cellIs" dxfId="27" priority="2" operator="lessThan">
      <formula>0</formula>
    </cfRule>
  </conditionalFormatting>
  <conditionalFormatting sqref="R118:R123 R128">
    <cfRule type="cellIs" dxfId="26" priority="3" operator="lessThan">
      <formula>0</formula>
    </cfRule>
  </conditionalFormatting>
  <pageMargins left="0" right="0" top="0" bottom="0" header="0.31496062992125984" footer="0.31496062992125984"/>
  <pageSetup paperSize="9" scale="31" fitToHeight="0" orientation="landscape" horizontalDpi="300" verticalDpi="3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D4D77-3147-43C7-8666-AB0E1FA73A73}">
  <sheetPr>
    <pageSetUpPr fitToPage="1"/>
  </sheetPr>
  <dimension ref="A1:D38"/>
  <sheetViews>
    <sheetView topLeftCell="A23" zoomScaleNormal="100" workbookViewId="0">
      <selection activeCell="B31" sqref="B31:D35"/>
    </sheetView>
  </sheetViews>
  <sheetFormatPr defaultRowHeight="18.75" x14ac:dyDescent="0.4"/>
  <cols>
    <col min="1" max="1" width="15.875" customWidth="1"/>
    <col min="2" max="4" width="20.75" customWidth="1"/>
  </cols>
  <sheetData>
    <row r="1" spans="1:4" x14ac:dyDescent="0.4">
      <c r="A1" s="60" t="s">
        <v>74</v>
      </c>
      <c r="B1" s="60"/>
      <c r="C1" s="60"/>
      <c r="D1" s="61" t="s">
        <v>274</v>
      </c>
    </row>
    <row r="2" spans="1:4" x14ac:dyDescent="0.4">
      <c r="A2" s="62" t="s">
        <v>76</v>
      </c>
      <c r="B2" s="62" t="s">
        <v>77</v>
      </c>
      <c r="C2" s="62" t="s">
        <v>78</v>
      </c>
      <c r="D2" s="62" t="s">
        <v>79</v>
      </c>
    </row>
    <row r="3" spans="1:4" ht="22.5" customHeight="1" x14ac:dyDescent="0.4">
      <c r="A3" s="85">
        <v>45075</v>
      </c>
      <c r="B3" s="3">
        <v>1752</v>
      </c>
      <c r="C3" s="3">
        <v>1072</v>
      </c>
      <c r="D3" s="3">
        <v>1100</v>
      </c>
    </row>
    <row r="4" spans="1:4" ht="22.5" customHeight="1" x14ac:dyDescent="0.4">
      <c r="A4" s="85">
        <f>A3+1</f>
        <v>45076</v>
      </c>
      <c r="B4" s="3">
        <v>2187</v>
      </c>
      <c r="C4" s="3">
        <v>1043</v>
      </c>
      <c r="D4" s="3">
        <v>1051</v>
      </c>
    </row>
    <row r="5" spans="1:4" ht="22.5" customHeight="1" x14ac:dyDescent="0.4">
      <c r="A5" s="85">
        <f>A4+1</f>
        <v>45077</v>
      </c>
      <c r="B5" s="3">
        <v>2042</v>
      </c>
      <c r="C5" s="3">
        <v>1011</v>
      </c>
      <c r="D5" s="3">
        <v>1074</v>
      </c>
    </row>
    <row r="6" spans="1:4" ht="22.5" customHeight="1" x14ac:dyDescent="0.4">
      <c r="A6" s="85">
        <f t="shared" ref="A6:A36" si="0">A5+1</f>
        <v>45078</v>
      </c>
      <c r="B6" s="3"/>
      <c r="C6" s="3"/>
      <c r="D6" s="3"/>
    </row>
    <row r="7" spans="1:4" ht="22.5" customHeight="1" x14ac:dyDescent="0.4">
      <c r="A7" s="85">
        <f t="shared" si="0"/>
        <v>45079</v>
      </c>
      <c r="B7" s="3"/>
      <c r="C7" s="3"/>
      <c r="D7" s="3"/>
    </row>
    <row r="8" spans="1:4" ht="22.5" customHeight="1" x14ac:dyDescent="0.4">
      <c r="A8" s="64">
        <f t="shared" si="0"/>
        <v>45080</v>
      </c>
      <c r="B8" s="65"/>
      <c r="C8" s="65"/>
      <c r="D8" s="65"/>
    </row>
    <row r="9" spans="1:4" ht="22.5" customHeight="1" x14ac:dyDescent="0.4">
      <c r="A9" s="64">
        <f t="shared" si="0"/>
        <v>45081</v>
      </c>
      <c r="B9" s="65"/>
      <c r="C9" s="65"/>
      <c r="D9" s="65"/>
    </row>
    <row r="10" spans="1:4" ht="22.5" customHeight="1" x14ac:dyDescent="0.4">
      <c r="A10" s="85">
        <f t="shared" si="0"/>
        <v>45082</v>
      </c>
      <c r="B10" s="3"/>
      <c r="C10" s="3"/>
      <c r="D10" s="3"/>
    </row>
    <row r="11" spans="1:4" ht="22.5" customHeight="1" x14ac:dyDescent="0.4">
      <c r="A11" s="85">
        <f t="shared" si="0"/>
        <v>45083</v>
      </c>
      <c r="B11" s="3">
        <v>2832</v>
      </c>
      <c r="C11" s="3">
        <v>1097</v>
      </c>
      <c r="D11" s="3">
        <v>1038</v>
      </c>
    </row>
    <row r="12" spans="1:4" ht="22.5" customHeight="1" x14ac:dyDescent="0.4">
      <c r="A12" s="85">
        <f t="shared" si="0"/>
        <v>45084</v>
      </c>
      <c r="B12" s="3">
        <v>2571</v>
      </c>
      <c r="C12" s="3">
        <v>1083</v>
      </c>
      <c r="D12" s="3">
        <v>1135</v>
      </c>
    </row>
    <row r="13" spans="1:4" ht="22.5" customHeight="1" x14ac:dyDescent="0.4">
      <c r="A13" s="85">
        <f t="shared" si="0"/>
        <v>45085</v>
      </c>
      <c r="B13" s="3">
        <v>2338</v>
      </c>
      <c r="C13" s="3">
        <v>1081</v>
      </c>
      <c r="D13" s="3">
        <v>1235</v>
      </c>
    </row>
    <row r="14" spans="1:4" ht="22.5" customHeight="1" x14ac:dyDescent="0.4">
      <c r="A14" s="85">
        <f t="shared" si="0"/>
        <v>45086</v>
      </c>
      <c r="B14" s="3">
        <v>1987</v>
      </c>
      <c r="C14" s="3">
        <v>1030</v>
      </c>
      <c r="D14" s="3">
        <v>1266</v>
      </c>
    </row>
    <row r="15" spans="1:4" ht="22.5" customHeight="1" x14ac:dyDescent="0.4">
      <c r="A15" s="64">
        <f t="shared" si="0"/>
        <v>45087</v>
      </c>
      <c r="B15" s="65">
        <v>1829</v>
      </c>
      <c r="C15" s="65">
        <v>1007</v>
      </c>
      <c r="D15" s="65">
        <v>1215</v>
      </c>
    </row>
    <row r="16" spans="1:4" ht="22.5" customHeight="1" x14ac:dyDescent="0.4">
      <c r="A16" s="64">
        <f t="shared" si="0"/>
        <v>45088</v>
      </c>
      <c r="B16" s="65"/>
      <c r="C16" s="65"/>
      <c r="D16" s="65"/>
    </row>
    <row r="17" spans="1:4" ht="22.5" customHeight="1" x14ac:dyDescent="0.4">
      <c r="A17" s="85">
        <f t="shared" si="0"/>
        <v>45089</v>
      </c>
      <c r="B17" s="3">
        <v>2045</v>
      </c>
      <c r="C17" s="3">
        <v>1094</v>
      </c>
      <c r="D17" s="3">
        <v>1227</v>
      </c>
    </row>
    <row r="18" spans="1:4" ht="22.5" customHeight="1" x14ac:dyDescent="0.4">
      <c r="A18" s="85">
        <f t="shared" si="0"/>
        <v>45090</v>
      </c>
      <c r="B18" s="3"/>
      <c r="C18" s="3"/>
      <c r="D18" s="3"/>
    </row>
    <row r="19" spans="1:4" ht="22.5" customHeight="1" x14ac:dyDescent="0.4">
      <c r="A19" s="85">
        <f t="shared" si="0"/>
        <v>45091</v>
      </c>
      <c r="B19" s="3">
        <v>2314</v>
      </c>
      <c r="C19" s="3">
        <v>1033</v>
      </c>
      <c r="D19" s="3">
        <v>1149</v>
      </c>
    </row>
    <row r="20" spans="1:4" ht="22.5" customHeight="1" x14ac:dyDescent="0.4">
      <c r="A20" s="85">
        <f t="shared" si="0"/>
        <v>45092</v>
      </c>
      <c r="B20" s="3"/>
      <c r="C20" s="3"/>
      <c r="D20" s="3"/>
    </row>
    <row r="21" spans="1:4" ht="22.5" customHeight="1" x14ac:dyDescent="0.4">
      <c r="A21" s="85">
        <f t="shared" si="0"/>
        <v>45093</v>
      </c>
      <c r="B21" s="3"/>
      <c r="C21" s="3"/>
      <c r="D21" s="3"/>
    </row>
    <row r="22" spans="1:4" ht="22.5" customHeight="1" x14ac:dyDescent="0.4">
      <c r="A22" s="64">
        <f t="shared" si="0"/>
        <v>45094</v>
      </c>
      <c r="B22" s="65"/>
      <c r="C22" s="65"/>
      <c r="D22" s="65"/>
    </row>
    <row r="23" spans="1:4" ht="22.5" customHeight="1" x14ac:dyDescent="0.4">
      <c r="A23" s="64">
        <f t="shared" si="0"/>
        <v>45095</v>
      </c>
      <c r="B23" s="65"/>
      <c r="C23" s="65"/>
      <c r="D23" s="65"/>
    </row>
    <row r="24" spans="1:4" ht="22.5" customHeight="1" x14ac:dyDescent="0.4">
      <c r="A24" s="85">
        <f t="shared" si="0"/>
        <v>45096</v>
      </c>
      <c r="B24" s="3">
        <v>2520</v>
      </c>
      <c r="C24" s="3">
        <v>1144</v>
      </c>
      <c r="D24" s="3">
        <v>1300</v>
      </c>
    </row>
    <row r="25" spans="1:4" ht="22.5" customHeight="1" x14ac:dyDescent="0.4">
      <c r="A25" s="85">
        <f t="shared" si="0"/>
        <v>45097</v>
      </c>
      <c r="B25" s="3">
        <v>3025</v>
      </c>
      <c r="C25" s="3">
        <v>1071</v>
      </c>
      <c r="D25" s="3">
        <v>1257</v>
      </c>
    </row>
    <row r="26" spans="1:4" ht="22.5" customHeight="1" x14ac:dyDescent="0.4">
      <c r="A26" s="85">
        <f t="shared" si="0"/>
        <v>45098</v>
      </c>
      <c r="B26" s="3">
        <v>2872</v>
      </c>
      <c r="C26" s="3">
        <v>1080</v>
      </c>
      <c r="D26" s="3">
        <v>1219</v>
      </c>
    </row>
    <row r="27" spans="1:4" ht="22.5" customHeight="1" x14ac:dyDescent="0.4">
      <c r="A27" s="85">
        <f t="shared" si="0"/>
        <v>45099</v>
      </c>
      <c r="B27" s="3"/>
      <c r="C27" s="3"/>
      <c r="D27" s="3"/>
    </row>
    <row r="28" spans="1:4" ht="22.5" customHeight="1" x14ac:dyDescent="0.4">
      <c r="A28" s="85">
        <f t="shared" si="0"/>
        <v>45100</v>
      </c>
      <c r="B28" s="3"/>
      <c r="C28" s="3"/>
      <c r="D28" s="3"/>
    </row>
    <row r="29" spans="1:4" ht="22.5" customHeight="1" x14ac:dyDescent="0.4">
      <c r="A29" s="64">
        <f t="shared" si="0"/>
        <v>45101</v>
      </c>
      <c r="B29" s="65"/>
      <c r="C29" s="65"/>
      <c r="D29" s="65"/>
    </row>
    <row r="30" spans="1:4" ht="22.5" customHeight="1" x14ac:dyDescent="0.4">
      <c r="A30" s="64">
        <f t="shared" si="0"/>
        <v>45102</v>
      </c>
      <c r="B30" s="65"/>
      <c r="C30" s="65"/>
      <c r="D30" s="65"/>
    </row>
    <row r="31" spans="1:4" ht="22.5" customHeight="1" x14ac:dyDescent="0.4">
      <c r="A31" s="85">
        <f t="shared" si="0"/>
        <v>45103</v>
      </c>
      <c r="B31" s="3"/>
      <c r="C31" s="3"/>
      <c r="D31" s="3"/>
    </row>
    <row r="32" spans="1:4" ht="22.5" customHeight="1" x14ac:dyDescent="0.4">
      <c r="A32" s="85">
        <f t="shared" si="0"/>
        <v>45104</v>
      </c>
      <c r="B32" s="3">
        <v>2070</v>
      </c>
      <c r="C32" s="3">
        <v>832</v>
      </c>
      <c r="D32" s="3">
        <v>936</v>
      </c>
    </row>
    <row r="33" spans="1:4" ht="22.5" customHeight="1" x14ac:dyDescent="0.4">
      <c r="A33" s="85">
        <f t="shared" si="0"/>
        <v>45105</v>
      </c>
      <c r="B33" s="3"/>
      <c r="C33" s="3"/>
      <c r="D33" s="3"/>
    </row>
    <row r="34" spans="1:4" ht="22.5" customHeight="1" x14ac:dyDescent="0.4">
      <c r="A34" s="85">
        <f t="shared" si="0"/>
        <v>45106</v>
      </c>
      <c r="B34" s="3">
        <v>2409</v>
      </c>
      <c r="C34" s="3">
        <v>998</v>
      </c>
      <c r="D34" s="3">
        <v>1125</v>
      </c>
    </row>
    <row r="35" spans="1:4" ht="22.5" customHeight="1" x14ac:dyDescent="0.4">
      <c r="A35" s="85">
        <f t="shared" si="0"/>
        <v>45107</v>
      </c>
      <c r="B35" s="3">
        <v>2371</v>
      </c>
      <c r="C35" s="3">
        <v>1023</v>
      </c>
      <c r="D35" s="3">
        <v>1121</v>
      </c>
    </row>
    <row r="36" spans="1:4" ht="22.5" customHeight="1" x14ac:dyDescent="0.4">
      <c r="A36" s="64">
        <f t="shared" si="0"/>
        <v>45108</v>
      </c>
      <c r="B36" s="65"/>
      <c r="C36" s="65"/>
      <c r="D36" s="65"/>
    </row>
    <row r="37" spans="1:4" ht="18.75" customHeight="1" x14ac:dyDescent="0.4">
      <c r="A37" s="131" t="s">
        <v>196</v>
      </c>
      <c r="B37" s="131"/>
      <c r="C37" s="131"/>
      <c r="D37" s="131"/>
    </row>
    <row r="38" spans="1:4" x14ac:dyDescent="0.4">
      <c r="A38" s="250"/>
      <c r="B38" s="250"/>
      <c r="C38" s="250"/>
      <c r="D38" s="250"/>
    </row>
  </sheetData>
  <mergeCells count="1">
    <mergeCell ref="A37:D38"/>
  </mergeCells>
  <phoneticPr fontId="4"/>
  <pageMargins left="0.7" right="0.7" top="0.75" bottom="0.75" header="0.3" footer="0.3"/>
  <pageSetup paperSize="9" scale="88" orientation="portrait" horizontalDpi="0" verticalDpi="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E226D-ED77-4D87-90F8-0B0DB7A19E09}">
  <dimension ref="B1:AD97"/>
  <sheetViews>
    <sheetView topLeftCell="A9" zoomScale="85" zoomScaleNormal="85" workbookViewId="0">
      <selection activeCell="G37" sqref="G37:H37"/>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470</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471</v>
      </c>
      <c r="D8" s="143">
        <v>570</v>
      </c>
      <c r="E8" s="143">
        <v>88</v>
      </c>
      <c r="F8" s="143">
        <v>39</v>
      </c>
      <c r="G8" s="143">
        <v>150</v>
      </c>
      <c r="H8" s="143">
        <v>39</v>
      </c>
      <c r="I8" s="144">
        <v>648</v>
      </c>
      <c r="J8" s="106" t="s">
        <v>265</v>
      </c>
    </row>
    <row r="9" spans="2:10" x14ac:dyDescent="0.4">
      <c r="B9" s="141"/>
      <c r="C9" s="143"/>
      <c r="D9" s="143"/>
      <c r="E9" s="143"/>
      <c r="F9" s="143"/>
      <c r="G9" s="143"/>
      <c r="H9" s="143"/>
      <c r="I9" s="145"/>
    </row>
    <row r="10" spans="2:10" x14ac:dyDescent="0.4">
      <c r="B10" s="141"/>
      <c r="C10" s="143"/>
      <c r="D10" s="143"/>
      <c r="E10" s="143">
        <f>E8+F8</f>
        <v>127</v>
      </c>
      <c r="F10" s="143"/>
      <c r="G10" s="143">
        <f>G8+H8</f>
        <v>189</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472</v>
      </c>
      <c r="D15" s="143"/>
      <c r="E15" s="143"/>
      <c r="F15" s="143"/>
      <c r="G15" s="143"/>
      <c r="H15" s="143"/>
      <c r="I15" s="144"/>
    </row>
    <row r="16" spans="2:10" x14ac:dyDescent="0.4">
      <c r="B16" s="141"/>
      <c r="C16" s="143"/>
      <c r="D16" s="143"/>
      <c r="E16" s="143"/>
      <c r="F16" s="143"/>
      <c r="G16" s="143"/>
      <c r="H16" s="143"/>
      <c r="I16" s="145"/>
    </row>
    <row r="17" spans="2:29" x14ac:dyDescent="0.4">
      <c r="B17" s="141"/>
      <c r="C17" s="143"/>
      <c r="D17" s="143"/>
      <c r="E17" s="143">
        <f>E15+F15</f>
        <v>0</v>
      </c>
      <c r="F17" s="143"/>
      <c r="G17" s="143">
        <f>G15+H15</f>
        <v>0</v>
      </c>
      <c r="H17" s="143"/>
      <c r="I17" s="146"/>
    </row>
    <row r="18" spans="2:29" x14ac:dyDescent="0.4">
      <c r="B18" s="141"/>
      <c r="C18" s="276" t="s">
        <v>473</v>
      </c>
      <c r="D18" s="150" t="e">
        <f t="shared" ref="D18:I18" si="1">D15*D11</f>
        <v>#DIV/0!</v>
      </c>
      <c r="E18" s="150" t="e">
        <f t="shared" si="1"/>
        <v>#DIV/0!</v>
      </c>
      <c r="F18" s="150" t="e">
        <f t="shared" si="1"/>
        <v>#DIV/0!</v>
      </c>
      <c r="G18" s="150" t="e">
        <f t="shared" si="1"/>
        <v>#DIV/0!</v>
      </c>
      <c r="H18" s="150" t="e">
        <f t="shared" si="1"/>
        <v>#DIV/0!</v>
      </c>
      <c r="I18" s="147" t="e">
        <f t="shared" si="1"/>
        <v>#DIV/0!</v>
      </c>
    </row>
    <row r="19" spans="2:29" x14ac:dyDescent="0.4">
      <c r="B19" s="141"/>
      <c r="C19" s="143"/>
      <c r="D19" s="150"/>
      <c r="E19" s="150"/>
      <c r="F19" s="150"/>
      <c r="G19" s="150"/>
      <c r="H19" s="150"/>
      <c r="I19" s="148"/>
    </row>
    <row r="20" spans="2:29" x14ac:dyDescent="0.4">
      <c r="B20" s="141"/>
      <c r="C20" s="143"/>
      <c r="D20" s="150"/>
      <c r="E20" s="150" t="e">
        <f>E18+F18</f>
        <v>#DIV/0!</v>
      </c>
      <c r="F20" s="150"/>
      <c r="G20" s="150" t="e">
        <f>G18+H18</f>
        <v>#DIV/0!</v>
      </c>
      <c r="H20" s="150"/>
      <c r="I20" s="149"/>
    </row>
    <row r="21" spans="2:2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29" x14ac:dyDescent="0.4">
      <c r="B22" s="77"/>
      <c r="C22" s="77"/>
      <c r="D22" s="151" t="s">
        <v>261</v>
      </c>
      <c r="E22" s="78"/>
      <c r="F22" s="78"/>
      <c r="G22" s="78"/>
      <c r="H22" s="78"/>
      <c r="I22" s="78"/>
    </row>
    <row r="23" spans="2:29" x14ac:dyDescent="0.4">
      <c r="B23" s="77"/>
      <c r="C23" s="77"/>
      <c r="D23" s="152"/>
      <c r="E23" s="78"/>
      <c r="F23" s="78"/>
      <c r="G23" s="78"/>
      <c r="H23" s="78"/>
      <c r="I23" s="78"/>
    </row>
    <row r="24" spans="2:29" x14ac:dyDescent="0.4">
      <c r="B24" s="77"/>
      <c r="C24" s="77"/>
      <c r="D24" s="78"/>
      <c r="E24" s="78"/>
      <c r="F24" s="78"/>
      <c r="G24" s="78"/>
      <c r="H24" s="78"/>
      <c r="I24" s="78"/>
    </row>
    <row r="25" spans="2:29" x14ac:dyDescent="0.4">
      <c r="B25" s="77"/>
      <c r="C25" s="77"/>
      <c r="D25" s="78"/>
      <c r="E25" s="78"/>
      <c r="F25" s="78"/>
      <c r="G25" s="78"/>
      <c r="H25" s="78"/>
      <c r="I25" s="78"/>
    </row>
    <row r="26" spans="2:29" x14ac:dyDescent="0.4">
      <c r="B26" s="77"/>
      <c r="C26" s="77"/>
      <c r="D26" s="78"/>
      <c r="E26" s="78"/>
      <c r="F26" s="78"/>
      <c r="G26" s="78"/>
      <c r="H26" s="78"/>
      <c r="I26" s="78"/>
    </row>
    <row r="27" spans="2:29" x14ac:dyDescent="0.4">
      <c r="B27" s="77"/>
      <c r="C27" s="77"/>
      <c r="D27" s="77"/>
      <c r="E27" s="78"/>
      <c r="F27" s="78"/>
      <c r="G27" s="78"/>
      <c r="H27" s="78"/>
      <c r="I27" s="78"/>
    </row>
    <row r="29" spans="2:29" ht="19.5" thickBot="1" x14ac:dyDescent="0.45">
      <c r="D29" s="79"/>
    </row>
    <row r="30" spans="2:29" ht="19.5"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row>
    <row r="31" spans="2:2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row>
    <row r="32" spans="2:29" x14ac:dyDescent="0.4">
      <c r="B32" s="281" t="s">
        <v>193</v>
      </c>
      <c r="C32" s="272" t="s">
        <v>457</v>
      </c>
      <c r="D32" s="273" t="s">
        <v>458</v>
      </c>
      <c r="E32" s="142">
        <v>154</v>
      </c>
      <c r="F32" s="154">
        <v>46</v>
      </c>
      <c r="G32" s="154">
        <v>174</v>
      </c>
      <c r="H32" s="144">
        <v>46</v>
      </c>
      <c r="I32" s="278">
        <v>328</v>
      </c>
      <c r="K32"/>
      <c r="L32" s="281" t="s">
        <v>193</v>
      </c>
      <c r="M32" s="272" t="s">
        <v>390</v>
      </c>
      <c r="N32" s="273" t="s">
        <v>397</v>
      </c>
      <c r="O32" s="273">
        <v>111</v>
      </c>
      <c r="P32" s="273">
        <v>72</v>
      </c>
      <c r="Q32" s="273">
        <v>191</v>
      </c>
      <c r="R32" s="273">
        <v>72</v>
      </c>
      <c r="S32" s="278">
        <v>175</v>
      </c>
      <c r="V32" s="191" t="s">
        <v>193</v>
      </c>
      <c r="W32" s="272" t="s">
        <v>333</v>
      </c>
      <c r="X32" s="273" t="s">
        <v>344</v>
      </c>
      <c r="Y32" s="273">
        <v>232</v>
      </c>
      <c r="Z32" s="273">
        <v>59</v>
      </c>
      <c r="AA32" s="273">
        <v>173</v>
      </c>
      <c r="AB32" s="273">
        <v>59</v>
      </c>
      <c r="AC32" s="194">
        <v>704</v>
      </c>
    </row>
    <row r="33" spans="2:30" x14ac:dyDescent="0.4">
      <c r="B33" s="282"/>
      <c r="C33" s="141"/>
      <c r="D33" s="143"/>
      <c r="E33" s="264"/>
      <c r="F33" s="156"/>
      <c r="G33" s="156"/>
      <c r="H33" s="146"/>
      <c r="I33" s="184"/>
      <c r="K33"/>
      <c r="L33" s="282"/>
      <c r="M33" s="141"/>
      <c r="N33" s="143"/>
      <c r="O33" s="143"/>
      <c r="P33" s="143"/>
      <c r="Q33" s="143"/>
      <c r="R33" s="143"/>
      <c r="S33" s="184"/>
      <c r="V33" s="192"/>
      <c r="W33" s="141"/>
      <c r="X33" s="143"/>
      <c r="Y33" s="143"/>
      <c r="Z33" s="143"/>
      <c r="AA33" s="143"/>
      <c r="AB33" s="143"/>
      <c r="AC33" s="145"/>
    </row>
    <row r="34" spans="2:30" ht="19.5" thickBot="1" x14ac:dyDescent="0.45">
      <c r="B34" s="282"/>
      <c r="C34" s="153"/>
      <c r="D34" s="177"/>
      <c r="E34" s="277">
        <f>E32+F32</f>
        <v>200</v>
      </c>
      <c r="F34" s="277"/>
      <c r="G34" s="277">
        <f>G32+H32</f>
        <v>220</v>
      </c>
      <c r="H34" s="277"/>
      <c r="I34" s="185"/>
      <c r="K34"/>
      <c r="L34" s="282"/>
      <c r="M34" s="153"/>
      <c r="N34" s="177"/>
      <c r="O34" s="277">
        <f>O32+P32</f>
        <v>183</v>
      </c>
      <c r="P34" s="277"/>
      <c r="Q34" s="277">
        <f>Q32+R32</f>
        <v>263</v>
      </c>
      <c r="R34" s="277"/>
      <c r="S34" s="185"/>
      <c r="V34" s="192"/>
      <c r="W34" s="153"/>
      <c r="X34" s="177"/>
      <c r="Y34" s="207">
        <f>Y32+Z32</f>
        <v>291</v>
      </c>
      <c r="Z34" s="208"/>
      <c r="AA34" s="207">
        <f>AA32+AB32</f>
        <v>232</v>
      </c>
      <c r="AB34" s="208"/>
      <c r="AC34" s="176"/>
    </row>
    <row r="35" spans="2:30" x14ac:dyDescent="0.4">
      <c r="B35" s="282"/>
      <c r="C35" s="272" t="s">
        <v>459</v>
      </c>
      <c r="D35" s="279" t="s">
        <v>474</v>
      </c>
      <c r="E35" s="143">
        <v>155</v>
      </c>
      <c r="F35" s="143">
        <v>47</v>
      </c>
      <c r="G35" s="143">
        <v>194</v>
      </c>
      <c r="H35" s="143">
        <v>47</v>
      </c>
      <c r="I35" s="144">
        <v>648</v>
      </c>
      <c r="K35"/>
      <c r="L35" s="282"/>
      <c r="M35" s="272" t="s">
        <v>391</v>
      </c>
      <c r="N35" s="279" t="s">
        <v>409</v>
      </c>
      <c r="O35" s="273">
        <v>183</v>
      </c>
      <c r="P35" s="273">
        <v>26</v>
      </c>
      <c r="Q35" s="273">
        <v>183</v>
      </c>
      <c r="R35" s="273">
        <v>26</v>
      </c>
      <c r="S35" s="278">
        <v>508</v>
      </c>
      <c r="V35" s="192"/>
      <c r="W35" s="272" t="s">
        <v>334</v>
      </c>
      <c r="X35" s="197" t="s">
        <v>359</v>
      </c>
      <c r="Y35" s="273">
        <v>274</v>
      </c>
      <c r="Z35" s="273">
        <v>47</v>
      </c>
      <c r="AA35" s="273">
        <v>257</v>
      </c>
      <c r="AB35" s="273">
        <v>47</v>
      </c>
      <c r="AC35" s="194">
        <v>1841</v>
      </c>
    </row>
    <row r="36" spans="2:30" x14ac:dyDescent="0.4">
      <c r="B36" s="282"/>
      <c r="C36" s="141"/>
      <c r="D36" s="150"/>
      <c r="E36" s="143"/>
      <c r="F36" s="143"/>
      <c r="G36" s="143"/>
      <c r="H36" s="143"/>
      <c r="I36" s="145"/>
      <c r="K36"/>
      <c r="L36" s="282"/>
      <c r="M36" s="141"/>
      <c r="N36" s="150"/>
      <c r="O36" s="143"/>
      <c r="P36" s="143"/>
      <c r="Q36" s="143"/>
      <c r="R36" s="143"/>
      <c r="S36" s="184"/>
      <c r="V36" s="192"/>
      <c r="W36" s="141"/>
      <c r="X36" s="204"/>
      <c r="Y36" s="143"/>
      <c r="Z36" s="143"/>
      <c r="AA36" s="143"/>
      <c r="AB36" s="143"/>
      <c r="AC36" s="145"/>
    </row>
    <row r="37" spans="2:30" ht="19.5" thickBot="1" x14ac:dyDescent="0.45">
      <c r="B37" s="282"/>
      <c r="C37" s="153"/>
      <c r="D37" s="280"/>
      <c r="E37" s="277">
        <f>E35+F35</f>
        <v>202</v>
      </c>
      <c r="F37" s="277"/>
      <c r="G37" s="277">
        <f>G35+H35</f>
        <v>241</v>
      </c>
      <c r="H37" s="277"/>
      <c r="I37" s="146"/>
      <c r="K37"/>
      <c r="L37" s="282"/>
      <c r="M37" s="153"/>
      <c r="N37" s="280"/>
      <c r="O37" s="277">
        <f>O35+P35</f>
        <v>209</v>
      </c>
      <c r="P37" s="277"/>
      <c r="Q37" s="277">
        <f>Q35+R35</f>
        <v>209</v>
      </c>
      <c r="R37" s="277"/>
      <c r="S37" s="185"/>
      <c r="V37" s="192"/>
      <c r="W37" s="153"/>
      <c r="X37" s="205"/>
      <c r="Y37" s="207">
        <f>Y35+Z35</f>
        <v>321</v>
      </c>
      <c r="Z37" s="208"/>
      <c r="AA37" s="207">
        <f>AA35+AB35</f>
        <v>304</v>
      </c>
      <c r="AB37" s="208"/>
      <c r="AC37" s="176"/>
    </row>
    <row r="38" spans="2:30" x14ac:dyDescent="0.4">
      <c r="B38" s="282"/>
      <c r="C38" s="272" t="s">
        <v>448</v>
      </c>
      <c r="D38" s="273"/>
      <c r="E38" s="273"/>
      <c r="F38" s="273"/>
      <c r="G38" s="273"/>
      <c r="H38" s="273"/>
      <c r="I38" s="278"/>
      <c r="K38"/>
      <c r="L38" s="282"/>
      <c r="M38" s="272" t="s">
        <v>398</v>
      </c>
      <c r="N38" s="273" t="s">
        <v>419</v>
      </c>
      <c r="O38" s="273">
        <v>182</v>
      </c>
      <c r="P38" s="273">
        <v>72</v>
      </c>
      <c r="Q38" s="273">
        <v>253</v>
      </c>
      <c r="R38" s="273">
        <v>72</v>
      </c>
      <c r="S38" s="278">
        <v>553</v>
      </c>
      <c r="V38" s="192"/>
      <c r="W38" s="272" t="s">
        <v>335</v>
      </c>
      <c r="X38" s="273" t="s">
        <v>364</v>
      </c>
      <c r="Y38" s="273">
        <v>275</v>
      </c>
      <c r="Z38" s="273">
        <v>74</v>
      </c>
      <c r="AA38" s="273">
        <v>253</v>
      </c>
      <c r="AB38" s="273">
        <v>74</v>
      </c>
      <c r="AC38" s="194">
        <v>1867</v>
      </c>
    </row>
    <row r="39" spans="2:30" x14ac:dyDescent="0.4">
      <c r="B39" s="282"/>
      <c r="C39" s="141"/>
      <c r="D39" s="143"/>
      <c r="E39" s="143"/>
      <c r="F39" s="143"/>
      <c r="G39" s="143"/>
      <c r="H39" s="143"/>
      <c r="I39" s="184"/>
      <c r="K39"/>
      <c r="L39" s="282"/>
      <c r="M39" s="141"/>
      <c r="N39" s="143"/>
      <c r="O39" s="143"/>
      <c r="P39" s="143"/>
      <c r="Q39" s="143"/>
      <c r="R39" s="143"/>
      <c r="S39" s="184"/>
      <c r="V39" s="192"/>
      <c r="W39" s="141"/>
      <c r="X39" s="143"/>
      <c r="Y39" s="143"/>
      <c r="Z39" s="143"/>
      <c r="AA39" s="143"/>
      <c r="AB39" s="143"/>
      <c r="AC39" s="145"/>
    </row>
    <row r="40" spans="2:30" ht="19.5" thickBot="1" x14ac:dyDescent="0.45">
      <c r="B40" s="282"/>
      <c r="C40" s="153"/>
      <c r="D40" s="177"/>
      <c r="E40" s="277">
        <f>E38+F38</f>
        <v>0</v>
      </c>
      <c r="F40" s="277"/>
      <c r="G40" s="277">
        <f>G38+H38</f>
        <v>0</v>
      </c>
      <c r="H40" s="277"/>
      <c r="I40" s="185"/>
      <c r="K40"/>
      <c r="L40" s="282"/>
      <c r="M40" s="153"/>
      <c r="N40" s="177"/>
      <c r="O40" s="277">
        <f>O38+P38</f>
        <v>254</v>
      </c>
      <c r="P40" s="277"/>
      <c r="Q40" s="277">
        <f>Q38+R38</f>
        <v>325</v>
      </c>
      <c r="R40" s="277"/>
      <c r="S40" s="185"/>
      <c r="V40" s="192"/>
      <c r="W40" s="153"/>
      <c r="X40" s="177"/>
      <c r="Y40" s="207">
        <f>Y38+Z38</f>
        <v>349</v>
      </c>
      <c r="Z40" s="208"/>
      <c r="AA40" s="207">
        <f>AA38+AB38</f>
        <v>327</v>
      </c>
      <c r="AB40" s="208"/>
      <c r="AC40" s="176"/>
      <c r="AD40" s="66">
        <v>82.9</v>
      </c>
    </row>
    <row r="41" spans="2:30" x14ac:dyDescent="0.4">
      <c r="B41" s="282"/>
      <c r="C41" s="272" t="s">
        <v>449</v>
      </c>
      <c r="D41" s="273"/>
      <c r="E41" s="273"/>
      <c r="F41" s="273"/>
      <c r="G41" s="273"/>
      <c r="H41" s="273"/>
      <c r="I41" s="278"/>
      <c r="K41"/>
      <c r="L41" s="282"/>
      <c r="M41" s="272" t="s">
        <v>399</v>
      </c>
      <c r="N41" s="273" t="s">
        <v>423</v>
      </c>
      <c r="O41" s="273">
        <v>84</v>
      </c>
      <c r="P41" s="273">
        <v>23</v>
      </c>
      <c r="Q41" s="273">
        <v>102</v>
      </c>
      <c r="R41" s="273">
        <v>23</v>
      </c>
      <c r="S41" s="278">
        <v>332</v>
      </c>
      <c r="V41" s="192"/>
      <c r="W41" s="272" t="s">
        <v>336</v>
      </c>
      <c r="X41" s="273" t="s">
        <v>365</v>
      </c>
      <c r="Y41" s="273">
        <v>362</v>
      </c>
      <c r="Z41" s="273">
        <v>110</v>
      </c>
      <c r="AA41" s="273">
        <v>475</v>
      </c>
      <c r="AB41" s="273">
        <v>110</v>
      </c>
      <c r="AC41" s="194">
        <v>3341</v>
      </c>
    </row>
    <row r="42" spans="2:30" x14ac:dyDescent="0.4">
      <c r="B42" s="282"/>
      <c r="C42" s="141"/>
      <c r="D42" s="143"/>
      <c r="E42" s="143"/>
      <c r="F42" s="143"/>
      <c r="G42" s="143"/>
      <c r="H42" s="143"/>
      <c r="I42" s="184"/>
      <c r="K42"/>
      <c r="L42" s="282"/>
      <c r="M42" s="141"/>
      <c r="N42" s="143"/>
      <c r="O42" s="143"/>
      <c r="P42" s="143"/>
      <c r="Q42" s="143"/>
      <c r="R42" s="143"/>
      <c r="S42" s="184"/>
      <c r="V42" s="192"/>
      <c r="W42" s="141"/>
      <c r="X42" s="143"/>
      <c r="Y42" s="143"/>
      <c r="Z42" s="143"/>
      <c r="AA42" s="143"/>
      <c r="AB42" s="143"/>
      <c r="AC42" s="145"/>
    </row>
    <row r="43" spans="2:30" ht="19.5" thickBot="1" x14ac:dyDescent="0.45">
      <c r="B43" s="282"/>
      <c r="C43" s="153"/>
      <c r="D43" s="177"/>
      <c r="E43" s="277">
        <f>E41+F41</f>
        <v>0</v>
      </c>
      <c r="F43" s="277"/>
      <c r="G43" s="277">
        <f>G41+H41</f>
        <v>0</v>
      </c>
      <c r="H43" s="277"/>
      <c r="I43" s="185"/>
      <c r="K43"/>
      <c r="L43" s="282"/>
      <c r="M43" s="153"/>
      <c r="N43" s="177"/>
      <c r="O43" s="277">
        <f>O41+P41</f>
        <v>107</v>
      </c>
      <c r="P43" s="277"/>
      <c r="Q43" s="277">
        <f>Q41+R41</f>
        <v>125</v>
      </c>
      <c r="R43" s="277"/>
      <c r="S43" s="185"/>
      <c r="V43" s="192"/>
      <c r="W43" s="153"/>
      <c r="X43" s="177"/>
      <c r="Y43" s="207">
        <f>Y41+Z41</f>
        <v>472</v>
      </c>
      <c r="Z43" s="208"/>
      <c r="AA43" s="207">
        <f>AA41+AB41</f>
        <v>585</v>
      </c>
      <c r="AB43" s="208"/>
      <c r="AC43" s="176"/>
      <c r="AD43" s="66">
        <v>148.47999999999999</v>
      </c>
    </row>
    <row r="44" spans="2:30" x14ac:dyDescent="0.4">
      <c r="B44" s="282"/>
      <c r="C44" s="272" t="s">
        <v>450</v>
      </c>
      <c r="D44" s="273"/>
      <c r="E44" s="273"/>
      <c r="F44" s="273"/>
      <c r="G44" s="273"/>
      <c r="H44" s="273"/>
      <c r="I44" s="278"/>
      <c r="K44"/>
      <c r="L44" s="282"/>
      <c r="M44" s="272" t="s">
        <v>427</v>
      </c>
      <c r="N44" s="273" t="s">
        <v>428</v>
      </c>
      <c r="O44" s="273">
        <v>76</v>
      </c>
      <c r="P44" s="273">
        <v>20</v>
      </c>
      <c r="Q44" s="273">
        <v>78</v>
      </c>
      <c r="R44" s="273">
        <v>20</v>
      </c>
      <c r="S44" s="278">
        <v>332</v>
      </c>
      <c r="V44" s="192"/>
      <c r="W44" s="272" t="s">
        <v>337</v>
      </c>
      <c r="X44" s="143" t="s">
        <v>370</v>
      </c>
      <c r="Y44" s="143">
        <v>457</v>
      </c>
      <c r="Z44" s="143">
        <v>150</v>
      </c>
      <c r="AA44" s="143">
        <v>536</v>
      </c>
      <c r="AB44" s="143">
        <v>150</v>
      </c>
      <c r="AC44" s="144">
        <v>2319</v>
      </c>
    </row>
    <row r="45" spans="2:30" x14ac:dyDescent="0.4">
      <c r="B45" s="282"/>
      <c r="C45" s="141"/>
      <c r="D45" s="143"/>
      <c r="E45" s="143"/>
      <c r="F45" s="143"/>
      <c r="G45" s="143"/>
      <c r="H45" s="143"/>
      <c r="I45" s="184"/>
      <c r="K45"/>
      <c r="L45" s="282"/>
      <c r="M45" s="141"/>
      <c r="N45" s="143"/>
      <c r="O45" s="143"/>
      <c r="P45" s="143"/>
      <c r="Q45" s="143"/>
      <c r="R45" s="143"/>
      <c r="S45" s="184"/>
      <c r="V45" s="192"/>
      <c r="W45" s="141"/>
      <c r="X45" s="143"/>
      <c r="Y45" s="143"/>
      <c r="Z45" s="143"/>
      <c r="AA45" s="143"/>
      <c r="AB45" s="143"/>
      <c r="AC45" s="145"/>
    </row>
    <row r="46" spans="2:30" ht="19.5" thickBot="1" x14ac:dyDescent="0.45">
      <c r="B46" s="282"/>
      <c r="C46" s="153"/>
      <c r="D46" s="177"/>
      <c r="E46" s="277">
        <f>E44+F44</f>
        <v>0</v>
      </c>
      <c r="F46" s="277"/>
      <c r="G46" s="277">
        <f>G44+H44</f>
        <v>0</v>
      </c>
      <c r="H46" s="277"/>
      <c r="I46" s="185"/>
      <c r="K46"/>
      <c r="L46" s="282"/>
      <c r="M46" s="153"/>
      <c r="N46" s="177"/>
      <c r="O46" s="277">
        <f>O44+P44</f>
        <v>96</v>
      </c>
      <c r="P46" s="277"/>
      <c r="Q46" s="277">
        <f>Q44+R44</f>
        <v>98</v>
      </c>
      <c r="R46" s="277"/>
      <c r="S46" s="185"/>
      <c r="V46" s="192"/>
      <c r="W46" s="153"/>
      <c r="X46" s="143"/>
      <c r="Y46" s="207">
        <f>Y44+Z44</f>
        <v>607</v>
      </c>
      <c r="Z46" s="208"/>
      <c r="AA46" s="207">
        <f>AA44+AB44</f>
        <v>686</v>
      </c>
      <c r="AB46" s="208"/>
      <c r="AC46" s="146"/>
      <c r="AD46" s="66">
        <v>103</v>
      </c>
    </row>
    <row r="47" spans="2:30" x14ac:dyDescent="0.4">
      <c r="B47" s="282"/>
      <c r="C47" s="272" t="s">
        <v>451</v>
      </c>
      <c r="D47" s="273"/>
      <c r="E47" s="273"/>
      <c r="F47" s="273"/>
      <c r="G47" s="273"/>
      <c r="H47" s="273"/>
      <c r="I47" s="278"/>
      <c r="K47" s="88"/>
      <c r="L47" s="282"/>
      <c r="M47" s="272" t="s">
        <v>429</v>
      </c>
      <c r="N47" s="273" t="s">
        <v>432</v>
      </c>
      <c r="O47" s="273">
        <v>102</v>
      </c>
      <c r="P47" s="273">
        <v>24</v>
      </c>
      <c r="Q47" s="273">
        <v>72</v>
      </c>
      <c r="R47" s="273">
        <v>24</v>
      </c>
      <c r="S47" s="278">
        <v>184</v>
      </c>
      <c r="V47" s="192"/>
      <c r="W47" s="272" t="s">
        <v>338</v>
      </c>
      <c r="X47" s="143" t="s">
        <v>374</v>
      </c>
      <c r="Y47" s="143">
        <v>754</v>
      </c>
      <c r="Z47" s="143">
        <v>244</v>
      </c>
      <c r="AA47" s="143">
        <v>853</v>
      </c>
      <c r="AB47" s="143">
        <v>244</v>
      </c>
      <c r="AC47" s="144">
        <v>3095</v>
      </c>
    </row>
    <row r="48" spans="2:30" x14ac:dyDescent="0.4">
      <c r="B48" s="282"/>
      <c r="C48" s="141"/>
      <c r="D48" s="143"/>
      <c r="E48" s="143"/>
      <c r="F48" s="143"/>
      <c r="G48" s="143"/>
      <c r="H48" s="143"/>
      <c r="I48" s="184"/>
      <c r="K48" s="88"/>
      <c r="L48" s="282"/>
      <c r="M48" s="141"/>
      <c r="N48" s="143"/>
      <c r="O48" s="143"/>
      <c r="P48" s="143"/>
      <c r="Q48" s="143"/>
      <c r="R48" s="143"/>
      <c r="S48" s="184"/>
      <c r="V48" s="192"/>
      <c r="W48" s="141"/>
      <c r="X48" s="143"/>
      <c r="Y48" s="143"/>
      <c r="Z48" s="143"/>
      <c r="AA48" s="143"/>
      <c r="AB48" s="143"/>
      <c r="AC48" s="145"/>
    </row>
    <row r="49" spans="2:30" ht="19.5" thickBot="1" x14ac:dyDescent="0.45">
      <c r="B49" s="282"/>
      <c r="C49" s="153"/>
      <c r="D49" s="177"/>
      <c r="E49" s="277">
        <f>E47+F47</f>
        <v>0</v>
      </c>
      <c r="F49" s="277"/>
      <c r="G49" s="277">
        <f>G47+H47</f>
        <v>0</v>
      </c>
      <c r="H49" s="277"/>
      <c r="I49" s="185"/>
      <c r="K49" s="88"/>
      <c r="L49" s="282"/>
      <c r="M49" s="153"/>
      <c r="N49" s="177"/>
      <c r="O49" s="277">
        <f>O47+P47</f>
        <v>126</v>
      </c>
      <c r="P49" s="277"/>
      <c r="Q49" s="277">
        <f>Q47+R47</f>
        <v>96</v>
      </c>
      <c r="R49" s="277"/>
      <c r="S49" s="185"/>
      <c r="V49" s="192"/>
      <c r="W49" s="153"/>
      <c r="X49" s="143"/>
      <c r="Y49" s="207">
        <f>Y47+Z47</f>
        <v>998</v>
      </c>
      <c r="Z49" s="208"/>
      <c r="AA49" s="207">
        <f>AA47+AB47</f>
        <v>1097</v>
      </c>
      <c r="AB49" s="208"/>
      <c r="AC49" s="146"/>
      <c r="AD49" s="66">
        <v>137.5</v>
      </c>
    </row>
    <row r="50" spans="2:30" x14ac:dyDescent="0.4">
      <c r="B50" s="282"/>
      <c r="C50" s="272" t="s">
        <v>460</v>
      </c>
      <c r="D50" s="273"/>
      <c r="E50" s="143"/>
      <c r="F50" s="143"/>
      <c r="G50" s="143"/>
      <c r="H50" s="143"/>
      <c r="I50" s="144"/>
      <c r="K50" s="88"/>
      <c r="L50" s="282"/>
      <c r="M50" s="272" t="s">
        <v>402</v>
      </c>
      <c r="N50" s="273" t="s">
        <v>436</v>
      </c>
      <c r="O50" s="143">
        <v>154</v>
      </c>
      <c r="P50" s="143">
        <v>35</v>
      </c>
      <c r="Q50" s="143">
        <v>159</v>
      </c>
      <c r="R50" s="143">
        <v>35</v>
      </c>
      <c r="S50" s="144">
        <v>270</v>
      </c>
      <c r="V50" s="192"/>
      <c r="W50" s="272" t="s">
        <v>339</v>
      </c>
      <c r="X50" s="143" t="s">
        <v>384</v>
      </c>
      <c r="Y50" s="143">
        <v>508</v>
      </c>
      <c r="Z50" s="143">
        <v>167</v>
      </c>
      <c r="AA50" s="143">
        <v>563</v>
      </c>
      <c r="AB50" s="143">
        <v>167</v>
      </c>
      <c r="AC50" s="144">
        <v>1064</v>
      </c>
    </row>
    <row r="51" spans="2:30" x14ac:dyDescent="0.4">
      <c r="B51" s="282"/>
      <c r="C51" s="141"/>
      <c r="D51" s="143"/>
      <c r="E51" s="143"/>
      <c r="F51" s="143"/>
      <c r="G51" s="143"/>
      <c r="H51" s="143"/>
      <c r="I51" s="145"/>
      <c r="K51" s="88"/>
      <c r="L51" s="282"/>
      <c r="M51" s="141"/>
      <c r="N51" s="143"/>
      <c r="O51" s="143"/>
      <c r="P51" s="143"/>
      <c r="Q51" s="143"/>
      <c r="R51" s="143"/>
      <c r="S51" s="145"/>
      <c r="V51" s="192"/>
      <c r="W51" s="141"/>
      <c r="X51" s="143"/>
      <c r="Y51" s="143"/>
      <c r="Z51" s="143"/>
      <c r="AA51" s="143"/>
      <c r="AB51" s="143"/>
      <c r="AC51" s="145"/>
    </row>
    <row r="52" spans="2:30" ht="19.5" thickBot="1" x14ac:dyDescent="0.45">
      <c r="B52" s="282"/>
      <c r="C52" s="153"/>
      <c r="D52" s="177"/>
      <c r="E52" s="277">
        <f>E50+F50</f>
        <v>0</v>
      </c>
      <c r="F52" s="277"/>
      <c r="G52" s="277">
        <f>G50+H50</f>
        <v>0</v>
      </c>
      <c r="H52" s="277"/>
      <c r="I52" s="146"/>
      <c r="K52" s="88"/>
      <c r="L52" s="282"/>
      <c r="M52" s="153"/>
      <c r="N52" s="177"/>
      <c r="O52" s="277">
        <f>O50+P50</f>
        <v>189</v>
      </c>
      <c r="P52" s="277"/>
      <c r="Q52" s="277">
        <f>Q50+R50</f>
        <v>194</v>
      </c>
      <c r="R52" s="277"/>
      <c r="S52" s="146"/>
      <c r="V52" s="192"/>
      <c r="W52" s="153"/>
      <c r="X52" s="143"/>
      <c r="Y52" s="207">
        <f>Y50+Z50</f>
        <v>675</v>
      </c>
      <c r="Z52" s="208"/>
      <c r="AA52" s="207">
        <f>AA50+AB50</f>
        <v>730</v>
      </c>
      <c r="AB52" s="208"/>
      <c r="AC52" s="146"/>
      <c r="AD52" s="66">
        <v>47.2</v>
      </c>
    </row>
    <row r="53" spans="2:30" x14ac:dyDescent="0.4">
      <c r="B53" s="282"/>
      <c r="C53" s="272" t="s">
        <v>461</v>
      </c>
      <c r="D53" s="273"/>
      <c r="E53" s="273"/>
      <c r="F53" s="273"/>
      <c r="G53" s="273"/>
      <c r="H53" s="273"/>
      <c r="I53" s="278"/>
      <c r="K53" s="88"/>
      <c r="L53" s="282"/>
      <c r="M53" s="272" t="s">
        <v>403</v>
      </c>
      <c r="N53" s="273" t="s">
        <v>440</v>
      </c>
      <c r="O53" s="273">
        <v>89</v>
      </c>
      <c r="P53" s="273">
        <v>49</v>
      </c>
      <c r="Q53" s="273">
        <v>136</v>
      </c>
      <c r="R53" s="273">
        <v>49</v>
      </c>
      <c r="S53" s="278">
        <v>277</v>
      </c>
      <c r="V53" s="192"/>
      <c r="W53" s="179" t="s">
        <v>388</v>
      </c>
      <c r="X53" s="143" t="s">
        <v>389</v>
      </c>
      <c r="Y53" s="143">
        <v>176</v>
      </c>
      <c r="Z53" s="143">
        <v>33</v>
      </c>
      <c r="AA53" s="143">
        <v>174</v>
      </c>
      <c r="AB53" s="143">
        <v>33</v>
      </c>
      <c r="AC53" s="144">
        <v>476</v>
      </c>
    </row>
    <row r="54" spans="2:30" x14ac:dyDescent="0.4">
      <c r="B54" s="282"/>
      <c r="C54" s="141"/>
      <c r="D54" s="143"/>
      <c r="E54" s="143"/>
      <c r="F54" s="143"/>
      <c r="G54" s="143"/>
      <c r="H54" s="143"/>
      <c r="I54" s="184"/>
      <c r="K54" s="88"/>
      <c r="L54" s="282"/>
      <c r="M54" s="141"/>
      <c r="N54" s="143"/>
      <c r="O54" s="143"/>
      <c r="P54" s="143"/>
      <c r="Q54" s="143"/>
      <c r="R54" s="143"/>
      <c r="S54" s="184"/>
      <c r="V54" s="192"/>
      <c r="W54" s="180"/>
      <c r="X54" s="143"/>
      <c r="Y54" s="143"/>
      <c r="Z54" s="143"/>
      <c r="AA54" s="143"/>
      <c r="AB54" s="143"/>
      <c r="AC54" s="145"/>
    </row>
    <row r="55" spans="2:30" ht="19.5" thickBot="1" x14ac:dyDescent="0.45">
      <c r="B55" s="282"/>
      <c r="C55" s="153"/>
      <c r="D55" s="177"/>
      <c r="E55" s="277">
        <f>E53+F53</f>
        <v>0</v>
      </c>
      <c r="F55" s="277"/>
      <c r="G55" s="277">
        <f>G53+H53</f>
        <v>0</v>
      </c>
      <c r="H55" s="277"/>
      <c r="I55" s="185"/>
      <c r="K55" s="88"/>
      <c r="L55" s="282"/>
      <c r="M55" s="153"/>
      <c r="N55" s="177"/>
      <c r="O55" s="277">
        <f>O53+P53</f>
        <v>138</v>
      </c>
      <c r="P55" s="277"/>
      <c r="Q55" s="277">
        <f>Q53+R53</f>
        <v>185</v>
      </c>
      <c r="R55" s="277"/>
      <c r="S55" s="185"/>
      <c r="V55" s="192"/>
      <c r="W55" s="181"/>
      <c r="X55" s="143"/>
      <c r="Y55" s="207">
        <f>Y53+Z53</f>
        <v>209</v>
      </c>
      <c r="Z55" s="208"/>
      <c r="AA55" s="207">
        <f>AA53+AB53</f>
        <v>207</v>
      </c>
      <c r="AB55" s="208"/>
      <c r="AC55" s="146"/>
      <c r="AD55" s="66">
        <f>AC53/22.5</f>
        <v>21.155555555555555</v>
      </c>
    </row>
    <row r="56" spans="2:30" x14ac:dyDescent="0.4">
      <c r="B56" s="282"/>
      <c r="C56" s="272" t="s">
        <v>462</v>
      </c>
      <c r="D56" s="143"/>
      <c r="E56" s="143"/>
      <c r="F56" s="143"/>
      <c r="G56" s="143"/>
      <c r="H56" s="143"/>
      <c r="I56" s="144"/>
      <c r="K56" s="88"/>
      <c r="L56" s="282"/>
      <c r="M56" s="272" t="s">
        <v>439</v>
      </c>
      <c r="N56" s="143" t="s">
        <v>444</v>
      </c>
      <c r="O56" s="143">
        <v>79</v>
      </c>
      <c r="P56" s="143">
        <v>22</v>
      </c>
      <c r="Q56" s="143">
        <v>112</v>
      </c>
      <c r="R56" s="143">
        <v>22</v>
      </c>
      <c r="S56" s="144">
        <v>336</v>
      </c>
      <c r="V56" s="192"/>
      <c r="W56" s="272" t="s">
        <v>390</v>
      </c>
      <c r="X56" s="273"/>
      <c r="Y56" s="200"/>
      <c r="Z56" s="200"/>
      <c r="AA56" s="200"/>
      <c r="AB56" s="200"/>
      <c r="AC56" s="194"/>
    </row>
    <row r="57" spans="2:30" x14ac:dyDescent="0.4">
      <c r="B57" s="282"/>
      <c r="C57" s="141"/>
      <c r="D57" s="143"/>
      <c r="E57" s="143"/>
      <c r="F57" s="143"/>
      <c r="G57" s="143"/>
      <c r="H57" s="143"/>
      <c r="I57" s="145"/>
      <c r="K57" s="88"/>
      <c r="L57" s="282"/>
      <c r="M57" s="141"/>
      <c r="N57" s="143"/>
      <c r="O57" s="143"/>
      <c r="P57" s="143"/>
      <c r="Q57" s="143"/>
      <c r="R57" s="143"/>
      <c r="S57" s="145"/>
      <c r="V57" s="192"/>
      <c r="W57" s="141"/>
      <c r="X57" s="143"/>
      <c r="Y57" s="156"/>
      <c r="Z57" s="156"/>
      <c r="AA57" s="156"/>
      <c r="AB57" s="156"/>
      <c r="AC57" s="145"/>
    </row>
    <row r="58" spans="2:30" ht="19.5" thickBot="1" x14ac:dyDescent="0.45">
      <c r="B58" s="282"/>
      <c r="C58" s="153"/>
      <c r="D58" s="143"/>
      <c r="E58" s="277">
        <f>E56+F56</f>
        <v>0</v>
      </c>
      <c r="F58" s="277"/>
      <c r="G58" s="277">
        <f>G56+H56</f>
        <v>0</v>
      </c>
      <c r="H58" s="277"/>
      <c r="I58" s="146"/>
      <c r="K58" s="88"/>
      <c r="L58" s="282"/>
      <c r="M58" s="153"/>
      <c r="N58" s="143"/>
      <c r="O58" s="277">
        <f>O56+P56</f>
        <v>101</v>
      </c>
      <c r="P58" s="277"/>
      <c r="Q58" s="277">
        <f>Q56+R56</f>
        <v>134</v>
      </c>
      <c r="R58" s="277"/>
      <c r="S58" s="146"/>
      <c r="V58" s="192"/>
      <c r="W58" s="153"/>
      <c r="X58" s="177"/>
      <c r="Y58" s="207"/>
      <c r="Z58" s="208"/>
      <c r="AA58" s="207"/>
      <c r="AB58" s="208"/>
      <c r="AC58" s="176"/>
    </row>
    <row r="59" spans="2:30" x14ac:dyDescent="0.4">
      <c r="B59" s="282"/>
      <c r="C59" s="272" t="s">
        <v>463</v>
      </c>
      <c r="D59" s="279"/>
      <c r="E59" s="143"/>
      <c r="F59" s="143"/>
      <c r="G59" s="143"/>
      <c r="H59" s="143"/>
      <c r="I59" s="144"/>
      <c r="K59" s="88"/>
      <c r="L59" s="282"/>
      <c r="M59" s="272" t="s">
        <v>455</v>
      </c>
      <c r="N59" s="279" t="s">
        <v>456</v>
      </c>
      <c r="O59" s="143">
        <v>148</v>
      </c>
      <c r="P59" s="143">
        <v>48</v>
      </c>
      <c r="Q59" s="143">
        <v>172</v>
      </c>
      <c r="R59" s="143">
        <v>48</v>
      </c>
      <c r="S59" s="144">
        <v>317</v>
      </c>
      <c r="V59" s="192"/>
      <c r="W59" s="272" t="s">
        <v>391</v>
      </c>
      <c r="X59" s="197"/>
      <c r="Y59" s="273"/>
      <c r="Z59" s="273"/>
      <c r="AA59" s="273"/>
      <c r="AB59" s="273"/>
      <c r="AC59" s="194"/>
    </row>
    <row r="60" spans="2:30" x14ac:dyDescent="0.4">
      <c r="B60" s="282"/>
      <c r="C60" s="141"/>
      <c r="D60" s="150"/>
      <c r="E60" s="143"/>
      <c r="F60" s="143"/>
      <c r="G60" s="143"/>
      <c r="H60" s="143"/>
      <c r="I60" s="145"/>
      <c r="K60" s="88"/>
      <c r="L60" s="282"/>
      <c r="M60" s="141"/>
      <c r="N60" s="150"/>
      <c r="O60" s="143"/>
      <c r="P60" s="143"/>
      <c r="Q60" s="143"/>
      <c r="R60" s="143"/>
      <c r="S60" s="145"/>
      <c r="V60" s="192"/>
      <c r="W60" s="141"/>
      <c r="X60" s="204"/>
      <c r="Y60" s="143"/>
      <c r="Z60" s="143"/>
      <c r="AA60" s="143"/>
      <c r="AB60" s="143"/>
      <c r="AC60" s="145"/>
    </row>
    <row r="61" spans="2:30" ht="19.5" thickBot="1" x14ac:dyDescent="0.45">
      <c r="B61" s="283"/>
      <c r="C61" s="153"/>
      <c r="D61" s="280"/>
      <c r="E61" s="277">
        <f>E59+F59</f>
        <v>0</v>
      </c>
      <c r="F61" s="277"/>
      <c r="G61" s="277">
        <f>G59+H59</f>
        <v>0</v>
      </c>
      <c r="H61" s="277"/>
      <c r="I61" s="146"/>
      <c r="K61" s="88"/>
      <c r="L61" s="283"/>
      <c r="M61" s="153"/>
      <c r="N61" s="280"/>
      <c r="O61" s="277">
        <f>O59+P59</f>
        <v>196</v>
      </c>
      <c r="P61" s="277"/>
      <c r="Q61" s="277">
        <f>Q59+R59</f>
        <v>220</v>
      </c>
      <c r="R61" s="277"/>
      <c r="S61" s="146"/>
      <c r="V61" s="193"/>
      <c r="W61" s="153"/>
      <c r="X61" s="205"/>
      <c r="Y61" s="207">
        <f>Y59+Z59</f>
        <v>0</v>
      </c>
      <c r="Z61" s="208"/>
      <c r="AA61" s="207">
        <f>AA59+AB59</f>
        <v>0</v>
      </c>
      <c r="AB61" s="208"/>
      <c r="AC61" s="176"/>
    </row>
    <row r="62" spans="2:30" x14ac:dyDescent="0.4">
      <c r="B62" s="77"/>
      <c r="C62" s="77"/>
      <c r="D62" s="91"/>
      <c r="E62" s="92"/>
      <c r="F62" s="92"/>
      <c r="G62" s="92"/>
      <c r="H62" s="92"/>
      <c r="I62" s="77"/>
      <c r="K62" s="88"/>
      <c r="L62" s="88"/>
      <c r="M62" s="88"/>
      <c r="N62" s="88"/>
      <c r="O62" s="88"/>
      <c r="P62" s="88"/>
      <c r="Q62" s="88"/>
      <c r="R62" s="88"/>
    </row>
    <row r="63" spans="2:30" x14ac:dyDescent="0.4">
      <c r="D63" s="178" t="s">
        <v>145</v>
      </c>
    </row>
    <row r="64" spans="2:30" ht="19.5" thickBot="1" x14ac:dyDescent="0.45">
      <c r="D64" s="178"/>
    </row>
    <row r="65" spans="3:26"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row>
    <row r="66" spans="3:26" x14ac:dyDescent="0.4">
      <c r="C66" s="84" t="s">
        <v>146</v>
      </c>
      <c r="D66" s="191" t="s">
        <v>439</v>
      </c>
      <c r="E66" s="266">
        <v>162</v>
      </c>
      <c r="F66" s="267"/>
      <c r="G66" s="97" t="s">
        <v>103</v>
      </c>
      <c r="H66" s="70" t="s">
        <v>128</v>
      </c>
      <c r="I66" s="70" t="s">
        <v>129</v>
      </c>
      <c r="J66" s="71" t="s">
        <v>128</v>
      </c>
      <c r="L66" s="191" t="s">
        <v>390</v>
      </c>
      <c r="M66" s="266">
        <v>47</v>
      </c>
      <c r="N66" s="267"/>
      <c r="O66" s="97" t="s">
        <v>103</v>
      </c>
      <c r="P66" s="70" t="s">
        <v>128</v>
      </c>
      <c r="Q66" s="70" t="s">
        <v>129</v>
      </c>
      <c r="R66" s="71" t="s">
        <v>128</v>
      </c>
      <c r="T66" s="191" t="s">
        <v>333</v>
      </c>
      <c r="U66" s="266">
        <v>88</v>
      </c>
      <c r="V66" s="267"/>
      <c r="W66" s="97" t="s">
        <v>103</v>
      </c>
      <c r="X66" s="70" t="s">
        <v>128</v>
      </c>
      <c r="Y66" s="70" t="s">
        <v>129</v>
      </c>
      <c r="Z66" s="71" t="s">
        <v>128</v>
      </c>
    </row>
    <row r="67" spans="3:26" ht="19.5" x14ac:dyDescent="0.4">
      <c r="C67" s="107" t="s">
        <v>302</v>
      </c>
      <c r="D67" s="192"/>
      <c r="E67" s="268"/>
      <c r="F67" s="269"/>
      <c r="G67" s="142">
        <v>38</v>
      </c>
      <c r="H67" s="154">
        <v>10</v>
      </c>
      <c r="I67" s="154">
        <v>37</v>
      </c>
      <c r="J67" s="144">
        <v>10</v>
      </c>
      <c r="L67" s="192"/>
      <c r="M67" s="268"/>
      <c r="N67" s="269"/>
      <c r="O67" s="142">
        <v>27</v>
      </c>
      <c r="P67" s="154">
        <v>13</v>
      </c>
      <c r="Q67" s="154">
        <v>43</v>
      </c>
      <c r="R67" s="144">
        <v>13</v>
      </c>
      <c r="T67" s="192"/>
      <c r="U67" s="268"/>
      <c r="V67" s="269"/>
      <c r="W67" s="142">
        <v>43</v>
      </c>
      <c r="X67" s="154">
        <v>9</v>
      </c>
      <c r="Y67" s="154">
        <v>42</v>
      </c>
      <c r="Z67" s="144">
        <v>9</v>
      </c>
    </row>
    <row r="68" spans="3:26" x14ac:dyDescent="0.4">
      <c r="D68" s="192"/>
      <c r="E68" s="268"/>
      <c r="F68" s="269"/>
      <c r="G68" s="264"/>
      <c r="H68" s="156"/>
      <c r="I68" s="156"/>
      <c r="J68" s="146"/>
      <c r="L68" s="192"/>
      <c r="M68" s="268"/>
      <c r="N68" s="269"/>
      <c r="O68" s="264"/>
      <c r="P68" s="156"/>
      <c r="Q68" s="156"/>
      <c r="R68" s="146"/>
      <c r="T68" s="192"/>
      <c r="U68" s="268"/>
      <c r="V68" s="269"/>
      <c r="W68" s="264"/>
      <c r="X68" s="156"/>
      <c r="Y68" s="156"/>
      <c r="Z68" s="146"/>
    </row>
    <row r="69" spans="3:26" ht="19.5" thickBot="1" x14ac:dyDescent="0.45">
      <c r="D69" s="193"/>
      <c r="E69" s="270"/>
      <c r="F69" s="271"/>
      <c r="G69" s="265">
        <f>G67+H67</f>
        <v>48</v>
      </c>
      <c r="H69" s="196"/>
      <c r="I69" s="195">
        <f>I67+J67</f>
        <v>47</v>
      </c>
      <c r="J69" s="201"/>
      <c r="L69" s="193"/>
      <c r="M69" s="270"/>
      <c r="N69" s="271"/>
      <c r="O69" s="265">
        <f>O67+P67</f>
        <v>40</v>
      </c>
      <c r="P69" s="196"/>
      <c r="Q69" s="195">
        <f>Q67+R67</f>
        <v>56</v>
      </c>
      <c r="R69" s="201"/>
      <c r="T69" s="193"/>
      <c r="U69" s="270"/>
      <c r="V69" s="271"/>
      <c r="W69" s="265">
        <f>W67+X67</f>
        <v>52</v>
      </c>
      <c r="X69" s="196"/>
      <c r="Y69" s="195">
        <f>Y67+Z67</f>
        <v>51</v>
      </c>
      <c r="Z69" s="201"/>
    </row>
    <row r="70" spans="3:26" x14ac:dyDescent="0.4">
      <c r="D70" s="191" t="s">
        <v>455</v>
      </c>
      <c r="E70" s="266">
        <v>380</v>
      </c>
      <c r="F70" s="267"/>
      <c r="G70" s="97" t="s">
        <v>103</v>
      </c>
      <c r="H70" s="70" t="s">
        <v>128</v>
      </c>
      <c r="I70" s="70" t="s">
        <v>129</v>
      </c>
      <c r="J70" s="71" t="s">
        <v>128</v>
      </c>
      <c r="L70" s="191" t="s">
        <v>391</v>
      </c>
      <c r="M70" s="266">
        <v>57</v>
      </c>
      <c r="N70" s="267"/>
      <c r="O70" s="97" t="s">
        <v>103</v>
      </c>
      <c r="P70" s="70" t="s">
        <v>128</v>
      </c>
      <c r="Q70" s="70" t="s">
        <v>129</v>
      </c>
      <c r="R70" s="71" t="s">
        <v>128</v>
      </c>
      <c r="T70" s="191" t="s">
        <v>334</v>
      </c>
      <c r="U70" s="266">
        <v>62</v>
      </c>
      <c r="V70" s="267"/>
      <c r="W70" s="97" t="s">
        <v>103</v>
      </c>
      <c r="X70" s="70" t="s">
        <v>128</v>
      </c>
      <c r="Y70" s="70" t="s">
        <v>129</v>
      </c>
      <c r="Z70" s="71" t="s">
        <v>128</v>
      </c>
    </row>
    <row r="71" spans="3:26" x14ac:dyDescent="0.4">
      <c r="D71" s="192"/>
      <c r="E71" s="268"/>
      <c r="F71" s="269"/>
      <c r="G71" s="142">
        <v>53</v>
      </c>
      <c r="H71" s="154">
        <v>16</v>
      </c>
      <c r="I71" s="154">
        <v>65</v>
      </c>
      <c r="J71" s="144">
        <v>16</v>
      </c>
      <c r="L71" s="192"/>
      <c r="M71" s="268"/>
      <c r="N71" s="269"/>
      <c r="O71" s="142">
        <v>32</v>
      </c>
      <c r="P71" s="154">
        <v>7</v>
      </c>
      <c r="Q71" s="154">
        <v>32</v>
      </c>
      <c r="R71" s="144">
        <v>7</v>
      </c>
      <c r="T71" s="192"/>
      <c r="U71" s="268"/>
      <c r="V71" s="269"/>
      <c r="W71" s="142">
        <v>85</v>
      </c>
      <c r="X71" s="154">
        <v>18</v>
      </c>
      <c r="Y71" s="154">
        <v>91</v>
      </c>
      <c r="Z71" s="144">
        <v>18</v>
      </c>
    </row>
    <row r="72" spans="3:26" x14ac:dyDescent="0.4">
      <c r="D72" s="192"/>
      <c r="E72" s="268"/>
      <c r="F72" s="269"/>
      <c r="G72" s="264"/>
      <c r="H72" s="156"/>
      <c r="I72" s="156"/>
      <c r="J72" s="146"/>
      <c r="L72" s="192"/>
      <c r="M72" s="268"/>
      <c r="N72" s="269"/>
      <c r="O72" s="264"/>
      <c r="P72" s="156"/>
      <c r="Q72" s="156"/>
      <c r="R72" s="146"/>
      <c r="T72" s="192"/>
      <c r="U72" s="268"/>
      <c r="V72" s="269"/>
      <c r="W72" s="264"/>
      <c r="X72" s="156"/>
      <c r="Y72" s="156"/>
      <c r="Z72" s="146"/>
    </row>
    <row r="73" spans="3:26" ht="19.5" thickBot="1" x14ac:dyDescent="0.45">
      <c r="D73" s="193"/>
      <c r="E73" s="270"/>
      <c r="F73" s="271"/>
      <c r="G73" s="265">
        <f>G71+H71</f>
        <v>69</v>
      </c>
      <c r="H73" s="196"/>
      <c r="I73" s="195">
        <f>I71+J71</f>
        <v>81</v>
      </c>
      <c r="J73" s="201"/>
      <c r="L73" s="193"/>
      <c r="M73" s="270"/>
      <c r="N73" s="271"/>
      <c r="O73" s="265">
        <f>O71+P71</f>
        <v>39</v>
      </c>
      <c r="P73" s="196"/>
      <c r="Q73" s="195">
        <f>Q71+R71</f>
        <v>39</v>
      </c>
      <c r="R73" s="201"/>
      <c r="T73" s="193"/>
      <c r="U73" s="270"/>
      <c r="V73" s="271"/>
      <c r="W73" s="265">
        <f>W71+X71</f>
        <v>103</v>
      </c>
      <c r="X73" s="196"/>
      <c r="Y73" s="195">
        <f>Y71+Z71</f>
        <v>109</v>
      </c>
      <c r="Z73" s="201"/>
    </row>
    <row r="74" spans="3:26" x14ac:dyDescent="0.4">
      <c r="D74" s="191" t="s">
        <v>454</v>
      </c>
      <c r="E74" s="266">
        <v>97</v>
      </c>
      <c r="F74" s="267"/>
      <c r="G74" s="97" t="s">
        <v>103</v>
      </c>
      <c r="H74" s="70" t="s">
        <v>128</v>
      </c>
      <c r="I74" s="70" t="s">
        <v>129</v>
      </c>
      <c r="J74" s="71" t="s">
        <v>128</v>
      </c>
      <c r="L74" s="191" t="s">
        <v>398</v>
      </c>
      <c r="M74" s="266">
        <v>111</v>
      </c>
      <c r="N74" s="267"/>
      <c r="O74" s="97" t="s">
        <v>103</v>
      </c>
      <c r="P74" s="70" t="s">
        <v>128</v>
      </c>
      <c r="Q74" s="70" t="s">
        <v>129</v>
      </c>
      <c r="R74" s="71" t="s">
        <v>128</v>
      </c>
      <c r="T74" s="191" t="s">
        <v>335</v>
      </c>
      <c r="U74" s="266">
        <v>148</v>
      </c>
      <c r="V74" s="267"/>
      <c r="W74" s="97" t="s">
        <v>103</v>
      </c>
      <c r="X74" s="70" t="s">
        <v>128</v>
      </c>
      <c r="Y74" s="70" t="s">
        <v>129</v>
      </c>
      <c r="Z74" s="71" t="s">
        <v>128</v>
      </c>
    </row>
    <row r="75" spans="3:26" x14ac:dyDescent="0.4">
      <c r="D75" s="192"/>
      <c r="E75" s="268"/>
      <c r="F75" s="269"/>
      <c r="G75" s="142">
        <v>53</v>
      </c>
      <c r="H75" s="154">
        <v>7</v>
      </c>
      <c r="I75" s="154">
        <v>75</v>
      </c>
      <c r="J75" s="144">
        <v>7</v>
      </c>
      <c r="L75" s="192"/>
      <c r="M75" s="268"/>
      <c r="N75" s="269"/>
      <c r="O75" s="142">
        <v>61</v>
      </c>
      <c r="P75" s="154">
        <v>15</v>
      </c>
      <c r="Q75" s="154">
        <v>58</v>
      </c>
      <c r="R75" s="144">
        <v>15</v>
      </c>
      <c r="T75" s="192"/>
      <c r="U75" s="268"/>
      <c r="V75" s="269"/>
      <c r="W75" s="142">
        <v>157</v>
      </c>
      <c r="X75" s="154">
        <v>33</v>
      </c>
      <c r="Y75" s="154">
        <v>134</v>
      </c>
      <c r="Z75" s="144">
        <v>33</v>
      </c>
    </row>
    <row r="76" spans="3:26" x14ac:dyDescent="0.4">
      <c r="D76" s="192"/>
      <c r="E76" s="268"/>
      <c r="F76" s="269"/>
      <c r="G76" s="264"/>
      <c r="H76" s="156"/>
      <c r="I76" s="156"/>
      <c r="J76" s="146"/>
      <c r="L76" s="192"/>
      <c r="M76" s="268"/>
      <c r="N76" s="269"/>
      <c r="O76" s="264"/>
      <c r="P76" s="156"/>
      <c r="Q76" s="156"/>
      <c r="R76" s="146"/>
      <c r="T76" s="192"/>
      <c r="U76" s="268"/>
      <c r="V76" s="269"/>
      <c r="W76" s="264"/>
      <c r="X76" s="156"/>
      <c r="Y76" s="156"/>
      <c r="Z76" s="146"/>
    </row>
    <row r="77" spans="3:26" ht="19.5" thickBot="1" x14ac:dyDescent="0.45">
      <c r="D77" s="193"/>
      <c r="E77" s="270"/>
      <c r="F77" s="271"/>
      <c r="G77" s="265">
        <f t="shared" ref="G77" si="3">G75+H75</f>
        <v>60</v>
      </c>
      <c r="H77" s="196"/>
      <c r="I77" s="195">
        <f t="shared" ref="I77" si="4">I75+J75</f>
        <v>82</v>
      </c>
      <c r="J77" s="201"/>
      <c r="L77" s="193"/>
      <c r="M77" s="270"/>
      <c r="N77" s="271"/>
      <c r="O77" s="265">
        <f>O75+P75</f>
        <v>76</v>
      </c>
      <c r="P77" s="196"/>
      <c r="Q77" s="195">
        <f>Q75+R75</f>
        <v>73</v>
      </c>
      <c r="R77" s="201"/>
      <c r="T77" s="193"/>
      <c r="U77" s="270"/>
      <c r="V77" s="271"/>
      <c r="W77" s="265">
        <f>W75+X75</f>
        <v>190</v>
      </c>
      <c r="X77" s="196"/>
      <c r="Y77" s="195">
        <f>Y75+Z75</f>
        <v>167</v>
      </c>
      <c r="Z77" s="201"/>
    </row>
    <row r="78" spans="3:26" x14ac:dyDescent="0.4">
      <c r="D78" s="191" t="s">
        <v>447</v>
      </c>
      <c r="E78" s="266">
        <v>64</v>
      </c>
      <c r="F78" s="267"/>
      <c r="G78" s="97" t="s">
        <v>103</v>
      </c>
      <c r="H78" s="70" t="s">
        <v>128</v>
      </c>
      <c r="I78" s="70" t="s">
        <v>129</v>
      </c>
      <c r="J78" s="71" t="s">
        <v>128</v>
      </c>
      <c r="L78" s="191" t="s">
        <v>399</v>
      </c>
      <c r="M78" s="266">
        <v>176</v>
      </c>
      <c r="N78" s="267"/>
      <c r="O78" s="97" t="s">
        <v>103</v>
      </c>
      <c r="P78" s="70" t="s">
        <v>128</v>
      </c>
      <c r="Q78" s="70" t="s">
        <v>129</v>
      </c>
      <c r="R78" s="71" t="s">
        <v>128</v>
      </c>
      <c r="T78" s="191" t="s">
        <v>336</v>
      </c>
      <c r="U78" s="266">
        <v>447</v>
      </c>
      <c r="V78" s="267"/>
      <c r="W78" s="97" t="s">
        <v>103</v>
      </c>
      <c r="X78" s="70" t="s">
        <v>128</v>
      </c>
      <c r="Y78" s="70" t="s">
        <v>129</v>
      </c>
      <c r="Z78" s="71" t="s">
        <v>128</v>
      </c>
    </row>
    <row r="79" spans="3:26" x14ac:dyDescent="0.4">
      <c r="D79" s="192"/>
      <c r="E79" s="268"/>
      <c r="F79" s="269"/>
      <c r="G79" s="142">
        <v>67</v>
      </c>
      <c r="H79" s="154">
        <v>8</v>
      </c>
      <c r="I79" s="154">
        <v>44</v>
      </c>
      <c r="J79" s="144">
        <v>8</v>
      </c>
      <c r="L79" s="192"/>
      <c r="M79" s="268"/>
      <c r="N79" s="269"/>
      <c r="O79" s="142">
        <v>21</v>
      </c>
      <c r="P79" s="154">
        <v>4</v>
      </c>
      <c r="Q79" s="154">
        <v>23</v>
      </c>
      <c r="R79" s="144">
        <v>4</v>
      </c>
      <c r="T79" s="192"/>
      <c r="U79" s="268"/>
      <c r="V79" s="269"/>
      <c r="W79" s="142">
        <v>167</v>
      </c>
      <c r="X79" s="154">
        <v>35</v>
      </c>
      <c r="Y79" s="154">
        <v>179</v>
      </c>
      <c r="Z79" s="144">
        <v>35</v>
      </c>
    </row>
    <row r="80" spans="3:26" x14ac:dyDescent="0.4">
      <c r="D80" s="192"/>
      <c r="E80" s="268"/>
      <c r="F80" s="269"/>
      <c r="G80" s="264"/>
      <c r="H80" s="156"/>
      <c r="I80" s="156"/>
      <c r="J80" s="146"/>
      <c r="L80" s="192"/>
      <c r="M80" s="268"/>
      <c r="N80" s="269"/>
      <c r="O80" s="264"/>
      <c r="P80" s="156"/>
      <c r="Q80" s="156"/>
      <c r="R80" s="146"/>
      <c r="T80" s="192"/>
      <c r="U80" s="268"/>
      <c r="V80" s="269"/>
      <c r="W80" s="264"/>
      <c r="X80" s="156"/>
      <c r="Y80" s="156"/>
      <c r="Z80" s="146"/>
    </row>
    <row r="81" spans="4:26" ht="19.5" thickBot="1" x14ac:dyDescent="0.45">
      <c r="D81" s="193"/>
      <c r="E81" s="270"/>
      <c r="F81" s="271"/>
      <c r="G81" s="265">
        <f t="shared" ref="G81" si="5">G79+H79</f>
        <v>75</v>
      </c>
      <c r="H81" s="196"/>
      <c r="I81" s="195">
        <f t="shared" ref="I81" si="6">I79+J79</f>
        <v>52</v>
      </c>
      <c r="J81" s="201"/>
      <c r="L81" s="193"/>
      <c r="M81" s="270"/>
      <c r="N81" s="271"/>
      <c r="O81" s="265">
        <f>O79+P79</f>
        <v>25</v>
      </c>
      <c r="P81" s="196"/>
      <c r="Q81" s="195">
        <f>Q79+R79</f>
        <v>27</v>
      </c>
      <c r="R81" s="201"/>
      <c r="T81" s="193"/>
      <c r="U81" s="270"/>
      <c r="V81" s="271"/>
      <c r="W81" s="265">
        <f>W79+X79</f>
        <v>202</v>
      </c>
      <c r="X81" s="196"/>
      <c r="Y81" s="195">
        <f>Y79+Z79</f>
        <v>214</v>
      </c>
      <c r="Z81" s="201"/>
    </row>
    <row r="82" spans="4:26" x14ac:dyDescent="0.4">
      <c r="D82" s="191" t="s">
        <v>448</v>
      </c>
      <c r="E82" s="266"/>
      <c r="F82" s="267"/>
      <c r="G82" s="97" t="s">
        <v>103</v>
      </c>
      <c r="H82" s="70" t="s">
        <v>128</v>
      </c>
      <c r="I82" s="70" t="s">
        <v>129</v>
      </c>
      <c r="J82" s="71" t="s">
        <v>128</v>
      </c>
      <c r="L82" s="191" t="s">
        <v>427</v>
      </c>
      <c r="M82" s="266">
        <v>576</v>
      </c>
      <c r="N82" s="267"/>
      <c r="O82" s="97" t="s">
        <v>103</v>
      </c>
      <c r="P82" s="70" t="s">
        <v>128</v>
      </c>
      <c r="Q82" s="70" t="s">
        <v>129</v>
      </c>
      <c r="R82" s="71" t="s">
        <v>128</v>
      </c>
      <c r="T82" s="191" t="s">
        <v>337</v>
      </c>
      <c r="U82" s="266">
        <v>109</v>
      </c>
      <c r="V82" s="267"/>
      <c r="W82" s="97" t="s">
        <v>103</v>
      </c>
      <c r="X82" s="70" t="s">
        <v>128</v>
      </c>
      <c r="Y82" s="70" t="s">
        <v>129</v>
      </c>
      <c r="Z82" s="71" t="s">
        <v>128</v>
      </c>
    </row>
    <row r="83" spans="4:26" x14ac:dyDescent="0.4">
      <c r="D83" s="192"/>
      <c r="E83" s="268"/>
      <c r="F83" s="269"/>
      <c r="G83" s="142"/>
      <c r="H83" s="154"/>
      <c r="I83" s="154"/>
      <c r="J83" s="144"/>
      <c r="L83" s="192"/>
      <c r="M83" s="268"/>
      <c r="N83" s="269"/>
      <c r="O83" s="142">
        <v>44</v>
      </c>
      <c r="P83" s="154">
        <v>6</v>
      </c>
      <c r="Q83" s="154">
        <v>29</v>
      </c>
      <c r="R83" s="144">
        <v>6</v>
      </c>
      <c r="T83" s="192"/>
      <c r="U83" s="268"/>
      <c r="V83" s="269"/>
      <c r="W83" s="142">
        <v>160</v>
      </c>
      <c r="X83" s="154">
        <v>40</v>
      </c>
      <c r="Y83" s="154">
        <v>155</v>
      </c>
      <c r="Z83" s="144">
        <v>40</v>
      </c>
    </row>
    <row r="84" spans="4:26" x14ac:dyDescent="0.4">
      <c r="D84" s="192"/>
      <c r="E84" s="268"/>
      <c r="F84" s="269"/>
      <c r="G84" s="264"/>
      <c r="H84" s="156"/>
      <c r="I84" s="156"/>
      <c r="J84" s="146"/>
      <c r="L84" s="192"/>
      <c r="M84" s="268"/>
      <c r="N84" s="269"/>
      <c r="O84" s="264"/>
      <c r="P84" s="156"/>
      <c r="Q84" s="156"/>
      <c r="R84" s="146"/>
      <c r="T84" s="192"/>
      <c r="U84" s="268"/>
      <c r="V84" s="269"/>
      <c r="W84" s="264"/>
      <c r="X84" s="156"/>
      <c r="Y84" s="156"/>
      <c r="Z84" s="146"/>
    </row>
    <row r="85" spans="4:26" ht="19.5" thickBot="1" x14ac:dyDescent="0.45">
      <c r="D85" s="193"/>
      <c r="E85" s="270"/>
      <c r="F85" s="271"/>
      <c r="G85" s="265">
        <f t="shared" ref="G85" si="7">G83+H83</f>
        <v>0</v>
      </c>
      <c r="H85" s="196"/>
      <c r="I85" s="195">
        <f t="shared" ref="I85" si="8">I83+J83</f>
        <v>0</v>
      </c>
      <c r="J85" s="201"/>
      <c r="L85" s="193"/>
      <c r="M85" s="270"/>
      <c r="N85" s="271"/>
      <c r="O85" s="265">
        <f>O83+P83</f>
        <v>50</v>
      </c>
      <c r="P85" s="196"/>
      <c r="Q85" s="195">
        <f>Q83+R83</f>
        <v>35</v>
      </c>
      <c r="R85" s="201"/>
      <c r="T85" s="193"/>
      <c r="U85" s="270"/>
      <c r="V85" s="271"/>
      <c r="W85" s="265">
        <f>W83+X83</f>
        <v>200</v>
      </c>
      <c r="X85" s="196"/>
      <c r="Y85" s="195">
        <f>Y83+Z83</f>
        <v>195</v>
      </c>
      <c r="Z85" s="201"/>
    </row>
    <row r="86" spans="4:26" x14ac:dyDescent="0.4">
      <c r="D86" s="191" t="s">
        <v>449</v>
      </c>
      <c r="E86" s="266"/>
      <c r="F86" s="267"/>
      <c r="G86" s="97" t="s">
        <v>103</v>
      </c>
      <c r="H86" s="70" t="s">
        <v>128</v>
      </c>
      <c r="I86" s="70" t="s">
        <v>129</v>
      </c>
      <c r="J86" s="71" t="s">
        <v>128</v>
      </c>
      <c r="L86" s="191" t="s">
        <v>429</v>
      </c>
      <c r="M86" s="266">
        <v>47</v>
      </c>
      <c r="N86" s="267"/>
      <c r="O86" s="97" t="s">
        <v>103</v>
      </c>
      <c r="P86" s="70" t="s">
        <v>128</v>
      </c>
      <c r="Q86" s="70" t="s">
        <v>129</v>
      </c>
      <c r="R86" s="71" t="s">
        <v>128</v>
      </c>
      <c r="T86" s="191" t="s">
        <v>338</v>
      </c>
      <c r="U86" s="266">
        <v>25</v>
      </c>
      <c r="V86" s="267"/>
      <c r="W86" s="97" t="s">
        <v>103</v>
      </c>
      <c r="X86" s="70" t="s">
        <v>128</v>
      </c>
      <c r="Y86" s="70" t="s">
        <v>129</v>
      </c>
      <c r="Z86" s="71" t="s">
        <v>128</v>
      </c>
    </row>
    <row r="87" spans="4:26" x14ac:dyDescent="0.4">
      <c r="D87" s="192"/>
      <c r="E87" s="268"/>
      <c r="F87" s="269"/>
      <c r="G87" s="142"/>
      <c r="H87" s="154"/>
      <c r="I87" s="154"/>
      <c r="J87" s="144"/>
      <c r="L87" s="192"/>
      <c r="M87" s="268"/>
      <c r="N87" s="269"/>
      <c r="O87" s="142">
        <v>42</v>
      </c>
      <c r="P87" s="154">
        <v>7</v>
      </c>
      <c r="Q87" s="154">
        <v>35</v>
      </c>
      <c r="R87" s="144">
        <v>7</v>
      </c>
      <c r="T87" s="192"/>
      <c r="U87" s="268"/>
      <c r="V87" s="269"/>
      <c r="W87" s="142">
        <v>175</v>
      </c>
      <c r="X87" s="154">
        <v>73</v>
      </c>
      <c r="Y87" s="154">
        <v>186</v>
      </c>
      <c r="Z87" s="144">
        <v>73</v>
      </c>
    </row>
    <row r="88" spans="4:26" x14ac:dyDescent="0.4">
      <c r="D88" s="192"/>
      <c r="E88" s="268"/>
      <c r="F88" s="269"/>
      <c r="G88" s="264"/>
      <c r="H88" s="156"/>
      <c r="I88" s="156"/>
      <c r="J88" s="146"/>
      <c r="L88" s="192"/>
      <c r="M88" s="268"/>
      <c r="N88" s="269"/>
      <c r="O88" s="264"/>
      <c r="P88" s="156"/>
      <c r="Q88" s="156"/>
      <c r="R88" s="146"/>
      <c r="T88" s="192"/>
      <c r="U88" s="268"/>
      <c r="V88" s="269"/>
      <c r="W88" s="264"/>
      <c r="X88" s="156"/>
      <c r="Y88" s="156"/>
      <c r="Z88" s="146"/>
    </row>
    <row r="89" spans="4:26" ht="19.5" thickBot="1" x14ac:dyDescent="0.45">
      <c r="D89" s="193"/>
      <c r="E89" s="270"/>
      <c r="F89" s="271"/>
      <c r="G89" s="265">
        <f t="shared" ref="G89" si="9">G87+H87</f>
        <v>0</v>
      </c>
      <c r="H89" s="196"/>
      <c r="I89" s="195">
        <f t="shared" ref="I89" si="10">I87+J87</f>
        <v>0</v>
      </c>
      <c r="J89" s="201"/>
      <c r="L89" s="193"/>
      <c r="M89" s="270"/>
      <c r="N89" s="271"/>
      <c r="O89" s="265">
        <f>O87+P87</f>
        <v>49</v>
      </c>
      <c r="P89" s="196"/>
      <c r="Q89" s="195">
        <f>Q87+R87</f>
        <v>42</v>
      </c>
      <c r="R89" s="201"/>
      <c r="T89" s="193"/>
      <c r="U89" s="270"/>
      <c r="V89" s="271"/>
      <c r="W89" s="265">
        <f>W87+X87</f>
        <v>248</v>
      </c>
      <c r="X89" s="196"/>
      <c r="Y89" s="195">
        <f>Y87+Z87</f>
        <v>259</v>
      </c>
      <c r="Z89" s="201"/>
    </row>
    <row r="90" spans="4:26" x14ac:dyDescent="0.4">
      <c r="D90" s="191" t="s">
        <v>450</v>
      </c>
      <c r="E90" s="266"/>
      <c r="F90" s="267"/>
      <c r="G90" s="97" t="s">
        <v>103</v>
      </c>
      <c r="H90" s="70" t="s">
        <v>128</v>
      </c>
      <c r="I90" s="70" t="s">
        <v>129</v>
      </c>
      <c r="J90" s="71" t="s">
        <v>128</v>
      </c>
      <c r="L90" s="191" t="s">
        <v>402</v>
      </c>
      <c r="M90" s="266">
        <v>80</v>
      </c>
      <c r="N90" s="267"/>
      <c r="O90" s="97" t="s">
        <v>103</v>
      </c>
      <c r="P90" s="70" t="s">
        <v>128</v>
      </c>
      <c r="Q90" s="70" t="s">
        <v>129</v>
      </c>
      <c r="R90" s="71" t="s">
        <v>128</v>
      </c>
      <c r="T90" s="191" t="s">
        <v>339</v>
      </c>
      <c r="U90" s="266">
        <v>119</v>
      </c>
      <c r="V90" s="267"/>
      <c r="W90" s="97" t="s">
        <v>103</v>
      </c>
      <c r="X90" s="70" t="s">
        <v>128</v>
      </c>
      <c r="Y90" s="70" t="s">
        <v>129</v>
      </c>
      <c r="Z90" s="71" t="s">
        <v>128</v>
      </c>
    </row>
    <row r="91" spans="4:26" x14ac:dyDescent="0.4">
      <c r="D91" s="192"/>
      <c r="E91" s="268"/>
      <c r="F91" s="269"/>
      <c r="G91" s="142"/>
      <c r="H91" s="154"/>
      <c r="I91" s="154"/>
      <c r="J91" s="144"/>
      <c r="L91" s="192"/>
      <c r="M91" s="268"/>
      <c r="N91" s="269"/>
      <c r="O91" s="142">
        <v>35</v>
      </c>
      <c r="P91" s="154">
        <v>14</v>
      </c>
      <c r="Q91" s="154">
        <v>52</v>
      </c>
      <c r="R91" s="144">
        <v>14</v>
      </c>
      <c r="T91" s="192"/>
      <c r="U91" s="268"/>
      <c r="V91" s="269"/>
      <c r="W91" s="142">
        <v>185</v>
      </c>
      <c r="X91" s="154">
        <v>43</v>
      </c>
      <c r="Y91" s="154">
        <v>227</v>
      </c>
      <c r="Z91" s="144">
        <v>43</v>
      </c>
    </row>
    <row r="92" spans="4:26" x14ac:dyDescent="0.4">
      <c r="D92" s="192"/>
      <c r="E92" s="268"/>
      <c r="F92" s="269"/>
      <c r="G92" s="264"/>
      <c r="H92" s="156"/>
      <c r="I92" s="156"/>
      <c r="J92" s="146"/>
      <c r="L92" s="192"/>
      <c r="M92" s="268"/>
      <c r="N92" s="269"/>
      <c r="O92" s="264"/>
      <c r="P92" s="156"/>
      <c r="Q92" s="156"/>
      <c r="R92" s="146"/>
      <c r="T92" s="192"/>
      <c r="U92" s="268"/>
      <c r="V92" s="269"/>
      <c r="W92" s="264"/>
      <c r="X92" s="156"/>
      <c r="Y92" s="156"/>
      <c r="Z92" s="146"/>
    </row>
    <row r="93" spans="4:26" ht="19.5" thickBot="1" x14ac:dyDescent="0.45">
      <c r="D93" s="193"/>
      <c r="E93" s="270"/>
      <c r="F93" s="271"/>
      <c r="G93" s="265">
        <f t="shared" ref="G93" si="11">G91+H91</f>
        <v>0</v>
      </c>
      <c r="H93" s="196"/>
      <c r="I93" s="195">
        <f t="shared" ref="I93" si="12">I91+J91</f>
        <v>0</v>
      </c>
      <c r="J93" s="201"/>
      <c r="L93" s="193"/>
      <c r="M93" s="270"/>
      <c r="N93" s="271"/>
      <c r="O93" s="265">
        <f>O91+P91</f>
        <v>49</v>
      </c>
      <c r="P93" s="196"/>
      <c r="Q93" s="195">
        <f>Q91+R91</f>
        <v>66</v>
      </c>
      <c r="R93" s="201"/>
      <c r="T93" s="193"/>
      <c r="U93" s="270"/>
      <c r="V93" s="271"/>
      <c r="W93" s="265">
        <f>W91+X91</f>
        <v>228</v>
      </c>
      <c r="X93" s="196"/>
      <c r="Y93" s="195">
        <f>Y91+Z91</f>
        <v>270</v>
      </c>
      <c r="Z93" s="201"/>
    </row>
    <row r="94" spans="4:26" x14ac:dyDescent="0.4">
      <c r="D94" s="191" t="s">
        <v>451</v>
      </c>
      <c r="E94" s="266"/>
      <c r="F94" s="267"/>
      <c r="G94" s="97" t="s">
        <v>103</v>
      </c>
      <c r="H94" s="70" t="s">
        <v>128</v>
      </c>
      <c r="I94" s="70" t="s">
        <v>129</v>
      </c>
      <c r="J94" s="71" t="s">
        <v>128</v>
      </c>
      <c r="L94" s="191" t="s">
        <v>403</v>
      </c>
      <c r="M94" s="266">
        <v>68</v>
      </c>
      <c r="N94" s="267"/>
      <c r="O94" s="97" t="s">
        <v>103</v>
      </c>
      <c r="P94" s="70" t="s">
        <v>128</v>
      </c>
      <c r="Q94" s="70" t="s">
        <v>129</v>
      </c>
      <c r="R94" s="71" t="s">
        <v>128</v>
      </c>
      <c r="T94" s="191" t="s">
        <v>392</v>
      </c>
      <c r="U94" s="266">
        <v>85</v>
      </c>
      <c r="V94" s="267"/>
      <c r="W94" s="97" t="s">
        <v>103</v>
      </c>
      <c r="X94" s="70" t="s">
        <v>128</v>
      </c>
      <c r="Y94" s="70" t="s">
        <v>129</v>
      </c>
      <c r="Z94" s="71" t="s">
        <v>128</v>
      </c>
    </row>
    <row r="95" spans="4:26" x14ac:dyDescent="0.4">
      <c r="D95" s="192"/>
      <c r="E95" s="268"/>
      <c r="F95" s="269"/>
      <c r="G95" s="142"/>
      <c r="H95" s="154"/>
      <c r="I95" s="154"/>
      <c r="J95" s="144"/>
      <c r="L95" s="192"/>
      <c r="M95" s="268"/>
      <c r="N95" s="269"/>
      <c r="O95" s="142">
        <v>6</v>
      </c>
      <c r="P95" s="154">
        <v>6</v>
      </c>
      <c r="Q95" s="154">
        <v>43</v>
      </c>
      <c r="R95" s="144">
        <v>6</v>
      </c>
      <c r="T95" s="192"/>
      <c r="U95" s="268"/>
      <c r="V95" s="269"/>
      <c r="W95" s="142">
        <v>33</v>
      </c>
      <c r="X95" s="154">
        <v>8</v>
      </c>
      <c r="Y95" s="154">
        <v>50</v>
      </c>
      <c r="Z95" s="144">
        <v>8</v>
      </c>
    </row>
    <row r="96" spans="4:26" x14ac:dyDescent="0.4">
      <c r="D96" s="192"/>
      <c r="E96" s="268"/>
      <c r="F96" s="269"/>
      <c r="G96" s="264"/>
      <c r="H96" s="156"/>
      <c r="I96" s="156"/>
      <c r="J96" s="146"/>
      <c r="L96" s="192"/>
      <c r="M96" s="268"/>
      <c r="N96" s="269"/>
      <c r="O96" s="264"/>
      <c r="P96" s="156"/>
      <c r="Q96" s="156"/>
      <c r="R96" s="146"/>
      <c r="T96" s="192"/>
      <c r="U96" s="268"/>
      <c r="V96" s="269"/>
      <c r="W96" s="264"/>
      <c r="X96" s="156"/>
      <c r="Y96" s="156"/>
      <c r="Z96" s="146"/>
    </row>
    <row r="97" spans="4:26" ht="19.5" thickBot="1" x14ac:dyDescent="0.45">
      <c r="D97" s="193"/>
      <c r="E97" s="270"/>
      <c r="F97" s="271"/>
      <c r="G97" s="265">
        <f t="shared" ref="G97" si="13">G95+H95</f>
        <v>0</v>
      </c>
      <c r="H97" s="196"/>
      <c r="I97" s="195">
        <f t="shared" ref="I97" si="14">I95+J95</f>
        <v>0</v>
      </c>
      <c r="J97" s="201"/>
      <c r="L97" s="193"/>
      <c r="M97" s="270"/>
      <c r="N97" s="271"/>
      <c r="O97" s="265">
        <f>O95+P95</f>
        <v>12</v>
      </c>
      <c r="P97" s="196"/>
      <c r="Q97" s="195">
        <f>Q95+R95</f>
        <v>49</v>
      </c>
      <c r="R97" s="201"/>
      <c r="T97" s="193"/>
      <c r="U97" s="270"/>
      <c r="V97" s="271"/>
      <c r="W97" s="265">
        <f>W95+X95</f>
        <v>41</v>
      </c>
      <c r="X97" s="196"/>
      <c r="Y97" s="195">
        <f>Y95+Z95</f>
        <v>58</v>
      </c>
      <c r="Z97" s="201"/>
    </row>
  </sheetData>
  <mergeCells count="534">
    <mergeCell ref="Y95:Y96"/>
    <mergeCell ref="Z95:Z96"/>
    <mergeCell ref="G97:H97"/>
    <mergeCell ref="I97:J97"/>
    <mergeCell ref="O97:P97"/>
    <mergeCell ref="Q97:R97"/>
    <mergeCell ref="W97:X97"/>
    <mergeCell ref="Y97:Z97"/>
    <mergeCell ref="O95:O96"/>
    <mergeCell ref="P95:P96"/>
    <mergeCell ref="Q95:Q96"/>
    <mergeCell ref="R95:R96"/>
    <mergeCell ref="W95:W96"/>
    <mergeCell ref="X95:X96"/>
    <mergeCell ref="D94:D97"/>
    <mergeCell ref="E94:F97"/>
    <mergeCell ref="L94:L97"/>
    <mergeCell ref="M94:N97"/>
    <mergeCell ref="T94:T97"/>
    <mergeCell ref="U94:V97"/>
    <mergeCell ref="G95:G96"/>
    <mergeCell ref="H95:H96"/>
    <mergeCell ref="I95:I96"/>
    <mergeCell ref="J95:J96"/>
    <mergeCell ref="Y91:Y92"/>
    <mergeCell ref="Z91:Z92"/>
    <mergeCell ref="G93:H93"/>
    <mergeCell ref="I93:J93"/>
    <mergeCell ref="O93:P93"/>
    <mergeCell ref="Q93:R93"/>
    <mergeCell ref="W93:X93"/>
    <mergeCell ref="Y93:Z93"/>
    <mergeCell ref="O91:O92"/>
    <mergeCell ref="P91:P92"/>
    <mergeCell ref="Q91:Q92"/>
    <mergeCell ref="R91:R92"/>
    <mergeCell ref="W91:W92"/>
    <mergeCell ref="X91:X92"/>
    <mergeCell ref="D90:D93"/>
    <mergeCell ref="E90:F93"/>
    <mergeCell ref="L90:L93"/>
    <mergeCell ref="M90:N93"/>
    <mergeCell ref="T90:T93"/>
    <mergeCell ref="U90:V93"/>
    <mergeCell ref="G91:G92"/>
    <mergeCell ref="H91:H92"/>
    <mergeCell ref="I91:I92"/>
    <mergeCell ref="J91:J92"/>
    <mergeCell ref="Y87:Y88"/>
    <mergeCell ref="Z87:Z88"/>
    <mergeCell ref="G89:H89"/>
    <mergeCell ref="I89:J89"/>
    <mergeCell ref="O89:P89"/>
    <mergeCell ref="Q89:R89"/>
    <mergeCell ref="W89:X89"/>
    <mergeCell ref="Y89:Z89"/>
    <mergeCell ref="O87:O88"/>
    <mergeCell ref="P87:P88"/>
    <mergeCell ref="Q87:Q88"/>
    <mergeCell ref="R87:R88"/>
    <mergeCell ref="W87:W88"/>
    <mergeCell ref="X87:X88"/>
    <mergeCell ref="D86:D89"/>
    <mergeCell ref="E86:F89"/>
    <mergeCell ref="L86:L89"/>
    <mergeCell ref="M86:N89"/>
    <mergeCell ref="T86:T89"/>
    <mergeCell ref="U86:V89"/>
    <mergeCell ref="G87:G88"/>
    <mergeCell ref="H87:H88"/>
    <mergeCell ref="I87:I88"/>
    <mergeCell ref="J87:J88"/>
    <mergeCell ref="Y83:Y84"/>
    <mergeCell ref="Z83:Z84"/>
    <mergeCell ref="G85:H85"/>
    <mergeCell ref="I85:J85"/>
    <mergeCell ref="O85:P85"/>
    <mergeCell ref="Q85:R85"/>
    <mergeCell ref="W85:X85"/>
    <mergeCell ref="Y85:Z85"/>
    <mergeCell ref="O83:O84"/>
    <mergeCell ref="P83:P84"/>
    <mergeCell ref="Q83:Q84"/>
    <mergeCell ref="R83:R84"/>
    <mergeCell ref="W83:W84"/>
    <mergeCell ref="X83:X84"/>
    <mergeCell ref="D82:D85"/>
    <mergeCell ref="E82:F85"/>
    <mergeCell ref="L82:L85"/>
    <mergeCell ref="M82:N85"/>
    <mergeCell ref="T82:T85"/>
    <mergeCell ref="U82:V85"/>
    <mergeCell ref="G83:G84"/>
    <mergeCell ref="H83:H84"/>
    <mergeCell ref="I83:I84"/>
    <mergeCell ref="J83:J84"/>
    <mergeCell ref="Y79:Y80"/>
    <mergeCell ref="Z79:Z80"/>
    <mergeCell ref="G81:H81"/>
    <mergeCell ref="I81:J81"/>
    <mergeCell ref="O81:P81"/>
    <mergeCell ref="Q81:R81"/>
    <mergeCell ref="W81:X81"/>
    <mergeCell ref="Y81:Z81"/>
    <mergeCell ref="O79:O80"/>
    <mergeCell ref="P79:P80"/>
    <mergeCell ref="Q79:Q80"/>
    <mergeCell ref="R79:R80"/>
    <mergeCell ref="W79:W80"/>
    <mergeCell ref="X79:X80"/>
    <mergeCell ref="D78:D81"/>
    <mergeCell ref="E78:F81"/>
    <mergeCell ref="L78:L81"/>
    <mergeCell ref="M78:N81"/>
    <mergeCell ref="T78:T81"/>
    <mergeCell ref="U78:V81"/>
    <mergeCell ref="G79:G80"/>
    <mergeCell ref="H79:H80"/>
    <mergeCell ref="I79:I80"/>
    <mergeCell ref="J79:J80"/>
    <mergeCell ref="Y75:Y76"/>
    <mergeCell ref="Z75:Z76"/>
    <mergeCell ref="G77:H77"/>
    <mergeCell ref="I77:J77"/>
    <mergeCell ref="O77:P77"/>
    <mergeCell ref="Q77:R77"/>
    <mergeCell ref="W77:X77"/>
    <mergeCell ref="Y77:Z77"/>
    <mergeCell ref="O75:O76"/>
    <mergeCell ref="P75:P76"/>
    <mergeCell ref="Q75:Q76"/>
    <mergeCell ref="R75:R76"/>
    <mergeCell ref="W75:W76"/>
    <mergeCell ref="X75:X76"/>
    <mergeCell ref="D74:D77"/>
    <mergeCell ref="E74:F77"/>
    <mergeCell ref="L74:L77"/>
    <mergeCell ref="M74:N77"/>
    <mergeCell ref="T74:T77"/>
    <mergeCell ref="U74:V77"/>
    <mergeCell ref="G75:G76"/>
    <mergeCell ref="H75:H76"/>
    <mergeCell ref="I75:I76"/>
    <mergeCell ref="J75:J76"/>
    <mergeCell ref="Y71:Y72"/>
    <mergeCell ref="Z71:Z72"/>
    <mergeCell ref="G73:H73"/>
    <mergeCell ref="I73:J73"/>
    <mergeCell ref="O73:P73"/>
    <mergeCell ref="Q73:R73"/>
    <mergeCell ref="W73:X73"/>
    <mergeCell ref="Y73:Z73"/>
    <mergeCell ref="O71:O72"/>
    <mergeCell ref="P71:P72"/>
    <mergeCell ref="Q71:Q72"/>
    <mergeCell ref="R71:R72"/>
    <mergeCell ref="W71:W72"/>
    <mergeCell ref="X71:X72"/>
    <mergeCell ref="J67:J68"/>
    <mergeCell ref="O67:O68"/>
    <mergeCell ref="P67:P68"/>
    <mergeCell ref="D70:D73"/>
    <mergeCell ref="E70:F73"/>
    <mergeCell ref="L70:L73"/>
    <mergeCell ref="M70:N73"/>
    <mergeCell ref="T70:T73"/>
    <mergeCell ref="U70:V73"/>
    <mergeCell ref="G71:G72"/>
    <mergeCell ref="H71:H72"/>
    <mergeCell ref="I71:I72"/>
    <mergeCell ref="J71:J72"/>
    <mergeCell ref="U65:V65"/>
    <mergeCell ref="W65:X65"/>
    <mergeCell ref="Y65:Z65"/>
    <mergeCell ref="D66:D69"/>
    <mergeCell ref="E66:F69"/>
    <mergeCell ref="L66:L69"/>
    <mergeCell ref="M66:N69"/>
    <mergeCell ref="T66:T69"/>
    <mergeCell ref="U66:V69"/>
    <mergeCell ref="G69:H69"/>
    <mergeCell ref="I69:J69"/>
    <mergeCell ref="O69:P69"/>
    <mergeCell ref="Q69:R69"/>
    <mergeCell ref="W69:X69"/>
    <mergeCell ref="Y69:Z69"/>
    <mergeCell ref="Q67:Q68"/>
    <mergeCell ref="R67:R68"/>
    <mergeCell ref="W67:W68"/>
    <mergeCell ref="X67:X68"/>
    <mergeCell ref="Y67:Y68"/>
    <mergeCell ref="Z67:Z68"/>
    <mergeCell ref="G67:G68"/>
    <mergeCell ref="H67:H68"/>
    <mergeCell ref="I67:I68"/>
    <mergeCell ref="E65:F65"/>
    <mergeCell ref="G65:H65"/>
    <mergeCell ref="I65:J65"/>
    <mergeCell ref="M65:N65"/>
    <mergeCell ref="O65:P65"/>
    <mergeCell ref="AA59:AA60"/>
    <mergeCell ref="AB59:AB60"/>
    <mergeCell ref="AC59:AC61"/>
    <mergeCell ref="E61:F61"/>
    <mergeCell ref="G61:H61"/>
    <mergeCell ref="O61:P61"/>
    <mergeCell ref="Q61:R61"/>
    <mergeCell ref="Y61:Z61"/>
    <mergeCell ref="AA61:AB61"/>
    <mergeCell ref="R59:R60"/>
    <mergeCell ref="S59:S61"/>
    <mergeCell ref="W59:W61"/>
    <mergeCell ref="X59:X61"/>
    <mergeCell ref="Y59:Y60"/>
    <mergeCell ref="Z59:Z60"/>
    <mergeCell ref="I59:I61"/>
    <mergeCell ref="M59:M61"/>
    <mergeCell ref="N59:N61"/>
    <mergeCell ref="Q65:R65"/>
    <mergeCell ref="P59:P60"/>
    <mergeCell ref="Q59:Q60"/>
    <mergeCell ref="C59:C61"/>
    <mergeCell ref="D59:D61"/>
    <mergeCell ref="E59:E60"/>
    <mergeCell ref="F59:F60"/>
    <mergeCell ref="G59:G60"/>
    <mergeCell ref="H59:H60"/>
    <mergeCell ref="D63:D64"/>
    <mergeCell ref="AA56:AA57"/>
    <mergeCell ref="AB56:AB57"/>
    <mergeCell ref="AC56:AC58"/>
    <mergeCell ref="E58:F58"/>
    <mergeCell ref="G58:H58"/>
    <mergeCell ref="O58:P58"/>
    <mergeCell ref="Q58:R58"/>
    <mergeCell ref="Y58:Z58"/>
    <mergeCell ref="AA58:AB58"/>
    <mergeCell ref="R56:R57"/>
    <mergeCell ref="S56:S58"/>
    <mergeCell ref="W56:W58"/>
    <mergeCell ref="X56:X58"/>
    <mergeCell ref="Y56:Y57"/>
    <mergeCell ref="Z56:Z57"/>
    <mergeCell ref="I56:I58"/>
    <mergeCell ref="M56:M58"/>
    <mergeCell ref="N56:N58"/>
    <mergeCell ref="O56:O57"/>
    <mergeCell ref="P56:P57"/>
    <mergeCell ref="Q56:Q57"/>
    <mergeCell ref="AA53:AA54"/>
    <mergeCell ref="AB53:AB54"/>
    <mergeCell ref="AC53:AC55"/>
    <mergeCell ref="E55:F55"/>
    <mergeCell ref="G55:H55"/>
    <mergeCell ref="O55:P55"/>
    <mergeCell ref="Q55:R55"/>
    <mergeCell ref="Y55:Z55"/>
    <mergeCell ref="AA55:AB55"/>
    <mergeCell ref="R53:R54"/>
    <mergeCell ref="S53:S55"/>
    <mergeCell ref="W53:W55"/>
    <mergeCell ref="X53:X55"/>
    <mergeCell ref="Y53:Y54"/>
    <mergeCell ref="Z53:Z54"/>
    <mergeCell ref="I53:I55"/>
    <mergeCell ref="M53:M55"/>
    <mergeCell ref="N53:N55"/>
    <mergeCell ref="P53:P54"/>
    <mergeCell ref="Q53:Q54"/>
    <mergeCell ref="C53:C55"/>
    <mergeCell ref="D53:D55"/>
    <mergeCell ref="E53:E54"/>
    <mergeCell ref="F53:F54"/>
    <mergeCell ref="G53:G54"/>
    <mergeCell ref="H53:H54"/>
    <mergeCell ref="C56:C58"/>
    <mergeCell ref="D56:D58"/>
    <mergeCell ref="E56:E57"/>
    <mergeCell ref="F56:F57"/>
    <mergeCell ref="G56:G57"/>
    <mergeCell ref="H56:H57"/>
    <mergeCell ref="AA50:AA51"/>
    <mergeCell ref="AB50:AB51"/>
    <mergeCell ref="AC50:AC52"/>
    <mergeCell ref="E52:F52"/>
    <mergeCell ref="G52:H52"/>
    <mergeCell ref="O52:P52"/>
    <mergeCell ref="Q52:R52"/>
    <mergeCell ref="Y52:Z52"/>
    <mergeCell ref="AA52:AB52"/>
    <mergeCell ref="R50:R51"/>
    <mergeCell ref="S50:S52"/>
    <mergeCell ref="W50:W52"/>
    <mergeCell ref="X50:X52"/>
    <mergeCell ref="Y50:Y51"/>
    <mergeCell ref="Z50:Z51"/>
    <mergeCell ref="I50:I52"/>
    <mergeCell ref="M50:M52"/>
    <mergeCell ref="N50:N52"/>
    <mergeCell ref="O50:O51"/>
    <mergeCell ref="P50:P51"/>
    <mergeCell ref="Q50:Q51"/>
    <mergeCell ref="AA47:AA48"/>
    <mergeCell ref="AB47:AB48"/>
    <mergeCell ref="AC47:AC49"/>
    <mergeCell ref="E49:F49"/>
    <mergeCell ref="G49:H49"/>
    <mergeCell ref="O49:P49"/>
    <mergeCell ref="Q49:R49"/>
    <mergeCell ref="Y49:Z49"/>
    <mergeCell ref="AA49:AB49"/>
    <mergeCell ref="R47:R48"/>
    <mergeCell ref="S47:S49"/>
    <mergeCell ref="W47:W49"/>
    <mergeCell ref="X47:X49"/>
    <mergeCell ref="Y47:Y48"/>
    <mergeCell ref="Z47:Z48"/>
    <mergeCell ref="I47:I49"/>
    <mergeCell ref="M47:M49"/>
    <mergeCell ref="N47:N49"/>
    <mergeCell ref="P47:P48"/>
    <mergeCell ref="Q47:Q48"/>
    <mergeCell ref="C47:C49"/>
    <mergeCell ref="D47:D49"/>
    <mergeCell ref="E47:E48"/>
    <mergeCell ref="F47:F48"/>
    <mergeCell ref="G47:G48"/>
    <mergeCell ref="H47:H48"/>
    <mergeCell ref="C50:C52"/>
    <mergeCell ref="D50:D52"/>
    <mergeCell ref="E50:E51"/>
    <mergeCell ref="F50:F51"/>
    <mergeCell ref="G50:G51"/>
    <mergeCell ref="H50:H51"/>
    <mergeCell ref="AA44:AA45"/>
    <mergeCell ref="AB44:AB45"/>
    <mergeCell ref="AC44:AC46"/>
    <mergeCell ref="E46:F46"/>
    <mergeCell ref="G46:H46"/>
    <mergeCell ref="O46:P46"/>
    <mergeCell ref="Q46:R46"/>
    <mergeCell ref="Y46:Z46"/>
    <mergeCell ref="AA46:AB46"/>
    <mergeCell ref="R44:R45"/>
    <mergeCell ref="S44:S46"/>
    <mergeCell ref="W44:W46"/>
    <mergeCell ref="X44:X46"/>
    <mergeCell ref="Y44:Y45"/>
    <mergeCell ref="Z44:Z45"/>
    <mergeCell ref="I44:I46"/>
    <mergeCell ref="M44:M46"/>
    <mergeCell ref="N44:N46"/>
    <mergeCell ref="O44:O45"/>
    <mergeCell ref="P44:P45"/>
    <mergeCell ref="Q44:Q45"/>
    <mergeCell ref="AA41:AA42"/>
    <mergeCell ref="AB41:AB42"/>
    <mergeCell ref="AC41:AC43"/>
    <mergeCell ref="E43:F43"/>
    <mergeCell ref="G43:H43"/>
    <mergeCell ref="O43:P43"/>
    <mergeCell ref="Q43:R43"/>
    <mergeCell ref="Y43:Z43"/>
    <mergeCell ref="AA43:AB43"/>
    <mergeCell ref="R41:R42"/>
    <mergeCell ref="S41:S43"/>
    <mergeCell ref="W41:W43"/>
    <mergeCell ref="X41:X43"/>
    <mergeCell ref="Y41:Y42"/>
    <mergeCell ref="Z41:Z42"/>
    <mergeCell ref="I41:I43"/>
    <mergeCell ref="M41:M43"/>
    <mergeCell ref="N41:N43"/>
    <mergeCell ref="P41:P42"/>
    <mergeCell ref="Q41:Q42"/>
    <mergeCell ref="X38:X40"/>
    <mergeCell ref="Y38:Y39"/>
    <mergeCell ref="Z38:Z39"/>
    <mergeCell ref="AA38:AA39"/>
    <mergeCell ref="AB38:AB39"/>
    <mergeCell ref="AC38:AC40"/>
    <mergeCell ref="Y40:Z40"/>
    <mergeCell ref="AA40:AB40"/>
    <mergeCell ref="O38:O39"/>
    <mergeCell ref="P38:P39"/>
    <mergeCell ref="Q38:Q39"/>
    <mergeCell ref="R38:R39"/>
    <mergeCell ref="S38:S40"/>
    <mergeCell ref="W38:W40"/>
    <mergeCell ref="O40:P40"/>
    <mergeCell ref="Q40:R40"/>
    <mergeCell ref="AA37:AB37"/>
    <mergeCell ref="Q35:Q36"/>
    <mergeCell ref="R35:R36"/>
    <mergeCell ref="S35:S37"/>
    <mergeCell ref="W35:W37"/>
    <mergeCell ref="X35:X37"/>
    <mergeCell ref="Y35:Y36"/>
    <mergeCell ref="F35:F36"/>
    <mergeCell ref="G35:G36"/>
    <mergeCell ref="H35:H36"/>
    <mergeCell ref="I35:I37"/>
    <mergeCell ref="M35:M37"/>
    <mergeCell ref="N35:N37"/>
    <mergeCell ref="Z35:Z36"/>
    <mergeCell ref="X32:X34"/>
    <mergeCell ref="Y32:Y33"/>
    <mergeCell ref="Z32:Z33"/>
    <mergeCell ref="AA32:AA33"/>
    <mergeCell ref="AB32:AB33"/>
    <mergeCell ref="AC32:AC34"/>
    <mergeCell ref="Y34:Z34"/>
    <mergeCell ref="AA34:AB34"/>
    <mergeCell ref="P32:P33"/>
    <mergeCell ref="Q32:Q33"/>
    <mergeCell ref="R32:R33"/>
    <mergeCell ref="S32:S34"/>
    <mergeCell ref="V32:V61"/>
    <mergeCell ref="W32:W34"/>
    <mergeCell ref="O34:P34"/>
    <mergeCell ref="Q34:R34"/>
    <mergeCell ref="O35:O36"/>
    <mergeCell ref="P35:P36"/>
    <mergeCell ref="AA35:AA36"/>
    <mergeCell ref="AB35:AB36"/>
    <mergeCell ref="AC35:AC37"/>
    <mergeCell ref="O37:P37"/>
    <mergeCell ref="Q37:R37"/>
    <mergeCell ref="Y37:Z37"/>
    <mergeCell ref="H32:H33"/>
    <mergeCell ref="I32:I34"/>
    <mergeCell ref="L32:L61"/>
    <mergeCell ref="M32:M34"/>
    <mergeCell ref="N32:N34"/>
    <mergeCell ref="O32:O33"/>
    <mergeCell ref="G34:H34"/>
    <mergeCell ref="I38:I40"/>
    <mergeCell ref="M38:M40"/>
    <mergeCell ref="N38:N40"/>
    <mergeCell ref="G37:H37"/>
    <mergeCell ref="G38:G39"/>
    <mergeCell ref="H38:H39"/>
    <mergeCell ref="G40:H40"/>
    <mergeCell ref="O41:O42"/>
    <mergeCell ref="O47:O48"/>
    <mergeCell ref="O53:O54"/>
    <mergeCell ref="O59:O60"/>
    <mergeCell ref="G41:G42"/>
    <mergeCell ref="H41:H42"/>
    <mergeCell ref="G44:G45"/>
    <mergeCell ref="H44:H45"/>
    <mergeCell ref="B32:B61"/>
    <mergeCell ref="C32:C34"/>
    <mergeCell ref="D32:D34"/>
    <mergeCell ref="E32:E33"/>
    <mergeCell ref="F32:F33"/>
    <mergeCell ref="G32:G33"/>
    <mergeCell ref="E34:F34"/>
    <mergeCell ref="C35:C37"/>
    <mergeCell ref="D35:D37"/>
    <mergeCell ref="E35:E36"/>
    <mergeCell ref="E37:F37"/>
    <mergeCell ref="C38:C40"/>
    <mergeCell ref="D38:D40"/>
    <mergeCell ref="E38:E39"/>
    <mergeCell ref="F38:F39"/>
    <mergeCell ref="E40:F40"/>
    <mergeCell ref="C41:C43"/>
    <mergeCell ref="D41:D43"/>
    <mergeCell ref="E41:E42"/>
    <mergeCell ref="F41:F42"/>
    <mergeCell ref="C44:C46"/>
    <mergeCell ref="D44:D46"/>
    <mergeCell ref="E44:E45"/>
    <mergeCell ref="F44:F45"/>
    <mergeCell ref="L30:M31"/>
    <mergeCell ref="N30:S30"/>
    <mergeCell ref="V30:W31"/>
    <mergeCell ref="X30:AC30"/>
    <mergeCell ref="E31:F31"/>
    <mergeCell ref="G31:H31"/>
    <mergeCell ref="O31:P31"/>
    <mergeCell ref="Q31:R31"/>
    <mergeCell ref="Y31:Z31"/>
    <mergeCell ref="AA31:AB31"/>
    <mergeCell ref="I18:I20"/>
    <mergeCell ref="E20:F20"/>
    <mergeCell ref="G20:H20"/>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EFE6F-B771-4E51-9DDB-0657F74107D3}">
  <dimension ref="B1:AD97"/>
  <sheetViews>
    <sheetView zoomScale="85" zoomScaleNormal="85" workbookViewId="0">
      <selection activeCell="G40" sqref="G40:H40"/>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475</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476</v>
      </c>
      <c r="D8" s="143">
        <v>791</v>
      </c>
      <c r="E8" s="143">
        <v>127</v>
      </c>
      <c r="F8" s="143">
        <v>14</v>
      </c>
      <c r="G8" s="143">
        <v>92</v>
      </c>
      <c r="H8" s="143">
        <v>14</v>
      </c>
      <c r="I8" s="144">
        <v>251</v>
      </c>
      <c r="J8" s="106" t="s">
        <v>265</v>
      </c>
    </row>
    <row r="9" spans="2:10" x14ac:dyDescent="0.4">
      <c r="B9" s="141"/>
      <c r="C9" s="143"/>
      <c r="D9" s="143"/>
      <c r="E9" s="143"/>
      <c r="F9" s="143"/>
      <c r="G9" s="143"/>
      <c r="H9" s="143"/>
      <c r="I9" s="145"/>
    </row>
    <row r="10" spans="2:10" x14ac:dyDescent="0.4">
      <c r="B10" s="141"/>
      <c r="C10" s="143"/>
      <c r="D10" s="143"/>
      <c r="E10" s="143">
        <f>E8+F8</f>
        <v>141</v>
      </c>
      <c r="F10" s="143"/>
      <c r="G10" s="143">
        <f>G8+H8</f>
        <v>106</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477</v>
      </c>
      <c r="D15" s="143"/>
      <c r="E15" s="143"/>
      <c r="F15" s="143"/>
      <c r="G15" s="143"/>
      <c r="H15" s="143"/>
      <c r="I15" s="144"/>
    </row>
    <row r="16" spans="2:10" x14ac:dyDescent="0.4">
      <c r="B16" s="141"/>
      <c r="C16" s="143"/>
      <c r="D16" s="143"/>
      <c r="E16" s="143"/>
      <c r="F16" s="143"/>
      <c r="G16" s="143"/>
      <c r="H16" s="143"/>
      <c r="I16" s="145"/>
    </row>
    <row r="17" spans="2:29" x14ac:dyDescent="0.4">
      <c r="B17" s="141"/>
      <c r="C17" s="143"/>
      <c r="D17" s="143"/>
      <c r="E17" s="143">
        <f>E15+F15</f>
        <v>0</v>
      </c>
      <c r="F17" s="143"/>
      <c r="G17" s="143">
        <f>G15+H15</f>
        <v>0</v>
      </c>
      <c r="H17" s="143"/>
      <c r="I17" s="146"/>
    </row>
    <row r="18" spans="2:29" x14ac:dyDescent="0.4">
      <c r="B18" s="141"/>
      <c r="C18" s="276" t="s">
        <v>449</v>
      </c>
      <c r="D18" s="150" t="e">
        <f t="shared" ref="D18:I18" si="1">D15*D11</f>
        <v>#DIV/0!</v>
      </c>
      <c r="E18" s="150" t="e">
        <f t="shared" si="1"/>
        <v>#DIV/0!</v>
      </c>
      <c r="F18" s="150" t="e">
        <f t="shared" si="1"/>
        <v>#DIV/0!</v>
      </c>
      <c r="G18" s="150" t="e">
        <f t="shared" si="1"/>
        <v>#DIV/0!</v>
      </c>
      <c r="H18" s="150" t="e">
        <f t="shared" si="1"/>
        <v>#DIV/0!</v>
      </c>
      <c r="I18" s="147" t="e">
        <f t="shared" si="1"/>
        <v>#DIV/0!</v>
      </c>
    </row>
    <row r="19" spans="2:29" x14ac:dyDescent="0.4">
      <c r="B19" s="141"/>
      <c r="C19" s="143"/>
      <c r="D19" s="150"/>
      <c r="E19" s="150"/>
      <c r="F19" s="150"/>
      <c r="G19" s="150"/>
      <c r="H19" s="150"/>
      <c r="I19" s="148"/>
    </row>
    <row r="20" spans="2:29" x14ac:dyDescent="0.4">
      <c r="B20" s="141"/>
      <c r="C20" s="143"/>
      <c r="D20" s="150"/>
      <c r="E20" s="150" t="e">
        <f>E18+F18</f>
        <v>#DIV/0!</v>
      </c>
      <c r="F20" s="150"/>
      <c r="G20" s="150" t="e">
        <f>G18+H18</f>
        <v>#DIV/0!</v>
      </c>
      <c r="H20" s="150"/>
      <c r="I20" s="149"/>
    </row>
    <row r="21" spans="2:2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29" x14ac:dyDescent="0.4">
      <c r="B22" s="77"/>
      <c r="C22" s="77"/>
      <c r="D22" s="151" t="s">
        <v>261</v>
      </c>
      <c r="E22" s="78"/>
      <c r="F22" s="78"/>
      <c r="G22" s="78"/>
      <c r="H22" s="78"/>
      <c r="I22" s="78"/>
    </row>
    <row r="23" spans="2:29" x14ac:dyDescent="0.4">
      <c r="B23" s="77"/>
      <c r="C23" s="77"/>
      <c r="D23" s="152"/>
      <c r="E23" s="78"/>
      <c r="F23" s="78"/>
      <c r="G23" s="78"/>
      <c r="H23" s="78"/>
      <c r="I23" s="78"/>
    </row>
    <row r="24" spans="2:29" x14ac:dyDescent="0.4">
      <c r="B24" s="77"/>
      <c r="C24" s="77"/>
      <c r="D24" s="78"/>
      <c r="E24" s="78"/>
      <c r="F24" s="78"/>
      <c r="G24" s="78"/>
      <c r="H24" s="78"/>
      <c r="I24" s="78"/>
    </row>
    <row r="25" spans="2:29" x14ac:dyDescent="0.4">
      <c r="B25" s="77"/>
      <c r="C25" s="77"/>
      <c r="D25" s="78"/>
      <c r="E25" s="78"/>
      <c r="F25" s="78"/>
      <c r="G25" s="78"/>
      <c r="H25" s="78"/>
      <c r="I25" s="78"/>
    </row>
    <row r="26" spans="2:29" x14ac:dyDescent="0.4">
      <c r="B26" s="77"/>
      <c r="C26" s="77"/>
      <c r="D26" s="78"/>
      <c r="E26" s="78"/>
      <c r="F26" s="78"/>
      <c r="G26" s="78"/>
      <c r="H26" s="78"/>
      <c r="I26" s="78"/>
    </row>
    <row r="27" spans="2:29" x14ac:dyDescent="0.4">
      <c r="B27" s="77"/>
      <c r="C27" s="77"/>
      <c r="D27" s="77"/>
      <c r="E27" s="78"/>
      <c r="F27" s="78"/>
      <c r="G27" s="78"/>
      <c r="H27" s="78"/>
      <c r="I27" s="78"/>
    </row>
    <row r="29" spans="2:29" ht="19.5" thickBot="1" x14ac:dyDescent="0.45">
      <c r="D29" s="79"/>
    </row>
    <row r="30" spans="2:29" ht="19.5"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row>
    <row r="31" spans="2:2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row>
    <row r="32" spans="2:29" x14ac:dyDescent="0.4">
      <c r="B32" s="281" t="s">
        <v>193</v>
      </c>
      <c r="C32" s="272" t="s">
        <v>457</v>
      </c>
      <c r="D32" s="273" t="s">
        <v>458</v>
      </c>
      <c r="E32" s="142">
        <v>154</v>
      </c>
      <c r="F32" s="154">
        <v>46</v>
      </c>
      <c r="G32" s="154">
        <v>174</v>
      </c>
      <c r="H32" s="144">
        <v>46</v>
      </c>
      <c r="I32" s="278">
        <v>328</v>
      </c>
      <c r="K32"/>
      <c r="L32" s="281" t="s">
        <v>193</v>
      </c>
      <c r="M32" s="272" t="s">
        <v>390</v>
      </c>
      <c r="N32" s="273" t="s">
        <v>397</v>
      </c>
      <c r="O32" s="273">
        <v>111</v>
      </c>
      <c r="P32" s="273">
        <v>72</v>
      </c>
      <c r="Q32" s="273">
        <v>191</v>
      </c>
      <c r="R32" s="273">
        <v>72</v>
      </c>
      <c r="S32" s="278">
        <v>175</v>
      </c>
      <c r="V32" s="191" t="s">
        <v>193</v>
      </c>
      <c r="W32" s="272" t="s">
        <v>333</v>
      </c>
      <c r="X32" s="273" t="s">
        <v>344</v>
      </c>
      <c r="Y32" s="273">
        <v>232</v>
      </c>
      <c r="Z32" s="273">
        <v>59</v>
      </c>
      <c r="AA32" s="273">
        <v>173</v>
      </c>
      <c r="AB32" s="273">
        <v>59</v>
      </c>
      <c r="AC32" s="194">
        <v>704</v>
      </c>
    </row>
    <row r="33" spans="2:30" x14ac:dyDescent="0.4">
      <c r="B33" s="282"/>
      <c r="C33" s="141"/>
      <c r="D33" s="143"/>
      <c r="E33" s="264"/>
      <c r="F33" s="156"/>
      <c r="G33" s="156"/>
      <c r="H33" s="146"/>
      <c r="I33" s="184"/>
      <c r="K33"/>
      <c r="L33" s="282"/>
      <c r="M33" s="141"/>
      <c r="N33" s="143"/>
      <c r="O33" s="143"/>
      <c r="P33" s="143"/>
      <c r="Q33" s="143"/>
      <c r="R33" s="143"/>
      <c r="S33" s="184"/>
      <c r="V33" s="192"/>
      <c r="W33" s="141"/>
      <c r="X33" s="143"/>
      <c r="Y33" s="143"/>
      <c r="Z33" s="143"/>
      <c r="AA33" s="143"/>
      <c r="AB33" s="143"/>
      <c r="AC33" s="145"/>
    </row>
    <row r="34" spans="2:30" ht="19.5" thickBot="1" x14ac:dyDescent="0.45">
      <c r="B34" s="282"/>
      <c r="C34" s="153"/>
      <c r="D34" s="177"/>
      <c r="E34" s="277">
        <f>E32+F32</f>
        <v>200</v>
      </c>
      <c r="F34" s="277"/>
      <c r="G34" s="277">
        <f>G32+H32</f>
        <v>220</v>
      </c>
      <c r="H34" s="277"/>
      <c r="I34" s="185"/>
      <c r="K34"/>
      <c r="L34" s="282"/>
      <c r="M34" s="153"/>
      <c r="N34" s="177"/>
      <c r="O34" s="277">
        <f>O32+P32</f>
        <v>183</v>
      </c>
      <c r="P34" s="277"/>
      <c r="Q34" s="277">
        <f>Q32+R32</f>
        <v>263</v>
      </c>
      <c r="R34" s="277"/>
      <c r="S34" s="185"/>
      <c r="V34" s="192"/>
      <c r="W34" s="153"/>
      <c r="X34" s="177"/>
      <c r="Y34" s="207">
        <f>Y32+Z32</f>
        <v>291</v>
      </c>
      <c r="Z34" s="208"/>
      <c r="AA34" s="207">
        <f>AA32+AB32</f>
        <v>232</v>
      </c>
      <c r="AB34" s="208"/>
      <c r="AC34" s="176"/>
    </row>
    <row r="35" spans="2:30" x14ac:dyDescent="0.4">
      <c r="B35" s="282"/>
      <c r="C35" s="272" t="s">
        <v>459</v>
      </c>
      <c r="D35" s="279" t="s">
        <v>474</v>
      </c>
      <c r="E35" s="143">
        <v>155</v>
      </c>
      <c r="F35" s="143">
        <v>47</v>
      </c>
      <c r="G35" s="143">
        <v>194</v>
      </c>
      <c r="H35" s="143">
        <v>47</v>
      </c>
      <c r="I35" s="144">
        <v>648</v>
      </c>
      <c r="K35"/>
      <c r="L35" s="282"/>
      <c r="M35" s="272" t="s">
        <v>391</v>
      </c>
      <c r="N35" s="279" t="s">
        <v>409</v>
      </c>
      <c r="O35" s="273">
        <v>183</v>
      </c>
      <c r="P35" s="273">
        <v>26</v>
      </c>
      <c r="Q35" s="273">
        <v>183</v>
      </c>
      <c r="R35" s="273">
        <v>26</v>
      </c>
      <c r="S35" s="278">
        <v>508</v>
      </c>
      <c r="V35" s="192"/>
      <c r="W35" s="272" t="s">
        <v>334</v>
      </c>
      <c r="X35" s="197" t="s">
        <v>359</v>
      </c>
      <c r="Y35" s="273">
        <v>274</v>
      </c>
      <c r="Z35" s="273">
        <v>47</v>
      </c>
      <c r="AA35" s="273">
        <v>257</v>
      </c>
      <c r="AB35" s="273">
        <v>47</v>
      </c>
      <c r="AC35" s="194">
        <v>1841</v>
      </c>
    </row>
    <row r="36" spans="2:30" x14ac:dyDescent="0.4">
      <c r="B36" s="282"/>
      <c r="C36" s="141"/>
      <c r="D36" s="150"/>
      <c r="E36" s="143"/>
      <c r="F36" s="143"/>
      <c r="G36" s="143"/>
      <c r="H36" s="143"/>
      <c r="I36" s="145"/>
      <c r="K36"/>
      <c r="L36" s="282"/>
      <c r="M36" s="141"/>
      <c r="N36" s="150"/>
      <c r="O36" s="143"/>
      <c r="P36" s="143"/>
      <c r="Q36" s="143"/>
      <c r="R36" s="143"/>
      <c r="S36" s="184"/>
      <c r="V36" s="192"/>
      <c r="W36" s="141"/>
      <c r="X36" s="204"/>
      <c r="Y36" s="143"/>
      <c r="Z36" s="143"/>
      <c r="AA36" s="143"/>
      <c r="AB36" s="143"/>
      <c r="AC36" s="145"/>
    </row>
    <row r="37" spans="2:30" ht="19.5" thickBot="1" x14ac:dyDescent="0.45">
      <c r="B37" s="282"/>
      <c r="C37" s="153"/>
      <c r="D37" s="280"/>
      <c r="E37" s="277">
        <f>E35+F35</f>
        <v>202</v>
      </c>
      <c r="F37" s="277"/>
      <c r="G37" s="277">
        <f>G35+H35</f>
        <v>241</v>
      </c>
      <c r="H37" s="277"/>
      <c r="I37" s="146"/>
      <c r="K37"/>
      <c r="L37" s="282"/>
      <c r="M37" s="153"/>
      <c r="N37" s="280"/>
      <c r="O37" s="277">
        <f>O35+P35</f>
        <v>209</v>
      </c>
      <c r="P37" s="277"/>
      <c r="Q37" s="277">
        <f>Q35+R35</f>
        <v>209</v>
      </c>
      <c r="R37" s="277"/>
      <c r="S37" s="185"/>
      <c r="V37" s="192"/>
      <c r="W37" s="153"/>
      <c r="X37" s="205"/>
      <c r="Y37" s="207">
        <f>Y35+Z35</f>
        <v>321</v>
      </c>
      <c r="Z37" s="208"/>
      <c r="AA37" s="207">
        <f>AA35+AB35</f>
        <v>304</v>
      </c>
      <c r="AB37" s="208"/>
      <c r="AC37" s="176"/>
    </row>
    <row r="38" spans="2:30" x14ac:dyDescent="0.4">
      <c r="B38" s="282"/>
      <c r="C38" s="272" t="s">
        <v>448</v>
      </c>
      <c r="D38" s="273" t="s">
        <v>478</v>
      </c>
      <c r="E38" s="143">
        <v>151</v>
      </c>
      <c r="F38" s="143">
        <v>17</v>
      </c>
      <c r="G38" s="143">
        <v>113</v>
      </c>
      <c r="H38" s="143">
        <v>17</v>
      </c>
      <c r="I38" s="144">
        <v>251</v>
      </c>
      <c r="K38"/>
      <c r="L38" s="282"/>
      <c r="M38" s="272" t="s">
        <v>398</v>
      </c>
      <c r="N38" s="273" t="s">
        <v>419</v>
      </c>
      <c r="O38" s="273">
        <v>182</v>
      </c>
      <c r="P38" s="273">
        <v>72</v>
      </c>
      <c r="Q38" s="273">
        <v>253</v>
      </c>
      <c r="R38" s="273">
        <v>72</v>
      </c>
      <c r="S38" s="278">
        <v>553</v>
      </c>
      <c r="V38" s="192"/>
      <c r="W38" s="272" t="s">
        <v>335</v>
      </c>
      <c r="X38" s="273" t="s">
        <v>364</v>
      </c>
      <c r="Y38" s="273">
        <v>275</v>
      </c>
      <c r="Z38" s="273">
        <v>74</v>
      </c>
      <c r="AA38" s="273">
        <v>253</v>
      </c>
      <c r="AB38" s="273">
        <v>74</v>
      </c>
      <c r="AC38" s="194">
        <v>1867</v>
      </c>
    </row>
    <row r="39" spans="2:30" x14ac:dyDescent="0.4">
      <c r="B39" s="282"/>
      <c r="C39" s="141"/>
      <c r="D39" s="143"/>
      <c r="E39" s="143"/>
      <c r="F39" s="143"/>
      <c r="G39" s="143"/>
      <c r="H39" s="143"/>
      <c r="I39" s="145"/>
      <c r="K39"/>
      <c r="L39" s="282"/>
      <c r="M39" s="141"/>
      <c r="N39" s="143"/>
      <c r="O39" s="143"/>
      <c r="P39" s="143"/>
      <c r="Q39" s="143"/>
      <c r="R39" s="143"/>
      <c r="S39" s="184"/>
      <c r="V39" s="192"/>
      <c r="W39" s="141"/>
      <c r="X39" s="143"/>
      <c r="Y39" s="143"/>
      <c r="Z39" s="143"/>
      <c r="AA39" s="143"/>
      <c r="AB39" s="143"/>
      <c r="AC39" s="145"/>
    </row>
    <row r="40" spans="2:30" ht="19.5" thickBot="1" x14ac:dyDescent="0.45">
      <c r="B40" s="282"/>
      <c r="C40" s="153"/>
      <c r="D40" s="177"/>
      <c r="E40" s="277">
        <f>E38+F38</f>
        <v>168</v>
      </c>
      <c r="F40" s="277"/>
      <c r="G40" s="277">
        <f>G38+H38</f>
        <v>130</v>
      </c>
      <c r="H40" s="277"/>
      <c r="I40" s="146"/>
      <c r="K40"/>
      <c r="L40" s="282"/>
      <c r="M40" s="153"/>
      <c r="N40" s="177"/>
      <c r="O40" s="277">
        <f>O38+P38</f>
        <v>254</v>
      </c>
      <c r="P40" s="277"/>
      <c r="Q40" s="277">
        <f>Q38+R38</f>
        <v>325</v>
      </c>
      <c r="R40" s="277"/>
      <c r="S40" s="185"/>
      <c r="V40" s="192"/>
      <c r="W40" s="153"/>
      <c r="X40" s="177"/>
      <c r="Y40" s="207">
        <f>Y38+Z38</f>
        <v>349</v>
      </c>
      <c r="Z40" s="208"/>
      <c r="AA40" s="207">
        <f>AA38+AB38</f>
        <v>327</v>
      </c>
      <c r="AB40" s="208"/>
      <c r="AC40" s="176"/>
      <c r="AD40" s="66">
        <v>82.9</v>
      </c>
    </row>
    <row r="41" spans="2:30" x14ac:dyDescent="0.4">
      <c r="B41" s="282"/>
      <c r="C41" s="272" t="s">
        <v>449</v>
      </c>
      <c r="D41" s="273"/>
      <c r="E41" s="273"/>
      <c r="F41" s="273"/>
      <c r="G41" s="273"/>
      <c r="H41" s="273"/>
      <c r="I41" s="278"/>
      <c r="K41"/>
      <c r="L41" s="282"/>
      <c r="M41" s="272" t="s">
        <v>399</v>
      </c>
      <c r="N41" s="273" t="s">
        <v>423</v>
      </c>
      <c r="O41" s="273">
        <v>84</v>
      </c>
      <c r="P41" s="273">
        <v>23</v>
      </c>
      <c r="Q41" s="273">
        <v>102</v>
      </c>
      <c r="R41" s="273">
        <v>23</v>
      </c>
      <c r="S41" s="278">
        <v>332</v>
      </c>
      <c r="V41" s="192"/>
      <c r="W41" s="272" t="s">
        <v>336</v>
      </c>
      <c r="X41" s="273" t="s">
        <v>365</v>
      </c>
      <c r="Y41" s="273">
        <v>362</v>
      </c>
      <c r="Z41" s="273">
        <v>110</v>
      </c>
      <c r="AA41" s="273">
        <v>475</v>
      </c>
      <c r="AB41" s="273">
        <v>110</v>
      </c>
      <c r="AC41" s="194">
        <v>3341</v>
      </c>
    </row>
    <row r="42" spans="2:30" x14ac:dyDescent="0.4">
      <c r="B42" s="282"/>
      <c r="C42" s="141"/>
      <c r="D42" s="143"/>
      <c r="E42" s="143"/>
      <c r="F42" s="143"/>
      <c r="G42" s="143"/>
      <c r="H42" s="143"/>
      <c r="I42" s="184"/>
      <c r="K42"/>
      <c r="L42" s="282"/>
      <c r="M42" s="141"/>
      <c r="N42" s="143"/>
      <c r="O42" s="143"/>
      <c r="P42" s="143"/>
      <c r="Q42" s="143"/>
      <c r="R42" s="143"/>
      <c r="S42" s="184"/>
      <c r="V42" s="192"/>
      <c r="W42" s="141"/>
      <c r="X42" s="143"/>
      <c r="Y42" s="143"/>
      <c r="Z42" s="143"/>
      <c r="AA42" s="143"/>
      <c r="AB42" s="143"/>
      <c r="AC42" s="145"/>
    </row>
    <row r="43" spans="2:30" ht="19.5" thickBot="1" x14ac:dyDescent="0.45">
      <c r="B43" s="282"/>
      <c r="C43" s="153"/>
      <c r="D43" s="177"/>
      <c r="E43" s="277">
        <f>E41+F41</f>
        <v>0</v>
      </c>
      <c r="F43" s="277"/>
      <c r="G43" s="277">
        <f>G41+H41</f>
        <v>0</v>
      </c>
      <c r="H43" s="277"/>
      <c r="I43" s="185"/>
      <c r="K43"/>
      <c r="L43" s="282"/>
      <c r="M43" s="153"/>
      <c r="N43" s="177"/>
      <c r="O43" s="277">
        <f>O41+P41</f>
        <v>107</v>
      </c>
      <c r="P43" s="277"/>
      <c r="Q43" s="277">
        <f>Q41+R41</f>
        <v>125</v>
      </c>
      <c r="R43" s="277"/>
      <c r="S43" s="185"/>
      <c r="V43" s="192"/>
      <c r="W43" s="153"/>
      <c r="X43" s="177"/>
      <c r="Y43" s="207">
        <f>Y41+Z41</f>
        <v>472</v>
      </c>
      <c r="Z43" s="208"/>
      <c r="AA43" s="207">
        <f>AA41+AB41</f>
        <v>585</v>
      </c>
      <c r="AB43" s="208"/>
      <c r="AC43" s="176"/>
      <c r="AD43" s="66">
        <v>148.47999999999999</v>
      </c>
    </row>
    <row r="44" spans="2:30" x14ac:dyDescent="0.4">
      <c r="B44" s="282"/>
      <c r="C44" s="272" t="s">
        <v>450</v>
      </c>
      <c r="D44" s="273"/>
      <c r="E44" s="273"/>
      <c r="F44" s="273"/>
      <c r="G44" s="273"/>
      <c r="H44" s="273"/>
      <c r="I44" s="278"/>
      <c r="K44"/>
      <c r="L44" s="282"/>
      <c r="M44" s="272" t="s">
        <v>427</v>
      </c>
      <c r="N44" s="273" t="s">
        <v>428</v>
      </c>
      <c r="O44" s="273">
        <v>76</v>
      </c>
      <c r="P44" s="273">
        <v>20</v>
      </c>
      <c r="Q44" s="273">
        <v>78</v>
      </c>
      <c r="R44" s="273">
        <v>20</v>
      </c>
      <c r="S44" s="278">
        <v>332</v>
      </c>
      <c r="V44" s="192"/>
      <c r="W44" s="272" t="s">
        <v>337</v>
      </c>
      <c r="X44" s="143" t="s">
        <v>370</v>
      </c>
      <c r="Y44" s="143">
        <v>457</v>
      </c>
      <c r="Z44" s="143">
        <v>150</v>
      </c>
      <c r="AA44" s="143">
        <v>536</v>
      </c>
      <c r="AB44" s="143">
        <v>150</v>
      </c>
      <c r="AC44" s="144">
        <v>2319</v>
      </c>
    </row>
    <row r="45" spans="2:30" x14ac:dyDescent="0.4">
      <c r="B45" s="282"/>
      <c r="C45" s="141"/>
      <c r="D45" s="143"/>
      <c r="E45" s="143"/>
      <c r="F45" s="143"/>
      <c r="G45" s="143"/>
      <c r="H45" s="143"/>
      <c r="I45" s="184"/>
      <c r="K45"/>
      <c r="L45" s="282"/>
      <c r="M45" s="141"/>
      <c r="N45" s="143"/>
      <c r="O45" s="143"/>
      <c r="P45" s="143"/>
      <c r="Q45" s="143"/>
      <c r="R45" s="143"/>
      <c r="S45" s="184"/>
      <c r="V45" s="192"/>
      <c r="W45" s="141"/>
      <c r="X45" s="143"/>
      <c r="Y45" s="143"/>
      <c r="Z45" s="143"/>
      <c r="AA45" s="143"/>
      <c r="AB45" s="143"/>
      <c r="AC45" s="145"/>
    </row>
    <row r="46" spans="2:30" ht="19.5" thickBot="1" x14ac:dyDescent="0.45">
      <c r="B46" s="282"/>
      <c r="C46" s="153"/>
      <c r="D46" s="177"/>
      <c r="E46" s="277">
        <f>E44+F44</f>
        <v>0</v>
      </c>
      <c r="F46" s="277"/>
      <c r="G46" s="277">
        <f>G44+H44</f>
        <v>0</v>
      </c>
      <c r="H46" s="277"/>
      <c r="I46" s="185"/>
      <c r="K46"/>
      <c r="L46" s="282"/>
      <c r="M46" s="153"/>
      <c r="N46" s="177"/>
      <c r="O46" s="277">
        <f>O44+P44</f>
        <v>96</v>
      </c>
      <c r="P46" s="277"/>
      <c r="Q46" s="277">
        <f>Q44+R44</f>
        <v>98</v>
      </c>
      <c r="R46" s="277"/>
      <c r="S46" s="185"/>
      <c r="V46" s="192"/>
      <c r="W46" s="153"/>
      <c r="X46" s="143"/>
      <c r="Y46" s="207">
        <f>Y44+Z44</f>
        <v>607</v>
      </c>
      <c r="Z46" s="208"/>
      <c r="AA46" s="207">
        <f>AA44+AB44</f>
        <v>686</v>
      </c>
      <c r="AB46" s="208"/>
      <c r="AC46" s="146"/>
      <c r="AD46" s="66">
        <v>103</v>
      </c>
    </row>
    <row r="47" spans="2:30" x14ac:dyDescent="0.4">
      <c r="B47" s="282"/>
      <c r="C47" s="272" t="s">
        <v>451</v>
      </c>
      <c r="D47" s="273"/>
      <c r="E47" s="273"/>
      <c r="F47" s="273"/>
      <c r="G47" s="273"/>
      <c r="H47" s="273"/>
      <c r="I47" s="278"/>
      <c r="K47" s="88"/>
      <c r="L47" s="282"/>
      <c r="M47" s="272" t="s">
        <v>429</v>
      </c>
      <c r="N47" s="273" t="s">
        <v>432</v>
      </c>
      <c r="O47" s="273">
        <v>102</v>
      </c>
      <c r="P47" s="273">
        <v>24</v>
      </c>
      <c r="Q47" s="273">
        <v>72</v>
      </c>
      <c r="R47" s="273">
        <v>24</v>
      </c>
      <c r="S47" s="278">
        <v>184</v>
      </c>
      <c r="V47" s="192"/>
      <c r="W47" s="272" t="s">
        <v>338</v>
      </c>
      <c r="X47" s="143" t="s">
        <v>374</v>
      </c>
      <c r="Y47" s="143">
        <v>754</v>
      </c>
      <c r="Z47" s="143">
        <v>244</v>
      </c>
      <c r="AA47" s="143">
        <v>853</v>
      </c>
      <c r="AB47" s="143">
        <v>244</v>
      </c>
      <c r="AC47" s="144">
        <v>3095</v>
      </c>
    </row>
    <row r="48" spans="2:30" x14ac:dyDescent="0.4">
      <c r="B48" s="282"/>
      <c r="C48" s="141"/>
      <c r="D48" s="143"/>
      <c r="E48" s="143"/>
      <c r="F48" s="143"/>
      <c r="G48" s="143"/>
      <c r="H48" s="143"/>
      <c r="I48" s="184"/>
      <c r="K48" s="88"/>
      <c r="L48" s="282"/>
      <c r="M48" s="141"/>
      <c r="N48" s="143"/>
      <c r="O48" s="143"/>
      <c r="P48" s="143"/>
      <c r="Q48" s="143"/>
      <c r="R48" s="143"/>
      <c r="S48" s="184"/>
      <c r="V48" s="192"/>
      <c r="W48" s="141"/>
      <c r="X48" s="143"/>
      <c r="Y48" s="143"/>
      <c r="Z48" s="143"/>
      <c r="AA48" s="143"/>
      <c r="AB48" s="143"/>
      <c r="AC48" s="145"/>
    </row>
    <row r="49" spans="2:30" ht="19.5" thickBot="1" x14ac:dyDescent="0.45">
      <c r="B49" s="282"/>
      <c r="C49" s="153"/>
      <c r="D49" s="177"/>
      <c r="E49" s="277">
        <f>E47+F47</f>
        <v>0</v>
      </c>
      <c r="F49" s="277"/>
      <c r="G49" s="277">
        <f>G47+H47</f>
        <v>0</v>
      </c>
      <c r="H49" s="277"/>
      <c r="I49" s="185"/>
      <c r="K49" s="88"/>
      <c r="L49" s="282"/>
      <c r="M49" s="153"/>
      <c r="N49" s="177"/>
      <c r="O49" s="277">
        <f>O47+P47</f>
        <v>126</v>
      </c>
      <c r="P49" s="277"/>
      <c r="Q49" s="277">
        <f>Q47+R47</f>
        <v>96</v>
      </c>
      <c r="R49" s="277"/>
      <c r="S49" s="185"/>
      <c r="V49" s="192"/>
      <c r="W49" s="153"/>
      <c r="X49" s="143"/>
      <c r="Y49" s="207">
        <f>Y47+Z47</f>
        <v>998</v>
      </c>
      <c r="Z49" s="208"/>
      <c r="AA49" s="207">
        <f>AA47+AB47</f>
        <v>1097</v>
      </c>
      <c r="AB49" s="208"/>
      <c r="AC49" s="146"/>
      <c r="AD49" s="66">
        <v>137.5</v>
      </c>
    </row>
    <row r="50" spans="2:30" x14ac:dyDescent="0.4">
      <c r="B50" s="282"/>
      <c r="C50" s="272" t="s">
        <v>460</v>
      </c>
      <c r="D50" s="273"/>
      <c r="E50" s="143"/>
      <c r="F50" s="143"/>
      <c r="G50" s="143"/>
      <c r="H50" s="143"/>
      <c r="I50" s="144"/>
      <c r="K50" s="88"/>
      <c r="L50" s="282"/>
      <c r="M50" s="272" t="s">
        <v>402</v>
      </c>
      <c r="N50" s="273" t="s">
        <v>436</v>
      </c>
      <c r="O50" s="143">
        <v>154</v>
      </c>
      <c r="P50" s="143">
        <v>35</v>
      </c>
      <c r="Q50" s="143">
        <v>159</v>
      </c>
      <c r="R50" s="143">
        <v>35</v>
      </c>
      <c r="S50" s="144">
        <v>270</v>
      </c>
      <c r="V50" s="192"/>
      <c r="W50" s="272" t="s">
        <v>339</v>
      </c>
      <c r="X50" s="143" t="s">
        <v>384</v>
      </c>
      <c r="Y50" s="143">
        <v>508</v>
      </c>
      <c r="Z50" s="143">
        <v>167</v>
      </c>
      <c r="AA50" s="143">
        <v>563</v>
      </c>
      <c r="AB50" s="143">
        <v>167</v>
      </c>
      <c r="AC50" s="144">
        <v>1064</v>
      </c>
    </row>
    <row r="51" spans="2:30" x14ac:dyDescent="0.4">
      <c r="B51" s="282"/>
      <c r="C51" s="141"/>
      <c r="D51" s="143"/>
      <c r="E51" s="143"/>
      <c r="F51" s="143"/>
      <c r="G51" s="143"/>
      <c r="H51" s="143"/>
      <c r="I51" s="145"/>
      <c r="K51" s="88"/>
      <c r="L51" s="282"/>
      <c r="M51" s="141"/>
      <c r="N51" s="143"/>
      <c r="O51" s="143"/>
      <c r="P51" s="143"/>
      <c r="Q51" s="143"/>
      <c r="R51" s="143"/>
      <c r="S51" s="145"/>
      <c r="V51" s="192"/>
      <c r="W51" s="141"/>
      <c r="X51" s="143"/>
      <c r="Y51" s="143"/>
      <c r="Z51" s="143"/>
      <c r="AA51" s="143"/>
      <c r="AB51" s="143"/>
      <c r="AC51" s="145"/>
    </row>
    <row r="52" spans="2:30" ht="19.5" thickBot="1" x14ac:dyDescent="0.45">
      <c r="B52" s="282"/>
      <c r="C52" s="153"/>
      <c r="D52" s="177"/>
      <c r="E52" s="277">
        <f>E50+F50</f>
        <v>0</v>
      </c>
      <c r="F52" s="277"/>
      <c r="G52" s="277">
        <f>G50+H50</f>
        <v>0</v>
      </c>
      <c r="H52" s="277"/>
      <c r="I52" s="146"/>
      <c r="K52" s="88"/>
      <c r="L52" s="282"/>
      <c r="M52" s="153"/>
      <c r="N52" s="177"/>
      <c r="O52" s="277">
        <f>O50+P50</f>
        <v>189</v>
      </c>
      <c r="P52" s="277"/>
      <c r="Q52" s="277">
        <f>Q50+R50</f>
        <v>194</v>
      </c>
      <c r="R52" s="277"/>
      <c r="S52" s="146"/>
      <c r="V52" s="192"/>
      <c r="W52" s="153"/>
      <c r="X52" s="143"/>
      <c r="Y52" s="207">
        <f>Y50+Z50</f>
        <v>675</v>
      </c>
      <c r="Z52" s="208"/>
      <c r="AA52" s="207">
        <f>AA50+AB50</f>
        <v>730</v>
      </c>
      <c r="AB52" s="208"/>
      <c r="AC52" s="146"/>
      <c r="AD52" s="66">
        <v>47.2</v>
      </c>
    </row>
    <row r="53" spans="2:30" x14ac:dyDescent="0.4">
      <c r="B53" s="282"/>
      <c r="C53" s="272" t="s">
        <v>461</v>
      </c>
      <c r="D53" s="273"/>
      <c r="E53" s="273"/>
      <c r="F53" s="273"/>
      <c r="G53" s="273"/>
      <c r="H53" s="273"/>
      <c r="I53" s="278"/>
      <c r="K53" s="88"/>
      <c r="L53" s="282"/>
      <c r="M53" s="272" t="s">
        <v>403</v>
      </c>
      <c r="N53" s="273" t="s">
        <v>440</v>
      </c>
      <c r="O53" s="273">
        <v>89</v>
      </c>
      <c r="P53" s="273">
        <v>49</v>
      </c>
      <c r="Q53" s="273">
        <v>136</v>
      </c>
      <c r="R53" s="273">
        <v>49</v>
      </c>
      <c r="S53" s="278">
        <v>277</v>
      </c>
      <c r="V53" s="192"/>
      <c r="W53" s="179" t="s">
        <v>388</v>
      </c>
      <c r="X53" s="143" t="s">
        <v>389</v>
      </c>
      <c r="Y53" s="143">
        <v>176</v>
      </c>
      <c r="Z53" s="143">
        <v>33</v>
      </c>
      <c r="AA53" s="143">
        <v>174</v>
      </c>
      <c r="AB53" s="143">
        <v>33</v>
      </c>
      <c r="AC53" s="144">
        <v>476</v>
      </c>
    </row>
    <row r="54" spans="2:30" x14ac:dyDescent="0.4">
      <c r="B54" s="282"/>
      <c r="C54" s="141"/>
      <c r="D54" s="143"/>
      <c r="E54" s="143"/>
      <c r="F54" s="143"/>
      <c r="G54" s="143"/>
      <c r="H54" s="143"/>
      <c r="I54" s="184"/>
      <c r="K54" s="88"/>
      <c r="L54" s="282"/>
      <c r="M54" s="141"/>
      <c r="N54" s="143"/>
      <c r="O54" s="143"/>
      <c r="P54" s="143"/>
      <c r="Q54" s="143"/>
      <c r="R54" s="143"/>
      <c r="S54" s="184"/>
      <c r="V54" s="192"/>
      <c r="W54" s="180"/>
      <c r="X54" s="143"/>
      <c r="Y54" s="143"/>
      <c r="Z54" s="143"/>
      <c r="AA54" s="143"/>
      <c r="AB54" s="143"/>
      <c r="AC54" s="145"/>
    </row>
    <row r="55" spans="2:30" ht="19.5" thickBot="1" x14ac:dyDescent="0.45">
      <c r="B55" s="282"/>
      <c r="C55" s="153"/>
      <c r="D55" s="177"/>
      <c r="E55" s="277">
        <f>E53+F53</f>
        <v>0</v>
      </c>
      <c r="F55" s="277"/>
      <c r="G55" s="277">
        <f>G53+H53</f>
        <v>0</v>
      </c>
      <c r="H55" s="277"/>
      <c r="I55" s="185"/>
      <c r="K55" s="88"/>
      <c r="L55" s="282"/>
      <c r="M55" s="153"/>
      <c r="N55" s="177"/>
      <c r="O55" s="277">
        <f>O53+P53</f>
        <v>138</v>
      </c>
      <c r="P55" s="277"/>
      <c r="Q55" s="277">
        <f>Q53+R53</f>
        <v>185</v>
      </c>
      <c r="R55" s="277"/>
      <c r="S55" s="185"/>
      <c r="V55" s="192"/>
      <c r="W55" s="181"/>
      <c r="X55" s="143"/>
      <c r="Y55" s="207">
        <f>Y53+Z53</f>
        <v>209</v>
      </c>
      <c r="Z55" s="208"/>
      <c r="AA55" s="207">
        <f>AA53+AB53</f>
        <v>207</v>
      </c>
      <c r="AB55" s="208"/>
      <c r="AC55" s="146"/>
      <c r="AD55" s="66">
        <f>AC53/22.5</f>
        <v>21.155555555555555</v>
      </c>
    </row>
    <row r="56" spans="2:30" x14ac:dyDescent="0.4">
      <c r="B56" s="282"/>
      <c r="C56" s="272" t="s">
        <v>462</v>
      </c>
      <c r="D56" s="143"/>
      <c r="E56" s="143"/>
      <c r="F56" s="143"/>
      <c r="G56" s="143"/>
      <c r="H56" s="143"/>
      <c r="I56" s="144"/>
      <c r="K56" s="88"/>
      <c r="L56" s="282"/>
      <c r="M56" s="272" t="s">
        <v>439</v>
      </c>
      <c r="N56" s="143" t="s">
        <v>444</v>
      </c>
      <c r="O56" s="143">
        <v>79</v>
      </c>
      <c r="P56" s="143">
        <v>22</v>
      </c>
      <c r="Q56" s="143">
        <v>112</v>
      </c>
      <c r="R56" s="143">
        <v>22</v>
      </c>
      <c r="S56" s="144">
        <v>336</v>
      </c>
      <c r="V56" s="192"/>
      <c r="W56" s="272" t="s">
        <v>390</v>
      </c>
      <c r="X56" s="273"/>
      <c r="Y56" s="200"/>
      <c r="Z56" s="200"/>
      <c r="AA56" s="200"/>
      <c r="AB56" s="200"/>
      <c r="AC56" s="194"/>
    </row>
    <row r="57" spans="2:30" x14ac:dyDescent="0.4">
      <c r="B57" s="282"/>
      <c r="C57" s="141"/>
      <c r="D57" s="143"/>
      <c r="E57" s="143"/>
      <c r="F57" s="143"/>
      <c r="G57" s="143"/>
      <c r="H57" s="143"/>
      <c r="I57" s="145"/>
      <c r="K57" s="88"/>
      <c r="L57" s="282"/>
      <c r="M57" s="141"/>
      <c r="N57" s="143"/>
      <c r="O57" s="143"/>
      <c r="P57" s="143"/>
      <c r="Q57" s="143"/>
      <c r="R57" s="143"/>
      <c r="S57" s="145"/>
      <c r="V57" s="192"/>
      <c r="W57" s="141"/>
      <c r="X57" s="143"/>
      <c r="Y57" s="156"/>
      <c r="Z57" s="156"/>
      <c r="AA57" s="156"/>
      <c r="AB57" s="156"/>
      <c r="AC57" s="145"/>
    </row>
    <row r="58" spans="2:30" ht="19.5" thickBot="1" x14ac:dyDescent="0.45">
      <c r="B58" s="282"/>
      <c r="C58" s="153"/>
      <c r="D58" s="143"/>
      <c r="E58" s="277">
        <f>E56+F56</f>
        <v>0</v>
      </c>
      <c r="F58" s="277"/>
      <c r="G58" s="277">
        <f>G56+H56</f>
        <v>0</v>
      </c>
      <c r="H58" s="277"/>
      <c r="I58" s="146"/>
      <c r="K58" s="88"/>
      <c r="L58" s="282"/>
      <c r="M58" s="153"/>
      <c r="N58" s="143"/>
      <c r="O58" s="277">
        <f>O56+P56</f>
        <v>101</v>
      </c>
      <c r="P58" s="277"/>
      <c r="Q58" s="277">
        <f>Q56+R56</f>
        <v>134</v>
      </c>
      <c r="R58" s="277"/>
      <c r="S58" s="146"/>
      <c r="V58" s="192"/>
      <c r="W58" s="153"/>
      <c r="X58" s="177"/>
      <c r="Y58" s="207"/>
      <c r="Z58" s="208"/>
      <c r="AA58" s="207"/>
      <c r="AB58" s="208"/>
      <c r="AC58" s="176"/>
    </row>
    <row r="59" spans="2:30" x14ac:dyDescent="0.4">
      <c r="B59" s="282"/>
      <c r="C59" s="272" t="s">
        <v>463</v>
      </c>
      <c r="D59" s="279"/>
      <c r="E59" s="143"/>
      <c r="F59" s="143"/>
      <c r="G59" s="143"/>
      <c r="H59" s="143"/>
      <c r="I59" s="144"/>
      <c r="K59" s="88"/>
      <c r="L59" s="282"/>
      <c r="M59" s="272" t="s">
        <v>455</v>
      </c>
      <c r="N59" s="279" t="s">
        <v>456</v>
      </c>
      <c r="O59" s="143">
        <v>148</v>
      </c>
      <c r="P59" s="143">
        <v>48</v>
      </c>
      <c r="Q59" s="143">
        <v>172</v>
      </c>
      <c r="R59" s="143">
        <v>48</v>
      </c>
      <c r="S59" s="144">
        <v>317</v>
      </c>
      <c r="V59" s="192"/>
      <c r="W59" s="272" t="s">
        <v>391</v>
      </c>
      <c r="X59" s="197"/>
      <c r="Y59" s="273"/>
      <c r="Z59" s="273"/>
      <c r="AA59" s="273"/>
      <c r="AB59" s="273"/>
      <c r="AC59" s="194"/>
    </row>
    <row r="60" spans="2:30" x14ac:dyDescent="0.4">
      <c r="B60" s="282"/>
      <c r="C60" s="141"/>
      <c r="D60" s="150"/>
      <c r="E60" s="143"/>
      <c r="F60" s="143"/>
      <c r="G60" s="143"/>
      <c r="H60" s="143"/>
      <c r="I60" s="145"/>
      <c r="K60" s="88"/>
      <c r="L60" s="282"/>
      <c r="M60" s="141"/>
      <c r="N60" s="150"/>
      <c r="O60" s="143"/>
      <c r="P60" s="143"/>
      <c r="Q60" s="143"/>
      <c r="R60" s="143"/>
      <c r="S60" s="145"/>
      <c r="V60" s="192"/>
      <c r="W60" s="141"/>
      <c r="X60" s="204"/>
      <c r="Y60" s="143"/>
      <c r="Z60" s="143"/>
      <c r="AA60" s="143"/>
      <c r="AB60" s="143"/>
      <c r="AC60" s="145"/>
    </row>
    <row r="61" spans="2:30" ht="19.5" thickBot="1" x14ac:dyDescent="0.45">
      <c r="B61" s="283"/>
      <c r="C61" s="153"/>
      <c r="D61" s="280"/>
      <c r="E61" s="277">
        <f>E59+F59</f>
        <v>0</v>
      </c>
      <c r="F61" s="277"/>
      <c r="G61" s="277">
        <f>G59+H59</f>
        <v>0</v>
      </c>
      <c r="H61" s="277"/>
      <c r="I61" s="146"/>
      <c r="K61" s="88"/>
      <c r="L61" s="283"/>
      <c r="M61" s="153"/>
      <c r="N61" s="280"/>
      <c r="O61" s="277">
        <f>O59+P59</f>
        <v>196</v>
      </c>
      <c r="P61" s="277"/>
      <c r="Q61" s="277">
        <f>Q59+R59</f>
        <v>220</v>
      </c>
      <c r="R61" s="277"/>
      <c r="S61" s="146"/>
      <c r="V61" s="193"/>
      <c r="W61" s="153"/>
      <c r="X61" s="205"/>
      <c r="Y61" s="207">
        <f>Y59+Z59</f>
        <v>0</v>
      </c>
      <c r="Z61" s="208"/>
      <c r="AA61" s="207">
        <f>AA59+AB59</f>
        <v>0</v>
      </c>
      <c r="AB61" s="208"/>
      <c r="AC61" s="176"/>
    </row>
    <row r="62" spans="2:30" x14ac:dyDescent="0.4">
      <c r="B62" s="77"/>
      <c r="C62" s="77"/>
      <c r="D62" s="91"/>
      <c r="E62" s="92"/>
      <c r="F62" s="92"/>
      <c r="G62" s="92"/>
      <c r="H62" s="92"/>
      <c r="I62" s="77"/>
      <c r="K62" s="88"/>
      <c r="L62" s="88"/>
      <c r="M62" s="88"/>
      <c r="N62" s="88"/>
      <c r="O62" s="88"/>
      <c r="P62" s="88"/>
      <c r="Q62" s="88"/>
      <c r="R62" s="88"/>
    </row>
    <row r="63" spans="2:30" x14ac:dyDescent="0.4">
      <c r="D63" s="178" t="s">
        <v>145</v>
      </c>
    </row>
    <row r="64" spans="2:30" ht="19.5" thickBot="1" x14ac:dyDescent="0.45">
      <c r="D64" s="178"/>
    </row>
    <row r="65" spans="3:26"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row>
    <row r="66" spans="3:26" x14ac:dyDescent="0.4">
      <c r="C66" s="84" t="s">
        <v>146</v>
      </c>
      <c r="D66" s="191" t="s">
        <v>439</v>
      </c>
      <c r="E66" s="266">
        <v>162</v>
      </c>
      <c r="F66" s="267"/>
      <c r="G66" s="97" t="s">
        <v>103</v>
      </c>
      <c r="H66" s="70" t="s">
        <v>128</v>
      </c>
      <c r="I66" s="70" t="s">
        <v>129</v>
      </c>
      <c r="J66" s="71" t="s">
        <v>128</v>
      </c>
      <c r="L66" s="191" t="s">
        <v>390</v>
      </c>
      <c r="M66" s="266">
        <v>47</v>
      </c>
      <c r="N66" s="267"/>
      <c r="O66" s="97" t="s">
        <v>103</v>
      </c>
      <c r="P66" s="70" t="s">
        <v>128</v>
      </c>
      <c r="Q66" s="70" t="s">
        <v>129</v>
      </c>
      <c r="R66" s="71" t="s">
        <v>128</v>
      </c>
      <c r="T66" s="191" t="s">
        <v>333</v>
      </c>
      <c r="U66" s="266">
        <v>88</v>
      </c>
      <c r="V66" s="267"/>
      <c r="W66" s="97" t="s">
        <v>103</v>
      </c>
      <c r="X66" s="70" t="s">
        <v>128</v>
      </c>
      <c r="Y66" s="70" t="s">
        <v>129</v>
      </c>
      <c r="Z66" s="71" t="s">
        <v>128</v>
      </c>
    </row>
    <row r="67" spans="3:26" ht="19.5" x14ac:dyDescent="0.4">
      <c r="C67" s="107" t="s">
        <v>302</v>
      </c>
      <c r="D67" s="192"/>
      <c r="E67" s="268"/>
      <c r="F67" s="269"/>
      <c r="G67" s="142">
        <v>38</v>
      </c>
      <c r="H67" s="154">
        <v>10</v>
      </c>
      <c r="I67" s="154">
        <v>37</v>
      </c>
      <c r="J67" s="144">
        <v>10</v>
      </c>
      <c r="L67" s="192"/>
      <c r="M67" s="268"/>
      <c r="N67" s="269"/>
      <c r="O67" s="142">
        <v>27</v>
      </c>
      <c r="P67" s="154">
        <v>13</v>
      </c>
      <c r="Q67" s="154">
        <v>43</v>
      </c>
      <c r="R67" s="144">
        <v>13</v>
      </c>
      <c r="T67" s="192"/>
      <c r="U67" s="268"/>
      <c r="V67" s="269"/>
      <c r="W67" s="142">
        <v>43</v>
      </c>
      <c r="X67" s="154">
        <v>9</v>
      </c>
      <c r="Y67" s="154">
        <v>42</v>
      </c>
      <c r="Z67" s="144">
        <v>9</v>
      </c>
    </row>
    <row r="68" spans="3:26" x14ac:dyDescent="0.4">
      <c r="D68" s="192"/>
      <c r="E68" s="268"/>
      <c r="F68" s="269"/>
      <c r="G68" s="264"/>
      <c r="H68" s="156"/>
      <c r="I68" s="156"/>
      <c r="J68" s="146"/>
      <c r="L68" s="192"/>
      <c r="M68" s="268"/>
      <c r="N68" s="269"/>
      <c r="O68" s="264"/>
      <c r="P68" s="156"/>
      <c r="Q68" s="156"/>
      <c r="R68" s="146"/>
      <c r="T68" s="192"/>
      <c r="U68" s="268"/>
      <c r="V68" s="269"/>
      <c r="W68" s="264"/>
      <c r="X68" s="156"/>
      <c r="Y68" s="156"/>
      <c r="Z68" s="146"/>
    </row>
    <row r="69" spans="3:26" ht="19.5" thickBot="1" x14ac:dyDescent="0.45">
      <c r="D69" s="193"/>
      <c r="E69" s="270"/>
      <c r="F69" s="271"/>
      <c r="G69" s="265">
        <f>G67+H67</f>
        <v>48</v>
      </c>
      <c r="H69" s="196"/>
      <c r="I69" s="195">
        <f>I67+J67</f>
        <v>47</v>
      </c>
      <c r="J69" s="201"/>
      <c r="L69" s="193"/>
      <c r="M69" s="270"/>
      <c r="N69" s="271"/>
      <c r="O69" s="265">
        <f>O67+P67</f>
        <v>40</v>
      </c>
      <c r="P69" s="196"/>
      <c r="Q69" s="195">
        <f>Q67+R67</f>
        <v>56</v>
      </c>
      <c r="R69" s="201"/>
      <c r="T69" s="193"/>
      <c r="U69" s="270"/>
      <c r="V69" s="271"/>
      <c r="W69" s="265">
        <f>W67+X67</f>
        <v>52</v>
      </c>
      <c r="X69" s="196"/>
      <c r="Y69" s="195">
        <f>Y67+Z67</f>
        <v>51</v>
      </c>
      <c r="Z69" s="201"/>
    </row>
    <row r="70" spans="3:26" x14ac:dyDescent="0.4">
      <c r="D70" s="191" t="s">
        <v>455</v>
      </c>
      <c r="E70" s="266">
        <v>380</v>
      </c>
      <c r="F70" s="267"/>
      <c r="G70" s="97" t="s">
        <v>103</v>
      </c>
      <c r="H70" s="70" t="s">
        <v>128</v>
      </c>
      <c r="I70" s="70" t="s">
        <v>129</v>
      </c>
      <c r="J70" s="71" t="s">
        <v>128</v>
      </c>
      <c r="L70" s="191" t="s">
        <v>391</v>
      </c>
      <c r="M70" s="266">
        <v>57</v>
      </c>
      <c r="N70" s="267"/>
      <c r="O70" s="97" t="s">
        <v>103</v>
      </c>
      <c r="P70" s="70" t="s">
        <v>128</v>
      </c>
      <c r="Q70" s="70" t="s">
        <v>129</v>
      </c>
      <c r="R70" s="71" t="s">
        <v>128</v>
      </c>
      <c r="T70" s="191" t="s">
        <v>334</v>
      </c>
      <c r="U70" s="266">
        <v>62</v>
      </c>
      <c r="V70" s="267"/>
      <c r="W70" s="97" t="s">
        <v>103</v>
      </c>
      <c r="X70" s="70" t="s">
        <v>128</v>
      </c>
      <c r="Y70" s="70" t="s">
        <v>129</v>
      </c>
      <c r="Z70" s="71" t="s">
        <v>128</v>
      </c>
    </row>
    <row r="71" spans="3:26" x14ac:dyDescent="0.4">
      <c r="D71" s="192"/>
      <c r="E71" s="268"/>
      <c r="F71" s="269"/>
      <c r="G71" s="142">
        <v>53</v>
      </c>
      <c r="H71" s="154">
        <v>16</v>
      </c>
      <c r="I71" s="154">
        <v>65</v>
      </c>
      <c r="J71" s="144">
        <v>16</v>
      </c>
      <c r="L71" s="192"/>
      <c r="M71" s="268"/>
      <c r="N71" s="269"/>
      <c r="O71" s="142">
        <v>32</v>
      </c>
      <c r="P71" s="154">
        <v>7</v>
      </c>
      <c r="Q71" s="154">
        <v>32</v>
      </c>
      <c r="R71" s="144">
        <v>7</v>
      </c>
      <c r="T71" s="192"/>
      <c r="U71" s="268"/>
      <c r="V71" s="269"/>
      <c r="W71" s="142">
        <v>85</v>
      </c>
      <c r="X71" s="154">
        <v>18</v>
      </c>
      <c r="Y71" s="154">
        <v>91</v>
      </c>
      <c r="Z71" s="144">
        <v>18</v>
      </c>
    </row>
    <row r="72" spans="3:26" x14ac:dyDescent="0.4">
      <c r="D72" s="192"/>
      <c r="E72" s="268"/>
      <c r="F72" s="269"/>
      <c r="G72" s="264"/>
      <c r="H72" s="156"/>
      <c r="I72" s="156"/>
      <c r="J72" s="146"/>
      <c r="L72" s="192"/>
      <c r="M72" s="268"/>
      <c r="N72" s="269"/>
      <c r="O72" s="264"/>
      <c r="P72" s="156"/>
      <c r="Q72" s="156"/>
      <c r="R72" s="146"/>
      <c r="T72" s="192"/>
      <c r="U72" s="268"/>
      <c r="V72" s="269"/>
      <c r="W72" s="264"/>
      <c r="X72" s="156"/>
      <c r="Y72" s="156"/>
      <c r="Z72" s="146"/>
    </row>
    <row r="73" spans="3:26" ht="19.5" thickBot="1" x14ac:dyDescent="0.45">
      <c r="D73" s="193"/>
      <c r="E73" s="270"/>
      <c r="F73" s="271"/>
      <c r="G73" s="265">
        <f>G71+H71</f>
        <v>69</v>
      </c>
      <c r="H73" s="196"/>
      <c r="I73" s="195">
        <f>I71+J71</f>
        <v>81</v>
      </c>
      <c r="J73" s="201"/>
      <c r="L73" s="193"/>
      <c r="M73" s="270"/>
      <c r="N73" s="271"/>
      <c r="O73" s="265">
        <f>O71+P71</f>
        <v>39</v>
      </c>
      <c r="P73" s="196"/>
      <c r="Q73" s="195">
        <f>Q71+R71</f>
        <v>39</v>
      </c>
      <c r="R73" s="201"/>
      <c r="T73" s="193"/>
      <c r="U73" s="270"/>
      <c r="V73" s="271"/>
      <c r="W73" s="265">
        <f>W71+X71</f>
        <v>103</v>
      </c>
      <c r="X73" s="196"/>
      <c r="Y73" s="195">
        <f>Y71+Z71</f>
        <v>109</v>
      </c>
      <c r="Z73" s="201"/>
    </row>
    <row r="74" spans="3:26" x14ac:dyDescent="0.4">
      <c r="D74" s="191" t="s">
        <v>454</v>
      </c>
      <c r="E74" s="266">
        <v>97</v>
      </c>
      <c r="F74" s="267"/>
      <c r="G74" s="97" t="s">
        <v>103</v>
      </c>
      <c r="H74" s="70" t="s">
        <v>128</v>
      </c>
      <c r="I74" s="70" t="s">
        <v>129</v>
      </c>
      <c r="J74" s="71" t="s">
        <v>128</v>
      </c>
      <c r="L74" s="191" t="s">
        <v>398</v>
      </c>
      <c r="M74" s="266">
        <v>111</v>
      </c>
      <c r="N74" s="267"/>
      <c r="O74" s="97" t="s">
        <v>103</v>
      </c>
      <c r="P74" s="70" t="s">
        <v>128</v>
      </c>
      <c r="Q74" s="70" t="s">
        <v>129</v>
      </c>
      <c r="R74" s="71" t="s">
        <v>128</v>
      </c>
      <c r="T74" s="191" t="s">
        <v>335</v>
      </c>
      <c r="U74" s="266">
        <v>148</v>
      </c>
      <c r="V74" s="267"/>
      <c r="W74" s="97" t="s">
        <v>103</v>
      </c>
      <c r="X74" s="70" t="s">
        <v>128</v>
      </c>
      <c r="Y74" s="70" t="s">
        <v>129</v>
      </c>
      <c r="Z74" s="71" t="s">
        <v>128</v>
      </c>
    </row>
    <row r="75" spans="3:26" x14ac:dyDescent="0.4">
      <c r="D75" s="192"/>
      <c r="E75" s="268"/>
      <c r="F75" s="269"/>
      <c r="G75" s="142">
        <v>53</v>
      </c>
      <c r="H75" s="154">
        <v>7</v>
      </c>
      <c r="I75" s="154">
        <v>75</v>
      </c>
      <c r="J75" s="144">
        <v>7</v>
      </c>
      <c r="L75" s="192"/>
      <c r="M75" s="268"/>
      <c r="N75" s="269"/>
      <c r="O75" s="142">
        <v>61</v>
      </c>
      <c r="P75" s="154">
        <v>15</v>
      </c>
      <c r="Q75" s="154">
        <v>58</v>
      </c>
      <c r="R75" s="144">
        <v>15</v>
      </c>
      <c r="T75" s="192"/>
      <c r="U75" s="268"/>
      <c r="V75" s="269"/>
      <c r="W75" s="142">
        <v>157</v>
      </c>
      <c r="X75" s="154">
        <v>33</v>
      </c>
      <c r="Y75" s="154">
        <v>134</v>
      </c>
      <c r="Z75" s="144">
        <v>33</v>
      </c>
    </row>
    <row r="76" spans="3:26" x14ac:dyDescent="0.4">
      <c r="D76" s="192"/>
      <c r="E76" s="268"/>
      <c r="F76" s="269"/>
      <c r="G76" s="264"/>
      <c r="H76" s="156"/>
      <c r="I76" s="156"/>
      <c r="J76" s="146"/>
      <c r="L76" s="192"/>
      <c r="M76" s="268"/>
      <c r="N76" s="269"/>
      <c r="O76" s="264"/>
      <c r="P76" s="156"/>
      <c r="Q76" s="156"/>
      <c r="R76" s="146"/>
      <c r="T76" s="192"/>
      <c r="U76" s="268"/>
      <c r="V76" s="269"/>
      <c r="W76" s="264"/>
      <c r="X76" s="156"/>
      <c r="Y76" s="156"/>
      <c r="Z76" s="146"/>
    </row>
    <row r="77" spans="3:26" ht="19.5" thickBot="1" x14ac:dyDescent="0.45">
      <c r="D77" s="193"/>
      <c r="E77" s="270"/>
      <c r="F77" s="271"/>
      <c r="G77" s="265">
        <f t="shared" ref="G77" si="3">G75+H75</f>
        <v>60</v>
      </c>
      <c r="H77" s="196"/>
      <c r="I77" s="195">
        <f t="shared" ref="I77" si="4">I75+J75</f>
        <v>82</v>
      </c>
      <c r="J77" s="201"/>
      <c r="L77" s="193"/>
      <c r="M77" s="270"/>
      <c r="N77" s="271"/>
      <c r="O77" s="265">
        <f>O75+P75</f>
        <v>76</v>
      </c>
      <c r="P77" s="196"/>
      <c r="Q77" s="195">
        <f>Q75+R75</f>
        <v>73</v>
      </c>
      <c r="R77" s="201"/>
      <c r="T77" s="193"/>
      <c r="U77" s="270"/>
      <c r="V77" s="271"/>
      <c r="W77" s="265">
        <f>W75+X75</f>
        <v>190</v>
      </c>
      <c r="X77" s="196"/>
      <c r="Y77" s="195">
        <f>Y75+Z75</f>
        <v>167</v>
      </c>
      <c r="Z77" s="201"/>
    </row>
    <row r="78" spans="3:26" x14ac:dyDescent="0.4">
      <c r="D78" s="191" t="s">
        <v>447</v>
      </c>
      <c r="E78" s="266">
        <v>64</v>
      </c>
      <c r="F78" s="267"/>
      <c r="G78" s="97" t="s">
        <v>103</v>
      </c>
      <c r="H78" s="70" t="s">
        <v>128</v>
      </c>
      <c r="I78" s="70" t="s">
        <v>129</v>
      </c>
      <c r="J78" s="71" t="s">
        <v>128</v>
      </c>
      <c r="L78" s="191" t="s">
        <v>399</v>
      </c>
      <c r="M78" s="266">
        <v>176</v>
      </c>
      <c r="N78" s="267"/>
      <c r="O78" s="97" t="s">
        <v>103</v>
      </c>
      <c r="P78" s="70" t="s">
        <v>128</v>
      </c>
      <c r="Q78" s="70" t="s">
        <v>129</v>
      </c>
      <c r="R78" s="71" t="s">
        <v>128</v>
      </c>
      <c r="T78" s="191" t="s">
        <v>336</v>
      </c>
      <c r="U78" s="266">
        <v>447</v>
      </c>
      <c r="V78" s="267"/>
      <c r="W78" s="97" t="s">
        <v>103</v>
      </c>
      <c r="X78" s="70" t="s">
        <v>128</v>
      </c>
      <c r="Y78" s="70" t="s">
        <v>129</v>
      </c>
      <c r="Z78" s="71" t="s">
        <v>128</v>
      </c>
    </row>
    <row r="79" spans="3:26" x14ac:dyDescent="0.4">
      <c r="D79" s="192"/>
      <c r="E79" s="268"/>
      <c r="F79" s="269"/>
      <c r="G79" s="142">
        <v>67</v>
      </c>
      <c r="H79" s="154">
        <v>8</v>
      </c>
      <c r="I79" s="154">
        <v>44</v>
      </c>
      <c r="J79" s="144">
        <v>8</v>
      </c>
      <c r="L79" s="192"/>
      <c r="M79" s="268"/>
      <c r="N79" s="269"/>
      <c r="O79" s="142">
        <v>21</v>
      </c>
      <c r="P79" s="154">
        <v>4</v>
      </c>
      <c r="Q79" s="154">
        <v>23</v>
      </c>
      <c r="R79" s="144">
        <v>4</v>
      </c>
      <c r="T79" s="192"/>
      <c r="U79" s="268"/>
      <c r="V79" s="269"/>
      <c r="W79" s="142">
        <v>167</v>
      </c>
      <c r="X79" s="154">
        <v>35</v>
      </c>
      <c r="Y79" s="154">
        <v>179</v>
      </c>
      <c r="Z79" s="144">
        <v>35</v>
      </c>
    </row>
    <row r="80" spans="3:26" x14ac:dyDescent="0.4">
      <c r="D80" s="192"/>
      <c r="E80" s="268"/>
      <c r="F80" s="269"/>
      <c r="G80" s="264"/>
      <c r="H80" s="156"/>
      <c r="I80" s="156"/>
      <c r="J80" s="146"/>
      <c r="L80" s="192"/>
      <c r="M80" s="268"/>
      <c r="N80" s="269"/>
      <c r="O80" s="264"/>
      <c r="P80" s="156"/>
      <c r="Q80" s="156"/>
      <c r="R80" s="146"/>
      <c r="T80" s="192"/>
      <c r="U80" s="268"/>
      <c r="V80" s="269"/>
      <c r="W80" s="264"/>
      <c r="X80" s="156"/>
      <c r="Y80" s="156"/>
      <c r="Z80" s="146"/>
    </row>
    <row r="81" spans="4:26" ht="19.5" thickBot="1" x14ac:dyDescent="0.45">
      <c r="D81" s="193"/>
      <c r="E81" s="270"/>
      <c r="F81" s="271"/>
      <c r="G81" s="265">
        <f t="shared" ref="G81" si="5">G79+H79</f>
        <v>75</v>
      </c>
      <c r="H81" s="196"/>
      <c r="I81" s="195">
        <f t="shared" ref="I81" si="6">I79+J79</f>
        <v>52</v>
      </c>
      <c r="J81" s="201"/>
      <c r="L81" s="193"/>
      <c r="M81" s="270"/>
      <c r="N81" s="271"/>
      <c r="O81" s="265">
        <f>O79+P79</f>
        <v>25</v>
      </c>
      <c r="P81" s="196"/>
      <c r="Q81" s="195">
        <f>Q79+R79</f>
        <v>27</v>
      </c>
      <c r="R81" s="201"/>
      <c r="T81" s="193"/>
      <c r="U81" s="270"/>
      <c r="V81" s="271"/>
      <c r="W81" s="265">
        <f>W79+X79</f>
        <v>202</v>
      </c>
      <c r="X81" s="196"/>
      <c r="Y81" s="195">
        <f>Y79+Z79</f>
        <v>214</v>
      </c>
      <c r="Z81" s="201"/>
    </row>
    <row r="82" spans="4:26" x14ac:dyDescent="0.4">
      <c r="D82" s="191" t="s">
        <v>448</v>
      </c>
      <c r="E82" s="266">
        <v>22</v>
      </c>
      <c r="F82" s="267"/>
      <c r="G82" s="97" t="s">
        <v>103</v>
      </c>
      <c r="H82" s="70" t="s">
        <v>128</v>
      </c>
      <c r="I82" s="70" t="s">
        <v>129</v>
      </c>
      <c r="J82" s="71" t="s">
        <v>128</v>
      </c>
      <c r="L82" s="191" t="s">
        <v>427</v>
      </c>
      <c r="M82" s="266">
        <v>576</v>
      </c>
      <c r="N82" s="267"/>
      <c r="O82" s="97" t="s">
        <v>103</v>
      </c>
      <c r="P82" s="70" t="s">
        <v>128</v>
      </c>
      <c r="Q82" s="70" t="s">
        <v>129</v>
      </c>
      <c r="R82" s="71" t="s">
        <v>128</v>
      </c>
      <c r="T82" s="191" t="s">
        <v>337</v>
      </c>
      <c r="U82" s="266">
        <v>109</v>
      </c>
      <c r="V82" s="267"/>
      <c r="W82" s="97" t="s">
        <v>103</v>
      </c>
      <c r="X82" s="70" t="s">
        <v>128</v>
      </c>
      <c r="Y82" s="70" t="s">
        <v>129</v>
      </c>
      <c r="Z82" s="71" t="s">
        <v>128</v>
      </c>
    </row>
    <row r="83" spans="4:26" x14ac:dyDescent="0.4">
      <c r="D83" s="192"/>
      <c r="E83" s="268"/>
      <c r="F83" s="269"/>
      <c r="G83" s="142">
        <v>24</v>
      </c>
      <c r="H83" s="154">
        <v>3</v>
      </c>
      <c r="I83" s="154">
        <v>21</v>
      </c>
      <c r="J83" s="144">
        <v>3</v>
      </c>
      <c r="L83" s="192"/>
      <c r="M83" s="268"/>
      <c r="N83" s="269"/>
      <c r="O83" s="142">
        <v>44</v>
      </c>
      <c r="P83" s="154">
        <v>6</v>
      </c>
      <c r="Q83" s="154">
        <v>29</v>
      </c>
      <c r="R83" s="144">
        <v>6</v>
      </c>
      <c r="T83" s="192"/>
      <c r="U83" s="268"/>
      <c r="V83" s="269"/>
      <c r="W83" s="142">
        <v>160</v>
      </c>
      <c r="X83" s="154">
        <v>40</v>
      </c>
      <c r="Y83" s="154">
        <v>155</v>
      </c>
      <c r="Z83" s="144">
        <v>40</v>
      </c>
    </row>
    <row r="84" spans="4:26" x14ac:dyDescent="0.4">
      <c r="D84" s="192"/>
      <c r="E84" s="268"/>
      <c r="F84" s="269"/>
      <c r="G84" s="264"/>
      <c r="H84" s="156"/>
      <c r="I84" s="156"/>
      <c r="J84" s="146"/>
      <c r="L84" s="192"/>
      <c r="M84" s="268"/>
      <c r="N84" s="269"/>
      <c r="O84" s="264"/>
      <c r="P84" s="156"/>
      <c r="Q84" s="156"/>
      <c r="R84" s="146"/>
      <c r="T84" s="192"/>
      <c r="U84" s="268"/>
      <c r="V84" s="269"/>
      <c r="W84" s="264"/>
      <c r="X84" s="156"/>
      <c r="Y84" s="156"/>
      <c r="Z84" s="146"/>
    </row>
    <row r="85" spans="4:26" ht="19.5" thickBot="1" x14ac:dyDescent="0.45">
      <c r="D85" s="193"/>
      <c r="E85" s="270"/>
      <c r="F85" s="271"/>
      <c r="G85" s="265">
        <f t="shared" ref="G85" si="7">G83+H83</f>
        <v>27</v>
      </c>
      <c r="H85" s="196"/>
      <c r="I85" s="195">
        <f t="shared" ref="I85" si="8">I83+J83</f>
        <v>24</v>
      </c>
      <c r="J85" s="201"/>
      <c r="L85" s="193"/>
      <c r="M85" s="270"/>
      <c r="N85" s="271"/>
      <c r="O85" s="265">
        <f>O83+P83</f>
        <v>50</v>
      </c>
      <c r="P85" s="196"/>
      <c r="Q85" s="195">
        <f>Q83+R83</f>
        <v>35</v>
      </c>
      <c r="R85" s="201"/>
      <c r="T85" s="193"/>
      <c r="U85" s="270"/>
      <c r="V85" s="271"/>
      <c r="W85" s="265">
        <f>W83+X83</f>
        <v>200</v>
      </c>
      <c r="X85" s="196"/>
      <c r="Y85" s="195">
        <f>Y83+Z83</f>
        <v>195</v>
      </c>
      <c r="Z85" s="201"/>
    </row>
    <row r="86" spans="4:26" x14ac:dyDescent="0.4">
      <c r="D86" s="191" t="s">
        <v>449</v>
      </c>
      <c r="E86" s="266"/>
      <c r="F86" s="267"/>
      <c r="G86" s="97" t="s">
        <v>103</v>
      </c>
      <c r="H86" s="70" t="s">
        <v>128</v>
      </c>
      <c r="I86" s="70" t="s">
        <v>129</v>
      </c>
      <c r="J86" s="71" t="s">
        <v>128</v>
      </c>
      <c r="L86" s="191" t="s">
        <v>429</v>
      </c>
      <c r="M86" s="266">
        <v>47</v>
      </c>
      <c r="N86" s="267"/>
      <c r="O86" s="97" t="s">
        <v>103</v>
      </c>
      <c r="P86" s="70" t="s">
        <v>128</v>
      </c>
      <c r="Q86" s="70" t="s">
        <v>129</v>
      </c>
      <c r="R86" s="71" t="s">
        <v>128</v>
      </c>
      <c r="T86" s="191" t="s">
        <v>338</v>
      </c>
      <c r="U86" s="266">
        <v>25</v>
      </c>
      <c r="V86" s="267"/>
      <c r="W86" s="97" t="s">
        <v>103</v>
      </c>
      <c r="X86" s="70" t="s">
        <v>128</v>
      </c>
      <c r="Y86" s="70" t="s">
        <v>129</v>
      </c>
      <c r="Z86" s="71" t="s">
        <v>128</v>
      </c>
    </row>
    <row r="87" spans="4:26" x14ac:dyDescent="0.4">
      <c r="D87" s="192"/>
      <c r="E87" s="268"/>
      <c r="F87" s="269"/>
      <c r="G87" s="142"/>
      <c r="H87" s="154"/>
      <c r="I87" s="154"/>
      <c r="J87" s="144"/>
      <c r="L87" s="192"/>
      <c r="M87" s="268"/>
      <c r="N87" s="269"/>
      <c r="O87" s="142">
        <v>42</v>
      </c>
      <c r="P87" s="154">
        <v>7</v>
      </c>
      <c r="Q87" s="154">
        <v>35</v>
      </c>
      <c r="R87" s="144">
        <v>7</v>
      </c>
      <c r="T87" s="192"/>
      <c r="U87" s="268"/>
      <c r="V87" s="269"/>
      <c r="W87" s="142">
        <v>175</v>
      </c>
      <c r="X87" s="154">
        <v>73</v>
      </c>
      <c r="Y87" s="154">
        <v>186</v>
      </c>
      <c r="Z87" s="144">
        <v>73</v>
      </c>
    </row>
    <row r="88" spans="4:26" x14ac:dyDescent="0.4">
      <c r="D88" s="192"/>
      <c r="E88" s="268"/>
      <c r="F88" s="269"/>
      <c r="G88" s="264"/>
      <c r="H88" s="156"/>
      <c r="I88" s="156"/>
      <c r="J88" s="146"/>
      <c r="L88" s="192"/>
      <c r="M88" s="268"/>
      <c r="N88" s="269"/>
      <c r="O88" s="264"/>
      <c r="P88" s="156"/>
      <c r="Q88" s="156"/>
      <c r="R88" s="146"/>
      <c r="T88" s="192"/>
      <c r="U88" s="268"/>
      <c r="V88" s="269"/>
      <c r="W88" s="264"/>
      <c r="X88" s="156"/>
      <c r="Y88" s="156"/>
      <c r="Z88" s="146"/>
    </row>
    <row r="89" spans="4:26" ht="19.5" thickBot="1" x14ac:dyDescent="0.45">
      <c r="D89" s="193"/>
      <c r="E89" s="270"/>
      <c r="F89" s="271"/>
      <c r="G89" s="265">
        <f t="shared" ref="G89" si="9">G87+H87</f>
        <v>0</v>
      </c>
      <c r="H89" s="196"/>
      <c r="I89" s="195">
        <f t="shared" ref="I89" si="10">I87+J87</f>
        <v>0</v>
      </c>
      <c r="J89" s="201"/>
      <c r="L89" s="193"/>
      <c r="M89" s="270"/>
      <c r="N89" s="271"/>
      <c r="O89" s="265">
        <f>O87+P87</f>
        <v>49</v>
      </c>
      <c r="P89" s="196"/>
      <c r="Q89" s="195">
        <f>Q87+R87</f>
        <v>42</v>
      </c>
      <c r="R89" s="201"/>
      <c r="T89" s="193"/>
      <c r="U89" s="270"/>
      <c r="V89" s="271"/>
      <c r="W89" s="265">
        <f>W87+X87</f>
        <v>248</v>
      </c>
      <c r="X89" s="196"/>
      <c r="Y89" s="195">
        <f>Y87+Z87</f>
        <v>259</v>
      </c>
      <c r="Z89" s="201"/>
    </row>
    <row r="90" spans="4:26" x14ac:dyDescent="0.4">
      <c r="D90" s="191" t="s">
        <v>450</v>
      </c>
      <c r="E90" s="266"/>
      <c r="F90" s="267"/>
      <c r="G90" s="97" t="s">
        <v>103</v>
      </c>
      <c r="H90" s="70" t="s">
        <v>128</v>
      </c>
      <c r="I90" s="70" t="s">
        <v>129</v>
      </c>
      <c r="J90" s="71" t="s">
        <v>128</v>
      </c>
      <c r="L90" s="191" t="s">
        <v>402</v>
      </c>
      <c r="M90" s="266">
        <v>80</v>
      </c>
      <c r="N90" s="267"/>
      <c r="O90" s="97" t="s">
        <v>103</v>
      </c>
      <c r="P90" s="70" t="s">
        <v>128</v>
      </c>
      <c r="Q90" s="70" t="s">
        <v>129</v>
      </c>
      <c r="R90" s="71" t="s">
        <v>128</v>
      </c>
      <c r="T90" s="191" t="s">
        <v>339</v>
      </c>
      <c r="U90" s="266">
        <v>119</v>
      </c>
      <c r="V90" s="267"/>
      <c r="W90" s="97" t="s">
        <v>103</v>
      </c>
      <c r="X90" s="70" t="s">
        <v>128</v>
      </c>
      <c r="Y90" s="70" t="s">
        <v>129</v>
      </c>
      <c r="Z90" s="71" t="s">
        <v>128</v>
      </c>
    </row>
    <row r="91" spans="4:26" x14ac:dyDescent="0.4">
      <c r="D91" s="192"/>
      <c r="E91" s="268"/>
      <c r="F91" s="269"/>
      <c r="G91" s="142"/>
      <c r="H91" s="154"/>
      <c r="I91" s="154"/>
      <c r="J91" s="144"/>
      <c r="L91" s="192"/>
      <c r="M91" s="268"/>
      <c r="N91" s="269"/>
      <c r="O91" s="142">
        <v>35</v>
      </c>
      <c r="P91" s="154">
        <v>14</v>
      </c>
      <c r="Q91" s="154">
        <v>52</v>
      </c>
      <c r="R91" s="144">
        <v>14</v>
      </c>
      <c r="T91" s="192"/>
      <c r="U91" s="268"/>
      <c r="V91" s="269"/>
      <c r="W91" s="142">
        <v>185</v>
      </c>
      <c r="X91" s="154">
        <v>43</v>
      </c>
      <c r="Y91" s="154">
        <v>227</v>
      </c>
      <c r="Z91" s="144">
        <v>43</v>
      </c>
    </row>
    <row r="92" spans="4:26" x14ac:dyDescent="0.4">
      <c r="D92" s="192"/>
      <c r="E92" s="268"/>
      <c r="F92" s="269"/>
      <c r="G92" s="264"/>
      <c r="H92" s="156"/>
      <c r="I92" s="156"/>
      <c r="J92" s="146"/>
      <c r="L92" s="192"/>
      <c r="M92" s="268"/>
      <c r="N92" s="269"/>
      <c r="O92" s="264"/>
      <c r="P92" s="156"/>
      <c r="Q92" s="156"/>
      <c r="R92" s="146"/>
      <c r="T92" s="192"/>
      <c r="U92" s="268"/>
      <c r="V92" s="269"/>
      <c r="W92" s="264"/>
      <c r="X92" s="156"/>
      <c r="Y92" s="156"/>
      <c r="Z92" s="146"/>
    </row>
    <row r="93" spans="4:26" ht="19.5" thickBot="1" x14ac:dyDescent="0.45">
      <c r="D93" s="193"/>
      <c r="E93" s="270"/>
      <c r="F93" s="271"/>
      <c r="G93" s="265">
        <f t="shared" ref="G93" si="11">G91+H91</f>
        <v>0</v>
      </c>
      <c r="H93" s="196"/>
      <c r="I93" s="195">
        <f t="shared" ref="I93" si="12">I91+J91</f>
        <v>0</v>
      </c>
      <c r="J93" s="201"/>
      <c r="L93" s="193"/>
      <c r="M93" s="270"/>
      <c r="N93" s="271"/>
      <c r="O93" s="265">
        <f>O91+P91</f>
        <v>49</v>
      </c>
      <c r="P93" s="196"/>
      <c r="Q93" s="195">
        <f>Q91+R91</f>
        <v>66</v>
      </c>
      <c r="R93" s="201"/>
      <c r="T93" s="193"/>
      <c r="U93" s="270"/>
      <c r="V93" s="271"/>
      <c r="W93" s="265">
        <f>W91+X91</f>
        <v>228</v>
      </c>
      <c r="X93" s="196"/>
      <c r="Y93" s="195">
        <f>Y91+Z91</f>
        <v>270</v>
      </c>
      <c r="Z93" s="201"/>
    </row>
    <row r="94" spans="4:26" x14ac:dyDescent="0.4">
      <c r="D94" s="191" t="s">
        <v>451</v>
      </c>
      <c r="E94" s="266"/>
      <c r="F94" s="267"/>
      <c r="G94" s="97" t="s">
        <v>103</v>
      </c>
      <c r="H94" s="70" t="s">
        <v>128</v>
      </c>
      <c r="I94" s="70" t="s">
        <v>129</v>
      </c>
      <c r="J94" s="71" t="s">
        <v>128</v>
      </c>
      <c r="L94" s="191" t="s">
        <v>403</v>
      </c>
      <c r="M94" s="266">
        <v>68</v>
      </c>
      <c r="N94" s="267"/>
      <c r="O94" s="97" t="s">
        <v>103</v>
      </c>
      <c r="P94" s="70" t="s">
        <v>128</v>
      </c>
      <c r="Q94" s="70" t="s">
        <v>129</v>
      </c>
      <c r="R94" s="71" t="s">
        <v>128</v>
      </c>
      <c r="T94" s="191" t="s">
        <v>392</v>
      </c>
      <c r="U94" s="266">
        <v>85</v>
      </c>
      <c r="V94" s="267"/>
      <c r="W94" s="97" t="s">
        <v>103</v>
      </c>
      <c r="X94" s="70" t="s">
        <v>128</v>
      </c>
      <c r="Y94" s="70" t="s">
        <v>129</v>
      </c>
      <c r="Z94" s="71" t="s">
        <v>128</v>
      </c>
    </row>
    <row r="95" spans="4:26" x14ac:dyDescent="0.4">
      <c r="D95" s="192"/>
      <c r="E95" s="268"/>
      <c r="F95" s="269"/>
      <c r="G95" s="142"/>
      <c r="H95" s="154"/>
      <c r="I95" s="154"/>
      <c r="J95" s="144"/>
      <c r="L95" s="192"/>
      <c r="M95" s="268"/>
      <c r="N95" s="269"/>
      <c r="O95" s="142">
        <v>6</v>
      </c>
      <c r="P95" s="154">
        <v>6</v>
      </c>
      <c r="Q95" s="154">
        <v>43</v>
      </c>
      <c r="R95" s="144">
        <v>6</v>
      </c>
      <c r="T95" s="192"/>
      <c r="U95" s="268"/>
      <c r="V95" s="269"/>
      <c r="W95" s="142">
        <v>33</v>
      </c>
      <c r="X95" s="154">
        <v>8</v>
      </c>
      <c r="Y95" s="154">
        <v>50</v>
      </c>
      <c r="Z95" s="144">
        <v>8</v>
      </c>
    </row>
    <row r="96" spans="4:26" x14ac:dyDescent="0.4">
      <c r="D96" s="192"/>
      <c r="E96" s="268"/>
      <c r="F96" s="269"/>
      <c r="G96" s="264"/>
      <c r="H96" s="156"/>
      <c r="I96" s="156"/>
      <c r="J96" s="146"/>
      <c r="L96" s="192"/>
      <c r="M96" s="268"/>
      <c r="N96" s="269"/>
      <c r="O96" s="264"/>
      <c r="P96" s="156"/>
      <c r="Q96" s="156"/>
      <c r="R96" s="146"/>
      <c r="T96" s="192"/>
      <c r="U96" s="268"/>
      <c r="V96" s="269"/>
      <c r="W96" s="264"/>
      <c r="X96" s="156"/>
      <c r="Y96" s="156"/>
      <c r="Z96" s="146"/>
    </row>
    <row r="97" spans="4:26" ht="19.5" thickBot="1" x14ac:dyDescent="0.45">
      <c r="D97" s="193"/>
      <c r="E97" s="270"/>
      <c r="F97" s="271"/>
      <c r="G97" s="265">
        <f t="shared" ref="G97" si="13">G95+H95</f>
        <v>0</v>
      </c>
      <c r="H97" s="196"/>
      <c r="I97" s="195">
        <f t="shared" ref="I97" si="14">I95+J95</f>
        <v>0</v>
      </c>
      <c r="J97" s="201"/>
      <c r="L97" s="193"/>
      <c r="M97" s="270"/>
      <c r="N97" s="271"/>
      <c r="O97" s="265">
        <f>O95+P95</f>
        <v>12</v>
      </c>
      <c r="P97" s="196"/>
      <c r="Q97" s="195">
        <f>Q95+R95</f>
        <v>49</v>
      </c>
      <c r="R97" s="201"/>
      <c r="T97" s="193"/>
      <c r="U97" s="270"/>
      <c r="V97" s="271"/>
      <c r="W97" s="265">
        <f>W95+X95</f>
        <v>41</v>
      </c>
      <c r="X97" s="196"/>
      <c r="Y97" s="195">
        <f>Y95+Z95</f>
        <v>58</v>
      </c>
      <c r="Z97" s="201"/>
    </row>
  </sheetData>
  <mergeCells count="534">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L30:M31"/>
    <mergeCell ref="N30:S30"/>
    <mergeCell ref="V30:W31"/>
    <mergeCell ref="X30:AC30"/>
    <mergeCell ref="E31:F31"/>
    <mergeCell ref="G31:H31"/>
    <mergeCell ref="O31:P31"/>
    <mergeCell ref="Q31:R31"/>
    <mergeCell ref="Y31:Z31"/>
    <mergeCell ref="AA31:AB31"/>
    <mergeCell ref="B32:B61"/>
    <mergeCell ref="C32:C34"/>
    <mergeCell ref="D32:D34"/>
    <mergeCell ref="E32:E33"/>
    <mergeCell ref="F32:F33"/>
    <mergeCell ref="G32:G33"/>
    <mergeCell ref="E34:F34"/>
    <mergeCell ref="C35:C37"/>
    <mergeCell ref="D35:D37"/>
    <mergeCell ref="E35:E36"/>
    <mergeCell ref="E37:F37"/>
    <mergeCell ref="C38:C40"/>
    <mergeCell ref="D38:D40"/>
    <mergeCell ref="E38:E39"/>
    <mergeCell ref="F38:F39"/>
    <mergeCell ref="E40:F40"/>
    <mergeCell ref="C41:C43"/>
    <mergeCell ref="D41:D43"/>
    <mergeCell ref="E41:E42"/>
    <mergeCell ref="F41:F42"/>
    <mergeCell ref="C44:C46"/>
    <mergeCell ref="D44:D46"/>
    <mergeCell ref="E44:E45"/>
    <mergeCell ref="F44:F45"/>
    <mergeCell ref="H32:H33"/>
    <mergeCell ref="I32:I34"/>
    <mergeCell ref="L32:L61"/>
    <mergeCell ref="M32:M34"/>
    <mergeCell ref="N32:N34"/>
    <mergeCell ref="O32:O33"/>
    <mergeCell ref="G34:H34"/>
    <mergeCell ref="I38:I40"/>
    <mergeCell ref="M38:M40"/>
    <mergeCell ref="N38:N40"/>
    <mergeCell ref="G37:H37"/>
    <mergeCell ref="G38:G39"/>
    <mergeCell ref="H38:H39"/>
    <mergeCell ref="G40:H40"/>
    <mergeCell ref="O41:O42"/>
    <mergeCell ref="O47:O48"/>
    <mergeCell ref="O53:O54"/>
    <mergeCell ref="O59:O60"/>
    <mergeCell ref="G41:G42"/>
    <mergeCell ref="H41:H42"/>
    <mergeCell ref="G44:G45"/>
    <mergeCell ref="H44:H45"/>
    <mergeCell ref="X32:X34"/>
    <mergeCell ref="Y32:Y33"/>
    <mergeCell ref="Z32:Z33"/>
    <mergeCell ref="AA32:AA33"/>
    <mergeCell ref="AB32:AB33"/>
    <mergeCell ref="AC32:AC34"/>
    <mergeCell ref="Y34:Z34"/>
    <mergeCell ref="AA34:AB34"/>
    <mergeCell ref="P32:P33"/>
    <mergeCell ref="Q32:Q33"/>
    <mergeCell ref="R32:R33"/>
    <mergeCell ref="S32:S34"/>
    <mergeCell ref="V32:V61"/>
    <mergeCell ref="W32:W34"/>
    <mergeCell ref="O34:P34"/>
    <mergeCell ref="Q34:R34"/>
    <mergeCell ref="O35:O36"/>
    <mergeCell ref="P35:P36"/>
    <mergeCell ref="AA35:AA36"/>
    <mergeCell ref="AB35:AB36"/>
    <mergeCell ref="AC35:AC37"/>
    <mergeCell ref="O37:P37"/>
    <mergeCell ref="Q37:R37"/>
    <mergeCell ref="Y37:Z37"/>
    <mergeCell ref="AA37:AB37"/>
    <mergeCell ref="Q35:Q36"/>
    <mergeCell ref="R35:R36"/>
    <mergeCell ref="S35:S37"/>
    <mergeCell ref="W35:W37"/>
    <mergeCell ref="X35:X37"/>
    <mergeCell ref="Y35:Y36"/>
    <mergeCell ref="F35:F36"/>
    <mergeCell ref="G35:G36"/>
    <mergeCell ref="H35:H36"/>
    <mergeCell ref="I35:I37"/>
    <mergeCell ref="M35:M37"/>
    <mergeCell ref="N35:N37"/>
    <mergeCell ref="Z35:Z36"/>
    <mergeCell ref="X38:X40"/>
    <mergeCell ref="Y38:Y39"/>
    <mergeCell ref="Z38:Z39"/>
    <mergeCell ref="AA38:AA39"/>
    <mergeCell ref="AB38:AB39"/>
    <mergeCell ref="AC38:AC40"/>
    <mergeCell ref="Y40:Z40"/>
    <mergeCell ref="AA40:AB40"/>
    <mergeCell ref="O38:O39"/>
    <mergeCell ref="P38:P39"/>
    <mergeCell ref="Q38:Q39"/>
    <mergeCell ref="R38:R39"/>
    <mergeCell ref="S38:S40"/>
    <mergeCell ref="W38:W40"/>
    <mergeCell ref="O40:P40"/>
    <mergeCell ref="Q40:R40"/>
    <mergeCell ref="AA41:AA42"/>
    <mergeCell ref="AB41:AB42"/>
    <mergeCell ref="AC41:AC43"/>
    <mergeCell ref="E43:F43"/>
    <mergeCell ref="G43:H43"/>
    <mergeCell ref="O43:P43"/>
    <mergeCell ref="Q43:R43"/>
    <mergeCell ref="Y43:Z43"/>
    <mergeCell ref="AA43:AB43"/>
    <mergeCell ref="R41:R42"/>
    <mergeCell ref="S41:S43"/>
    <mergeCell ref="W41:W43"/>
    <mergeCell ref="X41:X43"/>
    <mergeCell ref="Y41:Y42"/>
    <mergeCell ref="Z41:Z42"/>
    <mergeCell ref="I41:I43"/>
    <mergeCell ref="M41:M43"/>
    <mergeCell ref="N41:N43"/>
    <mergeCell ref="P41:P42"/>
    <mergeCell ref="Q41:Q42"/>
    <mergeCell ref="AA44:AA45"/>
    <mergeCell ref="AB44:AB45"/>
    <mergeCell ref="AC44:AC46"/>
    <mergeCell ref="E46:F46"/>
    <mergeCell ref="G46:H46"/>
    <mergeCell ref="O46:P46"/>
    <mergeCell ref="Q46:R46"/>
    <mergeCell ref="Y46:Z46"/>
    <mergeCell ref="AA46:AB46"/>
    <mergeCell ref="R44:R45"/>
    <mergeCell ref="S44:S46"/>
    <mergeCell ref="W44:W46"/>
    <mergeCell ref="X44:X46"/>
    <mergeCell ref="Y44:Y45"/>
    <mergeCell ref="Z44:Z45"/>
    <mergeCell ref="I44:I46"/>
    <mergeCell ref="M44:M46"/>
    <mergeCell ref="N44:N46"/>
    <mergeCell ref="O44:O45"/>
    <mergeCell ref="P44:P45"/>
    <mergeCell ref="Q44:Q45"/>
    <mergeCell ref="C47:C49"/>
    <mergeCell ref="D47:D49"/>
    <mergeCell ref="E47:E48"/>
    <mergeCell ref="F47:F48"/>
    <mergeCell ref="G47:G48"/>
    <mergeCell ref="H47:H48"/>
    <mergeCell ref="C50:C52"/>
    <mergeCell ref="D50:D52"/>
    <mergeCell ref="E50:E51"/>
    <mergeCell ref="F50:F51"/>
    <mergeCell ref="G50:G51"/>
    <mergeCell ref="H50:H51"/>
    <mergeCell ref="AA47:AA48"/>
    <mergeCell ref="AB47:AB48"/>
    <mergeCell ref="AC47:AC49"/>
    <mergeCell ref="E49:F49"/>
    <mergeCell ref="G49:H49"/>
    <mergeCell ref="O49:P49"/>
    <mergeCell ref="Q49:R49"/>
    <mergeCell ref="Y49:Z49"/>
    <mergeCell ref="AA49:AB49"/>
    <mergeCell ref="R47:R48"/>
    <mergeCell ref="S47:S49"/>
    <mergeCell ref="W47:W49"/>
    <mergeCell ref="X47:X49"/>
    <mergeCell ref="Y47:Y48"/>
    <mergeCell ref="Z47:Z48"/>
    <mergeCell ref="I47:I49"/>
    <mergeCell ref="M47:M49"/>
    <mergeCell ref="N47:N49"/>
    <mergeCell ref="P47:P48"/>
    <mergeCell ref="Q47:Q48"/>
    <mergeCell ref="AA50:AA51"/>
    <mergeCell ref="AB50:AB51"/>
    <mergeCell ref="AC50:AC52"/>
    <mergeCell ref="E52:F52"/>
    <mergeCell ref="G52:H52"/>
    <mergeCell ref="O52:P52"/>
    <mergeCell ref="Q52:R52"/>
    <mergeCell ref="Y52:Z52"/>
    <mergeCell ref="AA52:AB52"/>
    <mergeCell ref="R50:R51"/>
    <mergeCell ref="S50:S52"/>
    <mergeCell ref="W50:W52"/>
    <mergeCell ref="X50:X52"/>
    <mergeCell ref="Y50:Y51"/>
    <mergeCell ref="Z50:Z51"/>
    <mergeCell ref="I50:I52"/>
    <mergeCell ref="M50:M52"/>
    <mergeCell ref="N50:N52"/>
    <mergeCell ref="O50:O51"/>
    <mergeCell ref="P50:P51"/>
    <mergeCell ref="Q50:Q51"/>
    <mergeCell ref="C53:C55"/>
    <mergeCell ref="D53:D55"/>
    <mergeCell ref="E53:E54"/>
    <mergeCell ref="F53:F54"/>
    <mergeCell ref="G53:G54"/>
    <mergeCell ref="H53:H54"/>
    <mergeCell ref="C56:C58"/>
    <mergeCell ref="D56:D58"/>
    <mergeCell ref="E56:E57"/>
    <mergeCell ref="F56:F57"/>
    <mergeCell ref="G56:G57"/>
    <mergeCell ref="H56:H57"/>
    <mergeCell ref="AA53:AA54"/>
    <mergeCell ref="AB53:AB54"/>
    <mergeCell ref="AC53:AC55"/>
    <mergeCell ref="E55:F55"/>
    <mergeCell ref="G55:H55"/>
    <mergeCell ref="O55:P55"/>
    <mergeCell ref="Q55:R55"/>
    <mergeCell ref="Y55:Z55"/>
    <mergeCell ref="AA55:AB55"/>
    <mergeCell ref="R53:R54"/>
    <mergeCell ref="S53:S55"/>
    <mergeCell ref="W53:W55"/>
    <mergeCell ref="X53:X55"/>
    <mergeCell ref="Y53:Y54"/>
    <mergeCell ref="Z53:Z54"/>
    <mergeCell ref="I53:I55"/>
    <mergeCell ref="M53:M55"/>
    <mergeCell ref="N53:N55"/>
    <mergeCell ref="P53:P54"/>
    <mergeCell ref="Q53:Q54"/>
    <mergeCell ref="AA56:AA57"/>
    <mergeCell ref="AB56:AB57"/>
    <mergeCell ref="AC56:AC58"/>
    <mergeCell ref="E58:F58"/>
    <mergeCell ref="G58:H58"/>
    <mergeCell ref="O58:P58"/>
    <mergeCell ref="Q58:R58"/>
    <mergeCell ref="Y58:Z58"/>
    <mergeCell ref="AA58:AB58"/>
    <mergeCell ref="R56:R57"/>
    <mergeCell ref="S56:S58"/>
    <mergeCell ref="W56:W58"/>
    <mergeCell ref="X56:X58"/>
    <mergeCell ref="Y56:Y57"/>
    <mergeCell ref="Z56:Z57"/>
    <mergeCell ref="I56:I58"/>
    <mergeCell ref="M56:M58"/>
    <mergeCell ref="N56:N58"/>
    <mergeCell ref="O56:O57"/>
    <mergeCell ref="P56:P57"/>
    <mergeCell ref="Q56:Q57"/>
    <mergeCell ref="P59:P60"/>
    <mergeCell ref="Q59:Q60"/>
    <mergeCell ref="C59:C61"/>
    <mergeCell ref="D59:D61"/>
    <mergeCell ref="E59:E60"/>
    <mergeCell ref="F59:F60"/>
    <mergeCell ref="G59:G60"/>
    <mergeCell ref="H59:H60"/>
    <mergeCell ref="D63:D64"/>
    <mergeCell ref="E65:F65"/>
    <mergeCell ref="G65:H65"/>
    <mergeCell ref="I65:J65"/>
    <mergeCell ref="M65:N65"/>
    <mergeCell ref="O65:P65"/>
    <mergeCell ref="AA59:AA60"/>
    <mergeCell ref="AB59:AB60"/>
    <mergeCell ref="AC59:AC61"/>
    <mergeCell ref="E61:F61"/>
    <mergeCell ref="G61:H61"/>
    <mergeCell ref="O61:P61"/>
    <mergeCell ref="Q61:R61"/>
    <mergeCell ref="Y61:Z61"/>
    <mergeCell ref="AA61:AB61"/>
    <mergeCell ref="R59:R60"/>
    <mergeCell ref="S59:S61"/>
    <mergeCell ref="W59:W61"/>
    <mergeCell ref="X59:X61"/>
    <mergeCell ref="Y59:Y60"/>
    <mergeCell ref="Z59:Z60"/>
    <mergeCell ref="I59:I61"/>
    <mergeCell ref="M59:M61"/>
    <mergeCell ref="N59:N61"/>
    <mergeCell ref="Q65:R65"/>
    <mergeCell ref="U65:V65"/>
    <mergeCell ref="W65:X65"/>
    <mergeCell ref="Y65:Z65"/>
    <mergeCell ref="D66:D69"/>
    <mergeCell ref="E66:F69"/>
    <mergeCell ref="L66:L69"/>
    <mergeCell ref="M66:N69"/>
    <mergeCell ref="T66:T69"/>
    <mergeCell ref="U66:V69"/>
    <mergeCell ref="G69:H69"/>
    <mergeCell ref="I69:J69"/>
    <mergeCell ref="O69:P69"/>
    <mergeCell ref="Q69:R69"/>
    <mergeCell ref="W69:X69"/>
    <mergeCell ref="Y69:Z69"/>
    <mergeCell ref="Q67:Q68"/>
    <mergeCell ref="R67:R68"/>
    <mergeCell ref="W67:W68"/>
    <mergeCell ref="X67:X68"/>
    <mergeCell ref="Y67:Y68"/>
    <mergeCell ref="Z67:Z68"/>
    <mergeCell ref="G67:G68"/>
    <mergeCell ref="H67:H68"/>
    <mergeCell ref="I67:I68"/>
    <mergeCell ref="J67:J68"/>
    <mergeCell ref="O67:O68"/>
    <mergeCell ref="P67:P68"/>
    <mergeCell ref="D70:D73"/>
    <mergeCell ref="E70:F73"/>
    <mergeCell ref="L70:L73"/>
    <mergeCell ref="M70:N73"/>
    <mergeCell ref="T70:T73"/>
    <mergeCell ref="U70:V73"/>
    <mergeCell ref="G71:G72"/>
    <mergeCell ref="H71:H72"/>
    <mergeCell ref="I71:I72"/>
    <mergeCell ref="J71:J72"/>
    <mergeCell ref="Y71:Y72"/>
    <mergeCell ref="Z71:Z72"/>
    <mergeCell ref="G73:H73"/>
    <mergeCell ref="I73:J73"/>
    <mergeCell ref="O73:P73"/>
    <mergeCell ref="Q73:R73"/>
    <mergeCell ref="W73:X73"/>
    <mergeCell ref="Y73:Z73"/>
    <mergeCell ref="O71:O72"/>
    <mergeCell ref="P71:P72"/>
    <mergeCell ref="Q71:Q72"/>
    <mergeCell ref="R71:R72"/>
    <mergeCell ref="W71:W72"/>
    <mergeCell ref="X71:X72"/>
    <mergeCell ref="D74:D77"/>
    <mergeCell ref="E74:F77"/>
    <mergeCell ref="L74:L77"/>
    <mergeCell ref="M74:N77"/>
    <mergeCell ref="T74:T77"/>
    <mergeCell ref="U74:V77"/>
    <mergeCell ref="G75:G76"/>
    <mergeCell ref="H75:H76"/>
    <mergeCell ref="I75:I76"/>
    <mergeCell ref="J75:J76"/>
    <mergeCell ref="Y75:Y76"/>
    <mergeCell ref="Z75:Z76"/>
    <mergeCell ref="G77:H77"/>
    <mergeCell ref="I77:J77"/>
    <mergeCell ref="O77:P77"/>
    <mergeCell ref="Q77:R77"/>
    <mergeCell ref="W77:X77"/>
    <mergeCell ref="Y77:Z77"/>
    <mergeCell ref="O75:O76"/>
    <mergeCell ref="P75:P76"/>
    <mergeCell ref="Q75:Q76"/>
    <mergeCell ref="R75:R76"/>
    <mergeCell ref="W75:W76"/>
    <mergeCell ref="X75:X76"/>
    <mergeCell ref="D78:D81"/>
    <mergeCell ref="E78:F81"/>
    <mergeCell ref="L78:L81"/>
    <mergeCell ref="M78:N81"/>
    <mergeCell ref="T78:T81"/>
    <mergeCell ref="U78:V81"/>
    <mergeCell ref="G79:G80"/>
    <mergeCell ref="H79:H80"/>
    <mergeCell ref="I79:I80"/>
    <mergeCell ref="J79:J80"/>
    <mergeCell ref="Y79:Y80"/>
    <mergeCell ref="Z79:Z80"/>
    <mergeCell ref="G81:H81"/>
    <mergeCell ref="I81:J81"/>
    <mergeCell ref="O81:P81"/>
    <mergeCell ref="Q81:R81"/>
    <mergeCell ref="W81:X81"/>
    <mergeCell ref="Y81:Z81"/>
    <mergeCell ref="O79:O80"/>
    <mergeCell ref="P79:P80"/>
    <mergeCell ref="Q79:Q80"/>
    <mergeCell ref="R79:R80"/>
    <mergeCell ref="W79:W80"/>
    <mergeCell ref="X79:X80"/>
    <mergeCell ref="D82:D85"/>
    <mergeCell ref="E82:F85"/>
    <mergeCell ref="L82:L85"/>
    <mergeCell ref="M82:N85"/>
    <mergeCell ref="T82:T85"/>
    <mergeCell ref="U82:V85"/>
    <mergeCell ref="G83:G84"/>
    <mergeCell ref="H83:H84"/>
    <mergeCell ref="I83:I84"/>
    <mergeCell ref="J83:J84"/>
    <mergeCell ref="Y83:Y84"/>
    <mergeCell ref="Z83:Z84"/>
    <mergeCell ref="G85:H85"/>
    <mergeCell ref="I85:J85"/>
    <mergeCell ref="O85:P85"/>
    <mergeCell ref="Q85:R85"/>
    <mergeCell ref="W85:X85"/>
    <mergeCell ref="Y85:Z85"/>
    <mergeCell ref="O83:O84"/>
    <mergeCell ref="P83:P84"/>
    <mergeCell ref="Q83:Q84"/>
    <mergeCell ref="R83:R84"/>
    <mergeCell ref="W83:W84"/>
    <mergeCell ref="X83:X84"/>
    <mergeCell ref="D86:D89"/>
    <mergeCell ref="E86:F89"/>
    <mergeCell ref="L86:L89"/>
    <mergeCell ref="M86:N89"/>
    <mergeCell ref="T86:T89"/>
    <mergeCell ref="U86:V89"/>
    <mergeCell ref="G87:G88"/>
    <mergeCell ref="H87:H88"/>
    <mergeCell ref="I87:I88"/>
    <mergeCell ref="J87:J88"/>
    <mergeCell ref="Y87:Y88"/>
    <mergeCell ref="Z87:Z88"/>
    <mergeCell ref="G89:H89"/>
    <mergeCell ref="I89:J89"/>
    <mergeCell ref="O89:P89"/>
    <mergeCell ref="Q89:R89"/>
    <mergeCell ref="W89:X89"/>
    <mergeCell ref="Y89:Z89"/>
    <mergeCell ref="O87:O88"/>
    <mergeCell ref="P87:P88"/>
    <mergeCell ref="Q87:Q88"/>
    <mergeCell ref="R87:R88"/>
    <mergeCell ref="W87:W88"/>
    <mergeCell ref="X87:X88"/>
    <mergeCell ref="D90:D93"/>
    <mergeCell ref="E90:F93"/>
    <mergeCell ref="L90:L93"/>
    <mergeCell ref="M90:N93"/>
    <mergeCell ref="T90:T93"/>
    <mergeCell ref="U90:V93"/>
    <mergeCell ref="G91:G92"/>
    <mergeCell ref="H91:H92"/>
    <mergeCell ref="I91:I92"/>
    <mergeCell ref="J91:J92"/>
    <mergeCell ref="Y91:Y92"/>
    <mergeCell ref="Z91:Z92"/>
    <mergeCell ref="G93:H93"/>
    <mergeCell ref="I93:J93"/>
    <mergeCell ref="O93:P93"/>
    <mergeCell ref="Q93:R93"/>
    <mergeCell ref="W93:X93"/>
    <mergeCell ref="Y93:Z93"/>
    <mergeCell ref="O91:O92"/>
    <mergeCell ref="P91:P92"/>
    <mergeCell ref="Q91:Q92"/>
    <mergeCell ref="R91:R92"/>
    <mergeCell ref="W91:W92"/>
    <mergeCell ref="X91:X92"/>
    <mergeCell ref="D94:D97"/>
    <mergeCell ref="E94:F97"/>
    <mergeCell ref="L94:L97"/>
    <mergeCell ref="M94:N97"/>
    <mergeCell ref="T94:T97"/>
    <mergeCell ref="U94:V97"/>
    <mergeCell ref="G95:G96"/>
    <mergeCell ref="H95:H96"/>
    <mergeCell ref="I95:I96"/>
    <mergeCell ref="J95:J96"/>
    <mergeCell ref="Y95:Y96"/>
    <mergeCell ref="Z95:Z96"/>
    <mergeCell ref="G97:H97"/>
    <mergeCell ref="I97:J97"/>
    <mergeCell ref="O97:P97"/>
    <mergeCell ref="Q97:R97"/>
    <mergeCell ref="W97:X97"/>
    <mergeCell ref="Y97:Z97"/>
    <mergeCell ref="O95:O96"/>
    <mergeCell ref="P95:P96"/>
    <mergeCell ref="Q95:Q96"/>
    <mergeCell ref="R95:R96"/>
    <mergeCell ref="W95:W96"/>
    <mergeCell ref="X95:X96"/>
  </mergeCells>
  <phoneticPr fontId="4"/>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AAA7E-4938-467D-9560-1563471FDF9B}">
  <dimension ref="B1:AD97"/>
  <sheetViews>
    <sheetView topLeftCell="A27" zoomScale="85" zoomScaleNormal="85" workbookViewId="0">
      <selection activeCell="G43" sqref="G43:H43"/>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477</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479</v>
      </c>
      <c r="D8" s="143">
        <v>571</v>
      </c>
      <c r="E8" s="143">
        <v>83</v>
      </c>
      <c r="F8" s="143">
        <v>30</v>
      </c>
      <c r="G8" s="143">
        <v>90</v>
      </c>
      <c r="H8" s="143">
        <v>30</v>
      </c>
      <c r="I8" s="144">
        <v>484</v>
      </c>
      <c r="J8" s="106" t="s">
        <v>265</v>
      </c>
    </row>
    <row r="9" spans="2:10" x14ac:dyDescent="0.4">
      <c r="B9" s="141"/>
      <c r="C9" s="143"/>
      <c r="D9" s="143"/>
      <c r="E9" s="143"/>
      <c r="F9" s="143"/>
      <c r="G9" s="143"/>
      <c r="H9" s="143"/>
      <c r="I9" s="145"/>
    </row>
    <row r="10" spans="2:10" x14ac:dyDescent="0.4">
      <c r="B10" s="141"/>
      <c r="C10" s="143"/>
      <c r="D10" s="143"/>
      <c r="E10" s="143">
        <f>E8+F8</f>
        <v>113</v>
      </c>
      <c r="F10" s="143"/>
      <c r="G10" s="143">
        <f>G8+H8</f>
        <v>120</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480</v>
      </c>
      <c r="D15" s="143"/>
      <c r="E15" s="143"/>
      <c r="F15" s="143"/>
      <c r="G15" s="143"/>
      <c r="H15" s="143"/>
      <c r="I15" s="144"/>
    </row>
    <row r="16" spans="2:10" x14ac:dyDescent="0.4">
      <c r="B16" s="141"/>
      <c r="C16" s="143"/>
      <c r="D16" s="143"/>
      <c r="E16" s="143"/>
      <c r="F16" s="143"/>
      <c r="G16" s="143"/>
      <c r="H16" s="143"/>
      <c r="I16" s="145"/>
    </row>
    <row r="17" spans="2:29" x14ac:dyDescent="0.4">
      <c r="B17" s="141"/>
      <c r="C17" s="143"/>
      <c r="D17" s="143"/>
      <c r="E17" s="143">
        <f>E15+F15</f>
        <v>0</v>
      </c>
      <c r="F17" s="143"/>
      <c r="G17" s="143">
        <f>G15+H15</f>
        <v>0</v>
      </c>
      <c r="H17" s="143"/>
      <c r="I17" s="146"/>
    </row>
    <row r="18" spans="2:29" x14ac:dyDescent="0.4">
      <c r="B18" s="141"/>
      <c r="C18" s="276" t="s">
        <v>450</v>
      </c>
      <c r="D18" s="150" t="e">
        <f t="shared" ref="D18:I18" si="1">D15*D11</f>
        <v>#DIV/0!</v>
      </c>
      <c r="E18" s="150" t="e">
        <f t="shared" si="1"/>
        <v>#DIV/0!</v>
      </c>
      <c r="F18" s="150" t="e">
        <f t="shared" si="1"/>
        <v>#DIV/0!</v>
      </c>
      <c r="G18" s="150" t="e">
        <f t="shared" si="1"/>
        <v>#DIV/0!</v>
      </c>
      <c r="H18" s="150" t="e">
        <f t="shared" si="1"/>
        <v>#DIV/0!</v>
      </c>
      <c r="I18" s="147" t="e">
        <f t="shared" si="1"/>
        <v>#DIV/0!</v>
      </c>
    </row>
    <row r="19" spans="2:29" x14ac:dyDescent="0.4">
      <c r="B19" s="141"/>
      <c r="C19" s="143"/>
      <c r="D19" s="150"/>
      <c r="E19" s="150"/>
      <c r="F19" s="150"/>
      <c r="G19" s="150"/>
      <c r="H19" s="150"/>
      <c r="I19" s="148"/>
    </row>
    <row r="20" spans="2:29" x14ac:dyDescent="0.4">
      <c r="B20" s="141"/>
      <c r="C20" s="143"/>
      <c r="D20" s="150"/>
      <c r="E20" s="150" t="e">
        <f>E18+F18</f>
        <v>#DIV/0!</v>
      </c>
      <c r="F20" s="150"/>
      <c r="G20" s="150" t="e">
        <f>G18+H18</f>
        <v>#DIV/0!</v>
      </c>
      <c r="H20" s="150"/>
      <c r="I20" s="149"/>
    </row>
    <row r="21" spans="2:2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29" x14ac:dyDescent="0.4">
      <c r="B22" s="77"/>
      <c r="C22" s="77"/>
      <c r="D22" s="151" t="s">
        <v>261</v>
      </c>
      <c r="E22" s="78"/>
      <c r="F22" s="78"/>
      <c r="G22" s="78"/>
      <c r="H22" s="78"/>
      <c r="I22" s="78"/>
    </row>
    <row r="23" spans="2:29" x14ac:dyDescent="0.4">
      <c r="B23" s="77"/>
      <c r="C23" s="77"/>
      <c r="D23" s="152"/>
      <c r="E23" s="78"/>
      <c r="F23" s="78"/>
      <c r="G23" s="78"/>
      <c r="H23" s="78"/>
      <c r="I23" s="78"/>
    </row>
    <row r="24" spans="2:29" x14ac:dyDescent="0.4">
      <c r="B24" s="77"/>
      <c r="C24" s="77"/>
      <c r="D24" s="78"/>
      <c r="E24" s="78"/>
      <c r="F24" s="78"/>
      <c r="G24" s="78"/>
      <c r="H24" s="78"/>
      <c r="I24" s="78"/>
    </row>
    <row r="25" spans="2:29" x14ac:dyDescent="0.4">
      <c r="B25" s="77"/>
      <c r="C25" s="77"/>
      <c r="D25" s="78"/>
      <c r="E25" s="78"/>
      <c r="F25" s="78"/>
      <c r="G25" s="78"/>
      <c r="H25" s="78"/>
      <c r="I25" s="78"/>
    </row>
    <row r="26" spans="2:29" x14ac:dyDescent="0.4">
      <c r="B26" s="77"/>
      <c r="C26" s="77"/>
      <c r="D26" s="78"/>
      <c r="E26" s="78"/>
      <c r="F26" s="78"/>
      <c r="G26" s="78"/>
      <c r="H26" s="78"/>
      <c r="I26" s="78"/>
    </row>
    <row r="27" spans="2:29" x14ac:dyDescent="0.4">
      <c r="B27" s="77"/>
      <c r="C27" s="77"/>
      <c r="D27" s="77"/>
      <c r="E27" s="78"/>
      <c r="F27" s="78"/>
      <c r="G27" s="78"/>
      <c r="H27" s="78"/>
      <c r="I27" s="78"/>
    </row>
    <row r="29" spans="2:29" ht="19.5" thickBot="1" x14ac:dyDescent="0.45">
      <c r="D29" s="79"/>
    </row>
    <row r="30" spans="2:29" ht="19.5"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row>
    <row r="31" spans="2:2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row>
    <row r="32" spans="2:29" x14ac:dyDescent="0.4">
      <c r="B32" s="281" t="s">
        <v>193</v>
      </c>
      <c r="C32" s="272" t="s">
        <v>457</v>
      </c>
      <c r="D32" s="273" t="s">
        <v>458</v>
      </c>
      <c r="E32" s="142">
        <v>154</v>
      </c>
      <c r="F32" s="154">
        <v>46</v>
      </c>
      <c r="G32" s="154">
        <v>174</v>
      </c>
      <c r="H32" s="144">
        <v>46</v>
      </c>
      <c r="I32" s="278">
        <v>328</v>
      </c>
      <c r="K32"/>
      <c r="L32" s="281" t="s">
        <v>193</v>
      </c>
      <c r="M32" s="272" t="s">
        <v>390</v>
      </c>
      <c r="N32" s="273" t="s">
        <v>397</v>
      </c>
      <c r="O32" s="273">
        <v>111</v>
      </c>
      <c r="P32" s="273">
        <v>72</v>
      </c>
      <c r="Q32" s="273">
        <v>191</v>
      </c>
      <c r="R32" s="273">
        <v>72</v>
      </c>
      <c r="S32" s="278">
        <v>175</v>
      </c>
      <c r="V32" s="191" t="s">
        <v>193</v>
      </c>
      <c r="W32" s="272" t="s">
        <v>333</v>
      </c>
      <c r="X32" s="273" t="s">
        <v>344</v>
      </c>
      <c r="Y32" s="273">
        <v>232</v>
      </c>
      <c r="Z32" s="273">
        <v>59</v>
      </c>
      <c r="AA32" s="273">
        <v>173</v>
      </c>
      <c r="AB32" s="273">
        <v>59</v>
      </c>
      <c r="AC32" s="194">
        <v>704</v>
      </c>
    </row>
    <row r="33" spans="2:30" x14ac:dyDescent="0.4">
      <c r="B33" s="282"/>
      <c r="C33" s="141"/>
      <c r="D33" s="143"/>
      <c r="E33" s="264"/>
      <c r="F33" s="156"/>
      <c r="G33" s="156"/>
      <c r="H33" s="146"/>
      <c r="I33" s="184"/>
      <c r="K33"/>
      <c r="L33" s="282"/>
      <c r="M33" s="141"/>
      <c r="N33" s="143"/>
      <c r="O33" s="143"/>
      <c r="P33" s="143"/>
      <c r="Q33" s="143"/>
      <c r="R33" s="143"/>
      <c r="S33" s="184"/>
      <c r="V33" s="192"/>
      <c r="W33" s="141"/>
      <c r="X33" s="143"/>
      <c r="Y33" s="143"/>
      <c r="Z33" s="143"/>
      <c r="AA33" s="143"/>
      <c r="AB33" s="143"/>
      <c r="AC33" s="145"/>
    </row>
    <row r="34" spans="2:30" ht="19.5" thickBot="1" x14ac:dyDescent="0.45">
      <c r="B34" s="282"/>
      <c r="C34" s="153"/>
      <c r="D34" s="177"/>
      <c r="E34" s="277">
        <f>E32+F32</f>
        <v>200</v>
      </c>
      <c r="F34" s="277"/>
      <c r="G34" s="277">
        <f>G32+H32</f>
        <v>220</v>
      </c>
      <c r="H34" s="277"/>
      <c r="I34" s="185"/>
      <c r="K34"/>
      <c r="L34" s="282"/>
      <c r="M34" s="153"/>
      <c r="N34" s="177"/>
      <c r="O34" s="277">
        <f>O32+P32</f>
        <v>183</v>
      </c>
      <c r="P34" s="277"/>
      <c r="Q34" s="277">
        <f>Q32+R32</f>
        <v>263</v>
      </c>
      <c r="R34" s="277"/>
      <c r="S34" s="185"/>
      <c r="V34" s="192"/>
      <c r="W34" s="153"/>
      <c r="X34" s="177"/>
      <c r="Y34" s="207">
        <f>Y32+Z32</f>
        <v>291</v>
      </c>
      <c r="Z34" s="208"/>
      <c r="AA34" s="207">
        <f>AA32+AB32</f>
        <v>232</v>
      </c>
      <c r="AB34" s="208"/>
      <c r="AC34" s="176"/>
    </row>
    <row r="35" spans="2:30" x14ac:dyDescent="0.4">
      <c r="B35" s="282"/>
      <c r="C35" s="272" t="s">
        <v>459</v>
      </c>
      <c r="D35" s="279" t="s">
        <v>474</v>
      </c>
      <c r="E35" s="143">
        <v>155</v>
      </c>
      <c r="F35" s="143">
        <v>47</v>
      </c>
      <c r="G35" s="143">
        <v>194</v>
      </c>
      <c r="H35" s="143">
        <v>47</v>
      </c>
      <c r="I35" s="144">
        <v>648</v>
      </c>
      <c r="K35"/>
      <c r="L35" s="282"/>
      <c r="M35" s="272" t="s">
        <v>391</v>
      </c>
      <c r="N35" s="279" t="s">
        <v>409</v>
      </c>
      <c r="O35" s="273">
        <v>183</v>
      </c>
      <c r="P35" s="273">
        <v>26</v>
      </c>
      <c r="Q35" s="273">
        <v>183</v>
      </c>
      <c r="R35" s="273">
        <v>26</v>
      </c>
      <c r="S35" s="278">
        <v>508</v>
      </c>
      <c r="V35" s="192"/>
      <c r="W35" s="272" t="s">
        <v>334</v>
      </c>
      <c r="X35" s="197" t="s">
        <v>359</v>
      </c>
      <c r="Y35" s="273">
        <v>274</v>
      </c>
      <c r="Z35" s="273">
        <v>47</v>
      </c>
      <c r="AA35" s="273">
        <v>257</v>
      </c>
      <c r="AB35" s="273">
        <v>47</v>
      </c>
      <c r="AC35" s="194">
        <v>1841</v>
      </c>
    </row>
    <row r="36" spans="2:30" x14ac:dyDescent="0.4">
      <c r="B36" s="282"/>
      <c r="C36" s="141"/>
      <c r="D36" s="150"/>
      <c r="E36" s="143"/>
      <c r="F36" s="143"/>
      <c r="G36" s="143"/>
      <c r="H36" s="143"/>
      <c r="I36" s="145"/>
      <c r="K36"/>
      <c r="L36" s="282"/>
      <c r="M36" s="141"/>
      <c r="N36" s="150"/>
      <c r="O36" s="143"/>
      <c r="P36" s="143"/>
      <c r="Q36" s="143"/>
      <c r="R36" s="143"/>
      <c r="S36" s="184"/>
      <c r="V36" s="192"/>
      <c r="W36" s="141"/>
      <c r="X36" s="204"/>
      <c r="Y36" s="143"/>
      <c r="Z36" s="143"/>
      <c r="AA36" s="143"/>
      <c r="AB36" s="143"/>
      <c r="AC36" s="145"/>
    </row>
    <row r="37" spans="2:30" ht="19.5" thickBot="1" x14ac:dyDescent="0.45">
      <c r="B37" s="282"/>
      <c r="C37" s="153"/>
      <c r="D37" s="280"/>
      <c r="E37" s="277">
        <f>E35+F35</f>
        <v>202</v>
      </c>
      <c r="F37" s="277"/>
      <c r="G37" s="277">
        <f>G35+H35</f>
        <v>241</v>
      </c>
      <c r="H37" s="277"/>
      <c r="I37" s="146"/>
      <c r="K37"/>
      <c r="L37" s="282"/>
      <c r="M37" s="153"/>
      <c r="N37" s="280"/>
      <c r="O37" s="277">
        <f>O35+P35</f>
        <v>209</v>
      </c>
      <c r="P37" s="277"/>
      <c r="Q37" s="277">
        <f>Q35+R35</f>
        <v>209</v>
      </c>
      <c r="R37" s="277"/>
      <c r="S37" s="185"/>
      <c r="V37" s="192"/>
      <c r="W37" s="153"/>
      <c r="X37" s="205"/>
      <c r="Y37" s="207">
        <f>Y35+Z35</f>
        <v>321</v>
      </c>
      <c r="Z37" s="208"/>
      <c r="AA37" s="207">
        <f>AA35+AB35</f>
        <v>304</v>
      </c>
      <c r="AB37" s="208"/>
      <c r="AC37" s="176"/>
    </row>
    <row r="38" spans="2:30" x14ac:dyDescent="0.4">
      <c r="B38" s="282"/>
      <c r="C38" s="272" t="s">
        <v>448</v>
      </c>
      <c r="D38" s="273" t="s">
        <v>478</v>
      </c>
      <c r="E38" s="143">
        <v>151</v>
      </c>
      <c r="F38" s="143">
        <v>17</v>
      </c>
      <c r="G38" s="143">
        <v>113</v>
      </c>
      <c r="H38" s="143">
        <v>17</v>
      </c>
      <c r="I38" s="144">
        <v>251</v>
      </c>
      <c r="K38"/>
      <c r="L38" s="282"/>
      <c r="M38" s="272" t="s">
        <v>398</v>
      </c>
      <c r="N38" s="273" t="s">
        <v>419</v>
      </c>
      <c r="O38" s="273">
        <v>182</v>
      </c>
      <c r="P38" s="273">
        <v>72</v>
      </c>
      <c r="Q38" s="273">
        <v>253</v>
      </c>
      <c r="R38" s="273">
        <v>72</v>
      </c>
      <c r="S38" s="278">
        <v>553</v>
      </c>
      <c r="V38" s="192"/>
      <c r="W38" s="272" t="s">
        <v>335</v>
      </c>
      <c r="X38" s="273" t="s">
        <v>364</v>
      </c>
      <c r="Y38" s="273">
        <v>275</v>
      </c>
      <c r="Z38" s="273">
        <v>74</v>
      </c>
      <c r="AA38" s="273">
        <v>253</v>
      </c>
      <c r="AB38" s="273">
        <v>74</v>
      </c>
      <c r="AC38" s="194">
        <v>1867</v>
      </c>
    </row>
    <row r="39" spans="2:30" x14ac:dyDescent="0.4">
      <c r="B39" s="282"/>
      <c r="C39" s="141"/>
      <c r="D39" s="143"/>
      <c r="E39" s="143"/>
      <c r="F39" s="143"/>
      <c r="G39" s="143"/>
      <c r="H39" s="143"/>
      <c r="I39" s="145"/>
      <c r="K39"/>
      <c r="L39" s="282"/>
      <c r="M39" s="141"/>
      <c r="N39" s="143"/>
      <c r="O39" s="143"/>
      <c r="P39" s="143"/>
      <c r="Q39" s="143"/>
      <c r="R39" s="143"/>
      <c r="S39" s="184"/>
      <c r="V39" s="192"/>
      <c r="W39" s="141"/>
      <c r="X39" s="143"/>
      <c r="Y39" s="143"/>
      <c r="Z39" s="143"/>
      <c r="AA39" s="143"/>
      <c r="AB39" s="143"/>
      <c r="AC39" s="145"/>
    </row>
    <row r="40" spans="2:30" ht="19.5" thickBot="1" x14ac:dyDescent="0.45">
      <c r="B40" s="282"/>
      <c r="C40" s="153"/>
      <c r="D40" s="177"/>
      <c r="E40" s="277">
        <f>E38+F38</f>
        <v>168</v>
      </c>
      <c r="F40" s="277"/>
      <c r="G40" s="277">
        <f>G38+H38</f>
        <v>130</v>
      </c>
      <c r="H40" s="277"/>
      <c r="I40" s="146"/>
      <c r="K40"/>
      <c r="L40" s="282"/>
      <c r="M40" s="153"/>
      <c r="N40" s="177"/>
      <c r="O40" s="277">
        <f>O38+P38</f>
        <v>254</v>
      </c>
      <c r="P40" s="277"/>
      <c r="Q40" s="277">
        <f>Q38+R38</f>
        <v>325</v>
      </c>
      <c r="R40" s="277"/>
      <c r="S40" s="185"/>
      <c r="V40" s="192"/>
      <c r="W40" s="153"/>
      <c r="X40" s="177"/>
      <c r="Y40" s="207">
        <f>Y38+Z38</f>
        <v>349</v>
      </c>
      <c r="Z40" s="208"/>
      <c r="AA40" s="207">
        <f>AA38+AB38</f>
        <v>327</v>
      </c>
      <c r="AB40" s="208"/>
      <c r="AC40" s="176"/>
      <c r="AD40" s="66">
        <v>82.9</v>
      </c>
    </row>
    <row r="41" spans="2:30" x14ac:dyDescent="0.4">
      <c r="B41" s="282"/>
      <c r="C41" s="272" t="s">
        <v>449</v>
      </c>
      <c r="D41" s="273" t="s">
        <v>481</v>
      </c>
      <c r="E41" s="143">
        <v>104</v>
      </c>
      <c r="F41" s="143">
        <v>31</v>
      </c>
      <c r="G41" s="143">
        <v>139</v>
      </c>
      <c r="H41" s="143">
        <v>31</v>
      </c>
      <c r="I41" s="144">
        <v>484</v>
      </c>
      <c r="K41"/>
      <c r="L41" s="282"/>
      <c r="M41" s="272" t="s">
        <v>399</v>
      </c>
      <c r="N41" s="273" t="s">
        <v>423</v>
      </c>
      <c r="O41" s="273">
        <v>84</v>
      </c>
      <c r="P41" s="273">
        <v>23</v>
      </c>
      <c r="Q41" s="273">
        <v>102</v>
      </c>
      <c r="R41" s="273">
        <v>23</v>
      </c>
      <c r="S41" s="278">
        <v>332</v>
      </c>
      <c r="V41" s="192"/>
      <c r="W41" s="272" t="s">
        <v>336</v>
      </c>
      <c r="X41" s="273" t="s">
        <v>365</v>
      </c>
      <c r="Y41" s="273">
        <v>362</v>
      </c>
      <c r="Z41" s="273">
        <v>110</v>
      </c>
      <c r="AA41" s="273">
        <v>475</v>
      </c>
      <c r="AB41" s="273">
        <v>110</v>
      </c>
      <c r="AC41" s="194">
        <v>3341</v>
      </c>
    </row>
    <row r="42" spans="2:30" x14ac:dyDescent="0.4">
      <c r="B42" s="282"/>
      <c r="C42" s="141"/>
      <c r="D42" s="143"/>
      <c r="E42" s="143"/>
      <c r="F42" s="143"/>
      <c r="G42" s="143"/>
      <c r="H42" s="143"/>
      <c r="I42" s="145"/>
      <c r="K42"/>
      <c r="L42" s="282"/>
      <c r="M42" s="141"/>
      <c r="N42" s="143"/>
      <c r="O42" s="143"/>
      <c r="P42" s="143"/>
      <c r="Q42" s="143"/>
      <c r="R42" s="143"/>
      <c r="S42" s="184"/>
      <c r="V42" s="192"/>
      <c r="W42" s="141"/>
      <c r="X42" s="143"/>
      <c r="Y42" s="143"/>
      <c r="Z42" s="143"/>
      <c r="AA42" s="143"/>
      <c r="AB42" s="143"/>
      <c r="AC42" s="145"/>
    </row>
    <row r="43" spans="2:30" ht="19.5" thickBot="1" x14ac:dyDescent="0.45">
      <c r="B43" s="282"/>
      <c r="C43" s="153"/>
      <c r="D43" s="177"/>
      <c r="E43" s="277">
        <f>E41+F41</f>
        <v>135</v>
      </c>
      <c r="F43" s="277"/>
      <c r="G43" s="277">
        <f>G41+H41</f>
        <v>170</v>
      </c>
      <c r="H43" s="277"/>
      <c r="I43" s="146"/>
      <c r="K43"/>
      <c r="L43" s="282"/>
      <c r="M43" s="153"/>
      <c r="N43" s="177"/>
      <c r="O43" s="277">
        <f>O41+P41</f>
        <v>107</v>
      </c>
      <c r="P43" s="277"/>
      <c r="Q43" s="277">
        <f>Q41+R41</f>
        <v>125</v>
      </c>
      <c r="R43" s="277"/>
      <c r="S43" s="185"/>
      <c r="V43" s="192"/>
      <c r="W43" s="153"/>
      <c r="X43" s="177"/>
      <c r="Y43" s="207">
        <f>Y41+Z41</f>
        <v>472</v>
      </c>
      <c r="Z43" s="208"/>
      <c r="AA43" s="207">
        <f>AA41+AB41</f>
        <v>585</v>
      </c>
      <c r="AB43" s="208"/>
      <c r="AC43" s="176"/>
      <c r="AD43" s="66">
        <v>148.47999999999999</v>
      </c>
    </row>
    <row r="44" spans="2:30" x14ac:dyDescent="0.4">
      <c r="B44" s="282"/>
      <c r="C44" s="272" t="s">
        <v>450</v>
      </c>
      <c r="D44" s="273"/>
      <c r="E44" s="273"/>
      <c r="F44" s="273"/>
      <c r="G44" s="273"/>
      <c r="H44" s="273"/>
      <c r="I44" s="278"/>
      <c r="K44"/>
      <c r="L44" s="282"/>
      <c r="M44" s="272" t="s">
        <v>427</v>
      </c>
      <c r="N44" s="273" t="s">
        <v>428</v>
      </c>
      <c r="O44" s="273">
        <v>76</v>
      </c>
      <c r="P44" s="273">
        <v>20</v>
      </c>
      <c r="Q44" s="273">
        <v>78</v>
      </c>
      <c r="R44" s="273">
        <v>20</v>
      </c>
      <c r="S44" s="278">
        <v>332</v>
      </c>
      <c r="V44" s="192"/>
      <c r="W44" s="272" t="s">
        <v>337</v>
      </c>
      <c r="X44" s="143" t="s">
        <v>370</v>
      </c>
      <c r="Y44" s="143">
        <v>457</v>
      </c>
      <c r="Z44" s="143">
        <v>150</v>
      </c>
      <c r="AA44" s="143">
        <v>536</v>
      </c>
      <c r="AB44" s="143">
        <v>150</v>
      </c>
      <c r="AC44" s="144">
        <v>2319</v>
      </c>
    </row>
    <row r="45" spans="2:30" x14ac:dyDescent="0.4">
      <c r="B45" s="282"/>
      <c r="C45" s="141"/>
      <c r="D45" s="143"/>
      <c r="E45" s="143"/>
      <c r="F45" s="143"/>
      <c r="G45" s="143"/>
      <c r="H45" s="143"/>
      <c r="I45" s="184"/>
      <c r="K45"/>
      <c r="L45" s="282"/>
      <c r="M45" s="141"/>
      <c r="N45" s="143"/>
      <c r="O45" s="143"/>
      <c r="P45" s="143"/>
      <c r="Q45" s="143"/>
      <c r="R45" s="143"/>
      <c r="S45" s="184"/>
      <c r="V45" s="192"/>
      <c r="W45" s="141"/>
      <c r="X45" s="143"/>
      <c r="Y45" s="143"/>
      <c r="Z45" s="143"/>
      <c r="AA45" s="143"/>
      <c r="AB45" s="143"/>
      <c r="AC45" s="145"/>
    </row>
    <row r="46" spans="2:30" ht="19.5" thickBot="1" x14ac:dyDescent="0.45">
      <c r="B46" s="282"/>
      <c r="C46" s="153"/>
      <c r="D46" s="177"/>
      <c r="E46" s="277">
        <f>E44+F44</f>
        <v>0</v>
      </c>
      <c r="F46" s="277"/>
      <c r="G46" s="277">
        <f>G44+H44</f>
        <v>0</v>
      </c>
      <c r="H46" s="277"/>
      <c r="I46" s="185"/>
      <c r="K46"/>
      <c r="L46" s="282"/>
      <c r="M46" s="153"/>
      <c r="N46" s="177"/>
      <c r="O46" s="277">
        <f>O44+P44</f>
        <v>96</v>
      </c>
      <c r="P46" s="277"/>
      <c r="Q46" s="277">
        <f>Q44+R44</f>
        <v>98</v>
      </c>
      <c r="R46" s="277"/>
      <c r="S46" s="185"/>
      <c r="V46" s="192"/>
      <c r="W46" s="153"/>
      <c r="X46" s="143"/>
      <c r="Y46" s="207">
        <f>Y44+Z44</f>
        <v>607</v>
      </c>
      <c r="Z46" s="208"/>
      <c r="AA46" s="207">
        <f>AA44+AB44</f>
        <v>686</v>
      </c>
      <c r="AB46" s="208"/>
      <c r="AC46" s="146"/>
      <c r="AD46" s="66">
        <v>103</v>
      </c>
    </row>
    <row r="47" spans="2:30" x14ac:dyDescent="0.4">
      <c r="B47" s="282"/>
      <c r="C47" s="272" t="s">
        <v>451</v>
      </c>
      <c r="D47" s="273"/>
      <c r="E47" s="273"/>
      <c r="F47" s="273"/>
      <c r="G47" s="273"/>
      <c r="H47" s="273"/>
      <c r="I47" s="278"/>
      <c r="K47" s="88"/>
      <c r="L47" s="282"/>
      <c r="M47" s="272" t="s">
        <v>429</v>
      </c>
      <c r="N47" s="273" t="s">
        <v>432</v>
      </c>
      <c r="O47" s="273">
        <v>102</v>
      </c>
      <c r="P47" s="273">
        <v>24</v>
      </c>
      <c r="Q47" s="273">
        <v>72</v>
      </c>
      <c r="R47" s="273">
        <v>24</v>
      </c>
      <c r="S47" s="278">
        <v>184</v>
      </c>
      <c r="V47" s="192"/>
      <c r="W47" s="272" t="s">
        <v>338</v>
      </c>
      <c r="X47" s="143" t="s">
        <v>374</v>
      </c>
      <c r="Y47" s="143">
        <v>754</v>
      </c>
      <c r="Z47" s="143">
        <v>244</v>
      </c>
      <c r="AA47" s="143">
        <v>853</v>
      </c>
      <c r="AB47" s="143">
        <v>244</v>
      </c>
      <c r="AC47" s="144">
        <v>3095</v>
      </c>
    </row>
    <row r="48" spans="2:30" x14ac:dyDescent="0.4">
      <c r="B48" s="282"/>
      <c r="C48" s="141"/>
      <c r="D48" s="143"/>
      <c r="E48" s="143"/>
      <c r="F48" s="143"/>
      <c r="G48" s="143"/>
      <c r="H48" s="143"/>
      <c r="I48" s="184"/>
      <c r="K48" s="88"/>
      <c r="L48" s="282"/>
      <c r="M48" s="141"/>
      <c r="N48" s="143"/>
      <c r="O48" s="143"/>
      <c r="P48" s="143"/>
      <c r="Q48" s="143"/>
      <c r="R48" s="143"/>
      <c r="S48" s="184"/>
      <c r="V48" s="192"/>
      <c r="W48" s="141"/>
      <c r="X48" s="143"/>
      <c r="Y48" s="143"/>
      <c r="Z48" s="143"/>
      <c r="AA48" s="143"/>
      <c r="AB48" s="143"/>
      <c r="AC48" s="145"/>
    </row>
    <row r="49" spans="2:30" ht="19.5" thickBot="1" x14ac:dyDescent="0.45">
      <c r="B49" s="282"/>
      <c r="C49" s="153"/>
      <c r="D49" s="177"/>
      <c r="E49" s="277">
        <f>E47+F47</f>
        <v>0</v>
      </c>
      <c r="F49" s="277"/>
      <c r="G49" s="277">
        <f>G47+H47</f>
        <v>0</v>
      </c>
      <c r="H49" s="277"/>
      <c r="I49" s="185"/>
      <c r="K49" s="88"/>
      <c r="L49" s="282"/>
      <c r="M49" s="153"/>
      <c r="N49" s="177"/>
      <c r="O49" s="277">
        <f>O47+P47</f>
        <v>126</v>
      </c>
      <c r="P49" s="277"/>
      <c r="Q49" s="277">
        <f>Q47+R47</f>
        <v>96</v>
      </c>
      <c r="R49" s="277"/>
      <c r="S49" s="185"/>
      <c r="V49" s="192"/>
      <c r="W49" s="153"/>
      <c r="X49" s="143"/>
      <c r="Y49" s="207">
        <f>Y47+Z47</f>
        <v>998</v>
      </c>
      <c r="Z49" s="208"/>
      <c r="AA49" s="207">
        <f>AA47+AB47</f>
        <v>1097</v>
      </c>
      <c r="AB49" s="208"/>
      <c r="AC49" s="146"/>
      <c r="AD49" s="66">
        <v>137.5</v>
      </c>
    </row>
    <row r="50" spans="2:30" x14ac:dyDescent="0.4">
      <c r="B50" s="282"/>
      <c r="C50" s="272" t="s">
        <v>460</v>
      </c>
      <c r="D50" s="273"/>
      <c r="E50" s="143"/>
      <c r="F50" s="143"/>
      <c r="G50" s="143"/>
      <c r="H50" s="143"/>
      <c r="I50" s="144"/>
      <c r="K50" s="88"/>
      <c r="L50" s="282"/>
      <c r="M50" s="272" t="s">
        <v>402</v>
      </c>
      <c r="N50" s="273" t="s">
        <v>436</v>
      </c>
      <c r="O50" s="143">
        <v>154</v>
      </c>
      <c r="P50" s="143">
        <v>35</v>
      </c>
      <c r="Q50" s="143">
        <v>159</v>
      </c>
      <c r="R50" s="143">
        <v>35</v>
      </c>
      <c r="S50" s="144">
        <v>270</v>
      </c>
      <c r="V50" s="192"/>
      <c r="W50" s="272" t="s">
        <v>339</v>
      </c>
      <c r="X50" s="143" t="s">
        <v>384</v>
      </c>
      <c r="Y50" s="143">
        <v>508</v>
      </c>
      <c r="Z50" s="143">
        <v>167</v>
      </c>
      <c r="AA50" s="143">
        <v>563</v>
      </c>
      <c r="AB50" s="143">
        <v>167</v>
      </c>
      <c r="AC50" s="144">
        <v>1064</v>
      </c>
    </row>
    <row r="51" spans="2:30" x14ac:dyDescent="0.4">
      <c r="B51" s="282"/>
      <c r="C51" s="141"/>
      <c r="D51" s="143"/>
      <c r="E51" s="143"/>
      <c r="F51" s="143"/>
      <c r="G51" s="143"/>
      <c r="H51" s="143"/>
      <c r="I51" s="145"/>
      <c r="K51" s="88"/>
      <c r="L51" s="282"/>
      <c r="M51" s="141"/>
      <c r="N51" s="143"/>
      <c r="O51" s="143"/>
      <c r="P51" s="143"/>
      <c r="Q51" s="143"/>
      <c r="R51" s="143"/>
      <c r="S51" s="145"/>
      <c r="V51" s="192"/>
      <c r="W51" s="141"/>
      <c r="X51" s="143"/>
      <c r="Y51" s="143"/>
      <c r="Z51" s="143"/>
      <c r="AA51" s="143"/>
      <c r="AB51" s="143"/>
      <c r="AC51" s="145"/>
    </row>
    <row r="52" spans="2:30" ht="19.5" thickBot="1" x14ac:dyDescent="0.45">
      <c r="B52" s="282"/>
      <c r="C52" s="153"/>
      <c r="D52" s="177"/>
      <c r="E52" s="277">
        <f>E50+F50</f>
        <v>0</v>
      </c>
      <c r="F52" s="277"/>
      <c r="G52" s="277">
        <f>G50+H50</f>
        <v>0</v>
      </c>
      <c r="H52" s="277"/>
      <c r="I52" s="146"/>
      <c r="K52" s="88"/>
      <c r="L52" s="282"/>
      <c r="M52" s="153"/>
      <c r="N52" s="177"/>
      <c r="O52" s="277">
        <f>O50+P50</f>
        <v>189</v>
      </c>
      <c r="P52" s="277"/>
      <c r="Q52" s="277">
        <f>Q50+R50</f>
        <v>194</v>
      </c>
      <c r="R52" s="277"/>
      <c r="S52" s="146"/>
      <c r="V52" s="192"/>
      <c r="W52" s="153"/>
      <c r="X52" s="143"/>
      <c r="Y52" s="207">
        <f>Y50+Z50</f>
        <v>675</v>
      </c>
      <c r="Z52" s="208"/>
      <c r="AA52" s="207">
        <f>AA50+AB50</f>
        <v>730</v>
      </c>
      <c r="AB52" s="208"/>
      <c r="AC52" s="146"/>
      <c r="AD52" s="66">
        <v>47.2</v>
      </c>
    </row>
    <row r="53" spans="2:30" x14ac:dyDescent="0.4">
      <c r="B53" s="282"/>
      <c r="C53" s="272" t="s">
        <v>461</v>
      </c>
      <c r="D53" s="273"/>
      <c r="E53" s="273"/>
      <c r="F53" s="273"/>
      <c r="G53" s="273"/>
      <c r="H53" s="273"/>
      <c r="I53" s="278"/>
      <c r="K53" s="88"/>
      <c r="L53" s="282"/>
      <c r="M53" s="272" t="s">
        <v>403</v>
      </c>
      <c r="N53" s="273" t="s">
        <v>440</v>
      </c>
      <c r="O53" s="273">
        <v>89</v>
      </c>
      <c r="P53" s="273">
        <v>49</v>
      </c>
      <c r="Q53" s="273">
        <v>136</v>
      </c>
      <c r="R53" s="273">
        <v>49</v>
      </c>
      <c r="S53" s="278">
        <v>277</v>
      </c>
      <c r="V53" s="192"/>
      <c r="W53" s="179" t="s">
        <v>388</v>
      </c>
      <c r="X53" s="143" t="s">
        <v>389</v>
      </c>
      <c r="Y53" s="143">
        <v>176</v>
      </c>
      <c r="Z53" s="143">
        <v>33</v>
      </c>
      <c r="AA53" s="143">
        <v>174</v>
      </c>
      <c r="AB53" s="143">
        <v>33</v>
      </c>
      <c r="AC53" s="144">
        <v>476</v>
      </c>
    </row>
    <row r="54" spans="2:30" x14ac:dyDescent="0.4">
      <c r="B54" s="282"/>
      <c r="C54" s="141"/>
      <c r="D54" s="143"/>
      <c r="E54" s="143"/>
      <c r="F54" s="143"/>
      <c r="G54" s="143"/>
      <c r="H54" s="143"/>
      <c r="I54" s="184"/>
      <c r="K54" s="88"/>
      <c r="L54" s="282"/>
      <c r="M54" s="141"/>
      <c r="N54" s="143"/>
      <c r="O54" s="143"/>
      <c r="P54" s="143"/>
      <c r="Q54" s="143"/>
      <c r="R54" s="143"/>
      <c r="S54" s="184"/>
      <c r="V54" s="192"/>
      <c r="W54" s="180"/>
      <c r="X54" s="143"/>
      <c r="Y54" s="143"/>
      <c r="Z54" s="143"/>
      <c r="AA54" s="143"/>
      <c r="AB54" s="143"/>
      <c r="AC54" s="145"/>
    </row>
    <row r="55" spans="2:30" ht="19.5" thickBot="1" x14ac:dyDescent="0.45">
      <c r="B55" s="282"/>
      <c r="C55" s="153"/>
      <c r="D55" s="177"/>
      <c r="E55" s="277">
        <f>E53+F53</f>
        <v>0</v>
      </c>
      <c r="F55" s="277"/>
      <c r="G55" s="277">
        <f>G53+H53</f>
        <v>0</v>
      </c>
      <c r="H55" s="277"/>
      <c r="I55" s="185"/>
      <c r="K55" s="88"/>
      <c r="L55" s="282"/>
      <c r="M55" s="153"/>
      <c r="N55" s="177"/>
      <c r="O55" s="277">
        <f>O53+P53</f>
        <v>138</v>
      </c>
      <c r="P55" s="277"/>
      <c r="Q55" s="277">
        <f>Q53+R53</f>
        <v>185</v>
      </c>
      <c r="R55" s="277"/>
      <c r="S55" s="185"/>
      <c r="V55" s="192"/>
      <c r="W55" s="181"/>
      <c r="X55" s="143"/>
      <c r="Y55" s="207">
        <f>Y53+Z53</f>
        <v>209</v>
      </c>
      <c r="Z55" s="208"/>
      <c r="AA55" s="207">
        <f>AA53+AB53</f>
        <v>207</v>
      </c>
      <c r="AB55" s="208"/>
      <c r="AC55" s="146"/>
      <c r="AD55" s="66">
        <f>AC53/22.5</f>
        <v>21.155555555555555</v>
      </c>
    </row>
    <row r="56" spans="2:30" x14ac:dyDescent="0.4">
      <c r="B56" s="282"/>
      <c r="C56" s="272" t="s">
        <v>462</v>
      </c>
      <c r="D56" s="143"/>
      <c r="E56" s="143"/>
      <c r="F56" s="143"/>
      <c r="G56" s="143"/>
      <c r="H56" s="143"/>
      <c r="I56" s="144"/>
      <c r="K56" s="88"/>
      <c r="L56" s="282"/>
      <c r="M56" s="272" t="s">
        <v>439</v>
      </c>
      <c r="N56" s="143" t="s">
        <v>444</v>
      </c>
      <c r="O56" s="143">
        <v>79</v>
      </c>
      <c r="P56" s="143">
        <v>22</v>
      </c>
      <c r="Q56" s="143">
        <v>112</v>
      </c>
      <c r="R56" s="143">
        <v>22</v>
      </c>
      <c r="S56" s="144">
        <v>336</v>
      </c>
      <c r="V56" s="192"/>
      <c r="W56" s="272" t="s">
        <v>390</v>
      </c>
      <c r="X56" s="273"/>
      <c r="Y56" s="200"/>
      <c r="Z56" s="200"/>
      <c r="AA56" s="200"/>
      <c r="AB56" s="200"/>
      <c r="AC56" s="194"/>
    </row>
    <row r="57" spans="2:30" x14ac:dyDescent="0.4">
      <c r="B57" s="282"/>
      <c r="C57" s="141"/>
      <c r="D57" s="143"/>
      <c r="E57" s="143"/>
      <c r="F57" s="143"/>
      <c r="G57" s="143"/>
      <c r="H57" s="143"/>
      <c r="I57" s="145"/>
      <c r="K57" s="88"/>
      <c r="L57" s="282"/>
      <c r="M57" s="141"/>
      <c r="N57" s="143"/>
      <c r="O57" s="143"/>
      <c r="P57" s="143"/>
      <c r="Q57" s="143"/>
      <c r="R57" s="143"/>
      <c r="S57" s="145"/>
      <c r="V57" s="192"/>
      <c r="W57" s="141"/>
      <c r="X57" s="143"/>
      <c r="Y57" s="156"/>
      <c r="Z57" s="156"/>
      <c r="AA57" s="156"/>
      <c r="AB57" s="156"/>
      <c r="AC57" s="145"/>
    </row>
    <row r="58" spans="2:30" ht="19.5" thickBot="1" x14ac:dyDescent="0.45">
      <c r="B58" s="282"/>
      <c r="C58" s="153"/>
      <c r="D58" s="143"/>
      <c r="E58" s="277">
        <f>E56+F56</f>
        <v>0</v>
      </c>
      <c r="F58" s="277"/>
      <c r="G58" s="277">
        <f>G56+H56</f>
        <v>0</v>
      </c>
      <c r="H58" s="277"/>
      <c r="I58" s="146"/>
      <c r="K58" s="88"/>
      <c r="L58" s="282"/>
      <c r="M58" s="153"/>
      <c r="N58" s="143"/>
      <c r="O58" s="277">
        <f>O56+P56</f>
        <v>101</v>
      </c>
      <c r="P58" s="277"/>
      <c r="Q58" s="277">
        <f>Q56+R56</f>
        <v>134</v>
      </c>
      <c r="R58" s="277"/>
      <c r="S58" s="146"/>
      <c r="V58" s="192"/>
      <c r="W58" s="153"/>
      <c r="X58" s="177"/>
      <c r="Y58" s="207"/>
      <c r="Z58" s="208"/>
      <c r="AA58" s="207"/>
      <c r="AB58" s="208"/>
      <c r="AC58" s="176"/>
    </row>
    <row r="59" spans="2:30" x14ac:dyDescent="0.4">
      <c r="B59" s="282"/>
      <c r="C59" s="272" t="s">
        <v>463</v>
      </c>
      <c r="D59" s="279"/>
      <c r="E59" s="143"/>
      <c r="F59" s="143"/>
      <c r="G59" s="143"/>
      <c r="H59" s="143"/>
      <c r="I59" s="144"/>
      <c r="K59" s="88"/>
      <c r="L59" s="282"/>
      <c r="M59" s="272" t="s">
        <v>455</v>
      </c>
      <c r="N59" s="279" t="s">
        <v>456</v>
      </c>
      <c r="O59" s="143">
        <v>148</v>
      </c>
      <c r="P59" s="143">
        <v>48</v>
      </c>
      <c r="Q59" s="143">
        <v>172</v>
      </c>
      <c r="R59" s="143">
        <v>48</v>
      </c>
      <c r="S59" s="144">
        <v>317</v>
      </c>
      <c r="V59" s="192"/>
      <c r="W59" s="272" t="s">
        <v>391</v>
      </c>
      <c r="X59" s="197"/>
      <c r="Y59" s="273"/>
      <c r="Z59" s="273"/>
      <c r="AA59" s="273"/>
      <c r="AB59" s="273"/>
      <c r="AC59" s="194"/>
    </row>
    <row r="60" spans="2:30" x14ac:dyDescent="0.4">
      <c r="B60" s="282"/>
      <c r="C60" s="141"/>
      <c r="D60" s="150"/>
      <c r="E60" s="143"/>
      <c r="F60" s="143"/>
      <c r="G60" s="143"/>
      <c r="H60" s="143"/>
      <c r="I60" s="145"/>
      <c r="K60" s="88"/>
      <c r="L60" s="282"/>
      <c r="M60" s="141"/>
      <c r="N60" s="150"/>
      <c r="O60" s="143"/>
      <c r="P60" s="143"/>
      <c r="Q60" s="143"/>
      <c r="R60" s="143"/>
      <c r="S60" s="145"/>
      <c r="V60" s="192"/>
      <c r="W60" s="141"/>
      <c r="X60" s="204"/>
      <c r="Y60" s="143"/>
      <c r="Z60" s="143"/>
      <c r="AA60" s="143"/>
      <c r="AB60" s="143"/>
      <c r="AC60" s="145"/>
    </row>
    <row r="61" spans="2:30" ht="19.5" thickBot="1" x14ac:dyDescent="0.45">
      <c r="B61" s="283"/>
      <c r="C61" s="153"/>
      <c r="D61" s="280"/>
      <c r="E61" s="277">
        <f>E59+F59</f>
        <v>0</v>
      </c>
      <c r="F61" s="277"/>
      <c r="G61" s="277">
        <f>G59+H59</f>
        <v>0</v>
      </c>
      <c r="H61" s="277"/>
      <c r="I61" s="146"/>
      <c r="K61" s="88"/>
      <c r="L61" s="283"/>
      <c r="M61" s="153"/>
      <c r="N61" s="280"/>
      <c r="O61" s="277">
        <f>O59+P59</f>
        <v>196</v>
      </c>
      <c r="P61" s="277"/>
      <c r="Q61" s="277">
        <f>Q59+R59</f>
        <v>220</v>
      </c>
      <c r="R61" s="277"/>
      <c r="S61" s="146"/>
      <c r="V61" s="193"/>
      <c r="W61" s="153"/>
      <c r="X61" s="205"/>
      <c r="Y61" s="207">
        <f>Y59+Z59</f>
        <v>0</v>
      </c>
      <c r="Z61" s="208"/>
      <c r="AA61" s="207">
        <f>AA59+AB59</f>
        <v>0</v>
      </c>
      <c r="AB61" s="208"/>
      <c r="AC61" s="176"/>
    </row>
    <row r="62" spans="2:30" x14ac:dyDescent="0.4">
      <c r="B62" s="77"/>
      <c r="C62" s="77"/>
      <c r="D62" s="91"/>
      <c r="E62" s="92"/>
      <c r="F62" s="92"/>
      <c r="G62" s="92"/>
      <c r="H62" s="92"/>
      <c r="I62" s="77"/>
      <c r="K62" s="88"/>
      <c r="L62" s="88"/>
      <c r="M62" s="88"/>
      <c r="N62" s="88"/>
      <c r="O62" s="88"/>
      <c r="P62" s="88"/>
      <c r="Q62" s="88"/>
      <c r="R62" s="88"/>
    </row>
    <row r="63" spans="2:30" x14ac:dyDescent="0.4">
      <c r="D63" s="178" t="s">
        <v>145</v>
      </c>
    </row>
    <row r="64" spans="2:30" ht="19.5" thickBot="1" x14ac:dyDescent="0.45">
      <c r="D64" s="178"/>
    </row>
    <row r="65" spans="3:26"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row>
    <row r="66" spans="3:26" x14ac:dyDescent="0.4">
      <c r="C66" s="84" t="s">
        <v>146</v>
      </c>
      <c r="D66" s="191" t="s">
        <v>439</v>
      </c>
      <c r="E66" s="266">
        <v>162</v>
      </c>
      <c r="F66" s="267"/>
      <c r="G66" s="97" t="s">
        <v>103</v>
      </c>
      <c r="H66" s="70" t="s">
        <v>128</v>
      </c>
      <c r="I66" s="70" t="s">
        <v>129</v>
      </c>
      <c r="J66" s="71" t="s">
        <v>128</v>
      </c>
      <c r="L66" s="191" t="s">
        <v>390</v>
      </c>
      <c r="M66" s="266">
        <v>47</v>
      </c>
      <c r="N66" s="267"/>
      <c r="O66" s="97" t="s">
        <v>103</v>
      </c>
      <c r="P66" s="70" t="s">
        <v>128</v>
      </c>
      <c r="Q66" s="70" t="s">
        <v>129</v>
      </c>
      <c r="R66" s="71" t="s">
        <v>128</v>
      </c>
      <c r="T66" s="191" t="s">
        <v>333</v>
      </c>
      <c r="U66" s="266">
        <v>88</v>
      </c>
      <c r="V66" s="267"/>
      <c r="W66" s="97" t="s">
        <v>103</v>
      </c>
      <c r="X66" s="70" t="s">
        <v>128</v>
      </c>
      <c r="Y66" s="70" t="s">
        <v>129</v>
      </c>
      <c r="Z66" s="71" t="s">
        <v>128</v>
      </c>
    </row>
    <row r="67" spans="3:26" ht="19.5" x14ac:dyDescent="0.4">
      <c r="C67" s="107" t="s">
        <v>302</v>
      </c>
      <c r="D67" s="192"/>
      <c r="E67" s="268"/>
      <c r="F67" s="269"/>
      <c r="G67" s="142">
        <v>38</v>
      </c>
      <c r="H67" s="154">
        <v>10</v>
      </c>
      <c r="I67" s="154">
        <v>37</v>
      </c>
      <c r="J67" s="144">
        <v>10</v>
      </c>
      <c r="L67" s="192"/>
      <c r="M67" s="268"/>
      <c r="N67" s="269"/>
      <c r="O67" s="142">
        <v>27</v>
      </c>
      <c r="P67" s="154">
        <v>13</v>
      </c>
      <c r="Q67" s="154">
        <v>43</v>
      </c>
      <c r="R67" s="144">
        <v>13</v>
      </c>
      <c r="T67" s="192"/>
      <c r="U67" s="268"/>
      <c r="V67" s="269"/>
      <c r="W67" s="142">
        <v>43</v>
      </c>
      <c r="X67" s="154">
        <v>9</v>
      </c>
      <c r="Y67" s="154">
        <v>42</v>
      </c>
      <c r="Z67" s="144">
        <v>9</v>
      </c>
    </row>
    <row r="68" spans="3:26" x14ac:dyDescent="0.4">
      <c r="D68" s="192"/>
      <c r="E68" s="268"/>
      <c r="F68" s="269"/>
      <c r="G68" s="264"/>
      <c r="H68" s="156"/>
      <c r="I68" s="156"/>
      <c r="J68" s="146"/>
      <c r="L68" s="192"/>
      <c r="M68" s="268"/>
      <c r="N68" s="269"/>
      <c r="O68" s="264"/>
      <c r="P68" s="156"/>
      <c r="Q68" s="156"/>
      <c r="R68" s="146"/>
      <c r="T68" s="192"/>
      <c r="U68" s="268"/>
      <c r="V68" s="269"/>
      <c r="W68" s="264"/>
      <c r="X68" s="156"/>
      <c r="Y68" s="156"/>
      <c r="Z68" s="146"/>
    </row>
    <row r="69" spans="3:26" ht="19.5" thickBot="1" x14ac:dyDescent="0.45">
      <c r="D69" s="193"/>
      <c r="E69" s="270"/>
      <c r="F69" s="271"/>
      <c r="G69" s="265">
        <f>G67+H67</f>
        <v>48</v>
      </c>
      <c r="H69" s="196"/>
      <c r="I69" s="195">
        <f>I67+J67</f>
        <v>47</v>
      </c>
      <c r="J69" s="201"/>
      <c r="L69" s="193"/>
      <c r="M69" s="270"/>
      <c r="N69" s="271"/>
      <c r="O69" s="265">
        <f>O67+P67</f>
        <v>40</v>
      </c>
      <c r="P69" s="196"/>
      <c r="Q69" s="195">
        <f>Q67+R67</f>
        <v>56</v>
      </c>
      <c r="R69" s="201"/>
      <c r="T69" s="193"/>
      <c r="U69" s="270"/>
      <c r="V69" s="271"/>
      <c r="W69" s="265">
        <f>W67+X67</f>
        <v>52</v>
      </c>
      <c r="X69" s="196"/>
      <c r="Y69" s="195">
        <f>Y67+Z67</f>
        <v>51</v>
      </c>
      <c r="Z69" s="201"/>
    </row>
    <row r="70" spans="3:26" x14ac:dyDescent="0.4">
      <c r="D70" s="191" t="s">
        <v>455</v>
      </c>
      <c r="E70" s="266">
        <v>380</v>
      </c>
      <c r="F70" s="267"/>
      <c r="G70" s="97" t="s">
        <v>103</v>
      </c>
      <c r="H70" s="70" t="s">
        <v>128</v>
      </c>
      <c r="I70" s="70" t="s">
        <v>129</v>
      </c>
      <c r="J70" s="71" t="s">
        <v>128</v>
      </c>
      <c r="L70" s="191" t="s">
        <v>391</v>
      </c>
      <c r="M70" s="266">
        <v>57</v>
      </c>
      <c r="N70" s="267"/>
      <c r="O70" s="97" t="s">
        <v>103</v>
      </c>
      <c r="P70" s="70" t="s">
        <v>128</v>
      </c>
      <c r="Q70" s="70" t="s">
        <v>129</v>
      </c>
      <c r="R70" s="71" t="s">
        <v>128</v>
      </c>
      <c r="T70" s="191" t="s">
        <v>334</v>
      </c>
      <c r="U70" s="266">
        <v>62</v>
      </c>
      <c r="V70" s="267"/>
      <c r="W70" s="97" t="s">
        <v>103</v>
      </c>
      <c r="X70" s="70" t="s">
        <v>128</v>
      </c>
      <c r="Y70" s="70" t="s">
        <v>129</v>
      </c>
      <c r="Z70" s="71" t="s">
        <v>128</v>
      </c>
    </row>
    <row r="71" spans="3:26" x14ac:dyDescent="0.4">
      <c r="D71" s="192"/>
      <c r="E71" s="268"/>
      <c r="F71" s="269"/>
      <c r="G71" s="142">
        <v>53</v>
      </c>
      <c r="H71" s="154">
        <v>16</v>
      </c>
      <c r="I71" s="154">
        <v>65</v>
      </c>
      <c r="J71" s="144">
        <v>16</v>
      </c>
      <c r="L71" s="192"/>
      <c r="M71" s="268"/>
      <c r="N71" s="269"/>
      <c r="O71" s="142">
        <v>32</v>
      </c>
      <c r="P71" s="154">
        <v>7</v>
      </c>
      <c r="Q71" s="154">
        <v>32</v>
      </c>
      <c r="R71" s="144">
        <v>7</v>
      </c>
      <c r="T71" s="192"/>
      <c r="U71" s="268"/>
      <c r="V71" s="269"/>
      <c r="W71" s="142">
        <v>85</v>
      </c>
      <c r="X71" s="154">
        <v>18</v>
      </c>
      <c r="Y71" s="154">
        <v>91</v>
      </c>
      <c r="Z71" s="144">
        <v>18</v>
      </c>
    </row>
    <row r="72" spans="3:26" x14ac:dyDescent="0.4">
      <c r="D72" s="192"/>
      <c r="E72" s="268"/>
      <c r="F72" s="269"/>
      <c r="G72" s="264"/>
      <c r="H72" s="156"/>
      <c r="I72" s="156"/>
      <c r="J72" s="146"/>
      <c r="L72" s="192"/>
      <c r="M72" s="268"/>
      <c r="N72" s="269"/>
      <c r="O72" s="264"/>
      <c r="P72" s="156"/>
      <c r="Q72" s="156"/>
      <c r="R72" s="146"/>
      <c r="T72" s="192"/>
      <c r="U72" s="268"/>
      <c r="V72" s="269"/>
      <c r="W72" s="264"/>
      <c r="X72" s="156"/>
      <c r="Y72" s="156"/>
      <c r="Z72" s="146"/>
    </row>
    <row r="73" spans="3:26" ht="19.5" thickBot="1" x14ac:dyDescent="0.45">
      <c r="D73" s="193"/>
      <c r="E73" s="270"/>
      <c r="F73" s="271"/>
      <c r="G73" s="265">
        <f>G71+H71</f>
        <v>69</v>
      </c>
      <c r="H73" s="196"/>
      <c r="I73" s="195">
        <f>I71+J71</f>
        <v>81</v>
      </c>
      <c r="J73" s="201"/>
      <c r="L73" s="193"/>
      <c r="M73" s="270"/>
      <c r="N73" s="271"/>
      <c r="O73" s="265">
        <f>O71+P71</f>
        <v>39</v>
      </c>
      <c r="P73" s="196"/>
      <c r="Q73" s="195">
        <f>Q71+R71</f>
        <v>39</v>
      </c>
      <c r="R73" s="201"/>
      <c r="T73" s="193"/>
      <c r="U73" s="270"/>
      <c r="V73" s="271"/>
      <c r="W73" s="265">
        <f>W71+X71</f>
        <v>103</v>
      </c>
      <c r="X73" s="196"/>
      <c r="Y73" s="195">
        <f>Y71+Z71</f>
        <v>109</v>
      </c>
      <c r="Z73" s="201"/>
    </row>
    <row r="74" spans="3:26" x14ac:dyDescent="0.4">
      <c r="D74" s="191" t="s">
        <v>454</v>
      </c>
      <c r="E74" s="266">
        <v>97</v>
      </c>
      <c r="F74" s="267"/>
      <c r="G74" s="97" t="s">
        <v>103</v>
      </c>
      <c r="H74" s="70" t="s">
        <v>128</v>
      </c>
      <c r="I74" s="70" t="s">
        <v>129</v>
      </c>
      <c r="J74" s="71" t="s">
        <v>128</v>
      </c>
      <c r="L74" s="191" t="s">
        <v>398</v>
      </c>
      <c r="M74" s="266">
        <v>111</v>
      </c>
      <c r="N74" s="267"/>
      <c r="O74" s="97" t="s">
        <v>103</v>
      </c>
      <c r="P74" s="70" t="s">
        <v>128</v>
      </c>
      <c r="Q74" s="70" t="s">
        <v>129</v>
      </c>
      <c r="R74" s="71" t="s">
        <v>128</v>
      </c>
      <c r="T74" s="191" t="s">
        <v>335</v>
      </c>
      <c r="U74" s="266">
        <v>148</v>
      </c>
      <c r="V74" s="267"/>
      <c r="W74" s="97" t="s">
        <v>103</v>
      </c>
      <c r="X74" s="70" t="s">
        <v>128</v>
      </c>
      <c r="Y74" s="70" t="s">
        <v>129</v>
      </c>
      <c r="Z74" s="71" t="s">
        <v>128</v>
      </c>
    </row>
    <row r="75" spans="3:26" x14ac:dyDescent="0.4">
      <c r="D75" s="192"/>
      <c r="E75" s="268"/>
      <c r="F75" s="269"/>
      <c r="G75" s="142">
        <v>53</v>
      </c>
      <c r="H75" s="154">
        <v>7</v>
      </c>
      <c r="I75" s="154">
        <v>75</v>
      </c>
      <c r="J75" s="144">
        <v>7</v>
      </c>
      <c r="L75" s="192"/>
      <c r="M75" s="268"/>
      <c r="N75" s="269"/>
      <c r="O75" s="142">
        <v>61</v>
      </c>
      <c r="P75" s="154">
        <v>15</v>
      </c>
      <c r="Q75" s="154">
        <v>58</v>
      </c>
      <c r="R75" s="144">
        <v>15</v>
      </c>
      <c r="T75" s="192"/>
      <c r="U75" s="268"/>
      <c r="V75" s="269"/>
      <c r="W75" s="142">
        <v>157</v>
      </c>
      <c r="X75" s="154">
        <v>33</v>
      </c>
      <c r="Y75" s="154">
        <v>134</v>
      </c>
      <c r="Z75" s="144">
        <v>33</v>
      </c>
    </row>
    <row r="76" spans="3:26" x14ac:dyDescent="0.4">
      <c r="D76" s="192"/>
      <c r="E76" s="268"/>
      <c r="F76" s="269"/>
      <c r="G76" s="264"/>
      <c r="H76" s="156"/>
      <c r="I76" s="156"/>
      <c r="J76" s="146"/>
      <c r="L76" s="192"/>
      <c r="M76" s="268"/>
      <c r="N76" s="269"/>
      <c r="O76" s="264"/>
      <c r="P76" s="156"/>
      <c r="Q76" s="156"/>
      <c r="R76" s="146"/>
      <c r="T76" s="192"/>
      <c r="U76" s="268"/>
      <c r="V76" s="269"/>
      <c r="W76" s="264"/>
      <c r="X76" s="156"/>
      <c r="Y76" s="156"/>
      <c r="Z76" s="146"/>
    </row>
    <row r="77" spans="3:26" ht="19.5" thickBot="1" x14ac:dyDescent="0.45">
      <c r="D77" s="193"/>
      <c r="E77" s="270"/>
      <c r="F77" s="271"/>
      <c r="G77" s="265">
        <f t="shared" ref="G77" si="3">G75+H75</f>
        <v>60</v>
      </c>
      <c r="H77" s="196"/>
      <c r="I77" s="195">
        <f t="shared" ref="I77" si="4">I75+J75</f>
        <v>82</v>
      </c>
      <c r="J77" s="201"/>
      <c r="L77" s="193"/>
      <c r="M77" s="270"/>
      <c r="N77" s="271"/>
      <c r="O77" s="265">
        <f>O75+P75</f>
        <v>76</v>
      </c>
      <c r="P77" s="196"/>
      <c r="Q77" s="195">
        <f>Q75+R75</f>
        <v>73</v>
      </c>
      <c r="R77" s="201"/>
      <c r="T77" s="193"/>
      <c r="U77" s="270"/>
      <c r="V77" s="271"/>
      <c r="W77" s="265">
        <f>W75+X75</f>
        <v>190</v>
      </c>
      <c r="X77" s="196"/>
      <c r="Y77" s="195">
        <f>Y75+Z75</f>
        <v>167</v>
      </c>
      <c r="Z77" s="201"/>
    </row>
    <row r="78" spans="3:26" x14ac:dyDescent="0.4">
      <c r="D78" s="191" t="s">
        <v>447</v>
      </c>
      <c r="E78" s="266">
        <v>64</v>
      </c>
      <c r="F78" s="267"/>
      <c r="G78" s="97" t="s">
        <v>103</v>
      </c>
      <c r="H78" s="70" t="s">
        <v>128</v>
      </c>
      <c r="I78" s="70" t="s">
        <v>129</v>
      </c>
      <c r="J78" s="71" t="s">
        <v>128</v>
      </c>
      <c r="L78" s="191" t="s">
        <v>399</v>
      </c>
      <c r="M78" s="266">
        <v>176</v>
      </c>
      <c r="N78" s="267"/>
      <c r="O78" s="97" t="s">
        <v>103</v>
      </c>
      <c r="P78" s="70" t="s">
        <v>128</v>
      </c>
      <c r="Q78" s="70" t="s">
        <v>129</v>
      </c>
      <c r="R78" s="71" t="s">
        <v>128</v>
      </c>
      <c r="T78" s="191" t="s">
        <v>336</v>
      </c>
      <c r="U78" s="266">
        <v>447</v>
      </c>
      <c r="V78" s="267"/>
      <c r="W78" s="97" t="s">
        <v>103</v>
      </c>
      <c r="X78" s="70" t="s">
        <v>128</v>
      </c>
      <c r="Y78" s="70" t="s">
        <v>129</v>
      </c>
      <c r="Z78" s="71" t="s">
        <v>128</v>
      </c>
    </row>
    <row r="79" spans="3:26" x14ac:dyDescent="0.4">
      <c r="D79" s="192"/>
      <c r="E79" s="268"/>
      <c r="F79" s="269"/>
      <c r="G79" s="142">
        <v>67</v>
      </c>
      <c r="H79" s="154">
        <v>8</v>
      </c>
      <c r="I79" s="154">
        <v>44</v>
      </c>
      <c r="J79" s="144">
        <v>8</v>
      </c>
      <c r="L79" s="192"/>
      <c r="M79" s="268"/>
      <c r="N79" s="269"/>
      <c r="O79" s="142">
        <v>21</v>
      </c>
      <c r="P79" s="154">
        <v>4</v>
      </c>
      <c r="Q79" s="154">
        <v>23</v>
      </c>
      <c r="R79" s="144">
        <v>4</v>
      </c>
      <c r="T79" s="192"/>
      <c r="U79" s="268"/>
      <c r="V79" s="269"/>
      <c r="W79" s="142">
        <v>167</v>
      </c>
      <c r="X79" s="154">
        <v>35</v>
      </c>
      <c r="Y79" s="154">
        <v>179</v>
      </c>
      <c r="Z79" s="144">
        <v>35</v>
      </c>
    </row>
    <row r="80" spans="3:26" x14ac:dyDescent="0.4">
      <c r="D80" s="192"/>
      <c r="E80" s="268"/>
      <c r="F80" s="269"/>
      <c r="G80" s="264"/>
      <c r="H80" s="156"/>
      <c r="I80" s="156"/>
      <c r="J80" s="146"/>
      <c r="L80" s="192"/>
      <c r="M80" s="268"/>
      <c r="N80" s="269"/>
      <c r="O80" s="264"/>
      <c r="P80" s="156"/>
      <c r="Q80" s="156"/>
      <c r="R80" s="146"/>
      <c r="T80" s="192"/>
      <c r="U80" s="268"/>
      <c r="V80" s="269"/>
      <c r="W80" s="264"/>
      <c r="X80" s="156"/>
      <c r="Y80" s="156"/>
      <c r="Z80" s="146"/>
    </row>
    <row r="81" spans="4:26" ht="19.5" thickBot="1" x14ac:dyDescent="0.45">
      <c r="D81" s="193"/>
      <c r="E81" s="270"/>
      <c r="F81" s="271"/>
      <c r="G81" s="265">
        <f t="shared" ref="G81" si="5">G79+H79</f>
        <v>75</v>
      </c>
      <c r="H81" s="196"/>
      <c r="I81" s="195">
        <f t="shared" ref="I81" si="6">I79+J79</f>
        <v>52</v>
      </c>
      <c r="J81" s="201"/>
      <c r="L81" s="193"/>
      <c r="M81" s="270"/>
      <c r="N81" s="271"/>
      <c r="O81" s="265">
        <f>O79+P79</f>
        <v>25</v>
      </c>
      <c r="P81" s="196"/>
      <c r="Q81" s="195">
        <f>Q79+R79</f>
        <v>27</v>
      </c>
      <c r="R81" s="201"/>
      <c r="T81" s="193"/>
      <c r="U81" s="270"/>
      <c r="V81" s="271"/>
      <c r="W81" s="265">
        <f>W79+X79</f>
        <v>202</v>
      </c>
      <c r="X81" s="196"/>
      <c r="Y81" s="195">
        <f>Y79+Z79</f>
        <v>214</v>
      </c>
      <c r="Z81" s="201"/>
    </row>
    <row r="82" spans="4:26" x14ac:dyDescent="0.4">
      <c r="D82" s="191" t="s">
        <v>448</v>
      </c>
      <c r="E82" s="266">
        <v>22</v>
      </c>
      <c r="F82" s="267"/>
      <c r="G82" s="97" t="s">
        <v>103</v>
      </c>
      <c r="H82" s="70" t="s">
        <v>128</v>
      </c>
      <c r="I82" s="70" t="s">
        <v>129</v>
      </c>
      <c r="J82" s="71" t="s">
        <v>128</v>
      </c>
      <c r="L82" s="191" t="s">
        <v>427</v>
      </c>
      <c r="M82" s="266">
        <v>576</v>
      </c>
      <c r="N82" s="267"/>
      <c r="O82" s="97" t="s">
        <v>103</v>
      </c>
      <c r="P82" s="70" t="s">
        <v>128</v>
      </c>
      <c r="Q82" s="70" t="s">
        <v>129</v>
      </c>
      <c r="R82" s="71" t="s">
        <v>128</v>
      </c>
      <c r="T82" s="191" t="s">
        <v>337</v>
      </c>
      <c r="U82" s="266">
        <v>109</v>
      </c>
      <c r="V82" s="267"/>
      <c r="W82" s="97" t="s">
        <v>103</v>
      </c>
      <c r="X82" s="70" t="s">
        <v>128</v>
      </c>
      <c r="Y82" s="70" t="s">
        <v>129</v>
      </c>
      <c r="Z82" s="71" t="s">
        <v>128</v>
      </c>
    </row>
    <row r="83" spans="4:26" x14ac:dyDescent="0.4">
      <c r="D83" s="192"/>
      <c r="E83" s="268"/>
      <c r="F83" s="269"/>
      <c r="G83" s="142">
        <v>24</v>
      </c>
      <c r="H83" s="154">
        <v>3</v>
      </c>
      <c r="I83" s="154">
        <v>21</v>
      </c>
      <c r="J83" s="144">
        <v>3</v>
      </c>
      <c r="L83" s="192"/>
      <c r="M83" s="268"/>
      <c r="N83" s="269"/>
      <c r="O83" s="142">
        <v>44</v>
      </c>
      <c r="P83" s="154">
        <v>6</v>
      </c>
      <c r="Q83" s="154">
        <v>29</v>
      </c>
      <c r="R83" s="144">
        <v>6</v>
      </c>
      <c r="T83" s="192"/>
      <c r="U83" s="268"/>
      <c r="V83" s="269"/>
      <c r="W83" s="142">
        <v>160</v>
      </c>
      <c r="X83" s="154">
        <v>40</v>
      </c>
      <c r="Y83" s="154">
        <v>155</v>
      </c>
      <c r="Z83" s="144">
        <v>40</v>
      </c>
    </row>
    <row r="84" spans="4:26" x14ac:dyDescent="0.4">
      <c r="D84" s="192"/>
      <c r="E84" s="268"/>
      <c r="F84" s="269"/>
      <c r="G84" s="264"/>
      <c r="H84" s="156"/>
      <c r="I84" s="156"/>
      <c r="J84" s="146"/>
      <c r="L84" s="192"/>
      <c r="M84" s="268"/>
      <c r="N84" s="269"/>
      <c r="O84" s="264"/>
      <c r="P84" s="156"/>
      <c r="Q84" s="156"/>
      <c r="R84" s="146"/>
      <c r="T84" s="192"/>
      <c r="U84" s="268"/>
      <c r="V84" s="269"/>
      <c r="W84" s="264"/>
      <c r="X84" s="156"/>
      <c r="Y84" s="156"/>
      <c r="Z84" s="146"/>
    </row>
    <row r="85" spans="4:26" ht="19.5" thickBot="1" x14ac:dyDescent="0.45">
      <c r="D85" s="193"/>
      <c r="E85" s="270"/>
      <c r="F85" s="271"/>
      <c r="G85" s="265">
        <f t="shared" ref="G85" si="7">G83+H83</f>
        <v>27</v>
      </c>
      <c r="H85" s="196"/>
      <c r="I85" s="195">
        <f t="shared" ref="I85" si="8">I83+J83</f>
        <v>24</v>
      </c>
      <c r="J85" s="201"/>
      <c r="L85" s="193"/>
      <c r="M85" s="270"/>
      <c r="N85" s="271"/>
      <c r="O85" s="265">
        <f>O83+P83</f>
        <v>50</v>
      </c>
      <c r="P85" s="196"/>
      <c r="Q85" s="195">
        <f>Q83+R83</f>
        <v>35</v>
      </c>
      <c r="R85" s="201"/>
      <c r="T85" s="193"/>
      <c r="U85" s="270"/>
      <c r="V85" s="271"/>
      <c r="W85" s="265">
        <f>W83+X83</f>
        <v>200</v>
      </c>
      <c r="X85" s="196"/>
      <c r="Y85" s="195">
        <f>Y83+Z83</f>
        <v>195</v>
      </c>
      <c r="Z85" s="201"/>
    </row>
    <row r="86" spans="4:26" x14ac:dyDescent="0.4">
      <c r="D86" s="191" t="s">
        <v>449</v>
      </c>
      <c r="E86" s="266">
        <v>57</v>
      </c>
      <c r="F86" s="267"/>
      <c r="G86" s="97" t="s">
        <v>103</v>
      </c>
      <c r="H86" s="70" t="s">
        <v>128</v>
      </c>
      <c r="I86" s="70" t="s">
        <v>129</v>
      </c>
      <c r="J86" s="71" t="s">
        <v>128</v>
      </c>
      <c r="L86" s="191" t="s">
        <v>429</v>
      </c>
      <c r="M86" s="266">
        <v>47</v>
      </c>
      <c r="N86" s="267"/>
      <c r="O86" s="97" t="s">
        <v>103</v>
      </c>
      <c r="P86" s="70" t="s">
        <v>128</v>
      </c>
      <c r="Q86" s="70" t="s">
        <v>129</v>
      </c>
      <c r="R86" s="71" t="s">
        <v>128</v>
      </c>
      <c r="T86" s="191" t="s">
        <v>338</v>
      </c>
      <c r="U86" s="266">
        <v>25</v>
      </c>
      <c r="V86" s="267"/>
      <c r="W86" s="97" t="s">
        <v>103</v>
      </c>
      <c r="X86" s="70" t="s">
        <v>128</v>
      </c>
      <c r="Y86" s="70" t="s">
        <v>129</v>
      </c>
      <c r="Z86" s="71" t="s">
        <v>128</v>
      </c>
    </row>
    <row r="87" spans="4:26" x14ac:dyDescent="0.4">
      <c r="D87" s="192"/>
      <c r="E87" s="268"/>
      <c r="F87" s="269"/>
      <c r="G87" s="142">
        <v>21</v>
      </c>
      <c r="H87" s="154">
        <v>1</v>
      </c>
      <c r="I87" s="154">
        <v>49</v>
      </c>
      <c r="J87" s="144">
        <v>1</v>
      </c>
      <c r="L87" s="192"/>
      <c r="M87" s="268"/>
      <c r="N87" s="269"/>
      <c r="O87" s="142">
        <v>42</v>
      </c>
      <c r="P87" s="154">
        <v>7</v>
      </c>
      <c r="Q87" s="154">
        <v>35</v>
      </c>
      <c r="R87" s="144">
        <v>7</v>
      </c>
      <c r="T87" s="192"/>
      <c r="U87" s="268"/>
      <c r="V87" s="269"/>
      <c r="W87" s="142">
        <v>175</v>
      </c>
      <c r="X87" s="154">
        <v>73</v>
      </c>
      <c r="Y87" s="154">
        <v>186</v>
      </c>
      <c r="Z87" s="144">
        <v>73</v>
      </c>
    </row>
    <row r="88" spans="4:26" x14ac:dyDescent="0.4">
      <c r="D88" s="192"/>
      <c r="E88" s="268"/>
      <c r="F88" s="269"/>
      <c r="G88" s="264"/>
      <c r="H88" s="156"/>
      <c r="I88" s="156"/>
      <c r="J88" s="146"/>
      <c r="L88" s="192"/>
      <c r="M88" s="268"/>
      <c r="N88" s="269"/>
      <c r="O88" s="264"/>
      <c r="P88" s="156"/>
      <c r="Q88" s="156"/>
      <c r="R88" s="146"/>
      <c r="T88" s="192"/>
      <c r="U88" s="268"/>
      <c r="V88" s="269"/>
      <c r="W88" s="264"/>
      <c r="X88" s="156"/>
      <c r="Y88" s="156"/>
      <c r="Z88" s="146"/>
    </row>
    <row r="89" spans="4:26" ht="19.5" thickBot="1" x14ac:dyDescent="0.45">
      <c r="D89" s="193"/>
      <c r="E89" s="270"/>
      <c r="F89" s="271"/>
      <c r="G89" s="265">
        <f t="shared" ref="G89" si="9">G87+H87</f>
        <v>22</v>
      </c>
      <c r="H89" s="196"/>
      <c r="I89" s="195">
        <f t="shared" ref="I89" si="10">I87+J87</f>
        <v>50</v>
      </c>
      <c r="J89" s="201"/>
      <c r="L89" s="193"/>
      <c r="M89" s="270"/>
      <c r="N89" s="271"/>
      <c r="O89" s="265">
        <f>O87+P87</f>
        <v>49</v>
      </c>
      <c r="P89" s="196"/>
      <c r="Q89" s="195">
        <f>Q87+R87</f>
        <v>42</v>
      </c>
      <c r="R89" s="201"/>
      <c r="T89" s="193"/>
      <c r="U89" s="270"/>
      <c r="V89" s="271"/>
      <c r="W89" s="265">
        <f>W87+X87</f>
        <v>248</v>
      </c>
      <c r="X89" s="196"/>
      <c r="Y89" s="195">
        <f>Y87+Z87</f>
        <v>259</v>
      </c>
      <c r="Z89" s="201"/>
    </row>
    <row r="90" spans="4:26" x14ac:dyDescent="0.4">
      <c r="D90" s="191" t="s">
        <v>450</v>
      </c>
      <c r="E90" s="266"/>
      <c r="F90" s="267"/>
      <c r="G90" s="97" t="s">
        <v>103</v>
      </c>
      <c r="H90" s="70" t="s">
        <v>128</v>
      </c>
      <c r="I90" s="70" t="s">
        <v>129</v>
      </c>
      <c r="J90" s="71" t="s">
        <v>128</v>
      </c>
      <c r="L90" s="191" t="s">
        <v>402</v>
      </c>
      <c r="M90" s="266">
        <v>80</v>
      </c>
      <c r="N90" s="267"/>
      <c r="O90" s="97" t="s">
        <v>103</v>
      </c>
      <c r="P90" s="70" t="s">
        <v>128</v>
      </c>
      <c r="Q90" s="70" t="s">
        <v>129</v>
      </c>
      <c r="R90" s="71" t="s">
        <v>128</v>
      </c>
      <c r="T90" s="191" t="s">
        <v>339</v>
      </c>
      <c r="U90" s="266">
        <v>119</v>
      </c>
      <c r="V90" s="267"/>
      <c r="W90" s="97" t="s">
        <v>103</v>
      </c>
      <c r="X90" s="70" t="s">
        <v>128</v>
      </c>
      <c r="Y90" s="70" t="s">
        <v>129</v>
      </c>
      <c r="Z90" s="71" t="s">
        <v>128</v>
      </c>
    </row>
    <row r="91" spans="4:26" x14ac:dyDescent="0.4">
      <c r="D91" s="192"/>
      <c r="E91" s="268"/>
      <c r="F91" s="269"/>
      <c r="G91" s="142"/>
      <c r="H91" s="154"/>
      <c r="I91" s="154"/>
      <c r="J91" s="144"/>
      <c r="L91" s="192"/>
      <c r="M91" s="268"/>
      <c r="N91" s="269"/>
      <c r="O91" s="142">
        <v>35</v>
      </c>
      <c r="P91" s="154">
        <v>14</v>
      </c>
      <c r="Q91" s="154">
        <v>52</v>
      </c>
      <c r="R91" s="144">
        <v>14</v>
      </c>
      <c r="T91" s="192"/>
      <c r="U91" s="268"/>
      <c r="V91" s="269"/>
      <c r="W91" s="142">
        <v>185</v>
      </c>
      <c r="X91" s="154">
        <v>43</v>
      </c>
      <c r="Y91" s="154">
        <v>227</v>
      </c>
      <c r="Z91" s="144">
        <v>43</v>
      </c>
    </row>
    <row r="92" spans="4:26" x14ac:dyDescent="0.4">
      <c r="D92" s="192"/>
      <c r="E92" s="268"/>
      <c r="F92" s="269"/>
      <c r="G92" s="264"/>
      <c r="H92" s="156"/>
      <c r="I92" s="156"/>
      <c r="J92" s="146"/>
      <c r="L92" s="192"/>
      <c r="M92" s="268"/>
      <c r="N92" s="269"/>
      <c r="O92" s="264"/>
      <c r="P92" s="156"/>
      <c r="Q92" s="156"/>
      <c r="R92" s="146"/>
      <c r="T92" s="192"/>
      <c r="U92" s="268"/>
      <c r="V92" s="269"/>
      <c r="W92" s="264"/>
      <c r="X92" s="156"/>
      <c r="Y92" s="156"/>
      <c r="Z92" s="146"/>
    </row>
    <row r="93" spans="4:26" ht="19.5" thickBot="1" x14ac:dyDescent="0.45">
      <c r="D93" s="193"/>
      <c r="E93" s="270"/>
      <c r="F93" s="271"/>
      <c r="G93" s="265">
        <f t="shared" ref="G93" si="11">G91+H91</f>
        <v>0</v>
      </c>
      <c r="H93" s="196"/>
      <c r="I93" s="195">
        <f t="shared" ref="I93" si="12">I91+J91</f>
        <v>0</v>
      </c>
      <c r="J93" s="201"/>
      <c r="L93" s="193"/>
      <c r="M93" s="270"/>
      <c r="N93" s="271"/>
      <c r="O93" s="265">
        <f>O91+P91</f>
        <v>49</v>
      </c>
      <c r="P93" s="196"/>
      <c r="Q93" s="195">
        <f>Q91+R91</f>
        <v>66</v>
      </c>
      <c r="R93" s="201"/>
      <c r="T93" s="193"/>
      <c r="U93" s="270"/>
      <c r="V93" s="271"/>
      <c r="W93" s="265">
        <f>W91+X91</f>
        <v>228</v>
      </c>
      <c r="X93" s="196"/>
      <c r="Y93" s="195">
        <f>Y91+Z91</f>
        <v>270</v>
      </c>
      <c r="Z93" s="201"/>
    </row>
    <row r="94" spans="4:26" x14ac:dyDescent="0.4">
      <c r="D94" s="191" t="s">
        <v>451</v>
      </c>
      <c r="E94" s="266"/>
      <c r="F94" s="267"/>
      <c r="G94" s="97" t="s">
        <v>103</v>
      </c>
      <c r="H94" s="70" t="s">
        <v>128</v>
      </c>
      <c r="I94" s="70" t="s">
        <v>129</v>
      </c>
      <c r="J94" s="71" t="s">
        <v>128</v>
      </c>
      <c r="L94" s="191" t="s">
        <v>403</v>
      </c>
      <c r="M94" s="266">
        <v>68</v>
      </c>
      <c r="N94" s="267"/>
      <c r="O94" s="97" t="s">
        <v>103</v>
      </c>
      <c r="P94" s="70" t="s">
        <v>128</v>
      </c>
      <c r="Q94" s="70" t="s">
        <v>129</v>
      </c>
      <c r="R94" s="71" t="s">
        <v>128</v>
      </c>
      <c r="T94" s="191" t="s">
        <v>392</v>
      </c>
      <c r="U94" s="266">
        <v>85</v>
      </c>
      <c r="V94" s="267"/>
      <c r="W94" s="97" t="s">
        <v>103</v>
      </c>
      <c r="X94" s="70" t="s">
        <v>128</v>
      </c>
      <c r="Y94" s="70" t="s">
        <v>129</v>
      </c>
      <c r="Z94" s="71" t="s">
        <v>128</v>
      </c>
    </row>
    <row r="95" spans="4:26" x14ac:dyDescent="0.4">
      <c r="D95" s="192"/>
      <c r="E95" s="268"/>
      <c r="F95" s="269"/>
      <c r="G95" s="142"/>
      <c r="H95" s="154"/>
      <c r="I95" s="154"/>
      <c r="J95" s="144"/>
      <c r="L95" s="192"/>
      <c r="M95" s="268"/>
      <c r="N95" s="269"/>
      <c r="O95" s="142">
        <v>6</v>
      </c>
      <c r="P95" s="154">
        <v>6</v>
      </c>
      <c r="Q95" s="154">
        <v>43</v>
      </c>
      <c r="R95" s="144">
        <v>6</v>
      </c>
      <c r="T95" s="192"/>
      <c r="U95" s="268"/>
      <c r="V95" s="269"/>
      <c r="W95" s="142">
        <v>33</v>
      </c>
      <c r="X95" s="154">
        <v>8</v>
      </c>
      <c r="Y95" s="154">
        <v>50</v>
      </c>
      <c r="Z95" s="144">
        <v>8</v>
      </c>
    </row>
    <row r="96" spans="4:26" x14ac:dyDescent="0.4">
      <c r="D96" s="192"/>
      <c r="E96" s="268"/>
      <c r="F96" s="269"/>
      <c r="G96" s="264"/>
      <c r="H96" s="156"/>
      <c r="I96" s="156"/>
      <c r="J96" s="146"/>
      <c r="L96" s="192"/>
      <c r="M96" s="268"/>
      <c r="N96" s="269"/>
      <c r="O96" s="264"/>
      <c r="P96" s="156"/>
      <c r="Q96" s="156"/>
      <c r="R96" s="146"/>
      <c r="T96" s="192"/>
      <c r="U96" s="268"/>
      <c r="V96" s="269"/>
      <c r="W96" s="264"/>
      <c r="X96" s="156"/>
      <c r="Y96" s="156"/>
      <c r="Z96" s="146"/>
    </row>
    <row r="97" spans="4:26" ht="19.5" thickBot="1" x14ac:dyDescent="0.45">
      <c r="D97" s="193"/>
      <c r="E97" s="270"/>
      <c r="F97" s="271"/>
      <c r="G97" s="265">
        <f t="shared" ref="G97" si="13">G95+H95</f>
        <v>0</v>
      </c>
      <c r="H97" s="196"/>
      <c r="I97" s="195">
        <f t="shared" ref="I97" si="14">I95+J95</f>
        <v>0</v>
      </c>
      <c r="J97" s="201"/>
      <c r="L97" s="193"/>
      <c r="M97" s="270"/>
      <c r="N97" s="271"/>
      <c r="O97" s="265">
        <f>O95+P95</f>
        <v>12</v>
      </c>
      <c r="P97" s="196"/>
      <c r="Q97" s="195">
        <f>Q95+R95</f>
        <v>49</v>
      </c>
      <c r="R97" s="201"/>
      <c r="T97" s="193"/>
      <c r="U97" s="270"/>
      <c r="V97" s="271"/>
      <c r="W97" s="265">
        <f>W95+X95</f>
        <v>41</v>
      </c>
      <c r="X97" s="196"/>
      <c r="Y97" s="195">
        <f>Y95+Z95</f>
        <v>58</v>
      </c>
      <c r="Z97" s="201"/>
    </row>
  </sheetData>
  <mergeCells count="534">
    <mergeCell ref="Y95:Y96"/>
    <mergeCell ref="Z95:Z96"/>
    <mergeCell ref="G97:H97"/>
    <mergeCell ref="I97:J97"/>
    <mergeCell ref="O97:P97"/>
    <mergeCell ref="Q97:R97"/>
    <mergeCell ref="W97:X97"/>
    <mergeCell ref="Y97:Z97"/>
    <mergeCell ref="O95:O96"/>
    <mergeCell ref="P95:P96"/>
    <mergeCell ref="Q95:Q96"/>
    <mergeCell ref="R95:R96"/>
    <mergeCell ref="W95:W96"/>
    <mergeCell ref="X95:X96"/>
    <mergeCell ref="D94:D97"/>
    <mergeCell ref="E94:F97"/>
    <mergeCell ref="L94:L97"/>
    <mergeCell ref="M94:N97"/>
    <mergeCell ref="T94:T97"/>
    <mergeCell ref="U94:V97"/>
    <mergeCell ref="G95:G96"/>
    <mergeCell ref="H95:H96"/>
    <mergeCell ref="I95:I96"/>
    <mergeCell ref="J95:J96"/>
    <mergeCell ref="Y91:Y92"/>
    <mergeCell ref="Z91:Z92"/>
    <mergeCell ref="G93:H93"/>
    <mergeCell ref="I93:J93"/>
    <mergeCell ref="O93:P93"/>
    <mergeCell ref="Q93:R93"/>
    <mergeCell ref="W93:X93"/>
    <mergeCell ref="Y93:Z93"/>
    <mergeCell ref="O91:O92"/>
    <mergeCell ref="P91:P92"/>
    <mergeCell ref="Q91:Q92"/>
    <mergeCell ref="R91:R92"/>
    <mergeCell ref="W91:W92"/>
    <mergeCell ref="X91:X92"/>
    <mergeCell ref="D90:D93"/>
    <mergeCell ref="E90:F93"/>
    <mergeCell ref="L90:L93"/>
    <mergeCell ref="M90:N93"/>
    <mergeCell ref="T90:T93"/>
    <mergeCell ref="U90:V93"/>
    <mergeCell ref="G91:G92"/>
    <mergeCell ref="H91:H92"/>
    <mergeCell ref="I91:I92"/>
    <mergeCell ref="J91:J92"/>
    <mergeCell ref="Y87:Y88"/>
    <mergeCell ref="Z87:Z88"/>
    <mergeCell ref="G89:H89"/>
    <mergeCell ref="I89:J89"/>
    <mergeCell ref="O89:P89"/>
    <mergeCell ref="Q89:R89"/>
    <mergeCell ref="W89:X89"/>
    <mergeCell ref="Y89:Z89"/>
    <mergeCell ref="O87:O88"/>
    <mergeCell ref="P87:P88"/>
    <mergeCell ref="Q87:Q88"/>
    <mergeCell ref="R87:R88"/>
    <mergeCell ref="W87:W88"/>
    <mergeCell ref="X87:X88"/>
    <mergeCell ref="D86:D89"/>
    <mergeCell ref="E86:F89"/>
    <mergeCell ref="L86:L89"/>
    <mergeCell ref="M86:N89"/>
    <mergeCell ref="T86:T89"/>
    <mergeCell ref="U86:V89"/>
    <mergeCell ref="G87:G88"/>
    <mergeCell ref="H87:H88"/>
    <mergeCell ref="I87:I88"/>
    <mergeCell ref="J87:J88"/>
    <mergeCell ref="Y83:Y84"/>
    <mergeCell ref="Z83:Z84"/>
    <mergeCell ref="G85:H85"/>
    <mergeCell ref="I85:J85"/>
    <mergeCell ref="O85:P85"/>
    <mergeCell ref="Q85:R85"/>
    <mergeCell ref="W85:X85"/>
    <mergeCell ref="Y85:Z85"/>
    <mergeCell ref="O83:O84"/>
    <mergeCell ref="P83:P84"/>
    <mergeCell ref="Q83:Q84"/>
    <mergeCell ref="R83:R84"/>
    <mergeCell ref="W83:W84"/>
    <mergeCell ref="X83:X84"/>
    <mergeCell ref="D82:D85"/>
    <mergeCell ref="E82:F85"/>
    <mergeCell ref="L82:L85"/>
    <mergeCell ref="M82:N85"/>
    <mergeCell ref="T82:T85"/>
    <mergeCell ref="U82:V85"/>
    <mergeCell ref="G83:G84"/>
    <mergeCell ref="H83:H84"/>
    <mergeCell ref="I83:I84"/>
    <mergeCell ref="J83:J84"/>
    <mergeCell ref="Y79:Y80"/>
    <mergeCell ref="Z79:Z80"/>
    <mergeCell ref="G81:H81"/>
    <mergeCell ref="I81:J81"/>
    <mergeCell ref="O81:P81"/>
    <mergeCell ref="Q81:R81"/>
    <mergeCell ref="W81:X81"/>
    <mergeCell ref="Y81:Z81"/>
    <mergeCell ref="O79:O80"/>
    <mergeCell ref="P79:P80"/>
    <mergeCell ref="Q79:Q80"/>
    <mergeCell ref="R79:R80"/>
    <mergeCell ref="W79:W80"/>
    <mergeCell ref="X79:X80"/>
    <mergeCell ref="D78:D81"/>
    <mergeCell ref="E78:F81"/>
    <mergeCell ref="L78:L81"/>
    <mergeCell ref="M78:N81"/>
    <mergeCell ref="T78:T81"/>
    <mergeCell ref="U78:V81"/>
    <mergeCell ref="G79:G80"/>
    <mergeCell ref="H79:H80"/>
    <mergeCell ref="I79:I80"/>
    <mergeCell ref="J79:J80"/>
    <mergeCell ref="Y75:Y76"/>
    <mergeCell ref="Z75:Z76"/>
    <mergeCell ref="G77:H77"/>
    <mergeCell ref="I77:J77"/>
    <mergeCell ref="O77:P77"/>
    <mergeCell ref="Q77:R77"/>
    <mergeCell ref="W77:X77"/>
    <mergeCell ref="Y77:Z77"/>
    <mergeCell ref="O75:O76"/>
    <mergeCell ref="P75:P76"/>
    <mergeCell ref="Q75:Q76"/>
    <mergeCell ref="R75:R76"/>
    <mergeCell ref="W75:W76"/>
    <mergeCell ref="X75:X76"/>
    <mergeCell ref="D74:D77"/>
    <mergeCell ref="E74:F77"/>
    <mergeCell ref="L74:L77"/>
    <mergeCell ref="M74:N77"/>
    <mergeCell ref="T74:T77"/>
    <mergeCell ref="U74:V77"/>
    <mergeCell ref="G75:G76"/>
    <mergeCell ref="H75:H76"/>
    <mergeCell ref="I75:I76"/>
    <mergeCell ref="J75:J76"/>
    <mergeCell ref="Y71:Y72"/>
    <mergeCell ref="Z71:Z72"/>
    <mergeCell ref="G73:H73"/>
    <mergeCell ref="I73:J73"/>
    <mergeCell ref="O73:P73"/>
    <mergeCell ref="Q73:R73"/>
    <mergeCell ref="W73:X73"/>
    <mergeCell ref="Y73:Z73"/>
    <mergeCell ref="O71:O72"/>
    <mergeCell ref="P71:P72"/>
    <mergeCell ref="Q71:Q72"/>
    <mergeCell ref="R71:R72"/>
    <mergeCell ref="W71:W72"/>
    <mergeCell ref="X71:X72"/>
    <mergeCell ref="J67:J68"/>
    <mergeCell ref="O67:O68"/>
    <mergeCell ref="P67:P68"/>
    <mergeCell ref="D70:D73"/>
    <mergeCell ref="E70:F73"/>
    <mergeCell ref="L70:L73"/>
    <mergeCell ref="M70:N73"/>
    <mergeCell ref="T70:T73"/>
    <mergeCell ref="U70:V73"/>
    <mergeCell ref="G71:G72"/>
    <mergeCell ref="H71:H72"/>
    <mergeCell ref="I71:I72"/>
    <mergeCell ref="J71:J72"/>
    <mergeCell ref="U65:V65"/>
    <mergeCell ref="W65:X65"/>
    <mergeCell ref="Y65:Z65"/>
    <mergeCell ref="D66:D69"/>
    <mergeCell ref="E66:F69"/>
    <mergeCell ref="L66:L69"/>
    <mergeCell ref="M66:N69"/>
    <mergeCell ref="T66:T69"/>
    <mergeCell ref="U66:V69"/>
    <mergeCell ref="G69:H69"/>
    <mergeCell ref="I69:J69"/>
    <mergeCell ref="O69:P69"/>
    <mergeCell ref="Q69:R69"/>
    <mergeCell ref="W69:X69"/>
    <mergeCell ref="Y69:Z69"/>
    <mergeCell ref="Q67:Q68"/>
    <mergeCell ref="R67:R68"/>
    <mergeCell ref="W67:W68"/>
    <mergeCell ref="X67:X68"/>
    <mergeCell ref="Y67:Y68"/>
    <mergeCell ref="Z67:Z68"/>
    <mergeCell ref="G67:G68"/>
    <mergeCell ref="H67:H68"/>
    <mergeCell ref="I67:I68"/>
    <mergeCell ref="E65:F65"/>
    <mergeCell ref="G65:H65"/>
    <mergeCell ref="I65:J65"/>
    <mergeCell ref="M65:N65"/>
    <mergeCell ref="O65:P65"/>
    <mergeCell ref="AA59:AA60"/>
    <mergeCell ref="AB59:AB60"/>
    <mergeCell ref="AC59:AC61"/>
    <mergeCell ref="E61:F61"/>
    <mergeCell ref="G61:H61"/>
    <mergeCell ref="O61:P61"/>
    <mergeCell ref="Q61:R61"/>
    <mergeCell ref="Y61:Z61"/>
    <mergeCell ref="AA61:AB61"/>
    <mergeCell ref="R59:R60"/>
    <mergeCell ref="S59:S61"/>
    <mergeCell ref="W59:W61"/>
    <mergeCell ref="X59:X61"/>
    <mergeCell ref="Y59:Y60"/>
    <mergeCell ref="Z59:Z60"/>
    <mergeCell ref="I59:I61"/>
    <mergeCell ref="M59:M61"/>
    <mergeCell ref="N59:N61"/>
    <mergeCell ref="Q65:R65"/>
    <mergeCell ref="P59:P60"/>
    <mergeCell ref="Q59:Q60"/>
    <mergeCell ref="C59:C61"/>
    <mergeCell ref="D59:D61"/>
    <mergeCell ref="E59:E60"/>
    <mergeCell ref="F59:F60"/>
    <mergeCell ref="G59:G60"/>
    <mergeCell ref="H59:H60"/>
    <mergeCell ref="D63:D64"/>
    <mergeCell ref="AA56:AA57"/>
    <mergeCell ref="AB56:AB57"/>
    <mergeCell ref="AC56:AC58"/>
    <mergeCell ref="E58:F58"/>
    <mergeCell ref="G58:H58"/>
    <mergeCell ref="O58:P58"/>
    <mergeCell ref="Q58:R58"/>
    <mergeCell ref="Y58:Z58"/>
    <mergeCell ref="AA58:AB58"/>
    <mergeCell ref="R56:R57"/>
    <mergeCell ref="S56:S58"/>
    <mergeCell ref="W56:W58"/>
    <mergeCell ref="X56:X58"/>
    <mergeCell ref="Y56:Y57"/>
    <mergeCell ref="Z56:Z57"/>
    <mergeCell ref="I56:I58"/>
    <mergeCell ref="M56:M58"/>
    <mergeCell ref="N56:N58"/>
    <mergeCell ref="O56:O57"/>
    <mergeCell ref="P56:P57"/>
    <mergeCell ref="Q56:Q57"/>
    <mergeCell ref="AA53:AA54"/>
    <mergeCell ref="AB53:AB54"/>
    <mergeCell ref="AC53:AC55"/>
    <mergeCell ref="E55:F55"/>
    <mergeCell ref="G55:H55"/>
    <mergeCell ref="O55:P55"/>
    <mergeCell ref="Q55:R55"/>
    <mergeCell ref="Y55:Z55"/>
    <mergeCell ref="AA55:AB55"/>
    <mergeCell ref="R53:R54"/>
    <mergeCell ref="S53:S55"/>
    <mergeCell ref="W53:W55"/>
    <mergeCell ref="X53:X55"/>
    <mergeCell ref="Y53:Y54"/>
    <mergeCell ref="Z53:Z54"/>
    <mergeCell ref="I53:I55"/>
    <mergeCell ref="M53:M55"/>
    <mergeCell ref="N53:N55"/>
    <mergeCell ref="P53:P54"/>
    <mergeCell ref="Q53:Q54"/>
    <mergeCell ref="C53:C55"/>
    <mergeCell ref="D53:D55"/>
    <mergeCell ref="E53:E54"/>
    <mergeCell ref="F53:F54"/>
    <mergeCell ref="G53:G54"/>
    <mergeCell ref="H53:H54"/>
    <mergeCell ref="C56:C58"/>
    <mergeCell ref="D56:D58"/>
    <mergeCell ref="E56:E57"/>
    <mergeCell ref="F56:F57"/>
    <mergeCell ref="G56:G57"/>
    <mergeCell ref="H56:H57"/>
    <mergeCell ref="AA50:AA51"/>
    <mergeCell ref="AB50:AB51"/>
    <mergeCell ref="AC50:AC52"/>
    <mergeCell ref="E52:F52"/>
    <mergeCell ref="G52:H52"/>
    <mergeCell ref="O52:P52"/>
    <mergeCell ref="Q52:R52"/>
    <mergeCell ref="Y52:Z52"/>
    <mergeCell ref="AA52:AB52"/>
    <mergeCell ref="R50:R51"/>
    <mergeCell ref="S50:S52"/>
    <mergeCell ref="W50:W52"/>
    <mergeCell ref="X50:X52"/>
    <mergeCell ref="Y50:Y51"/>
    <mergeCell ref="Z50:Z51"/>
    <mergeCell ref="I50:I52"/>
    <mergeCell ref="M50:M52"/>
    <mergeCell ref="N50:N52"/>
    <mergeCell ref="O50:O51"/>
    <mergeCell ref="P50:P51"/>
    <mergeCell ref="Q50:Q51"/>
    <mergeCell ref="AA47:AA48"/>
    <mergeCell ref="AB47:AB48"/>
    <mergeCell ref="AC47:AC49"/>
    <mergeCell ref="E49:F49"/>
    <mergeCell ref="G49:H49"/>
    <mergeCell ref="O49:P49"/>
    <mergeCell ref="Q49:R49"/>
    <mergeCell ref="Y49:Z49"/>
    <mergeCell ref="AA49:AB49"/>
    <mergeCell ref="R47:R48"/>
    <mergeCell ref="S47:S49"/>
    <mergeCell ref="W47:W49"/>
    <mergeCell ref="X47:X49"/>
    <mergeCell ref="Y47:Y48"/>
    <mergeCell ref="Z47:Z48"/>
    <mergeCell ref="I47:I49"/>
    <mergeCell ref="M47:M49"/>
    <mergeCell ref="N47:N49"/>
    <mergeCell ref="P47:P48"/>
    <mergeCell ref="Q47:Q48"/>
    <mergeCell ref="C47:C49"/>
    <mergeCell ref="D47:D49"/>
    <mergeCell ref="E47:E48"/>
    <mergeCell ref="F47:F48"/>
    <mergeCell ref="G47:G48"/>
    <mergeCell ref="H47:H48"/>
    <mergeCell ref="C50:C52"/>
    <mergeCell ref="D50:D52"/>
    <mergeCell ref="E50:E51"/>
    <mergeCell ref="F50:F51"/>
    <mergeCell ref="G50:G51"/>
    <mergeCell ref="H50:H51"/>
    <mergeCell ref="AA44:AA45"/>
    <mergeCell ref="AB44:AB45"/>
    <mergeCell ref="AC44:AC46"/>
    <mergeCell ref="E46:F46"/>
    <mergeCell ref="G46:H46"/>
    <mergeCell ref="O46:P46"/>
    <mergeCell ref="Q46:R46"/>
    <mergeCell ref="Y46:Z46"/>
    <mergeCell ref="AA46:AB46"/>
    <mergeCell ref="R44:R45"/>
    <mergeCell ref="S44:S46"/>
    <mergeCell ref="W44:W46"/>
    <mergeCell ref="X44:X46"/>
    <mergeCell ref="Y44:Y45"/>
    <mergeCell ref="Z44:Z45"/>
    <mergeCell ref="I44:I46"/>
    <mergeCell ref="M44:M46"/>
    <mergeCell ref="N44:N46"/>
    <mergeCell ref="O44:O45"/>
    <mergeCell ref="P44:P45"/>
    <mergeCell ref="Q44:Q45"/>
    <mergeCell ref="AA41:AA42"/>
    <mergeCell ref="AB41:AB42"/>
    <mergeCell ref="AC41:AC43"/>
    <mergeCell ref="E43:F43"/>
    <mergeCell ref="G43:H43"/>
    <mergeCell ref="O43:P43"/>
    <mergeCell ref="Q43:R43"/>
    <mergeCell ref="Y43:Z43"/>
    <mergeCell ref="AA43:AB43"/>
    <mergeCell ref="R41:R42"/>
    <mergeCell ref="S41:S43"/>
    <mergeCell ref="W41:W43"/>
    <mergeCell ref="X41:X43"/>
    <mergeCell ref="Y41:Y42"/>
    <mergeCell ref="Z41:Z42"/>
    <mergeCell ref="I41:I43"/>
    <mergeCell ref="M41:M43"/>
    <mergeCell ref="N41:N43"/>
    <mergeCell ref="P41:P42"/>
    <mergeCell ref="Q41:Q42"/>
    <mergeCell ref="X38:X40"/>
    <mergeCell ref="Y38:Y39"/>
    <mergeCell ref="Z38:Z39"/>
    <mergeCell ref="AA38:AA39"/>
    <mergeCell ref="AB38:AB39"/>
    <mergeCell ref="AC38:AC40"/>
    <mergeCell ref="Y40:Z40"/>
    <mergeCell ref="AA40:AB40"/>
    <mergeCell ref="O38:O39"/>
    <mergeCell ref="P38:P39"/>
    <mergeCell ref="Q38:Q39"/>
    <mergeCell ref="R38:R39"/>
    <mergeCell ref="S38:S40"/>
    <mergeCell ref="W38:W40"/>
    <mergeCell ref="O40:P40"/>
    <mergeCell ref="Q40:R40"/>
    <mergeCell ref="AA37:AB37"/>
    <mergeCell ref="Q35:Q36"/>
    <mergeCell ref="R35:R36"/>
    <mergeCell ref="S35:S37"/>
    <mergeCell ref="W35:W37"/>
    <mergeCell ref="X35:X37"/>
    <mergeCell ref="Y35:Y36"/>
    <mergeCell ref="F35:F36"/>
    <mergeCell ref="G35:G36"/>
    <mergeCell ref="H35:H36"/>
    <mergeCell ref="I35:I37"/>
    <mergeCell ref="M35:M37"/>
    <mergeCell ref="N35:N37"/>
    <mergeCell ref="Z35:Z36"/>
    <mergeCell ref="X32:X34"/>
    <mergeCell ref="Y32:Y33"/>
    <mergeCell ref="Z32:Z33"/>
    <mergeCell ref="AA32:AA33"/>
    <mergeCell ref="AB32:AB33"/>
    <mergeCell ref="AC32:AC34"/>
    <mergeCell ref="Y34:Z34"/>
    <mergeCell ref="AA34:AB34"/>
    <mergeCell ref="P32:P33"/>
    <mergeCell ref="Q32:Q33"/>
    <mergeCell ref="R32:R33"/>
    <mergeCell ref="S32:S34"/>
    <mergeCell ref="V32:V61"/>
    <mergeCell ref="W32:W34"/>
    <mergeCell ref="O34:P34"/>
    <mergeCell ref="Q34:R34"/>
    <mergeCell ref="O35:O36"/>
    <mergeCell ref="P35:P36"/>
    <mergeCell ref="AA35:AA36"/>
    <mergeCell ref="AB35:AB36"/>
    <mergeCell ref="AC35:AC37"/>
    <mergeCell ref="O37:P37"/>
    <mergeCell ref="Q37:R37"/>
    <mergeCell ref="Y37:Z37"/>
    <mergeCell ref="H32:H33"/>
    <mergeCell ref="I32:I34"/>
    <mergeCell ref="L32:L61"/>
    <mergeCell ref="M32:M34"/>
    <mergeCell ref="N32:N34"/>
    <mergeCell ref="O32:O33"/>
    <mergeCell ref="G34:H34"/>
    <mergeCell ref="I38:I40"/>
    <mergeCell ref="M38:M40"/>
    <mergeCell ref="N38:N40"/>
    <mergeCell ref="G37:H37"/>
    <mergeCell ref="G38:G39"/>
    <mergeCell ref="H38:H39"/>
    <mergeCell ref="G40:H40"/>
    <mergeCell ref="O41:O42"/>
    <mergeCell ref="O47:O48"/>
    <mergeCell ref="O53:O54"/>
    <mergeCell ref="O59:O60"/>
    <mergeCell ref="G41:G42"/>
    <mergeCell ref="H41:H42"/>
    <mergeCell ref="G44:G45"/>
    <mergeCell ref="H44:H45"/>
    <mergeCell ref="B32:B61"/>
    <mergeCell ref="C32:C34"/>
    <mergeCell ref="D32:D34"/>
    <mergeCell ref="E32:E33"/>
    <mergeCell ref="F32:F33"/>
    <mergeCell ref="G32:G33"/>
    <mergeCell ref="E34:F34"/>
    <mergeCell ref="C35:C37"/>
    <mergeCell ref="D35:D37"/>
    <mergeCell ref="E35:E36"/>
    <mergeCell ref="E37:F37"/>
    <mergeCell ref="C38:C40"/>
    <mergeCell ref="D38:D40"/>
    <mergeCell ref="E38:E39"/>
    <mergeCell ref="F38:F39"/>
    <mergeCell ref="E40:F40"/>
    <mergeCell ref="C41:C43"/>
    <mergeCell ref="D41:D43"/>
    <mergeCell ref="E41:E42"/>
    <mergeCell ref="F41:F42"/>
    <mergeCell ref="C44:C46"/>
    <mergeCell ref="D44:D46"/>
    <mergeCell ref="E44:E45"/>
    <mergeCell ref="F44:F45"/>
    <mergeCell ref="L30:M31"/>
    <mergeCell ref="N30:S30"/>
    <mergeCell ref="V30:W31"/>
    <mergeCell ref="X30:AC30"/>
    <mergeCell ref="E31:F31"/>
    <mergeCell ref="G31:H31"/>
    <mergeCell ref="O31:P31"/>
    <mergeCell ref="Q31:R31"/>
    <mergeCell ref="Y31:Z31"/>
    <mergeCell ref="AA31:AB31"/>
    <mergeCell ref="I18:I20"/>
    <mergeCell ref="E20:F20"/>
    <mergeCell ref="G20:H20"/>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B0CC9-5DF5-4515-80C1-6E5ABA7603CE}">
  <dimension ref="B1:AD97"/>
  <sheetViews>
    <sheetView topLeftCell="A31" zoomScale="85" zoomScaleNormal="85" workbookViewId="0">
      <selection activeCell="G46" sqref="G46:H46"/>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480</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482</v>
      </c>
      <c r="D8" s="143">
        <v>548</v>
      </c>
      <c r="E8" s="143">
        <v>89</v>
      </c>
      <c r="F8" s="143">
        <v>27</v>
      </c>
      <c r="G8" s="143">
        <v>112</v>
      </c>
      <c r="H8" s="143">
        <v>27</v>
      </c>
      <c r="I8" s="144">
        <v>432</v>
      </c>
      <c r="J8" s="106" t="s">
        <v>265</v>
      </c>
    </row>
    <row r="9" spans="2:10" x14ac:dyDescent="0.4">
      <c r="B9" s="141"/>
      <c r="C9" s="143"/>
      <c r="D9" s="143"/>
      <c r="E9" s="143"/>
      <c r="F9" s="143"/>
      <c r="G9" s="143"/>
      <c r="H9" s="143"/>
      <c r="I9" s="145"/>
    </row>
    <row r="10" spans="2:10" x14ac:dyDescent="0.4">
      <c r="B10" s="141"/>
      <c r="C10" s="143"/>
      <c r="D10" s="143"/>
      <c r="E10" s="143">
        <f>E8+F8</f>
        <v>116</v>
      </c>
      <c r="F10" s="143"/>
      <c r="G10" s="143">
        <f>G8+H8</f>
        <v>139</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483</v>
      </c>
      <c r="D15" s="143"/>
      <c r="E15" s="143"/>
      <c r="F15" s="143"/>
      <c r="G15" s="143"/>
      <c r="H15" s="143"/>
      <c r="I15" s="144"/>
    </row>
    <row r="16" spans="2:10" x14ac:dyDescent="0.4">
      <c r="B16" s="141"/>
      <c r="C16" s="143"/>
      <c r="D16" s="143"/>
      <c r="E16" s="143"/>
      <c r="F16" s="143"/>
      <c r="G16" s="143"/>
      <c r="H16" s="143"/>
      <c r="I16" s="145"/>
    </row>
    <row r="17" spans="2:29" x14ac:dyDescent="0.4">
      <c r="B17" s="141"/>
      <c r="C17" s="143"/>
      <c r="D17" s="143"/>
      <c r="E17" s="143">
        <f>E15+F15</f>
        <v>0</v>
      </c>
      <c r="F17" s="143"/>
      <c r="G17" s="143">
        <f>G15+H15</f>
        <v>0</v>
      </c>
      <c r="H17" s="143"/>
      <c r="I17" s="146"/>
    </row>
    <row r="18" spans="2:29" x14ac:dyDescent="0.4">
      <c r="B18" s="141"/>
      <c r="C18" s="276" t="s">
        <v>451</v>
      </c>
      <c r="D18" s="150" t="e">
        <f t="shared" ref="D18:I18" si="1">D15*D11</f>
        <v>#DIV/0!</v>
      </c>
      <c r="E18" s="150" t="e">
        <f t="shared" si="1"/>
        <v>#DIV/0!</v>
      </c>
      <c r="F18" s="150" t="e">
        <f t="shared" si="1"/>
        <v>#DIV/0!</v>
      </c>
      <c r="G18" s="150" t="e">
        <f t="shared" si="1"/>
        <v>#DIV/0!</v>
      </c>
      <c r="H18" s="150" t="e">
        <f t="shared" si="1"/>
        <v>#DIV/0!</v>
      </c>
      <c r="I18" s="147" t="e">
        <f t="shared" si="1"/>
        <v>#DIV/0!</v>
      </c>
    </row>
    <row r="19" spans="2:29" x14ac:dyDescent="0.4">
      <c r="B19" s="141"/>
      <c r="C19" s="143"/>
      <c r="D19" s="150"/>
      <c r="E19" s="150"/>
      <c r="F19" s="150"/>
      <c r="G19" s="150"/>
      <c r="H19" s="150"/>
      <c r="I19" s="148"/>
    </row>
    <row r="20" spans="2:29" x14ac:dyDescent="0.4">
      <c r="B20" s="141"/>
      <c r="C20" s="143"/>
      <c r="D20" s="150"/>
      <c r="E20" s="150" t="e">
        <f>E18+F18</f>
        <v>#DIV/0!</v>
      </c>
      <c r="F20" s="150"/>
      <c r="G20" s="150" t="e">
        <f>G18+H18</f>
        <v>#DIV/0!</v>
      </c>
      <c r="H20" s="150"/>
      <c r="I20" s="149"/>
    </row>
    <row r="21" spans="2:2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29" x14ac:dyDescent="0.4">
      <c r="B22" s="77"/>
      <c r="C22" s="77"/>
      <c r="D22" s="151" t="s">
        <v>261</v>
      </c>
      <c r="E22" s="78"/>
      <c r="F22" s="78"/>
      <c r="G22" s="78"/>
      <c r="H22" s="78"/>
      <c r="I22" s="78"/>
    </row>
    <row r="23" spans="2:29" x14ac:dyDescent="0.4">
      <c r="B23" s="77"/>
      <c r="C23" s="77"/>
      <c r="D23" s="152"/>
      <c r="E23" s="78"/>
      <c r="F23" s="78"/>
      <c r="G23" s="78"/>
      <c r="H23" s="78"/>
      <c r="I23" s="78"/>
    </row>
    <row r="24" spans="2:29" x14ac:dyDescent="0.4">
      <c r="B24" s="77"/>
      <c r="C24" s="77"/>
      <c r="D24" s="78"/>
      <c r="E24" s="78"/>
      <c r="F24" s="78"/>
      <c r="G24" s="78"/>
      <c r="H24" s="78"/>
      <c r="I24" s="78"/>
    </row>
    <row r="25" spans="2:29" x14ac:dyDescent="0.4">
      <c r="B25" s="77"/>
      <c r="C25" s="77"/>
      <c r="D25" s="78"/>
      <c r="E25" s="78"/>
      <c r="F25" s="78"/>
      <c r="G25" s="78"/>
      <c r="H25" s="78"/>
      <c r="I25" s="78"/>
    </row>
    <row r="26" spans="2:29" x14ac:dyDescent="0.4">
      <c r="B26" s="77"/>
      <c r="C26" s="77"/>
      <c r="D26" s="78"/>
      <c r="E26" s="78"/>
      <c r="F26" s="78"/>
      <c r="G26" s="78"/>
      <c r="H26" s="78"/>
      <c r="I26" s="78"/>
    </row>
    <row r="27" spans="2:29" x14ac:dyDescent="0.4">
      <c r="B27" s="77"/>
      <c r="C27" s="77"/>
      <c r="D27" s="77"/>
      <c r="E27" s="78"/>
      <c r="F27" s="78"/>
      <c r="G27" s="78"/>
      <c r="H27" s="78"/>
      <c r="I27" s="78"/>
    </row>
    <row r="29" spans="2:29" ht="19.5" thickBot="1" x14ac:dyDescent="0.45">
      <c r="D29" s="79"/>
    </row>
    <row r="30" spans="2:29" ht="19.5"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row>
    <row r="31" spans="2:2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row>
    <row r="32" spans="2:29" x14ac:dyDescent="0.4">
      <c r="B32" s="281" t="s">
        <v>193</v>
      </c>
      <c r="C32" s="272" t="s">
        <v>457</v>
      </c>
      <c r="D32" s="273" t="s">
        <v>458</v>
      </c>
      <c r="E32" s="142">
        <v>154</v>
      </c>
      <c r="F32" s="154">
        <v>46</v>
      </c>
      <c r="G32" s="154">
        <v>174</v>
      </c>
      <c r="H32" s="144">
        <v>46</v>
      </c>
      <c r="I32" s="278">
        <v>328</v>
      </c>
      <c r="K32"/>
      <c r="L32" s="281" t="s">
        <v>193</v>
      </c>
      <c r="M32" s="272" t="s">
        <v>390</v>
      </c>
      <c r="N32" s="273" t="s">
        <v>397</v>
      </c>
      <c r="O32" s="273">
        <v>111</v>
      </c>
      <c r="P32" s="273">
        <v>72</v>
      </c>
      <c r="Q32" s="273">
        <v>191</v>
      </c>
      <c r="R32" s="273">
        <v>72</v>
      </c>
      <c r="S32" s="278">
        <v>175</v>
      </c>
      <c r="V32" s="191" t="s">
        <v>193</v>
      </c>
      <c r="W32" s="272" t="s">
        <v>333</v>
      </c>
      <c r="X32" s="273" t="s">
        <v>344</v>
      </c>
      <c r="Y32" s="273">
        <v>232</v>
      </c>
      <c r="Z32" s="273">
        <v>59</v>
      </c>
      <c r="AA32" s="273">
        <v>173</v>
      </c>
      <c r="AB32" s="273">
        <v>59</v>
      </c>
      <c r="AC32" s="194">
        <v>704</v>
      </c>
    </row>
    <row r="33" spans="2:30" x14ac:dyDescent="0.4">
      <c r="B33" s="282"/>
      <c r="C33" s="141"/>
      <c r="D33" s="143"/>
      <c r="E33" s="264"/>
      <c r="F33" s="156"/>
      <c r="G33" s="156"/>
      <c r="H33" s="146"/>
      <c r="I33" s="184"/>
      <c r="K33"/>
      <c r="L33" s="282"/>
      <c r="M33" s="141"/>
      <c r="N33" s="143"/>
      <c r="O33" s="143"/>
      <c r="P33" s="143"/>
      <c r="Q33" s="143"/>
      <c r="R33" s="143"/>
      <c r="S33" s="184"/>
      <c r="V33" s="192"/>
      <c r="W33" s="141"/>
      <c r="X33" s="143"/>
      <c r="Y33" s="143"/>
      <c r="Z33" s="143"/>
      <c r="AA33" s="143"/>
      <c r="AB33" s="143"/>
      <c r="AC33" s="145"/>
    </row>
    <row r="34" spans="2:30" ht="19.5" thickBot="1" x14ac:dyDescent="0.45">
      <c r="B34" s="282"/>
      <c r="C34" s="153"/>
      <c r="D34" s="177"/>
      <c r="E34" s="277">
        <f>E32+F32</f>
        <v>200</v>
      </c>
      <c r="F34" s="277"/>
      <c r="G34" s="277">
        <f>G32+H32</f>
        <v>220</v>
      </c>
      <c r="H34" s="277"/>
      <c r="I34" s="185"/>
      <c r="K34"/>
      <c r="L34" s="282"/>
      <c r="M34" s="153"/>
      <c r="N34" s="177"/>
      <c r="O34" s="277">
        <f>O32+P32</f>
        <v>183</v>
      </c>
      <c r="P34" s="277"/>
      <c r="Q34" s="277">
        <f>Q32+R32</f>
        <v>263</v>
      </c>
      <c r="R34" s="277"/>
      <c r="S34" s="185"/>
      <c r="V34" s="192"/>
      <c r="W34" s="153"/>
      <c r="X34" s="177"/>
      <c r="Y34" s="207">
        <f>Y32+Z32</f>
        <v>291</v>
      </c>
      <c r="Z34" s="208"/>
      <c r="AA34" s="207">
        <f>AA32+AB32</f>
        <v>232</v>
      </c>
      <c r="AB34" s="208"/>
      <c r="AC34" s="176"/>
    </row>
    <row r="35" spans="2:30" x14ac:dyDescent="0.4">
      <c r="B35" s="282"/>
      <c r="C35" s="272" t="s">
        <v>459</v>
      </c>
      <c r="D35" s="279" t="s">
        <v>474</v>
      </c>
      <c r="E35" s="143">
        <v>155</v>
      </c>
      <c r="F35" s="143">
        <v>47</v>
      </c>
      <c r="G35" s="143">
        <v>194</v>
      </c>
      <c r="H35" s="143">
        <v>47</v>
      </c>
      <c r="I35" s="144">
        <v>648</v>
      </c>
      <c r="K35"/>
      <c r="L35" s="282"/>
      <c r="M35" s="272" t="s">
        <v>391</v>
      </c>
      <c r="N35" s="279" t="s">
        <v>409</v>
      </c>
      <c r="O35" s="273">
        <v>183</v>
      </c>
      <c r="P35" s="273">
        <v>26</v>
      </c>
      <c r="Q35" s="273">
        <v>183</v>
      </c>
      <c r="R35" s="273">
        <v>26</v>
      </c>
      <c r="S35" s="278">
        <v>508</v>
      </c>
      <c r="V35" s="192"/>
      <c r="W35" s="272" t="s">
        <v>334</v>
      </c>
      <c r="X35" s="197" t="s">
        <v>359</v>
      </c>
      <c r="Y35" s="273">
        <v>274</v>
      </c>
      <c r="Z35" s="273">
        <v>47</v>
      </c>
      <c r="AA35" s="273">
        <v>257</v>
      </c>
      <c r="AB35" s="273">
        <v>47</v>
      </c>
      <c r="AC35" s="194">
        <v>1841</v>
      </c>
    </row>
    <row r="36" spans="2:30" x14ac:dyDescent="0.4">
      <c r="B36" s="282"/>
      <c r="C36" s="141"/>
      <c r="D36" s="150"/>
      <c r="E36" s="143"/>
      <c r="F36" s="143"/>
      <c r="G36" s="143"/>
      <c r="H36" s="143"/>
      <c r="I36" s="145"/>
      <c r="K36"/>
      <c r="L36" s="282"/>
      <c r="M36" s="141"/>
      <c r="N36" s="150"/>
      <c r="O36" s="143"/>
      <c r="P36" s="143"/>
      <c r="Q36" s="143"/>
      <c r="R36" s="143"/>
      <c r="S36" s="184"/>
      <c r="V36" s="192"/>
      <c r="W36" s="141"/>
      <c r="X36" s="204"/>
      <c r="Y36" s="143"/>
      <c r="Z36" s="143"/>
      <c r="AA36" s="143"/>
      <c r="AB36" s="143"/>
      <c r="AC36" s="145"/>
    </row>
    <row r="37" spans="2:30" ht="19.5" thickBot="1" x14ac:dyDescent="0.45">
      <c r="B37" s="282"/>
      <c r="C37" s="153"/>
      <c r="D37" s="280"/>
      <c r="E37" s="277">
        <f>E35+F35</f>
        <v>202</v>
      </c>
      <c r="F37" s="277"/>
      <c r="G37" s="277">
        <f>G35+H35</f>
        <v>241</v>
      </c>
      <c r="H37" s="277"/>
      <c r="I37" s="146"/>
      <c r="K37"/>
      <c r="L37" s="282"/>
      <c r="M37" s="153"/>
      <c r="N37" s="280"/>
      <c r="O37" s="277">
        <f>O35+P35</f>
        <v>209</v>
      </c>
      <c r="P37" s="277"/>
      <c r="Q37" s="277">
        <f>Q35+R35</f>
        <v>209</v>
      </c>
      <c r="R37" s="277"/>
      <c r="S37" s="185"/>
      <c r="V37" s="192"/>
      <c r="W37" s="153"/>
      <c r="X37" s="205"/>
      <c r="Y37" s="207">
        <f>Y35+Z35</f>
        <v>321</v>
      </c>
      <c r="Z37" s="208"/>
      <c r="AA37" s="207">
        <f>AA35+AB35</f>
        <v>304</v>
      </c>
      <c r="AB37" s="208"/>
      <c r="AC37" s="176"/>
    </row>
    <row r="38" spans="2:30" x14ac:dyDescent="0.4">
      <c r="B38" s="282"/>
      <c r="C38" s="272" t="s">
        <v>448</v>
      </c>
      <c r="D38" s="273" t="s">
        <v>478</v>
      </c>
      <c r="E38" s="143">
        <v>151</v>
      </c>
      <c r="F38" s="143">
        <v>17</v>
      </c>
      <c r="G38" s="143">
        <v>113</v>
      </c>
      <c r="H38" s="143">
        <v>17</v>
      </c>
      <c r="I38" s="144">
        <v>251</v>
      </c>
      <c r="K38"/>
      <c r="L38" s="282"/>
      <c r="M38" s="272" t="s">
        <v>398</v>
      </c>
      <c r="N38" s="273" t="s">
        <v>419</v>
      </c>
      <c r="O38" s="273">
        <v>182</v>
      </c>
      <c r="P38" s="273">
        <v>72</v>
      </c>
      <c r="Q38" s="273">
        <v>253</v>
      </c>
      <c r="R38" s="273">
        <v>72</v>
      </c>
      <c r="S38" s="278">
        <v>553</v>
      </c>
      <c r="V38" s="192"/>
      <c r="W38" s="272" t="s">
        <v>335</v>
      </c>
      <c r="X38" s="273" t="s">
        <v>364</v>
      </c>
      <c r="Y38" s="273">
        <v>275</v>
      </c>
      <c r="Z38" s="273">
        <v>74</v>
      </c>
      <c r="AA38" s="273">
        <v>253</v>
      </c>
      <c r="AB38" s="273">
        <v>74</v>
      </c>
      <c r="AC38" s="194">
        <v>1867</v>
      </c>
    </row>
    <row r="39" spans="2:30" x14ac:dyDescent="0.4">
      <c r="B39" s="282"/>
      <c r="C39" s="141"/>
      <c r="D39" s="143"/>
      <c r="E39" s="143"/>
      <c r="F39" s="143"/>
      <c r="G39" s="143"/>
      <c r="H39" s="143"/>
      <c r="I39" s="145"/>
      <c r="K39"/>
      <c r="L39" s="282"/>
      <c r="M39" s="141"/>
      <c r="N39" s="143"/>
      <c r="O39" s="143"/>
      <c r="P39" s="143"/>
      <c r="Q39" s="143"/>
      <c r="R39" s="143"/>
      <c r="S39" s="184"/>
      <c r="V39" s="192"/>
      <c r="W39" s="141"/>
      <c r="X39" s="143"/>
      <c r="Y39" s="143"/>
      <c r="Z39" s="143"/>
      <c r="AA39" s="143"/>
      <c r="AB39" s="143"/>
      <c r="AC39" s="145"/>
    </row>
    <row r="40" spans="2:30" ht="19.5" thickBot="1" x14ac:dyDescent="0.45">
      <c r="B40" s="282"/>
      <c r="C40" s="153"/>
      <c r="D40" s="177"/>
      <c r="E40" s="277">
        <f>E38+F38</f>
        <v>168</v>
      </c>
      <c r="F40" s="277"/>
      <c r="G40" s="277">
        <f>G38+H38</f>
        <v>130</v>
      </c>
      <c r="H40" s="277"/>
      <c r="I40" s="146"/>
      <c r="K40"/>
      <c r="L40" s="282"/>
      <c r="M40" s="153"/>
      <c r="N40" s="177"/>
      <c r="O40" s="277">
        <f>O38+P38</f>
        <v>254</v>
      </c>
      <c r="P40" s="277"/>
      <c r="Q40" s="277">
        <f>Q38+R38</f>
        <v>325</v>
      </c>
      <c r="R40" s="277"/>
      <c r="S40" s="185"/>
      <c r="V40" s="192"/>
      <c r="W40" s="153"/>
      <c r="X40" s="177"/>
      <c r="Y40" s="207">
        <f>Y38+Z38</f>
        <v>349</v>
      </c>
      <c r="Z40" s="208"/>
      <c r="AA40" s="207">
        <f>AA38+AB38</f>
        <v>327</v>
      </c>
      <c r="AB40" s="208"/>
      <c r="AC40" s="176"/>
      <c r="AD40" s="66">
        <v>82.9</v>
      </c>
    </row>
    <row r="41" spans="2:30" x14ac:dyDescent="0.4">
      <c r="B41" s="282"/>
      <c r="C41" s="272" t="s">
        <v>449</v>
      </c>
      <c r="D41" s="273" t="s">
        <v>481</v>
      </c>
      <c r="E41" s="143">
        <v>104</v>
      </c>
      <c r="F41" s="143">
        <v>31</v>
      </c>
      <c r="G41" s="143">
        <v>139</v>
      </c>
      <c r="H41" s="143">
        <v>31</v>
      </c>
      <c r="I41" s="144">
        <v>484</v>
      </c>
      <c r="K41"/>
      <c r="L41" s="282"/>
      <c r="M41" s="272" t="s">
        <v>399</v>
      </c>
      <c r="N41" s="273" t="s">
        <v>423</v>
      </c>
      <c r="O41" s="273">
        <v>84</v>
      </c>
      <c r="P41" s="273">
        <v>23</v>
      </c>
      <c r="Q41" s="273">
        <v>102</v>
      </c>
      <c r="R41" s="273">
        <v>23</v>
      </c>
      <c r="S41" s="278">
        <v>332</v>
      </c>
      <c r="V41" s="192"/>
      <c r="W41" s="272" t="s">
        <v>336</v>
      </c>
      <c r="X41" s="273" t="s">
        <v>365</v>
      </c>
      <c r="Y41" s="273">
        <v>362</v>
      </c>
      <c r="Z41" s="273">
        <v>110</v>
      </c>
      <c r="AA41" s="273">
        <v>475</v>
      </c>
      <c r="AB41" s="273">
        <v>110</v>
      </c>
      <c r="AC41" s="194">
        <v>3341</v>
      </c>
    </row>
    <row r="42" spans="2:30" x14ac:dyDescent="0.4">
      <c r="B42" s="282"/>
      <c r="C42" s="141"/>
      <c r="D42" s="143"/>
      <c r="E42" s="143"/>
      <c r="F42" s="143"/>
      <c r="G42" s="143"/>
      <c r="H42" s="143"/>
      <c r="I42" s="145"/>
      <c r="K42"/>
      <c r="L42" s="282"/>
      <c r="M42" s="141"/>
      <c r="N42" s="143"/>
      <c r="O42" s="143"/>
      <c r="P42" s="143"/>
      <c r="Q42" s="143"/>
      <c r="R42" s="143"/>
      <c r="S42" s="184"/>
      <c r="V42" s="192"/>
      <c r="W42" s="141"/>
      <c r="X42" s="143"/>
      <c r="Y42" s="143"/>
      <c r="Z42" s="143"/>
      <c r="AA42" s="143"/>
      <c r="AB42" s="143"/>
      <c r="AC42" s="145"/>
    </row>
    <row r="43" spans="2:30" ht="19.5" thickBot="1" x14ac:dyDescent="0.45">
      <c r="B43" s="282"/>
      <c r="C43" s="153"/>
      <c r="D43" s="177"/>
      <c r="E43" s="277">
        <f>E41+F41</f>
        <v>135</v>
      </c>
      <c r="F43" s="277"/>
      <c r="G43" s="277">
        <f>G41+H41</f>
        <v>170</v>
      </c>
      <c r="H43" s="277"/>
      <c r="I43" s="146"/>
      <c r="K43"/>
      <c r="L43" s="282"/>
      <c r="M43" s="153"/>
      <c r="N43" s="177"/>
      <c r="O43" s="277">
        <f>O41+P41</f>
        <v>107</v>
      </c>
      <c r="P43" s="277"/>
      <c r="Q43" s="277">
        <f>Q41+R41</f>
        <v>125</v>
      </c>
      <c r="R43" s="277"/>
      <c r="S43" s="185"/>
      <c r="V43" s="192"/>
      <c r="W43" s="153"/>
      <c r="X43" s="177"/>
      <c r="Y43" s="207">
        <f>Y41+Z41</f>
        <v>472</v>
      </c>
      <c r="Z43" s="208"/>
      <c r="AA43" s="207">
        <f>AA41+AB41</f>
        <v>585</v>
      </c>
      <c r="AB43" s="208"/>
      <c r="AC43" s="176"/>
      <c r="AD43" s="66">
        <v>148.47999999999999</v>
      </c>
    </row>
    <row r="44" spans="2:30" x14ac:dyDescent="0.4">
      <c r="B44" s="282"/>
      <c r="C44" s="272" t="s">
        <v>450</v>
      </c>
      <c r="D44" s="143" t="s">
        <v>484</v>
      </c>
      <c r="E44" s="143">
        <v>133</v>
      </c>
      <c r="F44" s="143">
        <v>29</v>
      </c>
      <c r="G44" s="143">
        <v>146</v>
      </c>
      <c r="H44" s="143">
        <v>29</v>
      </c>
      <c r="I44" s="144">
        <v>432</v>
      </c>
      <c r="K44"/>
      <c r="L44" s="282"/>
      <c r="M44" s="272" t="s">
        <v>427</v>
      </c>
      <c r="N44" s="273" t="s">
        <v>428</v>
      </c>
      <c r="O44" s="273">
        <v>76</v>
      </c>
      <c r="P44" s="273">
        <v>20</v>
      </c>
      <c r="Q44" s="273">
        <v>78</v>
      </c>
      <c r="R44" s="273">
        <v>20</v>
      </c>
      <c r="S44" s="278">
        <v>332</v>
      </c>
      <c r="V44" s="192"/>
      <c r="W44" s="272" t="s">
        <v>337</v>
      </c>
      <c r="X44" s="143" t="s">
        <v>370</v>
      </c>
      <c r="Y44" s="143">
        <v>457</v>
      </c>
      <c r="Z44" s="143">
        <v>150</v>
      </c>
      <c r="AA44" s="143">
        <v>536</v>
      </c>
      <c r="AB44" s="143">
        <v>150</v>
      </c>
      <c r="AC44" s="144">
        <v>2319</v>
      </c>
    </row>
    <row r="45" spans="2:30" x14ac:dyDescent="0.4">
      <c r="B45" s="282"/>
      <c r="C45" s="141"/>
      <c r="D45" s="143"/>
      <c r="E45" s="143"/>
      <c r="F45" s="143"/>
      <c r="G45" s="143"/>
      <c r="H45" s="143"/>
      <c r="I45" s="145"/>
      <c r="K45"/>
      <c r="L45" s="282"/>
      <c r="M45" s="141"/>
      <c r="N45" s="143"/>
      <c r="O45" s="143"/>
      <c r="P45" s="143"/>
      <c r="Q45" s="143"/>
      <c r="R45" s="143"/>
      <c r="S45" s="184"/>
      <c r="V45" s="192"/>
      <c r="W45" s="141"/>
      <c r="X45" s="143"/>
      <c r="Y45" s="143"/>
      <c r="Z45" s="143"/>
      <c r="AA45" s="143"/>
      <c r="AB45" s="143"/>
      <c r="AC45" s="145"/>
    </row>
    <row r="46" spans="2:30" ht="19.5" thickBot="1" x14ac:dyDescent="0.45">
      <c r="B46" s="282"/>
      <c r="C46" s="153"/>
      <c r="D46" s="143"/>
      <c r="E46" s="277">
        <f>E44+F44</f>
        <v>162</v>
      </c>
      <c r="F46" s="277"/>
      <c r="G46" s="277">
        <f>G44+H44</f>
        <v>175</v>
      </c>
      <c r="H46" s="277"/>
      <c r="I46" s="146"/>
      <c r="K46"/>
      <c r="L46" s="282"/>
      <c r="M46" s="153"/>
      <c r="N46" s="177"/>
      <c r="O46" s="277">
        <f>O44+P44</f>
        <v>96</v>
      </c>
      <c r="P46" s="277"/>
      <c r="Q46" s="277">
        <f>Q44+R44</f>
        <v>98</v>
      </c>
      <c r="R46" s="277"/>
      <c r="S46" s="185"/>
      <c r="V46" s="192"/>
      <c r="W46" s="153"/>
      <c r="X46" s="143"/>
      <c r="Y46" s="207">
        <f>Y44+Z44</f>
        <v>607</v>
      </c>
      <c r="Z46" s="208"/>
      <c r="AA46" s="207">
        <f>AA44+AB44</f>
        <v>686</v>
      </c>
      <c r="AB46" s="208"/>
      <c r="AC46" s="146"/>
      <c r="AD46" s="66">
        <v>103</v>
      </c>
    </row>
    <row r="47" spans="2:30" x14ac:dyDescent="0.4">
      <c r="B47" s="282"/>
      <c r="C47" s="272" t="s">
        <v>451</v>
      </c>
      <c r="D47" s="273"/>
      <c r="E47" s="273"/>
      <c r="F47" s="273"/>
      <c r="G47" s="273"/>
      <c r="H47" s="273"/>
      <c r="I47" s="278"/>
      <c r="K47" s="88"/>
      <c r="L47" s="282"/>
      <c r="M47" s="272" t="s">
        <v>429</v>
      </c>
      <c r="N47" s="273" t="s">
        <v>432</v>
      </c>
      <c r="O47" s="273">
        <v>102</v>
      </c>
      <c r="P47" s="273">
        <v>24</v>
      </c>
      <c r="Q47" s="273">
        <v>72</v>
      </c>
      <c r="R47" s="273">
        <v>24</v>
      </c>
      <c r="S47" s="278">
        <v>184</v>
      </c>
      <c r="V47" s="192"/>
      <c r="W47" s="272" t="s">
        <v>338</v>
      </c>
      <c r="X47" s="143" t="s">
        <v>374</v>
      </c>
      <c r="Y47" s="143">
        <v>754</v>
      </c>
      <c r="Z47" s="143">
        <v>244</v>
      </c>
      <c r="AA47" s="143">
        <v>853</v>
      </c>
      <c r="AB47" s="143">
        <v>244</v>
      </c>
      <c r="AC47" s="144">
        <v>3095</v>
      </c>
    </row>
    <row r="48" spans="2:30" x14ac:dyDescent="0.4">
      <c r="B48" s="282"/>
      <c r="C48" s="141"/>
      <c r="D48" s="143"/>
      <c r="E48" s="143"/>
      <c r="F48" s="143"/>
      <c r="G48" s="143"/>
      <c r="H48" s="143"/>
      <c r="I48" s="184"/>
      <c r="K48" s="88"/>
      <c r="L48" s="282"/>
      <c r="M48" s="141"/>
      <c r="N48" s="143"/>
      <c r="O48" s="143"/>
      <c r="P48" s="143"/>
      <c r="Q48" s="143"/>
      <c r="R48" s="143"/>
      <c r="S48" s="184"/>
      <c r="V48" s="192"/>
      <c r="W48" s="141"/>
      <c r="X48" s="143"/>
      <c r="Y48" s="143"/>
      <c r="Z48" s="143"/>
      <c r="AA48" s="143"/>
      <c r="AB48" s="143"/>
      <c r="AC48" s="145"/>
    </row>
    <row r="49" spans="2:30" ht="19.5" thickBot="1" x14ac:dyDescent="0.45">
      <c r="B49" s="282"/>
      <c r="C49" s="153"/>
      <c r="D49" s="177"/>
      <c r="E49" s="277">
        <f>E47+F47</f>
        <v>0</v>
      </c>
      <c r="F49" s="277"/>
      <c r="G49" s="277">
        <f>G47+H47</f>
        <v>0</v>
      </c>
      <c r="H49" s="277"/>
      <c r="I49" s="185"/>
      <c r="K49" s="88"/>
      <c r="L49" s="282"/>
      <c r="M49" s="153"/>
      <c r="N49" s="177"/>
      <c r="O49" s="277">
        <f>O47+P47</f>
        <v>126</v>
      </c>
      <c r="P49" s="277"/>
      <c r="Q49" s="277">
        <f>Q47+R47</f>
        <v>96</v>
      </c>
      <c r="R49" s="277"/>
      <c r="S49" s="185"/>
      <c r="V49" s="192"/>
      <c r="W49" s="153"/>
      <c r="X49" s="143"/>
      <c r="Y49" s="207">
        <f>Y47+Z47</f>
        <v>998</v>
      </c>
      <c r="Z49" s="208"/>
      <c r="AA49" s="207">
        <f>AA47+AB47</f>
        <v>1097</v>
      </c>
      <c r="AB49" s="208"/>
      <c r="AC49" s="146"/>
      <c r="AD49" s="66">
        <v>137.5</v>
      </c>
    </row>
    <row r="50" spans="2:30" x14ac:dyDescent="0.4">
      <c r="B50" s="282"/>
      <c r="C50" s="272" t="s">
        <v>460</v>
      </c>
      <c r="D50" s="273"/>
      <c r="E50" s="143"/>
      <c r="F50" s="143"/>
      <c r="G50" s="143"/>
      <c r="H50" s="143"/>
      <c r="I50" s="144"/>
      <c r="K50" s="88"/>
      <c r="L50" s="282"/>
      <c r="M50" s="272" t="s">
        <v>402</v>
      </c>
      <c r="N50" s="273" t="s">
        <v>436</v>
      </c>
      <c r="O50" s="143">
        <v>154</v>
      </c>
      <c r="P50" s="143">
        <v>35</v>
      </c>
      <c r="Q50" s="143">
        <v>159</v>
      </c>
      <c r="R50" s="143">
        <v>35</v>
      </c>
      <c r="S50" s="144">
        <v>270</v>
      </c>
      <c r="V50" s="192"/>
      <c r="W50" s="272" t="s">
        <v>339</v>
      </c>
      <c r="X50" s="143" t="s">
        <v>384</v>
      </c>
      <c r="Y50" s="143">
        <v>508</v>
      </c>
      <c r="Z50" s="143">
        <v>167</v>
      </c>
      <c r="AA50" s="143">
        <v>563</v>
      </c>
      <c r="AB50" s="143">
        <v>167</v>
      </c>
      <c r="AC50" s="144">
        <v>1064</v>
      </c>
    </row>
    <row r="51" spans="2:30" x14ac:dyDescent="0.4">
      <c r="B51" s="282"/>
      <c r="C51" s="141"/>
      <c r="D51" s="143"/>
      <c r="E51" s="143"/>
      <c r="F51" s="143"/>
      <c r="G51" s="143"/>
      <c r="H51" s="143"/>
      <c r="I51" s="145"/>
      <c r="K51" s="88"/>
      <c r="L51" s="282"/>
      <c r="M51" s="141"/>
      <c r="N51" s="143"/>
      <c r="O51" s="143"/>
      <c r="P51" s="143"/>
      <c r="Q51" s="143"/>
      <c r="R51" s="143"/>
      <c r="S51" s="145"/>
      <c r="V51" s="192"/>
      <c r="W51" s="141"/>
      <c r="X51" s="143"/>
      <c r="Y51" s="143"/>
      <c r="Z51" s="143"/>
      <c r="AA51" s="143"/>
      <c r="AB51" s="143"/>
      <c r="AC51" s="145"/>
    </row>
    <row r="52" spans="2:30" ht="19.5" thickBot="1" x14ac:dyDescent="0.45">
      <c r="B52" s="282"/>
      <c r="C52" s="153"/>
      <c r="D52" s="177"/>
      <c r="E52" s="277">
        <f>E50+F50</f>
        <v>0</v>
      </c>
      <c r="F52" s="277"/>
      <c r="G52" s="277">
        <f>G50+H50</f>
        <v>0</v>
      </c>
      <c r="H52" s="277"/>
      <c r="I52" s="146"/>
      <c r="K52" s="88"/>
      <c r="L52" s="282"/>
      <c r="M52" s="153"/>
      <c r="N52" s="177"/>
      <c r="O52" s="277">
        <f>O50+P50</f>
        <v>189</v>
      </c>
      <c r="P52" s="277"/>
      <c r="Q52" s="277">
        <f>Q50+R50</f>
        <v>194</v>
      </c>
      <c r="R52" s="277"/>
      <c r="S52" s="146"/>
      <c r="V52" s="192"/>
      <c r="W52" s="153"/>
      <c r="X52" s="143"/>
      <c r="Y52" s="207">
        <f>Y50+Z50</f>
        <v>675</v>
      </c>
      <c r="Z52" s="208"/>
      <c r="AA52" s="207">
        <f>AA50+AB50</f>
        <v>730</v>
      </c>
      <c r="AB52" s="208"/>
      <c r="AC52" s="146"/>
      <c r="AD52" s="66">
        <v>47.2</v>
      </c>
    </row>
    <row r="53" spans="2:30" x14ac:dyDescent="0.4">
      <c r="B53" s="282"/>
      <c r="C53" s="272" t="s">
        <v>461</v>
      </c>
      <c r="D53" s="273"/>
      <c r="E53" s="273"/>
      <c r="F53" s="273"/>
      <c r="G53" s="273"/>
      <c r="H53" s="273"/>
      <c r="I53" s="278"/>
      <c r="K53" s="88"/>
      <c r="L53" s="282"/>
      <c r="M53" s="272" t="s">
        <v>403</v>
      </c>
      <c r="N53" s="273" t="s">
        <v>440</v>
      </c>
      <c r="O53" s="273">
        <v>89</v>
      </c>
      <c r="P53" s="273">
        <v>49</v>
      </c>
      <c r="Q53" s="273">
        <v>136</v>
      </c>
      <c r="R53" s="273">
        <v>49</v>
      </c>
      <c r="S53" s="278">
        <v>277</v>
      </c>
      <c r="V53" s="192"/>
      <c r="W53" s="179" t="s">
        <v>388</v>
      </c>
      <c r="X53" s="143" t="s">
        <v>389</v>
      </c>
      <c r="Y53" s="143">
        <v>176</v>
      </c>
      <c r="Z53" s="143">
        <v>33</v>
      </c>
      <c r="AA53" s="143">
        <v>174</v>
      </c>
      <c r="AB53" s="143">
        <v>33</v>
      </c>
      <c r="AC53" s="144">
        <v>476</v>
      </c>
    </row>
    <row r="54" spans="2:30" x14ac:dyDescent="0.4">
      <c r="B54" s="282"/>
      <c r="C54" s="141"/>
      <c r="D54" s="143"/>
      <c r="E54" s="143"/>
      <c r="F54" s="143"/>
      <c r="G54" s="143"/>
      <c r="H54" s="143"/>
      <c r="I54" s="184"/>
      <c r="K54" s="88"/>
      <c r="L54" s="282"/>
      <c r="M54" s="141"/>
      <c r="N54" s="143"/>
      <c r="O54" s="143"/>
      <c r="P54" s="143"/>
      <c r="Q54" s="143"/>
      <c r="R54" s="143"/>
      <c r="S54" s="184"/>
      <c r="V54" s="192"/>
      <c r="W54" s="180"/>
      <c r="X54" s="143"/>
      <c r="Y54" s="143"/>
      <c r="Z54" s="143"/>
      <c r="AA54" s="143"/>
      <c r="AB54" s="143"/>
      <c r="AC54" s="145"/>
    </row>
    <row r="55" spans="2:30" ht="19.5" thickBot="1" x14ac:dyDescent="0.45">
      <c r="B55" s="282"/>
      <c r="C55" s="153"/>
      <c r="D55" s="177"/>
      <c r="E55" s="277">
        <f>E53+F53</f>
        <v>0</v>
      </c>
      <c r="F55" s="277"/>
      <c r="G55" s="277">
        <f>G53+H53</f>
        <v>0</v>
      </c>
      <c r="H55" s="277"/>
      <c r="I55" s="185"/>
      <c r="K55" s="88"/>
      <c r="L55" s="282"/>
      <c r="M55" s="153"/>
      <c r="N55" s="177"/>
      <c r="O55" s="277">
        <f>O53+P53</f>
        <v>138</v>
      </c>
      <c r="P55" s="277"/>
      <c r="Q55" s="277">
        <f>Q53+R53</f>
        <v>185</v>
      </c>
      <c r="R55" s="277"/>
      <c r="S55" s="185"/>
      <c r="V55" s="192"/>
      <c r="W55" s="181"/>
      <c r="X55" s="143"/>
      <c r="Y55" s="207">
        <f>Y53+Z53</f>
        <v>209</v>
      </c>
      <c r="Z55" s="208"/>
      <c r="AA55" s="207">
        <f>AA53+AB53</f>
        <v>207</v>
      </c>
      <c r="AB55" s="208"/>
      <c r="AC55" s="146"/>
      <c r="AD55" s="66">
        <f>AC53/22.5</f>
        <v>21.155555555555555</v>
      </c>
    </row>
    <row r="56" spans="2:30" x14ac:dyDescent="0.4">
      <c r="B56" s="282"/>
      <c r="C56" s="272" t="s">
        <v>462</v>
      </c>
      <c r="D56" s="143"/>
      <c r="E56" s="143"/>
      <c r="F56" s="143"/>
      <c r="G56" s="143"/>
      <c r="H56" s="143"/>
      <c r="I56" s="144"/>
      <c r="K56" s="88"/>
      <c r="L56" s="282"/>
      <c r="M56" s="272" t="s">
        <v>439</v>
      </c>
      <c r="N56" s="143" t="s">
        <v>444</v>
      </c>
      <c r="O56" s="143">
        <v>79</v>
      </c>
      <c r="P56" s="143">
        <v>22</v>
      </c>
      <c r="Q56" s="143">
        <v>112</v>
      </c>
      <c r="R56" s="143">
        <v>22</v>
      </c>
      <c r="S56" s="144">
        <v>336</v>
      </c>
      <c r="V56" s="192"/>
      <c r="W56" s="272" t="s">
        <v>390</v>
      </c>
      <c r="X56" s="273"/>
      <c r="Y56" s="200"/>
      <c r="Z56" s="200"/>
      <c r="AA56" s="200"/>
      <c r="AB56" s="200"/>
      <c r="AC56" s="194"/>
    </row>
    <row r="57" spans="2:30" x14ac:dyDescent="0.4">
      <c r="B57" s="282"/>
      <c r="C57" s="141"/>
      <c r="D57" s="143"/>
      <c r="E57" s="143"/>
      <c r="F57" s="143"/>
      <c r="G57" s="143"/>
      <c r="H57" s="143"/>
      <c r="I57" s="145"/>
      <c r="K57" s="88"/>
      <c r="L57" s="282"/>
      <c r="M57" s="141"/>
      <c r="N57" s="143"/>
      <c r="O57" s="143"/>
      <c r="P57" s="143"/>
      <c r="Q57" s="143"/>
      <c r="R57" s="143"/>
      <c r="S57" s="145"/>
      <c r="V57" s="192"/>
      <c r="W57" s="141"/>
      <c r="X57" s="143"/>
      <c r="Y57" s="156"/>
      <c r="Z57" s="156"/>
      <c r="AA57" s="156"/>
      <c r="AB57" s="156"/>
      <c r="AC57" s="145"/>
    </row>
    <row r="58" spans="2:30" ht="19.5" thickBot="1" x14ac:dyDescent="0.45">
      <c r="B58" s="282"/>
      <c r="C58" s="153"/>
      <c r="D58" s="143"/>
      <c r="E58" s="277">
        <f>E56+F56</f>
        <v>0</v>
      </c>
      <c r="F58" s="277"/>
      <c r="G58" s="277">
        <f>G56+H56</f>
        <v>0</v>
      </c>
      <c r="H58" s="277"/>
      <c r="I58" s="146"/>
      <c r="K58" s="88"/>
      <c r="L58" s="282"/>
      <c r="M58" s="153"/>
      <c r="N58" s="143"/>
      <c r="O58" s="277">
        <f>O56+P56</f>
        <v>101</v>
      </c>
      <c r="P58" s="277"/>
      <c r="Q58" s="277">
        <f>Q56+R56</f>
        <v>134</v>
      </c>
      <c r="R58" s="277"/>
      <c r="S58" s="146"/>
      <c r="V58" s="192"/>
      <c r="W58" s="153"/>
      <c r="X58" s="177"/>
      <c r="Y58" s="207"/>
      <c r="Z58" s="208"/>
      <c r="AA58" s="207"/>
      <c r="AB58" s="208"/>
      <c r="AC58" s="176"/>
    </row>
    <row r="59" spans="2:30" x14ac:dyDescent="0.4">
      <c r="B59" s="282"/>
      <c r="C59" s="272" t="s">
        <v>463</v>
      </c>
      <c r="D59" s="279"/>
      <c r="E59" s="143"/>
      <c r="F59" s="143"/>
      <c r="G59" s="143"/>
      <c r="H59" s="143"/>
      <c r="I59" s="144"/>
      <c r="K59" s="88"/>
      <c r="L59" s="282"/>
      <c r="M59" s="272" t="s">
        <v>455</v>
      </c>
      <c r="N59" s="279" t="s">
        <v>456</v>
      </c>
      <c r="O59" s="143">
        <v>148</v>
      </c>
      <c r="P59" s="143">
        <v>48</v>
      </c>
      <c r="Q59" s="143">
        <v>172</v>
      </c>
      <c r="R59" s="143">
        <v>48</v>
      </c>
      <c r="S59" s="144">
        <v>317</v>
      </c>
      <c r="V59" s="192"/>
      <c r="W59" s="272" t="s">
        <v>391</v>
      </c>
      <c r="X59" s="197"/>
      <c r="Y59" s="273"/>
      <c r="Z59" s="273"/>
      <c r="AA59" s="273"/>
      <c r="AB59" s="273"/>
      <c r="AC59" s="194"/>
    </row>
    <row r="60" spans="2:30" x14ac:dyDescent="0.4">
      <c r="B60" s="282"/>
      <c r="C60" s="141"/>
      <c r="D60" s="150"/>
      <c r="E60" s="143"/>
      <c r="F60" s="143"/>
      <c r="G60" s="143"/>
      <c r="H60" s="143"/>
      <c r="I60" s="145"/>
      <c r="K60" s="88"/>
      <c r="L60" s="282"/>
      <c r="M60" s="141"/>
      <c r="N60" s="150"/>
      <c r="O60" s="143"/>
      <c r="P60" s="143"/>
      <c r="Q60" s="143"/>
      <c r="R60" s="143"/>
      <c r="S60" s="145"/>
      <c r="V60" s="192"/>
      <c r="W60" s="141"/>
      <c r="X60" s="204"/>
      <c r="Y60" s="143"/>
      <c r="Z60" s="143"/>
      <c r="AA60" s="143"/>
      <c r="AB60" s="143"/>
      <c r="AC60" s="145"/>
    </row>
    <row r="61" spans="2:30" ht="19.5" thickBot="1" x14ac:dyDescent="0.45">
      <c r="B61" s="283"/>
      <c r="C61" s="153"/>
      <c r="D61" s="280"/>
      <c r="E61" s="277">
        <f>E59+F59</f>
        <v>0</v>
      </c>
      <c r="F61" s="277"/>
      <c r="G61" s="277">
        <f>G59+H59</f>
        <v>0</v>
      </c>
      <c r="H61" s="277"/>
      <c r="I61" s="146"/>
      <c r="K61" s="88"/>
      <c r="L61" s="283"/>
      <c r="M61" s="153"/>
      <c r="N61" s="280"/>
      <c r="O61" s="277">
        <f>O59+P59</f>
        <v>196</v>
      </c>
      <c r="P61" s="277"/>
      <c r="Q61" s="277">
        <f>Q59+R59</f>
        <v>220</v>
      </c>
      <c r="R61" s="277"/>
      <c r="S61" s="146"/>
      <c r="V61" s="193"/>
      <c r="W61" s="153"/>
      <c r="X61" s="205"/>
      <c r="Y61" s="207">
        <f>Y59+Z59</f>
        <v>0</v>
      </c>
      <c r="Z61" s="208"/>
      <c r="AA61" s="207">
        <f>AA59+AB59</f>
        <v>0</v>
      </c>
      <c r="AB61" s="208"/>
      <c r="AC61" s="176"/>
    </row>
    <row r="62" spans="2:30" x14ac:dyDescent="0.4">
      <c r="B62" s="77"/>
      <c r="C62" s="77"/>
      <c r="D62" s="91"/>
      <c r="E62" s="92"/>
      <c r="F62" s="92"/>
      <c r="G62" s="92"/>
      <c r="H62" s="92"/>
      <c r="I62" s="77"/>
      <c r="K62" s="88"/>
      <c r="L62" s="88"/>
      <c r="M62" s="88"/>
      <c r="N62" s="88"/>
      <c r="O62" s="88"/>
      <c r="P62" s="88"/>
      <c r="Q62" s="88"/>
      <c r="R62" s="88"/>
    </row>
    <row r="63" spans="2:30" x14ac:dyDescent="0.4">
      <c r="D63" s="178" t="s">
        <v>145</v>
      </c>
    </row>
    <row r="64" spans="2:30" ht="19.5" thickBot="1" x14ac:dyDescent="0.45">
      <c r="D64" s="178"/>
    </row>
    <row r="65" spans="3:26"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row>
    <row r="66" spans="3:26" x14ac:dyDescent="0.4">
      <c r="C66" s="84" t="s">
        <v>146</v>
      </c>
      <c r="D66" s="191" t="s">
        <v>439</v>
      </c>
      <c r="E66" s="266">
        <v>162</v>
      </c>
      <c r="F66" s="267"/>
      <c r="G66" s="97" t="s">
        <v>103</v>
      </c>
      <c r="H66" s="70" t="s">
        <v>128</v>
      </c>
      <c r="I66" s="70" t="s">
        <v>129</v>
      </c>
      <c r="J66" s="71" t="s">
        <v>128</v>
      </c>
      <c r="L66" s="191" t="s">
        <v>390</v>
      </c>
      <c r="M66" s="266">
        <v>47</v>
      </c>
      <c r="N66" s="267"/>
      <c r="O66" s="97" t="s">
        <v>103</v>
      </c>
      <c r="P66" s="70" t="s">
        <v>128</v>
      </c>
      <c r="Q66" s="70" t="s">
        <v>129</v>
      </c>
      <c r="R66" s="71" t="s">
        <v>128</v>
      </c>
      <c r="T66" s="191" t="s">
        <v>333</v>
      </c>
      <c r="U66" s="266">
        <v>88</v>
      </c>
      <c r="V66" s="267"/>
      <c r="W66" s="97" t="s">
        <v>103</v>
      </c>
      <c r="X66" s="70" t="s">
        <v>128</v>
      </c>
      <c r="Y66" s="70" t="s">
        <v>129</v>
      </c>
      <c r="Z66" s="71" t="s">
        <v>128</v>
      </c>
    </row>
    <row r="67" spans="3:26" ht="19.5" x14ac:dyDescent="0.4">
      <c r="C67" s="107" t="s">
        <v>302</v>
      </c>
      <c r="D67" s="192"/>
      <c r="E67" s="268"/>
      <c r="F67" s="269"/>
      <c r="G67" s="142">
        <v>38</v>
      </c>
      <c r="H67" s="154">
        <v>10</v>
      </c>
      <c r="I67" s="154">
        <v>37</v>
      </c>
      <c r="J67" s="144">
        <v>10</v>
      </c>
      <c r="L67" s="192"/>
      <c r="M67" s="268"/>
      <c r="N67" s="269"/>
      <c r="O67" s="142">
        <v>27</v>
      </c>
      <c r="P67" s="154">
        <v>13</v>
      </c>
      <c r="Q67" s="154">
        <v>43</v>
      </c>
      <c r="R67" s="144">
        <v>13</v>
      </c>
      <c r="T67" s="192"/>
      <c r="U67" s="268"/>
      <c r="V67" s="269"/>
      <c r="W67" s="142">
        <v>43</v>
      </c>
      <c r="X67" s="154">
        <v>9</v>
      </c>
      <c r="Y67" s="154">
        <v>42</v>
      </c>
      <c r="Z67" s="144">
        <v>9</v>
      </c>
    </row>
    <row r="68" spans="3:26" x14ac:dyDescent="0.4">
      <c r="D68" s="192"/>
      <c r="E68" s="268"/>
      <c r="F68" s="269"/>
      <c r="G68" s="264"/>
      <c r="H68" s="156"/>
      <c r="I68" s="156"/>
      <c r="J68" s="146"/>
      <c r="L68" s="192"/>
      <c r="M68" s="268"/>
      <c r="N68" s="269"/>
      <c r="O68" s="264"/>
      <c r="P68" s="156"/>
      <c r="Q68" s="156"/>
      <c r="R68" s="146"/>
      <c r="T68" s="192"/>
      <c r="U68" s="268"/>
      <c r="V68" s="269"/>
      <c r="W68" s="264"/>
      <c r="X68" s="156"/>
      <c r="Y68" s="156"/>
      <c r="Z68" s="146"/>
    </row>
    <row r="69" spans="3:26" ht="19.5" thickBot="1" x14ac:dyDescent="0.45">
      <c r="D69" s="193"/>
      <c r="E69" s="270"/>
      <c r="F69" s="271"/>
      <c r="G69" s="265">
        <f>G67+H67</f>
        <v>48</v>
      </c>
      <c r="H69" s="196"/>
      <c r="I69" s="195">
        <f>I67+J67</f>
        <v>47</v>
      </c>
      <c r="J69" s="201"/>
      <c r="L69" s="193"/>
      <c r="M69" s="270"/>
      <c r="N69" s="271"/>
      <c r="O69" s="265">
        <f>O67+P67</f>
        <v>40</v>
      </c>
      <c r="P69" s="196"/>
      <c r="Q69" s="195">
        <f>Q67+R67</f>
        <v>56</v>
      </c>
      <c r="R69" s="201"/>
      <c r="T69" s="193"/>
      <c r="U69" s="270"/>
      <c r="V69" s="271"/>
      <c r="W69" s="265">
        <f>W67+X67</f>
        <v>52</v>
      </c>
      <c r="X69" s="196"/>
      <c r="Y69" s="195">
        <f>Y67+Z67</f>
        <v>51</v>
      </c>
      <c r="Z69" s="201"/>
    </row>
    <row r="70" spans="3:26" x14ac:dyDescent="0.4">
      <c r="D70" s="191" t="s">
        <v>455</v>
      </c>
      <c r="E70" s="266">
        <v>380</v>
      </c>
      <c r="F70" s="267"/>
      <c r="G70" s="97" t="s">
        <v>103</v>
      </c>
      <c r="H70" s="70" t="s">
        <v>128</v>
      </c>
      <c r="I70" s="70" t="s">
        <v>129</v>
      </c>
      <c r="J70" s="71" t="s">
        <v>128</v>
      </c>
      <c r="L70" s="191" t="s">
        <v>391</v>
      </c>
      <c r="M70" s="266">
        <v>57</v>
      </c>
      <c r="N70" s="267"/>
      <c r="O70" s="97" t="s">
        <v>103</v>
      </c>
      <c r="P70" s="70" t="s">
        <v>128</v>
      </c>
      <c r="Q70" s="70" t="s">
        <v>129</v>
      </c>
      <c r="R70" s="71" t="s">
        <v>128</v>
      </c>
      <c r="T70" s="191" t="s">
        <v>334</v>
      </c>
      <c r="U70" s="266">
        <v>62</v>
      </c>
      <c r="V70" s="267"/>
      <c r="W70" s="97" t="s">
        <v>103</v>
      </c>
      <c r="X70" s="70" t="s">
        <v>128</v>
      </c>
      <c r="Y70" s="70" t="s">
        <v>129</v>
      </c>
      <c r="Z70" s="71" t="s">
        <v>128</v>
      </c>
    </row>
    <row r="71" spans="3:26" x14ac:dyDescent="0.4">
      <c r="D71" s="192"/>
      <c r="E71" s="268"/>
      <c r="F71" s="269"/>
      <c r="G71" s="142">
        <v>53</v>
      </c>
      <c r="H71" s="154">
        <v>16</v>
      </c>
      <c r="I71" s="154">
        <v>65</v>
      </c>
      <c r="J71" s="144">
        <v>16</v>
      </c>
      <c r="L71" s="192"/>
      <c r="M71" s="268"/>
      <c r="N71" s="269"/>
      <c r="O71" s="142">
        <v>32</v>
      </c>
      <c r="P71" s="154">
        <v>7</v>
      </c>
      <c r="Q71" s="154">
        <v>32</v>
      </c>
      <c r="R71" s="144">
        <v>7</v>
      </c>
      <c r="T71" s="192"/>
      <c r="U71" s="268"/>
      <c r="V71" s="269"/>
      <c r="W71" s="142">
        <v>85</v>
      </c>
      <c r="X71" s="154">
        <v>18</v>
      </c>
      <c r="Y71" s="154">
        <v>91</v>
      </c>
      <c r="Z71" s="144">
        <v>18</v>
      </c>
    </row>
    <row r="72" spans="3:26" x14ac:dyDescent="0.4">
      <c r="D72" s="192"/>
      <c r="E72" s="268"/>
      <c r="F72" s="269"/>
      <c r="G72" s="264"/>
      <c r="H72" s="156"/>
      <c r="I72" s="156"/>
      <c r="J72" s="146"/>
      <c r="L72" s="192"/>
      <c r="M72" s="268"/>
      <c r="N72" s="269"/>
      <c r="O72" s="264"/>
      <c r="P72" s="156"/>
      <c r="Q72" s="156"/>
      <c r="R72" s="146"/>
      <c r="T72" s="192"/>
      <c r="U72" s="268"/>
      <c r="V72" s="269"/>
      <c r="W72" s="264"/>
      <c r="X72" s="156"/>
      <c r="Y72" s="156"/>
      <c r="Z72" s="146"/>
    </row>
    <row r="73" spans="3:26" ht="19.5" thickBot="1" x14ac:dyDescent="0.45">
      <c r="D73" s="193"/>
      <c r="E73" s="270"/>
      <c r="F73" s="271"/>
      <c r="G73" s="265">
        <f>G71+H71</f>
        <v>69</v>
      </c>
      <c r="H73" s="196"/>
      <c r="I73" s="195">
        <f>I71+J71</f>
        <v>81</v>
      </c>
      <c r="J73" s="201"/>
      <c r="L73" s="193"/>
      <c r="M73" s="270"/>
      <c r="N73" s="271"/>
      <c r="O73" s="265">
        <f>O71+P71</f>
        <v>39</v>
      </c>
      <c r="P73" s="196"/>
      <c r="Q73" s="195">
        <f>Q71+R71</f>
        <v>39</v>
      </c>
      <c r="R73" s="201"/>
      <c r="T73" s="193"/>
      <c r="U73" s="270"/>
      <c r="V73" s="271"/>
      <c r="W73" s="265">
        <f>W71+X71</f>
        <v>103</v>
      </c>
      <c r="X73" s="196"/>
      <c r="Y73" s="195">
        <f>Y71+Z71</f>
        <v>109</v>
      </c>
      <c r="Z73" s="201"/>
    </row>
    <row r="74" spans="3:26" x14ac:dyDescent="0.4">
      <c r="D74" s="191" t="s">
        <v>454</v>
      </c>
      <c r="E74" s="266">
        <v>97</v>
      </c>
      <c r="F74" s="267"/>
      <c r="G74" s="97" t="s">
        <v>103</v>
      </c>
      <c r="H74" s="70" t="s">
        <v>128</v>
      </c>
      <c r="I74" s="70" t="s">
        <v>129</v>
      </c>
      <c r="J74" s="71" t="s">
        <v>128</v>
      </c>
      <c r="L74" s="191" t="s">
        <v>398</v>
      </c>
      <c r="M74" s="266">
        <v>111</v>
      </c>
      <c r="N74" s="267"/>
      <c r="O74" s="97" t="s">
        <v>103</v>
      </c>
      <c r="P74" s="70" t="s">
        <v>128</v>
      </c>
      <c r="Q74" s="70" t="s">
        <v>129</v>
      </c>
      <c r="R74" s="71" t="s">
        <v>128</v>
      </c>
      <c r="T74" s="191" t="s">
        <v>335</v>
      </c>
      <c r="U74" s="266">
        <v>148</v>
      </c>
      <c r="V74" s="267"/>
      <c r="W74" s="97" t="s">
        <v>103</v>
      </c>
      <c r="X74" s="70" t="s">
        <v>128</v>
      </c>
      <c r="Y74" s="70" t="s">
        <v>129</v>
      </c>
      <c r="Z74" s="71" t="s">
        <v>128</v>
      </c>
    </row>
    <row r="75" spans="3:26" x14ac:dyDescent="0.4">
      <c r="D75" s="192"/>
      <c r="E75" s="268"/>
      <c r="F75" s="269"/>
      <c r="G75" s="142">
        <v>53</v>
      </c>
      <c r="H75" s="154">
        <v>7</v>
      </c>
      <c r="I75" s="154">
        <v>75</v>
      </c>
      <c r="J75" s="144">
        <v>7</v>
      </c>
      <c r="L75" s="192"/>
      <c r="M75" s="268"/>
      <c r="N75" s="269"/>
      <c r="O75" s="142">
        <v>61</v>
      </c>
      <c r="P75" s="154">
        <v>15</v>
      </c>
      <c r="Q75" s="154">
        <v>58</v>
      </c>
      <c r="R75" s="144">
        <v>15</v>
      </c>
      <c r="T75" s="192"/>
      <c r="U75" s="268"/>
      <c r="V75" s="269"/>
      <c r="W75" s="142">
        <v>157</v>
      </c>
      <c r="X75" s="154">
        <v>33</v>
      </c>
      <c r="Y75" s="154">
        <v>134</v>
      </c>
      <c r="Z75" s="144">
        <v>33</v>
      </c>
    </row>
    <row r="76" spans="3:26" x14ac:dyDescent="0.4">
      <c r="D76" s="192"/>
      <c r="E76" s="268"/>
      <c r="F76" s="269"/>
      <c r="G76" s="264"/>
      <c r="H76" s="156"/>
      <c r="I76" s="156"/>
      <c r="J76" s="146"/>
      <c r="L76" s="192"/>
      <c r="M76" s="268"/>
      <c r="N76" s="269"/>
      <c r="O76" s="264"/>
      <c r="P76" s="156"/>
      <c r="Q76" s="156"/>
      <c r="R76" s="146"/>
      <c r="T76" s="192"/>
      <c r="U76" s="268"/>
      <c r="V76" s="269"/>
      <c r="W76" s="264"/>
      <c r="X76" s="156"/>
      <c r="Y76" s="156"/>
      <c r="Z76" s="146"/>
    </row>
    <row r="77" spans="3:26" ht="19.5" thickBot="1" x14ac:dyDescent="0.45">
      <c r="D77" s="193"/>
      <c r="E77" s="270"/>
      <c r="F77" s="271"/>
      <c r="G77" s="265">
        <f t="shared" ref="G77" si="3">G75+H75</f>
        <v>60</v>
      </c>
      <c r="H77" s="196"/>
      <c r="I77" s="195">
        <f t="shared" ref="I77" si="4">I75+J75</f>
        <v>82</v>
      </c>
      <c r="J77" s="201"/>
      <c r="L77" s="193"/>
      <c r="M77" s="270"/>
      <c r="N77" s="271"/>
      <c r="O77" s="265">
        <f>O75+P75</f>
        <v>76</v>
      </c>
      <c r="P77" s="196"/>
      <c r="Q77" s="195">
        <f>Q75+R75</f>
        <v>73</v>
      </c>
      <c r="R77" s="201"/>
      <c r="T77" s="193"/>
      <c r="U77" s="270"/>
      <c r="V77" s="271"/>
      <c r="W77" s="265">
        <f>W75+X75</f>
        <v>190</v>
      </c>
      <c r="X77" s="196"/>
      <c r="Y77" s="195">
        <f>Y75+Z75</f>
        <v>167</v>
      </c>
      <c r="Z77" s="201"/>
    </row>
    <row r="78" spans="3:26" x14ac:dyDescent="0.4">
      <c r="D78" s="191" t="s">
        <v>447</v>
      </c>
      <c r="E78" s="266">
        <v>64</v>
      </c>
      <c r="F78" s="267"/>
      <c r="G78" s="97" t="s">
        <v>103</v>
      </c>
      <c r="H78" s="70" t="s">
        <v>128</v>
      </c>
      <c r="I78" s="70" t="s">
        <v>129</v>
      </c>
      <c r="J78" s="71" t="s">
        <v>128</v>
      </c>
      <c r="L78" s="191" t="s">
        <v>399</v>
      </c>
      <c r="M78" s="266">
        <v>176</v>
      </c>
      <c r="N78" s="267"/>
      <c r="O78" s="97" t="s">
        <v>103</v>
      </c>
      <c r="P78" s="70" t="s">
        <v>128</v>
      </c>
      <c r="Q78" s="70" t="s">
        <v>129</v>
      </c>
      <c r="R78" s="71" t="s">
        <v>128</v>
      </c>
      <c r="T78" s="191" t="s">
        <v>336</v>
      </c>
      <c r="U78" s="266">
        <v>447</v>
      </c>
      <c r="V78" s="267"/>
      <c r="W78" s="97" t="s">
        <v>103</v>
      </c>
      <c r="X78" s="70" t="s">
        <v>128</v>
      </c>
      <c r="Y78" s="70" t="s">
        <v>129</v>
      </c>
      <c r="Z78" s="71" t="s">
        <v>128</v>
      </c>
    </row>
    <row r="79" spans="3:26" x14ac:dyDescent="0.4">
      <c r="D79" s="192"/>
      <c r="E79" s="268"/>
      <c r="F79" s="269"/>
      <c r="G79" s="142">
        <v>67</v>
      </c>
      <c r="H79" s="154">
        <v>8</v>
      </c>
      <c r="I79" s="154">
        <v>44</v>
      </c>
      <c r="J79" s="144">
        <v>8</v>
      </c>
      <c r="L79" s="192"/>
      <c r="M79" s="268"/>
      <c r="N79" s="269"/>
      <c r="O79" s="142">
        <v>21</v>
      </c>
      <c r="P79" s="154">
        <v>4</v>
      </c>
      <c r="Q79" s="154">
        <v>23</v>
      </c>
      <c r="R79" s="144">
        <v>4</v>
      </c>
      <c r="T79" s="192"/>
      <c r="U79" s="268"/>
      <c r="V79" s="269"/>
      <c r="W79" s="142">
        <v>167</v>
      </c>
      <c r="X79" s="154">
        <v>35</v>
      </c>
      <c r="Y79" s="154">
        <v>179</v>
      </c>
      <c r="Z79" s="144">
        <v>35</v>
      </c>
    </row>
    <row r="80" spans="3:26" x14ac:dyDescent="0.4">
      <c r="D80" s="192"/>
      <c r="E80" s="268"/>
      <c r="F80" s="269"/>
      <c r="G80" s="264"/>
      <c r="H80" s="156"/>
      <c r="I80" s="156"/>
      <c r="J80" s="146"/>
      <c r="L80" s="192"/>
      <c r="M80" s="268"/>
      <c r="N80" s="269"/>
      <c r="O80" s="264"/>
      <c r="P80" s="156"/>
      <c r="Q80" s="156"/>
      <c r="R80" s="146"/>
      <c r="T80" s="192"/>
      <c r="U80" s="268"/>
      <c r="V80" s="269"/>
      <c r="W80" s="264"/>
      <c r="X80" s="156"/>
      <c r="Y80" s="156"/>
      <c r="Z80" s="146"/>
    </row>
    <row r="81" spans="4:26" ht="19.5" thickBot="1" x14ac:dyDescent="0.45">
      <c r="D81" s="193"/>
      <c r="E81" s="270"/>
      <c r="F81" s="271"/>
      <c r="G81" s="265">
        <f t="shared" ref="G81" si="5">G79+H79</f>
        <v>75</v>
      </c>
      <c r="H81" s="196"/>
      <c r="I81" s="195">
        <f t="shared" ref="I81" si="6">I79+J79</f>
        <v>52</v>
      </c>
      <c r="J81" s="201"/>
      <c r="L81" s="193"/>
      <c r="M81" s="270"/>
      <c r="N81" s="271"/>
      <c r="O81" s="265">
        <f>O79+P79</f>
        <v>25</v>
      </c>
      <c r="P81" s="196"/>
      <c r="Q81" s="195">
        <f>Q79+R79</f>
        <v>27</v>
      </c>
      <c r="R81" s="201"/>
      <c r="T81" s="193"/>
      <c r="U81" s="270"/>
      <c r="V81" s="271"/>
      <c r="W81" s="265">
        <f>W79+X79</f>
        <v>202</v>
      </c>
      <c r="X81" s="196"/>
      <c r="Y81" s="195">
        <f>Y79+Z79</f>
        <v>214</v>
      </c>
      <c r="Z81" s="201"/>
    </row>
    <row r="82" spans="4:26" x14ac:dyDescent="0.4">
      <c r="D82" s="191" t="s">
        <v>448</v>
      </c>
      <c r="E82" s="266">
        <v>22</v>
      </c>
      <c r="F82" s="267"/>
      <c r="G82" s="97" t="s">
        <v>103</v>
      </c>
      <c r="H82" s="70" t="s">
        <v>128</v>
      </c>
      <c r="I82" s="70" t="s">
        <v>129</v>
      </c>
      <c r="J82" s="71" t="s">
        <v>128</v>
      </c>
      <c r="L82" s="191" t="s">
        <v>427</v>
      </c>
      <c r="M82" s="266">
        <v>576</v>
      </c>
      <c r="N82" s="267"/>
      <c r="O82" s="97" t="s">
        <v>103</v>
      </c>
      <c r="P82" s="70" t="s">
        <v>128</v>
      </c>
      <c r="Q82" s="70" t="s">
        <v>129</v>
      </c>
      <c r="R82" s="71" t="s">
        <v>128</v>
      </c>
      <c r="T82" s="191" t="s">
        <v>337</v>
      </c>
      <c r="U82" s="266">
        <v>109</v>
      </c>
      <c r="V82" s="267"/>
      <c r="W82" s="97" t="s">
        <v>103</v>
      </c>
      <c r="X82" s="70" t="s">
        <v>128</v>
      </c>
      <c r="Y82" s="70" t="s">
        <v>129</v>
      </c>
      <c r="Z82" s="71" t="s">
        <v>128</v>
      </c>
    </row>
    <row r="83" spans="4:26" x14ac:dyDescent="0.4">
      <c r="D83" s="192"/>
      <c r="E83" s="268"/>
      <c r="F83" s="269"/>
      <c r="G83" s="142">
        <v>24</v>
      </c>
      <c r="H83" s="154">
        <v>3</v>
      </c>
      <c r="I83" s="154">
        <v>21</v>
      </c>
      <c r="J83" s="144">
        <v>3</v>
      </c>
      <c r="L83" s="192"/>
      <c r="M83" s="268"/>
      <c r="N83" s="269"/>
      <c r="O83" s="142">
        <v>44</v>
      </c>
      <c r="P83" s="154">
        <v>6</v>
      </c>
      <c r="Q83" s="154">
        <v>29</v>
      </c>
      <c r="R83" s="144">
        <v>6</v>
      </c>
      <c r="T83" s="192"/>
      <c r="U83" s="268"/>
      <c r="V83" s="269"/>
      <c r="W83" s="142">
        <v>160</v>
      </c>
      <c r="X83" s="154">
        <v>40</v>
      </c>
      <c r="Y83" s="154">
        <v>155</v>
      </c>
      <c r="Z83" s="144">
        <v>40</v>
      </c>
    </row>
    <row r="84" spans="4:26" x14ac:dyDescent="0.4">
      <c r="D84" s="192"/>
      <c r="E84" s="268"/>
      <c r="F84" s="269"/>
      <c r="G84" s="264"/>
      <c r="H84" s="156"/>
      <c r="I84" s="156"/>
      <c r="J84" s="146"/>
      <c r="L84" s="192"/>
      <c r="M84" s="268"/>
      <c r="N84" s="269"/>
      <c r="O84" s="264"/>
      <c r="P84" s="156"/>
      <c r="Q84" s="156"/>
      <c r="R84" s="146"/>
      <c r="T84" s="192"/>
      <c r="U84" s="268"/>
      <c r="V84" s="269"/>
      <c r="W84" s="264"/>
      <c r="X84" s="156"/>
      <c r="Y84" s="156"/>
      <c r="Z84" s="146"/>
    </row>
    <row r="85" spans="4:26" ht="19.5" thickBot="1" x14ac:dyDescent="0.45">
      <c r="D85" s="193"/>
      <c r="E85" s="270"/>
      <c r="F85" s="271"/>
      <c r="G85" s="265">
        <f t="shared" ref="G85" si="7">G83+H83</f>
        <v>27</v>
      </c>
      <c r="H85" s="196"/>
      <c r="I85" s="195">
        <f t="shared" ref="I85" si="8">I83+J83</f>
        <v>24</v>
      </c>
      <c r="J85" s="201"/>
      <c r="L85" s="193"/>
      <c r="M85" s="270"/>
      <c r="N85" s="271"/>
      <c r="O85" s="265">
        <f>O83+P83</f>
        <v>50</v>
      </c>
      <c r="P85" s="196"/>
      <c r="Q85" s="195">
        <f>Q83+R83</f>
        <v>35</v>
      </c>
      <c r="R85" s="201"/>
      <c r="T85" s="193"/>
      <c r="U85" s="270"/>
      <c r="V85" s="271"/>
      <c r="W85" s="265">
        <f>W83+X83</f>
        <v>200</v>
      </c>
      <c r="X85" s="196"/>
      <c r="Y85" s="195">
        <f>Y83+Z83</f>
        <v>195</v>
      </c>
      <c r="Z85" s="201"/>
    </row>
    <row r="86" spans="4:26" x14ac:dyDescent="0.4">
      <c r="D86" s="191" t="s">
        <v>449</v>
      </c>
      <c r="E86" s="266">
        <v>57</v>
      </c>
      <c r="F86" s="267"/>
      <c r="G86" s="97" t="s">
        <v>103</v>
      </c>
      <c r="H86" s="70" t="s">
        <v>128</v>
      </c>
      <c r="I86" s="70" t="s">
        <v>129</v>
      </c>
      <c r="J86" s="71" t="s">
        <v>128</v>
      </c>
      <c r="L86" s="191" t="s">
        <v>429</v>
      </c>
      <c r="M86" s="266">
        <v>47</v>
      </c>
      <c r="N86" s="267"/>
      <c r="O86" s="97" t="s">
        <v>103</v>
      </c>
      <c r="P86" s="70" t="s">
        <v>128</v>
      </c>
      <c r="Q86" s="70" t="s">
        <v>129</v>
      </c>
      <c r="R86" s="71" t="s">
        <v>128</v>
      </c>
      <c r="T86" s="191" t="s">
        <v>338</v>
      </c>
      <c r="U86" s="266">
        <v>25</v>
      </c>
      <c r="V86" s="267"/>
      <c r="W86" s="97" t="s">
        <v>103</v>
      </c>
      <c r="X86" s="70" t="s">
        <v>128</v>
      </c>
      <c r="Y86" s="70" t="s">
        <v>129</v>
      </c>
      <c r="Z86" s="71" t="s">
        <v>128</v>
      </c>
    </row>
    <row r="87" spans="4:26" x14ac:dyDescent="0.4">
      <c r="D87" s="192"/>
      <c r="E87" s="268"/>
      <c r="F87" s="269"/>
      <c r="G87" s="142">
        <v>21</v>
      </c>
      <c r="H87" s="154">
        <v>1</v>
      </c>
      <c r="I87" s="154">
        <v>49</v>
      </c>
      <c r="J87" s="144">
        <v>1</v>
      </c>
      <c r="L87" s="192"/>
      <c r="M87" s="268"/>
      <c r="N87" s="269"/>
      <c r="O87" s="142">
        <v>42</v>
      </c>
      <c r="P87" s="154">
        <v>7</v>
      </c>
      <c r="Q87" s="154">
        <v>35</v>
      </c>
      <c r="R87" s="144">
        <v>7</v>
      </c>
      <c r="T87" s="192"/>
      <c r="U87" s="268"/>
      <c r="V87" s="269"/>
      <c r="W87" s="142">
        <v>175</v>
      </c>
      <c r="X87" s="154">
        <v>73</v>
      </c>
      <c r="Y87" s="154">
        <v>186</v>
      </c>
      <c r="Z87" s="144">
        <v>73</v>
      </c>
    </row>
    <row r="88" spans="4:26" x14ac:dyDescent="0.4">
      <c r="D88" s="192"/>
      <c r="E88" s="268"/>
      <c r="F88" s="269"/>
      <c r="G88" s="264"/>
      <c r="H88" s="156"/>
      <c r="I88" s="156"/>
      <c r="J88" s="146"/>
      <c r="L88" s="192"/>
      <c r="M88" s="268"/>
      <c r="N88" s="269"/>
      <c r="O88" s="264"/>
      <c r="P88" s="156"/>
      <c r="Q88" s="156"/>
      <c r="R88" s="146"/>
      <c r="T88" s="192"/>
      <c r="U88" s="268"/>
      <c r="V88" s="269"/>
      <c r="W88" s="264"/>
      <c r="X88" s="156"/>
      <c r="Y88" s="156"/>
      <c r="Z88" s="146"/>
    </row>
    <row r="89" spans="4:26" ht="19.5" thickBot="1" x14ac:dyDescent="0.45">
      <c r="D89" s="193"/>
      <c r="E89" s="270"/>
      <c r="F89" s="271"/>
      <c r="G89" s="265">
        <f t="shared" ref="G89" si="9">G87+H87</f>
        <v>22</v>
      </c>
      <c r="H89" s="196"/>
      <c r="I89" s="195">
        <f t="shared" ref="I89" si="10">I87+J87</f>
        <v>50</v>
      </c>
      <c r="J89" s="201"/>
      <c r="L89" s="193"/>
      <c r="M89" s="270"/>
      <c r="N89" s="271"/>
      <c r="O89" s="265">
        <f>O87+P87</f>
        <v>49</v>
      </c>
      <c r="P89" s="196"/>
      <c r="Q89" s="195">
        <f>Q87+R87</f>
        <v>42</v>
      </c>
      <c r="R89" s="201"/>
      <c r="T89" s="193"/>
      <c r="U89" s="270"/>
      <c r="V89" s="271"/>
      <c r="W89" s="265">
        <f>W87+X87</f>
        <v>248</v>
      </c>
      <c r="X89" s="196"/>
      <c r="Y89" s="195">
        <f>Y87+Z87</f>
        <v>259</v>
      </c>
      <c r="Z89" s="201"/>
    </row>
    <row r="90" spans="4:26" x14ac:dyDescent="0.4">
      <c r="D90" s="191" t="s">
        <v>450</v>
      </c>
      <c r="E90" s="266">
        <v>88</v>
      </c>
      <c r="F90" s="267"/>
      <c r="G90" s="97" t="s">
        <v>103</v>
      </c>
      <c r="H90" s="70" t="s">
        <v>128</v>
      </c>
      <c r="I90" s="70" t="s">
        <v>129</v>
      </c>
      <c r="J90" s="71" t="s">
        <v>128</v>
      </c>
      <c r="L90" s="191" t="s">
        <v>402</v>
      </c>
      <c r="M90" s="266">
        <v>80</v>
      </c>
      <c r="N90" s="267"/>
      <c r="O90" s="97" t="s">
        <v>103</v>
      </c>
      <c r="P90" s="70" t="s">
        <v>128</v>
      </c>
      <c r="Q90" s="70" t="s">
        <v>129</v>
      </c>
      <c r="R90" s="71" t="s">
        <v>128</v>
      </c>
      <c r="T90" s="191" t="s">
        <v>339</v>
      </c>
      <c r="U90" s="266">
        <v>119</v>
      </c>
      <c r="V90" s="267"/>
      <c r="W90" s="97" t="s">
        <v>103</v>
      </c>
      <c r="X90" s="70" t="s">
        <v>128</v>
      </c>
      <c r="Y90" s="70" t="s">
        <v>129</v>
      </c>
      <c r="Z90" s="71" t="s">
        <v>128</v>
      </c>
    </row>
    <row r="91" spans="4:26" x14ac:dyDescent="0.4">
      <c r="D91" s="192"/>
      <c r="E91" s="268"/>
      <c r="F91" s="269"/>
      <c r="G91" s="142">
        <v>44</v>
      </c>
      <c r="H91" s="154">
        <v>2</v>
      </c>
      <c r="I91" s="154">
        <v>34</v>
      </c>
      <c r="J91" s="144">
        <v>2</v>
      </c>
      <c r="L91" s="192"/>
      <c r="M91" s="268"/>
      <c r="N91" s="269"/>
      <c r="O91" s="142">
        <v>35</v>
      </c>
      <c r="P91" s="154">
        <v>14</v>
      </c>
      <c r="Q91" s="154">
        <v>52</v>
      </c>
      <c r="R91" s="144">
        <v>14</v>
      </c>
      <c r="T91" s="192"/>
      <c r="U91" s="268"/>
      <c r="V91" s="269"/>
      <c r="W91" s="142">
        <v>185</v>
      </c>
      <c r="X91" s="154">
        <v>43</v>
      </c>
      <c r="Y91" s="154">
        <v>227</v>
      </c>
      <c r="Z91" s="144">
        <v>43</v>
      </c>
    </row>
    <row r="92" spans="4:26" x14ac:dyDescent="0.4">
      <c r="D92" s="192"/>
      <c r="E92" s="268"/>
      <c r="F92" s="269"/>
      <c r="G92" s="264"/>
      <c r="H92" s="156"/>
      <c r="I92" s="156"/>
      <c r="J92" s="146"/>
      <c r="L92" s="192"/>
      <c r="M92" s="268"/>
      <c r="N92" s="269"/>
      <c r="O92" s="264"/>
      <c r="P92" s="156"/>
      <c r="Q92" s="156"/>
      <c r="R92" s="146"/>
      <c r="T92" s="192"/>
      <c r="U92" s="268"/>
      <c r="V92" s="269"/>
      <c r="W92" s="264"/>
      <c r="X92" s="156"/>
      <c r="Y92" s="156"/>
      <c r="Z92" s="146"/>
    </row>
    <row r="93" spans="4:26" ht="19.5" thickBot="1" x14ac:dyDescent="0.45">
      <c r="D93" s="193"/>
      <c r="E93" s="270"/>
      <c r="F93" s="271"/>
      <c r="G93" s="265">
        <f t="shared" ref="G93" si="11">G91+H91</f>
        <v>46</v>
      </c>
      <c r="H93" s="196"/>
      <c r="I93" s="195">
        <f t="shared" ref="I93" si="12">I91+J91</f>
        <v>36</v>
      </c>
      <c r="J93" s="201"/>
      <c r="L93" s="193"/>
      <c r="M93" s="270"/>
      <c r="N93" s="271"/>
      <c r="O93" s="265">
        <f>O91+P91</f>
        <v>49</v>
      </c>
      <c r="P93" s="196"/>
      <c r="Q93" s="195">
        <f>Q91+R91</f>
        <v>66</v>
      </c>
      <c r="R93" s="201"/>
      <c r="T93" s="193"/>
      <c r="U93" s="270"/>
      <c r="V93" s="271"/>
      <c r="W93" s="265">
        <f>W91+X91</f>
        <v>228</v>
      </c>
      <c r="X93" s="196"/>
      <c r="Y93" s="195">
        <f>Y91+Z91</f>
        <v>270</v>
      </c>
      <c r="Z93" s="201"/>
    </row>
    <row r="94" spans="4:26" x14ac:dyDescent="0.4">
      <c r="D94" s="191" t="s">
        <v>451</v>
      </c>
      <c r="E94" s="266"/>
      <c r="F94" s="267"/>
      <c r="G94" s="97" t="s">
        <v>103</v>
      </c>
      <c r="H94" s="70" t="s">
        <v>128</v>
      </c>
      <c r="I94" s="70" t="s">
        <v>129</v>
      </c>
      <c r="J94" s="71" t="s">
        <v>128</v>
      </c>
      <c r="L94" s="191" t="s">
        <v>403</v>
      </c>
      <c r="M94" s="266">
        <v>68</v>
      </c>
      <c r="N94" s="267"/>
      <c r="O94" s="97" t="s">
        <v>103</v>
      </c>
      <c r="P94" s="70" t="s">
        <v>128</v>
      </c>
      <c r="Q94" s="70" t="s">
        <v>129</v>
      </c>
      <c r="R94" s="71" t="s">
        <v>128</v>
      </c>
      <c r="T94" s="191" t="s">
        <v>392</v>
      </c>
      <c r="U94" s="266">
        <v>85</v>
      </c>
      <c r="V94" s="267"/>
      <c r="W94" s="97" t="s">
        <v>103</v>
      </c>
      <c r="X94" s="70" t="s">
        <v>128</v>
      </c>
      <c r="Y94" s="70" t="s">
        <v>129</v>
      </c>
      <c r="Z94" s="71" t="s">
        <v>128</v>
      </c>
    </row>
    <row r="95" spans="4:26" x14ac:dyDescent="0.4">
      <c r="D95" s="192"/>
      <c r="E95" s="268"/>
      <c r="F95" s="269"/>
      <c r="G95" s="142"/>
      <c r="H95" s="154"/>
      <c r="I95" s="154"/>
      <c r="J95" s="144"/>
      <c r="L95" s="192"/>
      <c r="M95" s="268"/>
      <c r="N95" s="269"/>
      <c r="O95" s="142">
        <v>6</v>
      </c>
      <c r="P95" s="154">
        <v>6</v>
      </c>
      <c r="Q95" s="154">
        <v>43</v>
      </c>
      <c r="R95" s="144">
        <v>6</v>
      </c>
      <c r="T95" s="192"/>
      <c r="U95" s="268"/>
      <c r="V95" s="269"/>
      <c r="W95" s="142">
        <v>33</v>
      </c>
      <c r="X95" s="154">
        <v>8</v>
      </c>
      <c r="Y95" s="154">
        <v>50</v>
      </c>
      <c r="Z95" s="144">
        <v>8</v>
      </c>
    </row>
    <row r="96" spans="4:26" x14ac:dyDescent="0.4">
      <c r="D96" s="192"/>
      <c r="E96" s="268"/>
      <c r="F96" s="269"/>
      <c r="G96" s="264"/>
      <c r="H96" s="156"/>
      <c r="I96" s="156"/>
      <c r="J96" s="146"/>
      <c r="L96" s="192"/>
      <c r="M96" s="268"/>
      <c r="N96" s="269"/>
      <c r="O96" s="264"/>
      <c r="P96" s="156"/>
      <c r="Q96" s="156"/>
      <c r="R96" s="146"/>
      <c r="T96" s="192"/>
      <c r="U96" s="268"/>
      <c r="V96" s="269"/>
      <c r="W96" s="264"/>
      <c r="X96" s="156"/>
      <c r="Y96" s="156"/>
      <c r="Z96" s="146"/>
    </row>
    <row r="97" spans="4:26" ht="19.5" thickBot="1" x14ac:dyDescent="0.45">
      <c r="D97" s="193"/>
      <c r="E97" s="270"/>
      <c r="F97" s="271"/>
      <c r="G97" s="265">
        <f t="shared" ref="G97" si="13">G95+H95</f>
        <v>0</v>
      </c>
      <c r="H97" s="196"/>
      <c r="I97" s="195">
        <f t="shared" ref="I97" si="14">I95+J95</f>
        <v>0</v>
      </c>
      <c r="J97" s="201"/>
      <c r="L97" s="193"/>
      <c r="M97" s="270"/>
      <c r="N97" s="271"/>
      <c r="O97" s="265">
        <f>O95+P95</f>
        <v>12</v>
      </c>
      <c r="P97" s="196"/>
      <c r="Q97" s="195">
        <f>Q95+R95</f>
        <v>49</v>
      </c>
      <c r="R97" s="201"/>
      <c r="T97" s="193"/>
      <c r="U97" s="270"/>
      <c r="V97" s="271"/>
      <c r="W97" s="265">
        <f>W95+X95</f>
        <v>41</v>
      </c>
      <c r="X97" s="196"/>
      <c r="Y97" s="195">
        <f>Y95+Z95</f>
        <v>58</v>
      </c>
      <c r="Z97" s="201"/>
    </row>
  </sheetData>
  <mergeCells count="534">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L30:M31"/>
    <mergeCell ref="N30:S30"/>
    <mergeCell ref="V30:W31"/>
    <mergeCell ref="X30:AC30"/>
    <mergeCell ref="E31:F31"/>
    <mergeCell ref="G31:H31"/>
    <mergeCell ref="O31:P31"/>
    <mergeCell ref="Q31:R31"/>
    <mergeCell ref="Y31:Z31"/>
    <mergeCell ref="AA31:AB31"/>
    <mergeCell ref="B32:B61"/>
    <mergeCell ref="C32:C34"/>
    <mergeCell ref="D32:D34"/>
    <mergeCell ref="E32:E33"/>
    <mergeCell ref="F32:F33"/>
    <mergeCell ref="G32:G33"/>
    <mergeCell ref="E34:F34"/>
    <mergeCell ref="C35:C37"/>
    <mergeCell ref="D35:D37"/>
    <mergeCell ref="E35:E36"/>
    <mergeCell ref="E37:F37"/>
    <mergeCell ref="C38:C40"/>
    <mergeCell ref="D38:D40"/>
    <mergeCell ref="E38:E39"/>
    <mergeCell ref="F38:F39"/>
    <mergeCell ref="E40:F40"/>
    <mergeCell ref="C41:C43"/>
    <mergeCell ref="D41:D43"/>
    <mergeCell ref="E41:E42"/>
    <mergeCell ref="F41:F42"/>
    <mergeCell ref="C44:C46"/>
    <mergeCell ref="D44:D46"/>
    <mergeCell ref="E44:E45"/>
    <mergeCell ref="F44:F45"/>
    <mergeCell ref="H32:H33"/>
    <mergeCell ref="I32:I34"/>
    <mergeCell ref="L32:L61"/>
    <mergeCell ref="M32:M34"/>
    <mergeCell ref="N32:N34"/>
    <mergeCell ref="O32:O33"/>
    <mergeCell ref="G34:H34"/>
    <mergeCell ref="I38:I40"/>
    <mergeCell ref="M38:M40"/>
    <mergeCell ref="N38:N40"/>
    <mergeCell ref="G37:H37"/>
    <mergeCell ref="G38:G39"/>
    <mergeCell ref="H38:H39"/>
    <mergeCell ref="G40:H40"/>
    <mergeCell ref="O41:O42"/>
    <mergeCell ref="O47:O48"/>
    <mergeCell ref="O53:O54"/>
    <mergeCell ref="O59:O60"/>
    <mergeCell ref="G41:G42"/>
    <mergeCell ref="H41:H42"/>
    <mergeCell ref="G44:G45"/>
    <mergeCell ref="H44:H45"/>
    <mergeCell ref="X32:X34"/>
    <mergeCell ref="Y32:Y33"/>
    <mergeCell ref="Z32:Z33"/>
    <mergeCell ref="AA32:AA33"/>
    <mergeCell ref="AB32:AB33"/>
    <mergeCell ref="AC32:AC34"/>
    <mergeCell ref="Y34:Z34"/>
    <mergeCell ref="AA34:AB34"/>
    <mergeCell ref="P32:P33"/>
    <mergeCell ref="Q32:Q33"/>
    <mergeCell ref="R32:R33"/>
    <mergeCell ref="S32:S34"/>
    <mergeCell ref="V32:V61"/>
    <mergeCell ref="W32:W34"/>
    <mergeCell ref="O34:P34"/>
    <mergeCell ref="Q34:R34"/>
    <mergeCell ref="O35:O36"/>
    <mergeCell ref="P35:P36"/>
    <mergeCell ref="AA35:AA36"/>
    <mergeCell ref="AB35:AB36"/>
    <mergeCell ref="AC35:AC37"/>
    <mergeCell ref="O37:P37"/>
    <mergeCell ref="Q37:R37"/>
    <mergeCell ref="Y37:Z37"/>
    <mergeCell ref="AA37:AB37"/>
    <mergeCell ref="Q35:Q36"/>
    <mergeCell ref="R35:R36"/>
    <mergeCell ref="S35:S37"/>
    <mergeCell ref="W35:W37"/>
    <mergeCell ref="X35:X37"/>
    <mergeCell ref="Y35:Y36"/>
    <mergeCell ref="F35:F36"/>
    <mergeCell ref="G35:G36"/>
    <mergeCell ref="H35:H36"/>
    <mergeCell ref="I35:I37"/>
    <mergeCell ref="M35:M37"/>
    <mergeCell ref="N35:N37"/>
    <mergeCell ref="Z35:Z36"/>
    <mergeCell ref="X38:X40"/>
    <mergeCell ref="Y38:Y39"/>
    <mergeCell ref="Z38:Z39"/>
    <mergeCell ref="AA38:AA39"/>
    <mergeCell ref="AB38:AB39"/>
    <mergeCell ref="AC38:AC40"/>
    <mergeCell ref="Y40:Z40"/>
    <mergeCell ref="AA40:AB40"/>
    <mergeCell ref="O38:O39"/>
    <mergeCell ref="P38:P39"/>
    <mergeCell ref="Q38:Q39"/>
    <mergeCell ref="R38:R39"/>
    <mergeCell ref="S38:S40"/>
    <mergeCell ref="W38:W40"/>
    <mergeCell ref="O40:P40"/>
    <mergeCell ref="Q40:R40"/>
    <mergeCell ref="AA41:AA42"/>
    <mergeCell ref="AB41:AB42"/>
    <mergeCell ref="AC41:AC43"/>
    <mergeCell ref="E43:F43"/>
    <mergeCell ref="G43:H43"/>
    <mergeCell ref="O43:P43"/>
    <mergeCell ref="Q43:R43"/>
    <mergeCell ref="Y43:Z43"/>
    <mergeCell ref="AA43:AB43"/>
    <mergeCell ref="R41:R42"/>
    <mergeCell ref="S41:S43"/>
    <mergeCell ref="W41:W43"/>
    <mergeCell ref="X41:X43"/>
    <mergeCell ref="Y41:Y42"/>
    <mergeCell ref="Z41:Z42"/>
    <mergeCell ref="I41:I43"/>
    <mergeCell ref="M41:M43"/>
    <mergeCell ref="N41:N43"/>
    <mergeCell ref="P41:P42"/>
    <mergeCell ref="Q41:Q42"/>
    <mergeCell ref="AA44:AA45"/>
    <mergeCell ref="AB44:AB45"/>
    <mergeCell ref="AC44:AC46"/>
    <mergeCell ref="E46:F46"/>
    <mergeCell ref="G46:H46"/>
    <mergeCell ref="O46:P46"/>
    <mergeCell ref="Q46:R46"/>
    <mergeCell ref="Y46:Z46"/>
    <mergeCell ref="AA46:AB46"/>
    <mergeCell ref="R44:R45"/>
    <mergeCell ref="S44:S46"/>
    <mergeCell ref="W44:W46"/>
    <mergeCell ref="X44:X46"/>
    <mergeCell ref="Y44:Y45"/>
    <mergeCell ref="Z44:Z45"/>
    <mergeCell ref="I44:I46"/>
    <mergeCell ref="M44:M46"/>
    <mergeCell ref="N44:N46"/>
    <mergeCell ref="O44:O45"/>
    <mergeCell ref="P44:P45"/>
    <mergeCell ref="Q44:Q45"/>
    <mergeCell ref="C47:C49"/>
    <mergeCell ref="D47:D49"/>
    <mergeCell ref="E47:E48"/>
    <mergeCell ref="F47:F48"/>
    <mergeCell ref="G47:G48"/>
    <mergeCell ref="H47:H48"/>
    <mergeCell ref="C50:C52"/>
    <mergeCell ref="D50:D52"/>
    <mergeCell ref="E50:E51"/>
    <mergeCell ref="F50:F51"/>
    <mergeCell ref="G50:G51"/>
    <mergeCell ref="H50:H51"/>
    <mergeCell ref="AA47:AA48"/>
    <mergeCell ref="AB47:AB48"/>
    <mergeCell ref="AC47:AC49"/>
    <mergeCell ref="E49:F49"/>
    <mergeCell ref="G49:H49"/>
    <mergeCell ref="O49:P49"/>
    <mergeCell ref="Q49:R49"/>
    <mergeCell ref="Y49:Z49"/>
    <mergeCell ref="AA49:AB49"/>
    <mergeCell ref="R47:R48"/>
    <mergeCell ref="S47:S49"/>
    <mergeCell ref="W47:W49"/>
    <mergeCell ref="X47:X49"/>
    <mergeCell ref="Y47:Y48"/>
    <mergeCell ref="Z47:Z48"/>
    <mergeCell ref="I47:I49"/>
    <mergeCell ref="M47:M49"/>
    <mergeCell ref="N47:N49"/>
    <mergeCell ref="P47:P48"/>
    <mergeCell ref="Q47:Q48"/>
    <mergeCell ref="AA50:AA51"/>
    <mergeCell ref="AB50:AB51"/>
    <mergeCell ref="AC50:AC52"/>
    <mergeCell ref="E52:F52"/>
    <mergeCell ref="G52:H52"/>
    <mergeCell ref="O52:P52"/>
    <mergeCell ref="Q52:R52"/>
    <mergeCell ref="Y52:Z52"/>
    <mergeCell ref="AA52:AB52"/>
    <mergeCell ref="R50:R51"/>
    <mergeCell ref="S50:S52"/>
    <mergeCell ref="W50:W52"/>
    <mergeCell ref="X50:X52"/>
    <mergeCell ref="Y50:Y51"/>
    <mergeCell ref="Z50:Z51"/>
    <mergeCell ref="I50:I52"/>
    <mergeCell ref="M50:M52"/>
    <mergeCell ref="N50:N52"/>
    <mergeCell ref="O50:O51"/>
    <mergeCell ref="P50:P51"/>
    <mergeCell ref="Q50:Q51"/>
    <mergeCell ref="C53:C55"/>
    <mergeCell ref="D53:D55"/>
    <mergeCell ref="E53:E54"/>
    <mergeCell ref="F53:F54"/>
    <mergeCell ref="G53:G54"/>
    <mergeCell ref="H53:H54"/>
    <mergeCell ref="C56:C58"/>
    <mergeCell ref="D56:D58"/>
    <mergeCell ref="E56:E57"/>
    <mergeCell ref="F56:F57"/>
    <mergeCell ref="G56:G57"/>
    <mergeCell ref="H56:H57"/>
    <mergeCell ref="AA53:AA54"/>
    <mergeCell ref="AB53:AB54"/>
    <mergeCell ref="AC53:AC55"/>
    <mergeCell ref="E55:F55"/>
    <mergeCell ref="G55:H55"/>
    <mergeCell ref="O55:P55"/>
    <mergeCell ref="Q55:R55"/>
    <mergeCell ref="Y55:Z55"/>
    <mergeCell ref="AA55:AB55"/>
    <mergeCell ref="R53:R54"/>
    <mergeCell ref="S53:S55"/>
    <mergeCell ref="W53:W55"/>
    <mergeCell ref="X53:X55"/>
    <mergeCell ref="Y53:Y54"/>
    <mergeCell ref="Z53:Z54"/>
    <mergeCell ref="I53:I55"/>
    <mergeCell ref="M53:M55"/>
    <mergeCell ref="N53:N55"/>
    <mergeCell ref="P53:P54"/>
    <mergeCell ref="Q53:Q54"/>
    <mergeCell ref="AA56:AA57"/>
    <mergeCell ref="AB56:AB57"/>
    <mergeCell ref="AC56:AC58"/>
    <mergeCell ref="E58:F58"/>
    <mergeCell ref="G58:H58"/>
    <mergeCell ref="O58:P58"/>
    <mergeCell ref="Q58:R58"/>
    <mergeCell ref="Y58:Z58"/>
    <mergeCell ref="AA58:AB58"/>
    <mergeCell ref="R56:R57"/>
    <mergeCell ref="S56:S58"/>
    <mergeCell ref="W56:W58"/>
    <mergeCell ref="X56:X58"/>
    <mergeCell ref="Y56:Y57"/>
    <mergeCell ref="Z56:Z57"/>
    <mergeCell ref="I56:I58"/>
    <mergeCell ref="M56:M58"/>
    <mergeCell ref="N56:N58"/>
    <mergeCell ref="O56:O57"/>
    <mergeCell ref="P56:P57"/>
    <mergeCell ref="Q56:Q57"/>
    <mergeCell ref="P59:P60"/>
    <mergeCell ref="Q59:Q60"/>
    <mergeCell ref="C59:C61"/>
    <mergeCell ref="D59:D61"/>
    <mergeCell ref="E59:E60"/>
    <mergeCell ref="F59:F60"/>
    <mergeCell ref="G59:G60"/>
    <mergeCell ref="H59:H60"/>
    <mergeCell ref="D63:D64"/>
    <mergeCell ref="E65:F65"/>
    <mergeCell ref="G65:H65"/>
    <mergeCell ref="I65:J65"/>
    <mergeCell ref="M65:N65"/>
    <mergeCell ref="O65:P65"/>
    <mergeCell ref="AA59:AA60"/>
    <mergeCell ref="AB59:AB60"/>
    <mergeCell ref="AC59:AC61"/>
    <mergeCell ref="E61:F61"/>
    <mergeCell ref="G61:H61"/>
    <mergeCell ref="O61:P61"/>
    <mergeCell ref="Q61:R61"/>
    <mergeCell ref="Y61:Z61"/>
    <mergeCell ref="AA61:AB61"/>
    <mergeCell ref="R59:R60"/>
    <mergeCell ref="S59:S61"/>
    <mergeCell ref="W59:W61"/>
    <mergeCell ref="X59:X61"/>
    <mergeCell ref="Y59:Y60"/>
    <mergeCell ref="Z59:Z60"/>
    <mergeCell ref="I59:I61"/>
    <mergeCell ref="M59:M61"/>
    <mergeCell ref="N59:N61"/>
    <mergeCell ref="Q65:R65"/>
    <mergeCell ref="U65:V65"/>
    <mergeCell ref="W65:X65"/>
    <mergeCell ref="Y65:Z65"/>
    <mergeCell ref="D66:D69"/>
    <mergeCell ref="E66:F69"/>
    <mergeCell ref="L66:L69"/>
    <mergeCell ref="M66:N69"/>
    <mergeCell ref="T66:T69"/>
    <mergeCell ref="U66:V69"/>
    <mergeCell ref="G69:H69"/>
    <mergeCell ref="I69:J69"/>
    <mergeCell ref="O69:P69"/>
    <mergeCell ref="Q69:R69"/>
    <mergeCell ref="W69:X69"/>
    <mergeCell ref="Y69:Z69"/>
    <mergeCell ref="Q67:Q68"/>
    <mergeCell ref="R67:R68"/>
    <mergeCell ref="W67:W68"/>
    <mergeCell ref="X67:X68"/>
    <mergeCell ref="Y67:Y68"/>
    <mergeCell ref="Z67:Z68"/>
    <mergeCell ref="G67:G68"/>
    <mergeCell ref="H67:H68"/>
    <mergeCell ref="I67:I68"/>
    <mergeCell ref="J67:J68"/>
    <mergeCell ref="O67:O68"/>
    <mergeCell ref="P67:P68"/>
    <mergeCell ref="D70:D73"/>
    <mergeCell ref="E70:F73"/>
    <mergeCell ref="L70:L73"/>
    <mergeCell ref="M70:N73"/>
    <mergeCell ref="T70:T73"/>
    <mergeCell ref="U70:V73"/>
    <mergeCell ref="G71:G72"/>
    <mergeCell ref="H71:H72"/>
    <mergeCell ref="I71:I72"/>
    <mergeCell ref="J71:J72"/>
    <mergeCell ref="Y71:Y72"/>
    <mergeCell ref="Z71:Z72"/>
    <mergeCell ref="G73:H73"/>
    <mergeCell ref="I73:J73"/>
    <mergeCell ref="O73:P73"/>
    <mergeCell ref="Q73:R73"/>
    <mergeCell ref="W73:X73"/>
    <mergeCell ref="Y73:Z73"/>
    <mergeCell ref="O71:O72"/>
    <mergeCell ref="P71:P72"/>
    <mergeCell ref="Q71:Q72"/>
    <mergeCell ref="R71:R72"/>
    <mergeCell ref="W71:W72"/>
    <mergeCell ref="X71:X72"/>
    <mergeCell ref="D74:D77"/>
    <mergeCell ref="E74:F77"/>
    <mergeCell ref="L74:L77"/>
    <mergeCell ref="M74:N77"/>
    <mergeCell ref="T74:T77"/>
    <mergeCell ref="U74:V77"/>
    <mergeCell ref="G75:G76"/>
    <mergeCell ref="H75:H76"/>
    <mergeCell ref="I75:I76"/>
    <mergeCell ref="J75:J76"/>
    <mergeCell ref="Y75:Y76"/>
    <mergeCell ref="Z75:Z76"/>
    <mergeCell ref="G77:H77"/>
    <mergeCell ref="I77:J77"/>
    <mergeCell ref="O77:P77"/>
    <mergeCell ref="Q77:R77"/>
    <mergeCell ref="W77:X77"/>
    <mergeCell ref="Y77:Z77"/>
    <mergeCell ref="O75:O76"/>
    <mergeCell ref="P75:P76"/>
    <mergeCell ref="Q75:Q76"/>
    <mergeCell ref="R75:R76"/>
    <mergeCell ref="W75:W76"/>
    <mergeCell ref="X75:X76"/>
    <mergeCell ref="D78:D81"/>
    <mergeCell ref="E78:F81"/>
    <mergeCell ref="L78:L81"/>
    <mergeCell ref="M78:N81"/>
    <mergeCell ref="T78:T81"/>
    <mergeCell ref="U78:V81"/>
    <mergeCell ref="G79:G80"/>
    <mergeCell ref="H79:H80"/>
    <mergeCell ref="I79:I80"/>
    <mergeCell ref="J79:J80"/>
    <mergeCell ref="Y79:Y80"/>
    <mergeCell ref="Z79:Z80"/>
    <mergeCell ref="G81:H81"/>
    <mergeCell ref="I81:J81"/>
    <mergeCell ref="O81:P81"/>
    <mergeCell ref="Q81:R81"/>
    <mergeCell ref="W81:X81"/>
    <mergeCell ref="Y81:Z81"/>
    <mergeCell ref="O79:O80"/>
    <mergeCell ref="P79:P80"/>
    <mergeCell ref="Q79:Q80"/>
    <mergeCell ref="R79:R80"/>
    <mergeCell ref="W79:W80"/>
    <mergeCell ref="X79:X80"/>
    <mergeCell ref="D82:D85"/>
    <mergeCell ref="E82:F85"/>
    <mergeCell ref="L82:L85"/>
    <mergeCell ref="M82:N85"/>
    <mergeCell ref="T82:T85"/>
    <mergeCell ref="U82:V85"/>
    <mergeCell ref="G83:G84"/>
    <mergeCell ref="H83:H84"/>
    <mergeCell ref="I83:I84"/>
    <mergeCell ref="J83:J84"/>
    <mergeCell ref="Y83:Y84"/>
    <mergeCell ref="Z83:Z84"/>
    <mergeCell ref="G85:H85"/>
    <mergeCell ref="I85:J85"/>
    <mergeCell ref="O85:P85"/>
    <mergeCell ref="Q85:R85"/>
    <mergeCell ref="W85:X85"/>
    <mergeCell ref="Y85:Z85"/>
    <mergeCell ref="O83:O84"/>
    <mergeCell ref="P83:P84"/>
    <mergeCell ref="Q83:Q84"/>
    <mergeCell ref="R83:R84"/>
    <mergeCell ref="W83:W84"/>
    <mergeCell ref="X83:X84"/>
    <mergeCell ref="D86:D89"/>
    <mergeCell ref="E86:F89"/>
    <mergeCell ref="L86:L89"/>
    <mergeCell ref="M86:N89"/>
    <mergeCell ref="T86:T89"/>
    <mergeCell ref="U86:V89"/>
    <mergeCell ref="G87:G88"/>
    <mergeCell ref="H87:H88"/>
    <mergeCell ref="I87:I88"/>
    <mergeCell ref="J87:J88"/>
    <mergeCell ref="Y87:Y88"/>
    <mergeCell ref="Z87:Z88"/>
    <mergeCell ref="G89:H89"/>
    <mergeCell ref="I89:J89"/>
    <mergeCell ref="O89:P89"/>
    <mergeCell ref="Q89:R89"/>
    <mergeCell ref="W89:X89"/>
    <mergeCell ref="Y89:Z89"/>
    <mergeCell ref="O87:O88"/>
    <mergeCell ref="P87:P88"/>
    <mergeCell ref="Q87:Q88"/>
    <mergeCell ref="R87:R88"/>
    <mergeCell ref="W87:W88"/>
    <mergeCell ref="X87:X88"/>
    <mergeCell ref="D90:D93"/>
    <mergeCell ref="E90:F93"/>
    <mergeCell ref="L90:L93"/>
    <mergeCell ref="M90:N93"/>
    <mergeCell ref="T90:T93"/>
    <mergeCell ref="U90:V93"/>
    <mergeCell ref="G91:G92"/>
    <mergeCell ref="H91:H92"/>
    <mergeCell ref="I91:I92"/>
    <mergeCell ref="J91:J92"/>
    <mergeCell ref="Y91:Y92"/>
    <mergeCell ref="Z91:Z92"/>
    <mergeCell ref="G93:H93"/>
    <mergeCell ref="I93:J93"/>
    <mergeCell ref="O93:P93"/>
    <mergeCell ref="Q93:R93"/>
    <mergeCell ref="W93:X93"/>
    <mergeCell ref="Y93:Z93"/>
    <mergeCell ref="O91:O92"/>
    <mergeCell ref="P91:P92"/>
    <mergeCell ref="Q91:Q92"/>
    <mergeCell ref="R91:R92"/>
    <mergeCell ref="W91:W92"/>
    <mergeCell ref="X91:X92"/>
    <mergeCell ref="D94:D97"/>
    <mergeCell ref="E94:F97"/>
    <mergeCell ref="L94:L97"/>
    <mergeCell ref="M94:N97"/>
    <mergeCell ref="T94:T97"/>
    <mergeCell ref="U94:V97"/>
    <mergeCell ref="G95:G96"/>
    <mergeCell ref="H95:H96"/>
    <mergeCell ref="I95:I96"/>
    <mergeCell ref="J95:J96"/>
    <mergeCell ref="Y95:Y96"/>
    <mergeCell ref="Z95:Z96"/>
    <mergeCell ref="G97:H97"/>
    <mergeCell ref="I97:J97"/>
    <mergeCell ref="O97:P97"/>
    <mergeCell ref="Q97:R97"/>
    <mergeCell ref="W97:X97"/>
    <mergeCell ref="Y97:Z97"/>
    <mergeCell ref="O95:O96"/>
    <mergeCell ref="P95:P96"/>
    <mergeCell ref="Q95:Q96"/>
    <mergeCell ref="R95:R96"/>
    <mergeCell ref="W95:W96"/>
    <mergeCell ref="X95:X96"/>
  </mergeCells>
  <phoneticPr fontId="4"/>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66028-4739-4758-829E-4140EF480FFF}">
  <sheetPr>
    <pageSetUpPr fitToPage="1"/>
  </sheetPr>
  <dimension ref="B1:AE128"/>
  <sheetViews>
    <sheetView topLeftCell="A66" zoomScale="70" zoomScaleNormal="70" workbookViewId="0">
      <selection activeCell="Q91" sqref="Q91"/>
    </sheetView>
  </sheetViews>
  <sheetFormatPr defaultRowHeight="18.75" x14ac:dyDescent="0.4"/>
  <cols>
    <col min="1" max="1" width="4.5" customWidth="1"/>
    <col min="2" max="2" width="21.75" customWidth="1"/>
    <col min="3" max="4" width="13.125" customWidth="1"/>
    <col min="5" max="5" width="17.875" customWidth="1"/>
    <col min="6" max="16" width="13.625" customWidth="1"/>
    <col min="17" max="18" width="22.25" customWidth="1"/>
    <col min="19" max="19" width="29.125" customWidth="1"/>
    <col min="20" max="20" width="22.625" customWidth="1"/>
    <col min="21" max="21" width="10.625" customWidth="1"/>
    <col min="22" max="22" width="16.375" customWidth="1"/>
    <col min="24" max="25" width="11.25" customWidth="1"/>
    <col min="27" max="27" width="17.375" customWidth="1"/>
  </cols>
  <sheetData>
    <row r="1" spans="2:29" ht="20.25" customHeight="1" thickBot="1" x14ac:dyDescent="0.45">
      <c r="B1" s="114" t="s">
        <v>485</v>
      </c>
      <c r="C1" s="1"/>
      <c r="D1" s="2"/>
      <c r="E1" s="3"/>
      <c r="F1" s="115" t="s">
        <v>465</v>
      </c>
      <c r="G1" s="116"/>
      <c r="H1" s="117"/>
      <c r="I1" s="115" t="s">
        <v>1</v>
      </c>
      <c r="J1" s="116"/>
      <c r="K1" s="117"/>
      <c r="L1" s="126" t="s">
        <v>82</v>
      </c>
      <c r="M1" s="127"/>
      <c r="N1" s="127"/>
      <c r="O1" s="127"/>
    </row>
    <row r="2" spans="2:29" ht="20.25" customHeight="1" x14ac:dyDescent="0.4">
      <c r="B2" s="114"/>
      <c r="C2" s="6" t="s">
        <v>8</v>
      </c>
      <c r="D2" s="2"/>
      <c r="E2" s="4" t="s">
        <v>4</v>
      </c>
      <c r="F2" s="115" t="s">
        <v>486</v>
      </c>
      <c r="G2" s="116"/>
      <c r="H2" s="117"/>
      <c r="I2" s="115" t="s">
        <v>168</v>
      </c>
      <c r="J2" s="116"/>
      <c r="K2" s="117"/>
      <c r="S2" s="5" t="s">
        <v>7</v>
      </c>
    </row>
    <row r="3" spans="2:29" ht="20.25" customHeight="1" thickBot="1" x14ac:dyDescent="0.45">
      <c r="B3" s="114"/>
      <c r="C3" s="248">
        <v>2520</v>
      </c>
      <c r="D3" s="249"/>
      <c r="E3" s="8" t="s">
        <v>9</v>
      </c>
      <c r="F3" s="118" t="s">
        <v>487</v>
      </c>
      <c r="G3" s="119"/>
      <c r="H3" s="120"/>
      <c r="I3" s="118" t="s">
        <v>169</v>
      </c>
      <c r="J3" s="119"/>
      <c r="K3" s="120"/>
      <c r="S3" s="9" t="s">
        <v>12</v>
      </c>
    </row>
    <row r="4" spans="2:29" ht="20.25" customHeight="1" x14ac:dyDescent="0.4">
      <c r="C4" s="248">
        <v>1040</v>
      </c>
      <c r="D4" s="249"/>
      <c r="E4" s="4" t="s">
        <v>13</v>
      </c>
      <c r="F4" s="115" t="s">
        <v>488</v>
      </c>
      <c r="G4" s="116"/>
      <c r="H4" s="117"/>
      <c r="I4" s="115" t="s">
        <v>170</v>
      </c>
      <c r="J4" s="116"/>
      <c r="K4" s="117"/>
    </row>
    <row r="5" spans="2:29" ht="20.25" customHeight="1" x14ac:dyDescent="0.4">
      <c r="C5" s="248">
        <v>1040</v>
      </c>
      <c r="D5" s="249"/>
      <c r="E5" s="8" t="s">
        <v>16</v>
      </c>
      <c r="F5" s="118" t="s">
        <v>489</v>
      </c>
      <c r="G5" s="119"/>
      <c r="H5" s="120"/>
      <c r="I5" s="118" t="s">
        <v>171</v>
      </c>
      <c r="J5" s="119"/>
      <c r="K5" s="120"/>
    </row>
    <row r="6" spans="2:29" ht="20.25" customHeight="1" x14ac:dyDescent="0.4">
      <c r="E6" s="4" t="s">
        <v>21</v>
      </c>
      <c r="F6" s="115">
        <v>3250</v>
      </c>
      <c r="G6" s="116"/>
      <c r="H6" s="117"/>
      <c r="I6" s="115"/>
      <c r="J6" s="116"/>
      <c r="K6" s="117"/>
      <c r="S6" t="s">
        <v>23</v>
      </c>
    </row>
    <row r="7" spans="2:29" ht="20.25" customHeight="1" x14ac:dyDescent="0.4">
      <c r="E7" s="8" t="s">
        <v>26</v>
      </c>
      <c r="F7" s="118">
        <v>2300</v>
      </c>
      <c r="G7" s="119"/>
      <c r="H7" s="120"/>
      <c r="I7" s="118"/>
      <c r="J7" s="119"/>
      <c r="K7" s="120"/>
      <c r="S7" t="s">
        <v>25</v>
      </c>
    </row>
    <row r="8" spans="2:29" ht="20.25" customHeight="1" x14ac:dyDescent="0.4">
      <c r="E8" s="111" t="s">
        <v>7</v>
      </c>
      <c r="F8" s="115">
        <v>1200</v>
      </c>
      <c r="G8" s="116"/>
      <c r="H8" s="117"/>
      <c r="I8" s="115"/>
      <c r="J8" s="116"/>
      <c r="K8" s="117"/>
      <c r="S8" t="s">
        <v>28</v>
      </c>
    </row>
    <row r="9" spans="2:29" ht="20.25" customHeight="1" x14ac:dyDescent="0.4">
      <c r="E9" s="8" t="s">
        <v>29</v>
      </c>
      <c r="F9" s="118">
        <v>1000</v>
      </c>
      <c r="G9" s="119"/>
      <c r="H9" s="120"/>
      <c r="I9" s="118"/>
      <c r="J9" s="119"/>
      <c r="K9" s="120"/>
    </row>
    <row r="10" spans="2:29" ht="20.25" customHeight="1" x14ac:dyDescent="0.4">
      <c r="E10" s="4" t="s">
        <v>31</v>
      </c>
      <c r="F10" s="115">
        <v>150</v>
      </c>
      <c r="G10" s="116"/>
      <c r="H10" s="117"/>
      <c r="I10" s="115"/>
      <c r="J10" s="116"/>
      <c r="K10" s="117"/>
      <c r="S10" t="s">
        <v>33</v>
      </c>
    </row>
    <row r="11" spans="2:29" ht="20.25" customHeight="1" x14ac:dyDescent="0.4">
      <c r="E11" s="8"/>
      <c r="F11" s="118"/>
      <c r="G11" s="119"/>
      <c r="H11" s="120"/>
      <c r="I11" s="118"/>
      <c r="J11" s="119"/>
      <c r="K11" s="120"/>
      <c r="S11" t="s">
        <v>35</v>
      </c>
    </row>
    <row r="12" spans="2:29" ht="20.25" customHeight="1" x14ac:dyDescent="0.4">
      <c r="E12" s="4"/>
      <c r="F12" s="115"/>
      <c r="G12" s="116"/>
      <c r="H12" s="117"/>
      <c r="I12" s="115"/>
      <c r="J12" s="116"/>
      <c r="K12" s="117"/>
    </row>
    <row r="13" spans="2:29" ht="20.25" customHeight="1" x14ac:dyDescent="0.4">
      <c r="E13" s="8"/>
      <c r="F13" s="118"/>
      <c r="G13" s="119"/>
      <c r="H13" s="120"/>
      <c r="I13" s="118"/>
      <c r="J13" s="119"/>
      <c r="K13" s="120"/>
      <c r="W13" s="14" t="s">
        <v>91</v>
      </c>
    </row>
    <row r="14" spans="2:29" ht="22.5" customHeight="1" thickBot="1" x14ac:dyDescent="0.45">
      <c r="W14" s="128" t="s">
        <v>92</v>
      </c>
      <c r="X14" s="128"/>
      <c r="Y14" s="128"/>
      <c r="Z14" s="129" t="s">
        <v>93</v>
      </c>
      <c r="AA14" s="128" t="s">
        <v>94</v>
      </c>
      <c r="AB14" s="128"/>
      <c r="AC14" s="128"/>
    </row>
    <row r="15" spans="2:29" ht="27" customHeight="1" x14ac:dyDescent="0.4">
      <c r="C15" s="121"/>
      <c r="D15" s="122"/>
      <c r="E15" s="15">
        <v>45103</v>
      </c>
      <c r="F15" s="16" t="s">
        <v>38</v>
      </c>
      <c r="G15" s="15">
        <v>45104</v>
      </c>
      <c r="H15" s="16" t="s">
        <v>38</v>
      </c>
      <c r="I15" s="15">
        <v>45105</v>
      </c>
      <c r="J15" s="16" t="s">
        <v>38</v>
      </c>
      <c r="K15" s="15">
        <v>45106</v>
      </c>
      <c r="L15" s="16" t="s">
        <v>38</v>
      </c>
      <c r="M15" s="15">
        <v>45107</v>
      </c>
      <c r="N15" s="16" t="s">
        <v>38</v>
      </c>
      <c r="O15" s="15">
        <v>45108</v>
      </c>
      <c r="P15" s="16" t="s">
        <v>38</v>
      </c>
      <c r="Q15" s="17" t="s">
        <v>39</v>
      </c>
      <c r="R15" s="17" t="s">
        <v>40</v>
      </c>
      <c r="T15" s="18" t="s">
        <v>41</v>
      </c>
      <c r="U15" s="19"/>
      <c r="W15" s="130" t="s">
        <v>95</v>
      </c>
      <c r="X15" s="130"/>
      <c r="Y15" s="130"/>
      <c r="Z15" s="129"/>
      <c r="AA15" s="130" t="s">
        <v>96</v>
      </c>
      <c r="AB15" s="130"/>
      <c r="AC15" s="130"/>
    </row>
    <row r="16" spans="2:29" ht="27" customHeight="1" x14ac:dyDescent="0.4">
      <c r="B16" s="20"/>
      <c r="C16" s="21" t="s">
        <v>42</v>
      </c>
      <c r="D16" s="21" t="s">
        <v>43</v>
      </c>
      <c r="E16" s="4" t="s">
        <v>44</v>
      </c>
      <c r="F16" s="4"/>
      <c r="G16" s="4" t="s">
        <v>45</v>
      </c>
      <c r="H16" s="4"/>
      <c r="I16" s="4" t="s">
        <v>46</v>
      </c>
      <c r="J16" s="4"/>
      <c r="K16" s="4" t="s">
        <v>47</v>
      </c>
      <c r="L16" s="4"/>
      <c r="M16" s="4" t="s">
        <v>48</v>
      </c>
      <c r="N16" s="4"/>
      <c r="O16" s="4" t="s">
        <v>49</v>
      </c>
      <c r="P16" s="4"/>
      <c r="Q16" s="22"/>
      <c r="R16" s="23"/>
      <c r="T16" s="24" t="s">
        <v>50</v>
      </c>
      <c r="U16" s="25">
        <v>353</v>
      </c>
      <c r="W16" s="130"/>
      <c r="X16" s="130"/>
      <c r="Y16" s="130"/>
      <c r="Z16" s="129"/>
      <c r="AA16" s="130"/>
      <c r="AB16" s="130"/>
      <c r="AC16" s="130"/>
    </row>
    <row r="17" spans="2:31" ht="27" customHeight="1" x14ac:dyDescent="0.4">
      <c r="B17" s="8" t="s">
        <v>51</v>
      </c>
      <c r="C17" s="26">
        <v>600</v>
      </c>
      <c r="D17" s="8">
        <f>C17/5</f>
        <v>120</v>
      </c>
      <c r="E17" s="8"/>
      <c r="F17" s="8">
        <f t="shared" ref="F17:F24" si="0">E17</f>
        <v>0</v>
      </c>
      <c r="G17" s="8"/>
      <c r="H17" s="8">
        <f t="shared" ref="H17:H24" si="1">F17+G17</f>
        <v>0</v>
      </c>
      <c r="I17" s="8"/>
      <c r="J17" s="8">
        <f t="shared" ref="J17:J24" si="2">H17+I17</f>
        <v>0</v>
      </c>
      <c r="K17" s="8"/>
      <c r="L17" s="8">
        <f t="shared" ref="L17:L24" si="3">J17+K17</f>
        <v>0</v>
      </c>
      <c r="M17" s="8"/>
      <c r="N17" s="8">
        <f t="shared" ref="N17:N24" si="4">L17+M17</f>
        <v>0</v>
      </c>
      <c r="O17" s="8"/>
      <c r="P17" s="8"/>
      <c r="Q17" s="27">
        <f t="shared" ref="Q17:Q27" si="5">E17+G17+I17+K17+M17+O17</f>
        <v>0</v>
      </c>
      <c r="R17" s="27">
        <v>0</v>
      </c>
      <c r="T17" s="24" t="s">
        <v>52</v>
      </c>
      <c r="U17" s="25">
        <v>588</v>
      </c>
      <c r="W17" s="29"/>
      <c r="X17" s="29" t="s">
        <v>98</v>
      </c>
      <c r="Y17" s="29" t="s">
        <v>99</v>
      </c>
      <c r="Z17" s="129"/>
      <c r="AA17" s="29" t="s">
        <v>100</v>
      </c>
      <c r="AB17" s="29" t="s">
        <v>101</v>
      </c>
      <c r="AC17" s="29" t="s">
        <v>102</v>
      </c>
    </row>
    <row r="18" spans="2:31" ht="27" customHeight="1" x14ac:dyDescent="0.4">
      <c r="B18" s="12" t="s">
        <v>53</v>
      </c>
      <c r="C18" s="21">
        <v>200</v>
      </c>
      <c r="D18" s="4">
        <f t="shared" ref="D18:D24" si="6">C18/5</f>
        <v>40</v>
      </c>
      <c r="E18" s="4"/>
      <c r="F18" s="4">
        <f t="shared" si="0"/>
        <v>0</v>
      </c>
      <c r="G18" s="4"/>
      <c r="H18" s="4">
        <f t="shared" si="1"/>
        <v>0</v>
      </c>
      <c r="I18" s="4"/>
      <c r="J18" s="4">
        <f t="shared" si="2"/>
        <v>0</v>
      </c>
      <c r="K18" s="4"/>
      <c r="L18" s="4">
        <f t="shared" si="3"/>
        <v>0</v>
      </c>
      <c r="M18" s="4"/>
      <c r="N18" s="4">
        <f t="shared" si="4"/>
        <v>0</v>
      </c>
      <c r="O18" s="4"/>
      <c r="P18" s="4"/>
      <c r="Q18" s="30">
        <f t="shared" si="5"/>
        <v>0</v>
      </c>
      <c r="R18" s="27">
        <v>0</v>
      </c>
      <c r="T18" s="24"/>
      <c r="U18" s="31" t="s">
        <v>54</v>
      </c>
      <c r="W18" s="29" t="s">
        <v>103</v>
      </c>
      <c r="X18" s="29">
        <v>38.6</v>
      </c>
      <c r="Y18" s="29">
        <v>0.28741623231571106</v>
      </c>
      <c r="Z18" s="129"/>
      <c r="AA18" s="32">
        <v>71.854058078927764</v>
      </c>
      <c r="AB18" s="29">
        <v>718540.58078927768</v>
      </c>
      <c r="AC18" s="33">
        <v>182.37070578408063</v>
      </c>
      <c r="AD18" s="34">
        <v>220</v>
      </c>
    </row>
    <row r="19" spans="2:31" ht="27" customHeight="1" x14ac:dyDescent="0.4">
      <c r="B19" s="8" t="s">
        <v>55</v>
      </c>
      <c r="C19" s="26">
        <v>100</v>
      </c>
      <c r="D19" s="8">
        <f t="shared" si="6"/>
        <v>20</v>
      </c>
      <c r="E19" s="8"/>
      <c r="F19" s="8">
        <f t="shared" si="0"/>
        <v>0</v>
      </c>
      <c r="G19" s="8"/>
      <c r="H19" s="8">
        <f t="shared" si="1"/>
        <v>0</v>
      </c>
      <c r="I19" s="8"/>
      <c r="J19" s="8">
        <f t="shared" si="2"/>
        <v>0</v>
      </c>
      <c r="K19" s="8"/>
      <c r="L19" s="8">
        <f t="shared" si="3"/>
        <v>0</v>
      </c>
      <c r="M19" s="8"/>
      <c r="N19" s="8">
        <f t="shared" si="4"/>
        <v>0</v>
      </c>
      <c r="O19" s="8"/>
      <c r="P19" s="8"/>
      <c r="Q19" s="27">
        <f t="shared" si="5"/>
        <v>0</v>
      </c>
      <c r="R19" s="27">
        <v>0</v>
      </c>
      <c r="T19" s="24"/>
      <c r="U19" s="25"/>
      <c r="W19" s="29" t="s">
        <v>104</v>
      </c>
      <c r="X19" s="29">
        <v>74.2</v>
      </c>
      <c r="Y19" s="29">
        <v>0.55249441548771405</v>
      </c>
      <c r="Z19" s="129"/>
      <c r="AA19" s="32">
        <v>138.12360387192851</v>
      </c>
      <c r="AB19" s="29">
        <v>1381236.038719285</v>
      </c>
      <c r="AC19" s="33">
        <v>213.153709678902</v>
      </c>
      <c r="AD19" s="34">
        <v>260</v>
      </c>
    </row>
    <row r="20" spans="2:31" ht="27" customHeight="1" x14ac:dyDescent="0.4">
      <c r="B20" s="4" t="s">
        <v>9</v>
      </c>
      <c r="C20" s="4"/>
      <c r="D20" s="4">
        <f t="shared" si="6"/>
        <v>0</v>
      </c>
      <c r="E20" s="4"/>
      <c r="F20" s="4">
        <f t="shared" si="0"/>
        <v>0</v>
      </c>
      <c r="G20" s="4"/>
      <c r="H20" s="4">
        <f t="shared" si="1"/>
        <v>0</v>
      </c>
      <c r="I20" s="4"/>
      <c r="J20" s="4">
        <f t="shared" si="2"/>
        <v>0</v>
      </c>
      <c r="K20" s="4"/>
      <c r="L20" s="4">
        <f t="shared" si="3"/>
        <v>0</v>
      </c>
      <c r="M20" s="4"/>
      <c r="N20" s="4">
        <f t="shared" si="4"/>
        <v>0</v>
      </c>
      <c r="O20" s="4"/>
      <c r="P20" s="4"/>
      <c r="Q20" s="30">
        <f t="shared" si="5"/>
        <v>0</v>
      </c>
      <c r="R20" s="28">
        <f>Q20-C20</f>
        <v>0</v>
      </c>
      <c r="T20" s="24" t="s">
        <v>105</v>
      </c>
      <c r="U20" s="31" t="s">
        <v>106</v>
      </c>
      <c r="W20" s="29" t="s">
        <v>107</v>
      </c>
      <c r="X20" s="29">
        <v>20.5</v>
      </c>
      <c r="Y20" s="29">
        <v>0.15264333581533879</v>
      </c>
      <c r="Z20" s="129"/>
      <c r="AA20" s="32">
        <v>38.160833953834697</v>
      </c>
      <c r="AB20" s="29">
        <v>381608.33953834698</v>
      </c>
      <c r="AC20" s="33">
        <v>39.26011723645545</v>
      </c>
    </row>
    <row r="21" spans="2:31" ht="27" customHeight="1" x14ac:dyDescent="0.4">
      <c r="B21" s="8" t="s">
        <v>13</v>
      </c>
      <c r="C21" s="100"/>
      <c r="D21" s="8">
        <f t="shared" si="6"/>
        <v>0</v>
      </c>
      <c r="E21" s="8"/>
      <c r="F21" s="8">
        <f t="shared" si="0"/>
        <v>0</v>
      </c>
      <c r="G21" s="8"/>
      <c r="H21" s="8">
        <f t="shared" si="1"/>
        <v>0</v>
      </c>
      <c r="I21" s="8"/>
      <c r="J21" s="8">
        <f t="shared" si="2"/>
        <v>0</v>
      </c>
      <c r="K21" s="8"/>
      <c r="L21" s="8">
        <f t="shared" si="3"/>
        <v>0</v>
      </c>
      <c r="M21" s="8"/>
      <c r="N21" s="8">
        <f t="shared" si="4"/>
        <v>0</v>
      </c>
      <c r="O21" s="8"/>
      <c r="P21" s="8"/>
      <c r="Q21" s="27">
        <f t="shared" si="5"/>
        <v>0</v>
      </c>
      <c r="R21" s="28">
        <f>Q21-C21</f>
        <v>0</v>
      </c>
      <c r="T21" s="24" t="s">
        <v>108</v>
      </c>
      <c r="U21" s="31" t="s">
        <v>109</v>
      </c>
      <c r="W21" s="35"/>
      <c r="X21" s="35"/>
      <c r="Y21" s="35"/>
      <c r="Z21" s="35"/>
      <c r="AA21" s="35"/>
      <c r="AB21" s="35"/>
      <c r="AC21" s="35"/>
      <c r="AD21" s="35"/>
      <c r="AE21" s="35"/>
    </row>
    <row r="22" spans="2:31" ht="27" customHeight="1" thickBot="1" x14ac:dyDescent="0.45">
      <c r="B22" s="4" t="s">
        <v>16</v>
      </c>
      <c r="C22" s="101"/>
      <c r="D22" s="4">
        <f t="shared" si="6"/>
        <v>0</v>
      </c>
      <c r="E22" s="4"/>
      <c r="F22" s="4">
        <f t="shared" si="0"/>
        <v>0</v>
      </c>
      <c r="G22" s="4"/>
      <c r="H22" s="4">
        <f t="shared" si="1"/>
        <v>0</v>
      </c>
      <c r="I22" s="4"/>
      <c r="J22" s="4">
        <f t="shared" si="2"/>
        <v>0</v>
      </c>
      <c r="K22" s="4"/>
      <c r="L22" s="4">
        <f t="shared" si="3"/>
        <v>0</v>
      </c>
      <c r="M22" s="4"/>
      <c r="N22" s="4">
        <f t="shared" si="4"/>
        <v>0</v>
      </c>
      <c r="O22" s="4"/>
      <c r="P22" s="4"/>
      <c r="Q22" s="30">
        <f t="shared" si="5"/>
        <v>0</v>
      </c>
      <c r="R22" s="28">
        <f>Q22-C22</f>
        <v>0</v>
      </c>
      <c r="T22" s="36"/>
      <c r="U22" s="37" t="s">
        <v>110</v>
      </c>
    </row>
    <row r="23" spans="2:31" ht="27" customHeight="1" x14ac:dyDescent="0.4">
      <c r="B23" s="26" t="s">
        <v>7</v>
      </c>
      <c r="C23" s="8">
        <v>300</v>
      </c>
      <c r="D23" s="8">
        <f t="shared" si="6"/>
        <v>60</v>
      </c>
      <c r="E23" s="8"/>
      <c r="F23" s="8">
        <f t="shared" si="0"/>
        <v>0</v>
      </c>
      <c r="G23" s="8"/>
      <c r="H23" s="8">
        <f t="shared" si="1"/>
        <v>0</v>
      </c>
      <c r="I23" s="8"/>
      <c r="J23" s="8">
        <f t="shared" si="2"/>
        <v>0</v>
      </c>
      <c r="K23" s="8"/>
      <c r="L23" s="8">
        <f t="shared" si="3"/>
        <v>0</v>
      </c>
      <c r="M23" s="8"/>
      <c r="N23" s="8">
        <f t="shared" si="4"/>
        <v>0</v>
      </c>
      <c r="O23" s="8"/>
      <c r="P23" s="8"/>
      <c r="Q23" s="27">
        <f t="shared" si="5"/>
        <v>0</v>
      </c>
      <c r="R23" s="27">
        <v>0</v>
      </c>
    </row>
    <row r="24" spans="2:31" ht="27" customHeight="1" thickBot="1" x14ac:dyDescent="0.45">
      <c r="B24" s="4" t="s">
        <v>31</v>
      </c>
      <c r="C24" s="12">
        <v>40</v>
      </c>
      <c r="D24" s="4">
        <f t="shared" si="6"/>
        <v>8</v>
      </c>
      <c r="E24" s="4"/>
      <c r="F24" s="4">
        <f t="shared" si="0"/>
        <v>0</v>
      </c>
      <c r="G24" s="4"/>
      <c r="H24" s="4">
        <f t="shared" si="1"/>
        <v>0</v>
      </c>
      <c r="I24" s="4"/>
      <c r="J24" s="4">
        <f t="shared" si="2"/>
        <v>0</v>
      </c>
      <c r="K24" s="4"/>
      <c r="L24" s="4">
        <f t="shared" si="3"/>
        <v>0</v>
      </c>
      <c r="M24" s="4"/>
      <c r="N24" s="4">
        <f t="shared" si="4"/>
        <v>0</v>
      </c>
      <c r="O24" s="4"/>
      <c r="P24" s="4"/>
      <c r="Q24" s="30">
        <f t="shared" si="5"/>
        <v>0</v>
      </c>
      <c r="R24" s="27">
        <v>0</v>
      </c>
    </row>
    <row r="25" spans="2:31" ht="27" customHeight="1" x14ac:dyDescent="0.4">
      <c r="B25" s="8"/>
      <c r="C25" s="8"/>
      <c r="D25" s="8"/>
      <c r="E25" s="8"/>
      <c r="F25" s="8"/>
      <c r="G25" s="8"/>
      <c r="H25" s="8"/>
      <c r="I25" s="8"/>
      <c r="J25" s="8"/>
      <c r="K25" s="8"/>
      <c r="L25" s="8"/>
      <c r="M25" s="8"/>
      <c r="N25" s="8"/>
      <c r="O25" s="8"/>
      <c r="P25" s="8"/>
      <c r="Q25" s="27">
        <f t="shared" si="5"/>
        <v>0</v>
      </c>
      <c r="R25" s="27">
        <f t="shared" ref="R25:R27" si="7">Q25-C25</f>
        <v>0</v>
      </c>
      <c r="T25" s="38" t="s">
        <v>111</v>
      </c>
      <c r="U25" s="19"/>
    </row>
    <row r="26" spans="2:31" ht="27" customHeight="1" x14ac:dyDescent="0.4">
      <c r="B26" s="4"/>
      <c r="C26" s="12"/>
      <c r="D26" s="4"/>
      <c r="E26" s="4"/>
      <c r="F26" s="4"/>
      <c r="G26" s="4"/>
      <c r="H26" s="4"/>
      <c r="I26" s="4"/>
      <c r="J26" s="4"/>
      <c r="K26" s="4"/>
      <c r="L26" s="4"/>
      <c r="M26" s="4"/>
      <c r="N26" s="4"/>
      <c r="O26" s="4"/>
      <c r="P26" s="4"/>
      <c r="Q26" s="30">
        <f t="shared" si="5"/>
        <v>0</v>
      </c>
      <c r="R26" s="27">
        <f t="shared" si="7"/>
        <v>0</v>
      </c>
      <c r="T26" s="24" t="s">
        <v>105</v>
      </c>
      <c r="U26" s="31" t="s">
        <v>112</v>
      </c>
    </row>
    <row r="27" spans="2:31" ht="27" customHeight="1" thickBot="1" x14ac:dyDescent="0.45">
      <c r="B27" s="8"/>
      <c r="C27" s="8"/>
      <c r="D27" s="26"/>
      <c r="E27" s="8"/>
      <c r="F27" s="8"/>
      <c r="G27" s="8"/>
      <c r="H27" s="8"/>
      <c r="I27" s="8"/>
      <c r="J27" s="8"/>
      <c r="K27" s="8"/>
      <c r="L27" s="8"/>
      <c r="M27" s="8"/>
      <c r="N27" s="8"/>
      <c r="O27" s="8"/>
      <c r="P27" s="8"/>
      <c r="Q27" s="39">
        <f t="shared" si="5"/>
        <v>0</v>
      </c>
      <c r="R27" s="27">
        <f t="shared" si="7"/>
        <v>0</v>
      </c>
      <c r="T27" s="24" t="s">
        <v>108</v>
      </c>
      <c r="U27" s="31" t="s">
        <v>113</v>
      </c>
    </row>
    <row r="28" spans="2:31" ht="22.5" customHeight="1" thickBot="1" x14ac:dyDescent="0.45">
      <c r="B28" s="40"/>
      <c r="C28" s="40"/>
      <c r="D28" s="40"/>
      <c r="E28" s="40"/>
      <c r="F28" s="40"/>
      <c r="G28" s="40"/>
      <c r="H28" s="40"/>
      <c r="I28" s="40"/>
      <c r="J28" s="40"/>
      <c r="K28" s="40"/>
      <c r="L28" s="40"/>
      <c r="M28" s="40"/>
      <c r="N28" s="40"/>
      <c r="O28" s="40"/>
      <c r="P28" s="40"/>
      <c r="T28" s="24"/>
      <c r="U28" s="31" t="s">
        <v>114</v>
      </c>
    </row>
    <row r="29" spans="2:31" ht="27" customHeight="1" thickBot="1" x14ac:dyDescent="0.45">
      <c r="C29" s="121" t="s">
        <v>56</v>
      </c>
      <c r="D29" s="122"/>
      <c r="E29" s="15">
        <f>O15+2</f>
        <v>45110</v>
      </c>
      <c r="F29" s="16" t="s">
        <v>38</v>
      </c>
      <c r="G29" s="15">
        <f>E29+1</f>
        <v>45111</v>
      </c>
      <c r="H29" s="16" t="s">
        <v>38</v>
      </c>
      <c r="I29" s="15">
        <f>G29+1</f>
        <v>45112</v>
      </c>
      <c r="J29" s="16" t="s">
        <v>38</v>
      </c>
      <c r="K29" s="15">
        <f>I29+1</f>
        <v>45113</v>
      </c>
      <c r="L29" s="16" t="s">
        <v>38</v>
      </c>
      <c r="M29" s="15">
        <f>K29+1</f>
        <v>45114</v>
      </c>
      <c r="N29" s="16" t="s">
        <v>38</v>
      </c>
      <c r="O29" s="15">
        <f>M29+1</f>
        <v>45115</v>
      </c>
      <c r="P29" s="16" t="s">
        <v>38</v>
      </c>
      <c r="Q29" s="17" t="s">
        <v>39</v>
      </c>
      <c r="R29" s="17" t="s">
        <v>40</v>
      </c>
      <c r="T29" s="36"/>
      <c r="U29" s="41"/>
    </row>
    <row r="30" spans="2:31" ht="27" customHeight="1" x14ac:dyDescent="0.4">
      <c r="B30" s="20"/>
      <c r="C30" s="21"/>
      <c r="D30" s="21"/>
      <c r="E30" s="4" t="s">
        <v>44</v>
      </c>
      <c r="F30" s="4"/>
      <c r="G30" s="4" t="s">
        <v>45</v>
      </c>
      <c r="H30" s="4"/>
      <c r="I30" s="4" t="s">
        <v>46</v>
      </c>
      <c r="J30" s="4"/>
      <c r="K30" s="4" t="s">
        <v>47</v>
      </c>
      <c r="L30" s="4"/>
      <c r="M30" s="4" t="s">
        <v>48</v>
      </c>
      <c r="N30" s="4"/>
      <c r="O30" s="4" t="s">
        <v>49</v>
      </c>
      <c r="P30" s="4"/>
      <c r="Q30" s="22"/>
      <c r="R30" s="23"/>
    </row>
    <row r="31" spans="2:31" ht="27" customHeight="1" thickBot="1" x14ac:dyDescent="0.45">
      <c r="B31" s="8" t="s">
        <v>51</v>
      </c>
      <c r="C31" s="26">
        <v>600</v>
      </c>
      <c r="D31" s="8">
        <f>C31/5</f>
        <v>120</v>
      </c>
      <c r="E31" s="8"/>
      <c r="F31" s="8">
        <f t="shared" ref="F31:F38" si="8">E31</f>
        <v>0</v>
      </c>
      <c r="G31" s="8"/>
      <c r="H31" s="8">
        <f t="shared" ref="H31:H38" si="9">F31+G31</f>
        <v>0</v>
      </c>
      <c r="I31" s="8"/>
      <c r="J31" s="8">
        <f t="shared" ref="J31:J38" si="10">H31+I31</f>
        <v>0</v>
      </c>
      <c r="K31" s="8"/>
      <c r="L31" s="8">
        <f t="shared" ref="L31:L38" si="11">J31+K31</f>
        <v>0</v>
      </c>
      <c r="M31" s="8"/>
      <c r="N31" s="8">
        <f t="shared" ref="N31:N38" si="12">L31+M31</f>
        <v>0</v>
      </c>
      <c r="O31" s="8"/>
      <c r="P31" s="8"/>
      <c r="Q31" s="27">
        <f t="shared" ref="Q31:Q41" si="13">E31+G31+I31+K31+M31+O31</f>
        <v>0</v>
      </c>
      <c r="R31" s="27">
        <v>0</v>
      </c>
    </row>
    <row r="32" spans="2:31" ht="27" customHeight="1" x14ac:dyDescent="0.4">
      <c r="B32" s="12" t="s">
        <v>53</v>
      </c>
      <c r="C32" s="21">
        <v>200</v>
      </c>
      <c r="D32" s="4">
        <f t="shared" ref="D32:D38" si="14">C32/5</f>
        <v>40</v>
      </c>
      <c r="E32" s="4"/>
      <c r="F32" s="4">
        <f t="shared" si="8"/>
        <v>0</v>
      </c>
      <c r="G32" s="4"/>
      <c r="H32" s="4">
        <f t="shared" si="9"/>
        <v>0</v>
      </c>
      <c r="I32" s="4"/>
      <c r="J32" s="4">
        <f t="shared" si="10"/>
        <v>0</v>
      </c>
      <c r="K32" s="4"/>
      <c r="L32" s="4">
        <f t="shared" si="11"/>
        <v>0</v>
      </c>
      <c r="M32" s="4"/>
      <c r="N32" s="4">
        <f t="shared" si="12"/>
        <v>0</v>
      </c>
      <c r="O32" s="4"/>
      <c r="P32" s="4"/>
      <c r="Q32" s="30">
        <f t="shared" si="13"/>
        <v>0</v>
      </c>
      <c r="R32" s="27">
        <v>0</v>
      </c>
      <c r="T32" s="38" t="s">
        <v>115</v>
      </c>
      <c r="U32" s="19"/>
    </row>
    <row r="33" spans="2:21" ht="27" customHeight="1" x14ac:dyDescent="0.4">
      <c r="B33" s="8" t="s">
        <v>55</v>
      </c>
      <c r="C33" s="26">
        <v>100</v>
      </c>
      <c r="D33" s="8">
        <f t="shared" si="14"/>
        <v>20</v>
      </c>
      <c r="E33" s="8"/>
      <c r="F33" s="8">
        <f t="shared" si="8"/>
        <v>0</v>
      </c>
      <c r="G33" s="8"/>
      <c r="H33" s="8">
        <f t="shared" si="9"/>
        <v>0</v>
      </c>
      <c r="I33" s="8"/>
      <c r="J33" s="8">
        <f t="shared" si="10"/>
        <v>0</v>
      </c>
      <c r="K33" s="8"/>
      <c r="L33" s="8">
        <f t="shared" si="11"/>
        <v>0</v>
      </c>
      <c r="M33" s="8"/>
      <c r="N33" s="8">
        <f t="shared" si="12"/>
        <v>0</v>
      </c>
      <c r="O33" s="8"/>
      <c r="P33" s="8"/>
      <c r="Q33" s="27">
        <f t="shared" si="13"/>
        <v>0</v>
      </c>
      <c r="R33" s="27">
        <v>0</v>
      </c>
      <c r="T33" s="24" t="s">
        <v>105</v>
      </c>
      <c r="U33" s="31" t="s">
        <v>116</v>
      </c>
    </row>
    <row r="34" spans="2:21" ht="27" customHeight="1" x14ac:dyDescent="0.4">
      <c r="B34" s="4" t="s">
        <v>9</v>
      </c>
      <c r="C34" s="4">
        <v>900</v>
      </c>
      <c r="D34" s="4">
        <f t="shared" si="14"/>
        <v>180</v>
      </c>
      <c r="E34" s="4">
        <v>130</v>
      </c>
      <c r="F34" s="4">
        <f t="shared" si="8"/>
        <v>130</v>
      </c>
      <c r="G34" s="4">
        <v>200</v>
      </c>
      <c r="H34" s="4">
        <f t="shared" si="9"/>
        <v>330</v>
      </c>
      <c r="I34" s="4">
        <v>40</v>
      </c>
      <c r="J34" s="4">
        <f t="shared" si="10"/>
        <v>370</v>
      </c>
      <c r="K34" s="4"/>
      <c r="L34" s="4">
        <f t="shared" si="11"/>
        <v>370</v>
      </c>
      <c r="M34" s="4">
        <v>250</v>
      </c>
      <c r="N34" s="4">
        <f t="shared" si="12"/>
        <v>620</v>
      </c>
      <c r="O34" s="4"/>
      <c r="P34" s="4"/>
      <c r="Q34" s="30">
        <f t="shared" si="13"/>
        <v>620</v>
      </c>
      <c r="R34" s="28">
        <f>Q34-C34</f>
        <v>-280</v>
      </c>
      <c r="T34" s="24" t="s">
        <v>108</v>
      </c>
      <c r="U34" s="31" t="s">
        <v>117</v>
      </c>
    </row>
    <row r="35" spans="2:21" ht="27" customHeight="1" x14ac:dyDescent="0.4">
      <c r="B35" s="8" t="s">
        <v>13</v>
      </c>
      <c r="C35" s="100">
        <v>260</v>
      </c>
      <c r="D35" s="8">
        <f t="shared" si="14"/>
        <v>52</v>
      </c>
      <c r="E35" s="8"/>
      <c r="F35" s="8">
        <f t="shared" si="8"/>
        <v>0</v>
      </c>
      <c r="G35" s="8">
        <v>52</v>
      </c>
      <c r="H35" s="8">
        <f t="shared" si="9"/>
        <v>52</v>
      </c>
      <c r="I35" s="8"/>
      <c r="J35" s="8">
        <f t="shared" si="10"/>
        <v>52</v>
      </c>
      <c r="K35" s="8"/>
      <c r="L35" s="8">
        <f t="shared" si="11"/>
        <v>52</v>
      </c>
      <c r="M35" s="8"/>
      <c r="N35" s="8">
        <f t="shared" si="12"/>
        <v>52</v>
      </c>
      <c r="O35" s="8"/>
      <c r="P35" s="8"/>
      <c r="Q35" s="27">
        <f t="shared" si="13"/>
        <v>52</v>
      </c>
      <c r="R35" s="28">
        <f>Q35-C35</f>
        <v>-208</v>
      </c>
      <c r="T35" s="24"/>
      <c r="U35" s="31" t="s">
        <v>118</v>
      </c>
    </row>
    <row r="36" spans="2:21" ht="27" customHeight="1" thickBot="1" x14ac:dyDescent="0.45">
      <c r="B36" s="4" t="s">
        <v>16</v>
      </c>
      <c r="C36" s="101">
        <v>190</v>
      </c>
      <c r="D36" s="4">
        <f t="shared" si="14"/>
        <v>38</v>
      </c>
      <c r="E36" s="4"/>
      <c r="F36" s="4">
        <f t="shared" si="8"/>
        <v>0</v>
      </c>
      <c r="G36" s="4"/>
      <c r="H36" s="4">
        <f t="shared" si="9"/>
        <v>0</v>
      </c>
      <c r="I36" s="4"/>
      <c r="J36" s="4">
        <f t="shared" si="10"/>
        <v>0</v>
      </c>
      <c r="K36" s="4"/>
      <c r="L36" s="4">
        <f t="shared" si="11"/>
        <v>0</v>
      </c>
      <c r="M36" s="4"/>
      <c r="N36" s="4">
        <f t="shared" si="12"/>
        <v>0</v>
      </c>
      <c r="O36" s="4"/>
      <c r="P36" s="4"/>
      <c r="Q36" s="30">
        <f t="shared" si="13"/>
        <v>0</v>
      </c>
      <c r="R36" s="28">
        <f>Q36-C36</f>
        <v>-190</v>
      </c>
      <c r="T36" s="36"/>
      <c r="U36" s="41"/>
    </row>
    <row r="37" spans="2:21" ht="27" customHeight="1" x14ac:dyDescent="0.4">
      <c r="B37" s="26" t="s">
        <v>7</v>
      </c>
      <c r="C37" s="8">
        <v>300</v>
      </c>
      <c r="D37" s="8">
        <f t="shared" si="14"/>
        <v>60</v>
      </c>
      <c r="E37" s="8"/>
      <c r="F37" s="8">
        <f t="shared" si="8"/>
        <v>0</v>
      </c>
      <c r="G37" s="8"/>
      <c r="H37" s="8">
        <f t="shared" si="9"/>
        <v>0</v>
      </c>
      <c r="I37" s="8"/>
      <c r="J37" s="8">
        <f t="shared" si="10"/>
        <v>0</v>
      </c>
      <c r="K37" s="8"/>
      <c r="L37" s="8">
        <f t="shared" si="11"/>
        <v>0</v>
      </c>
      <c r="M37" s="8"/>
      <c r="N37" s="8">
        <f t="shared" si="12"/>
        <v>0</v>
      </c>
      <c r="O37" s="8"/>
      <c r="P37" s="8"/>
      <c r="Q37" s="27">
        <f t="shared" si="13"/>
        <v>0</v>
      </c>
      <c r="R37" s="27">
        <v>0</v>
      </c>
    </row>
    <row r="38" spans="2:21" ht="27" customHeight="1" x14ac:dyDescent="0.4">
      <c r="B38" s="4" t="s">
        <v>31</v>
      </c>
      <c r="C38" s="12">
        <v>40</v>
      </c>
      <c r="D38" s="4">
        <f t="shared" si="14"/>
        <v>8</v>
      </c>
      <c r="E38" s="4"/>
      <c r="F38" s="4">
        <f t="shared" si="8"/>
        <v>0</v>
      </c>
      <c r="G38" s="4"/>
      <c r="H38" s="4">
        <f t="shared" si="9"/>
        <v>0</v>
      </c>
      <c r="I38" s="4"/>
      <c r="J38" s="4">
        <f t="shared" si="10"/>
        <v>0</v>
      </c>
      <c r="K38" s="4"/>
      <c r="L38" s="4">
        <f t="shared" si="11"/>
        <v>0</v>
      </c>
      <c r="M38" s="4"/>
      <c r="N38" s="4">
        <f t="shared" si="12"/>
        <v>0</v>
      </c>
      <c r="O38" s="4"/>
      <c r="P38" s="4"/>
      <c r="Q38" s="30">
        <f t="shared" si="13"/>
        <v>0</v>
      </c>
      <c r="R38" s="27">
        <v>0</v>
      </c>
    </row>
    <row r="39" spans="2:21" ht="27" customHeight="1" x14ac:dyDescent="0.4">
      <c r="B39" s="8"/>
      <c r="C39" s="8"/>
      <c r="D39" s="8"/>
      <c r="E39" s="8"/>
      <c r="F39" s="8"/>
      <c r="G39" s="8"/>
      <c r="H39" s="8"/>
      <c r="I39" s="8"/>
      <c r="J39" s="8"/>
      <c r="K39" s="8"/>
      <c r="L39" s="8"/>
      <c r="M39" s="8"/>
      <c r="N39" s="8"/>
      <c r="O39" s="8"/>
      <c r="P39" s="8"/>
      <c r="Q39" s="27">
        <f t="shared" si="13"/>
        <v>0</v>
      </c>
      <c r="R39" s="27">
        <f>Q39-C39</f>
        <v>0</v>
      </c>
    </row>
    <row r="40" spans="2:21" ht="27" customHeight="1" x14ac:dyDescent="0.4">
      <c r="B40" s="4"/>
      <c r="C40" s="12"/>
      <c r="D40" s="4"/>
      <c r="E40" s="4"/>
      <c r="F40" s="4"/>
      <c r="G40" s="4"/>
      <c r="H40" s="4"/>
      <c r="I40" s="4"/>
      <c r="J40" s="4"/>
      <c r="K40" s="4"/>
      <c r="L40" s="4"/>
      <c r="M40" s="4"/>
      <c r="N40" s="4"/>
      <c r="O40" s="4"/>
      <c r="P40" s="4"/>
      <c r="Q40" s="30">
        <f t="shared" si="13"/>
        <v>0</v>
      </c>
      <c r="R40" s="27">
        <f>Q40-C40</f>
        <v>0</v>
      </c>
    </row>
    <row r="41" spans="2:21" ht="27" customHeight="1" thickBot="1" x14ac:dyDescent="0.45">
      <c r="B41" s="8"/>
      <c r="C41" s="8"/>
      <c r="D41" s="26"/>
      <c r="E41" s="8"/>
      <c r="F41" s="8"/>
      <c r="G41" s="8"/>
      <c r="H41" s="8"/>
      <c r="I41" s="8"/>
      <c r="J41" s="8"/>
      <c r="K41" s="8"/>
      <c r="L41" s="8"/>
      <c r="M41" s="8"/>
      <c r="N41" s="8"/>
      <c r="O41" s="8"/>
      <c r="P41" s="8"/>
      <c r="Q41" s="39">
        <f t="shared" si="13"/>
        <v>0</v>
      </c>
      <c r="R41" s="27">
        <f>Q41-C41</f>
        <v>0</v>
      </c>
    </row>
    <row r="42" spans="2:21" ht="136.5" customHeight="1" thickBot="1" x14ac:dyDescent="0.45">
      <c r="B42" s="42"/>
      <c r="C42" s="42"/>
      <c r="D42" s="42"/>
      <c r="E42" s="42"/>
      <c r="F42" s="42"/>
      <c r="G42" s="42"/>
      <c r="H42" s="42"/>
      <c r="I42" s="42"/>
      <c r="J42" s="42"/>
      <c r="K42" s="42"/>
      <c r="L42" s="42"/>
      <c r="M42" s="42"/>
      <c r="N42" s="42"/>
      <c r="O42" s="42"/>
      <c r="P42" s="42"/>
    </row>
    <row r="43" spans="2:21" ht="18" customHeight="1" x14ac:dyDescent="0.4">
      <c r="B43" s="43"/>
      <c r="C43" s="123" t="s">
        <v>56</v>
      </c>
      <c r="D43" s="124"/>
      <c r="E43" s="44">
        <f>O29+2</f>
        <v>45117</v>
      </c>
      <c r="F43" s="45" t="s">
        <v>38</v>
      </c>
      <c r="G43" s="44">
        <f>E43+1</f>
        <v>45118</v>
      </c>
      <c r="H43" s="45" t="s">
        <v>38</v>
      </c>
      <c r="I43" s="44">
        <f>G43+1</f>
        <v>45119</v>
      </c>
      <c r="J43" s="45" t="s">
        <v>38</v>
      </c>
      <c r="K43" s="44">
        <f>I43+1</f>
        <v>45120</v>
      </c>
      <c r="L43" s="45" t="s">
        <v>38</v>
      </c>
      <c r="M43" s="44">
        <f>K43+1</f>
        <v>45121</v>
      </c>
      <c r="N43" s="45" t="s">
        <v>38</v>
      </c>
      <c r="O43" s="44">
        <f>M43+1</f>
        <v>45122</v>
      </c>
      <c r="P43" s="45" t="s">
        <v>38</v>
      </c>
      <c r="Q43" s="17" t="s">
        <v>39</v>
      </c>
      <c r="R43" s="17" t="s">
        <v>40</v>
      </c>
    </row>
    <row r="44" spans="2:21" ht="27" customHeight="1" x14ac:dyDescent="0.4">
      <c r="B44" s="20"/>
      <c r="C44" s="21"/>
      <c r="D44" s="21"/>
      <c r="E44" s="4" t="s">
        <v>44</v>
      </c>
      <c r="F44" s="4"/>
      <c r="G44" s="4" t="s">
        <v>45</v>
      </c>
      <c r="H44" s="4"/>
      <c r="I44" s="4" t="s">
        <v>46</v>
      </c>
      <c r="J44" s="4"/>
      <c r="K44" s="4" t="s">
        <v>47</v>
      </c>
      <c r="L44" s="4"/>
      <c r="M44" s="4" t="s">
        <v>48</v>
      </c>
      <c r="N44" s="4"/>
      <c r="O44" s="4" t="s">
        <v>49</v>
      </c>
      <c r="P44" s="4"/>
      <c r="Q44" s="22"/>
      <c r="R44" s="23"/>
    </row>
    <row r="45" spans="2:21" ht="27" customHeight="1" x14ac:dyDescent="0.4">
      <c r="B45" s="8" t="s">
        <v>51</v>
      </c>
      <c r="C45" s="26">
        <v>600</v>
      </c>
      <c r="D45" s="8">
        <f>C45/5</f>
        <v>120</v>
      </c>
      <c r="E45" s="8"/>
      <c r="F45" s="8">
        <f t="shared" ref="F45:F52" si="15">E45</f>
        <v>0</v>
      </c>
      <c r="G45" s="8"/>
      <c r="H45" s="8">
        <f t="shared" ref="H45:H52" si="16">F45+G45</f>
        <v>0</v>
      </c>
      <c r="I45" s="8"/>
      <c r="J45" s="8">
        <f t="shared" ref="J45:J52" si="17">H45+I45</f>
        <v>0</v>
      </c>
      <c r="K45" s="8"/>
      <c r="L45" s="8">
        <f t="shared" ref="L45:L52" si="18">J45+K45</f>
        <v>0</v>
      </c>
      <c r="M45" s="8"/>
      <c r="N45" s="8">
        <f t="shared" ref="N45:N52" si="19">L45+M45</f>
        <v>0</v>
      </c>
      <c r="O45" s="8"/>
      <c r="P45" s="8"/>
      <c r="Q45" s="27">
        <f t="shared" ref="Q45:Q55" si="20">E45+G45+I45+K45+M45+O45</f>
        <v>0</v>
      </c>
      <c r="R45" s="27">
        <v>0</v>
      </c>
    </row>
    <row r="46" spans="2:21" ht="27" customHeight="1" x14ac:dyDescent="0.4">
      <c r="B46" s="12" t="s">
        <v>53</v>
      </c>
      <c r="C46" s="21">
        <v>200</v>
      </c>
      <c r="D46" s="4">
        <f t="shared" ref="D46:D52" si="21">C46/5</f>
        <v>40</v>
      </c>
      <c r="E46" s="4"/>
      <c r="F46" s="4">
        <f t="shared" si="15"/>
        <v>0</v>
      </c>
      <c r="G46" s="4"/>
      <c r="H46" s="4">
        <f t="shared" si="16"/>
        <v>0</v>
      </c>
      <c r="I46" s="4"/>
      <c r="J46" s="4">
        <f t="shared" si="17"/>
        <v>0</v>
      </c>
      <c r="K46" s="4"/>
      <c r="L46" s="4">
        <f t="shared" si="18"/>
        <v>0</v>
      </c>
      <c r="M46" s="4"/>
      <c r="N46" s="4">
        <f t="shared" si="19"/>
        <v>0</v>
      </c>
      <c r="O46" s="4"/>
      <c r="P46" s="4"/>
      <c r="Q46" s="30">
        <f t="shared" si="20"/>
        <v>0</v>
      </c>
      <c r="R46" s="27">
        <v>0</v>
      </c>
    </row>
    <row r="47" spans="2:21" ht="27" customHeight="1" x14ac:dyDescent="0.4">
      <c r="B47" s="8" t="s">
        <v>55</v>
      </c>
      <c r="C47" s="26">
        <v>100</v>
      </c>
      <c r="D47" s="8">
        <f t="shared" si="21"/>
        <v>20</v>
      </c>
      <c r="E47" s="8"/>
      <c r="F47" s="8">
        <f t="shared" si="15"/>
        <v>0</v>
      </c>
      <c r="G47" s="8"/>
      <c r="H47" s="8">
        <f t="shared" si="16"/>
        <v>0</v>
      </c>
      <c r="I47" s="8"/>
      <c r="J47" s="8">
        <f t="shared" si="17"/>
        <v>0</v>
      </c>
      <c r="K47" s="8"/>
      <c r="L47" s="8">
        <f t="shared" si="18"/>
        <v>0</v>
      </c>
      <c r="M47" s="8"/>
      <c r="N47" s="8">
        <f t="shared" si="19"/>
        <v>0</v>
      </c>
      <c r="O47" s="8"/>
      <c r="P47" s="8"/>
      <c r="Q47" s="27">
        <f t="shared" si="20"/>
        <v>0</v>
      </c>
      <c r="R47" s="27">
        <v>0</v>
      </c>
    </row>
    <row r="48" spans="2:21" ht="27" customHeight="1" x14ac:dyDescent="0.4">
      <c r="B48" s="4" t="s">
        <v>9</v>
      </c>
      <c r="C48" s="4">
        <v>1170</v>
      </c>
      <c r="D48" s="4">
        <f>C48/4</f>
        <v>292.5</v>
      </c>
      <c r="E48" s="4">
        <v>84</v>
      </c>
      <c r="F48" s="4">
        <f t="shared" si="15"/>
        <v>84</v>
      </c>
      <c r="G48" s="4">
        <v>266</v>
      </c>
      <c r="H48" s="4">
        <f t="shared" si="16"/>
        <v>350</v>
      </c>
      <c r="I48" s="4">
        <v>350</v>
      </c>
      <c r="J48" s="4">
        <f t="shared" si="17"/>
        <v>700</v>
      </c>
      <c r="K48" s="4">
        <v>280</v>
      </c>
      <c r="L48" s="4">
        <f t="shared" si="18"/>
        <v>980</v>
      </c>
      <c r="M48" s="4">
        <v>42</v>
      </c>
      <c r="N48" s="4">
        <f t="shared" si="19"/>
        <v>1022</v>
      </c>
      <c r="O48" s="4"/>
      <c r="P48" s="4"/>
      <c r="Q48" s="30">
        <f t="shared" si="20"/>
        <v>1022</v>
      </c>
      <c r="R48" s="28">
        <f>Q48-C48</f>
        <v>-148</v>
      </c>
    </row>
    <row r="49" spans="2:18" ht="27" customHeight="1" x14ac:dyDescent="0.4">
      <c r="B49" s="8" t="s">
        <v>13</v>
      </c>
      <c r="C49" s="100">
        <v>208</v>
      </c>
      <c r="D49" s="8">
        <f t="shared" ref="D49:D50" si="22">C49/4</f>
        <v>52</v>
      </c>
      <c r="E49" s="8"/>
      <c r="F49" s="8">
        <f t="shared" si="15"/>
        <v>0</v>
      </c>
      <c r="G49" s="8"/>
      <c r="H49" s="8">
        <f t="shared" si="16"/>
        <v>0</v>
      </c>
      <c r="I49" s="8"/>
      <c r="J49" s="8">
        <f t="shared" si="17"/>
        <v>0</v>
      </c>
      <c r="K49" s="8"/>
      <c r="L49" s="8">
        <f t="shared" si="18"/>
        <v>0</v>
      </c>
      <c r="M49" s="8">
        <v>104</v>
      </c>
      <c r="N49" s="8">
        <f t="shared" si="19"/>
        <v>104</v>
      </c>
      <c r="O49" s="8"/>
      <c r="P49" s="8"/>
      <c r="Q49" s="27">
        <f t="shared" si="20"/>
        <v>104</v>
      </c>
      <c r="R49" s="28">
        <f>Q49-C49</f>
        <v>-104</v>
      </c>
    </row>
    <row r="50" spans="2:18" ht="27" customHeight="1" x14ac:dyDescent="0.4">
      <c r="B50" s="4" t="s">
        <v>16</v>
      </c>
      <c r="C50" s="101">
        <v>104</v>
      </c>
      <c r="D50" s="4">
        <f t="shared" si="22"/>
        <v>26</v>
      </c>
      <c r="E50" s="4"/>
      <c r="F50" s="4">
        <f t="shared" si="15"/>
        <v>0</v>
      </c>
      <c r="G50" s="4"/>
      <c r="H50" s="4">
        <f t="shared" si="16"/>
        <v>0</v>
      </c>
      <c r="I50" s="4"/>
      <c r="J50" s="4">
        <f t="shared" si="17"/>
        <v>0</v>
      </c>
      <c r="K50" s="4"/>
      <c r="L50" s="4">
        <f t="shared" si="18"/>
        <v>0</v>
      </c>
      <c r="M50" s="4"/>
      <c r="N50" s="4">
        <f t="shared" si="19"/>
        <v>0</v>
      </c>
      <c r="O50" s="4"/>
      <c r="P50" s="4"/>
      <c r="Q50" s="30">
        <f t="shared" si="20"/>
        <v>0</v>
      </c>
      <c r="R50" s="28">
        <f>Q50-C50</f>
        <v>-104</v>
      </c>
    </row>
    <row r="51" spans="2:18" ht="27" customHeight="1" x14ac:dyDescent="0.4">
      <c r="B51" s="26" t="s">
        <v>7</v>
      </c>
      <c r="C51" s="8">
        <v>300</v>
      </c>
      <c r="D51" s="8">
        <f t="shared" si="21"/>
        <v>60</v>
      </c>
      <c r="E51" s="8"/>
      <c r="F51" s="8">
        <f t="shared" si="15"/>
        <v>0</v>
      </c>
      <c r="G51" s="8"/>
      <c r="H51" s="8">
        <f t="shared" si="16"/>
        <v>0</v>
      </c>
      <c r="I51" s="8"/>
      <c r="J51" s="8">
        <f t="shared" si="17"/>
        <v>0</v>
      </c>
      <c r="K51" s="8"/>
      <c r="L51" s="8">
        <f t="shared" si="18"/>
        <v>0</v>
      </c>
      <c r="M51" s="8"/>
      <c r="N51" s="8">
        <f t="shared" si="19"/>
        <v>0</v>
      </c>
      <c r="O51" s="8"/>
      <c r="P51" s="8"/>
      <c r="Q51" s="27">
        <f t="shared" si="20"/>
        <v>0</v>
      </c>
      <c r="R51" s="27">
        <v>0</v>
      </c>
    </row>
    <row r="52" spans="2:18" ht="27" customHeight="1" x14ac:dyDescent="0.4">
      <c r="B52" s="4" t="s">
        <v>31</v>
      </c>
      <c r="C52" s="12">
        <v>40</v>
      </c>
      <c r="D52" s="4">
        <f t="shared" si="21"/>
        <v>8</v>
      </c>
      <c r="E52" s="4"/>
      <c r="F52" s="4">
        <f t="shared" si="15"/>
        <v>0</v>
      </c>
      <c r="G52" s="4"/>
      <c r="H52" s="4">
        <f t="shared" si="16"/>
        <v>0</v>
      </c>
      <c r="I52" s="4"/>
      <c r="J52" s="4">
        <f t="shared" si="17"/>
        <v>0</v>
      </c>
      <c r="K52" s="4"/>
      <c r="L52" s="4">
        <f t="shared" si="18"/>
        <v>0</v>
      </c>
      <c r="M52" s="4"/>
      <c r="N52" s="4">
        <f t="shared" si="19"/>
        <v>0</v>
      </c>
      <c r="O52" s="4"/>
      <c r="P52" s="4"/>
      <c r="Q52" s="30">
        <f t="shared" si="20"/>
        <v>0</v>
      </c>
      <c r="R52" s="27">
        <v>0</v>
      </c>
    </row>
    <row r="53" spans="2:18" ht="27" customHeight="1" x14ac:dyDescent="0.4">
      <c r="B53" s="8"/>
      <c r="C53" s="8"/>
      <c r="D53" s="8"/>
      <c r="E53" s="8"/>
      <c r="F53" s="8"/>
      <c r="G53" s="8"/>
      <c r="H53" s="8"/>
      <c r="I53" s="8"/>
      <c r="J53" s="8"/>
      <c r="K53" s="8"/>
      <c r="L53" s="8"/>
      <c r="M53" s="8"/>
      <c r="N53" s="8"/>
      <c r="O53" s="8"/>
      <c r="P53" s="8"/>
      <c r="Q53" s="27">
        <f t="shared" si="20"/>
        <v>0</v>
      </c>
      <c r="R53" s="27">
        <f>Q53-C53</f>
        <v>0</v>
      </c>
    </row>
    <row r="54" spans="2:18" ht="27" customHeight="1" x14ac:dyDescent="0.4">
      <c r="B54" s="4"/>
      <c r="C54" s="12"/>
      <c r="D54" s="4"/>
      <c r="E54" s="4"/>
      <c r="F54" s="4"/>
      <c r="G54" s="4"/>
      <c r="H54" s="4"/>
      <c r="I54" s="4"/>
      <c r="J54" s="4"/>
      <c r="K54" s="4"/>
      <c r="L54" s="4"/>
      <c r="M54" s="4"/>
      <c r="N54" s="4"/>
      <c r="O54" s="4"/>
      <c r="P54" s="4"/>
      <c r="Q54" s="30">
        <f t="shared" si="20"/>
        <v>0</v>
      </c>
      <c r="R54" s="27">
        <f>Q54-C54</f>
        <v>0</v>
      </c>
    </row>
    <row r="55" spans="2:18" ht="27" customHeight="1" thickBot="1" x14ac:dyDescent="0.45">
      <c r="B55" s="8"/>
      <c r="C55" s="8"/>
      <c r="D55" s="26"/>
      <c r="E55" s="8"/>
      <c r="F55" s="8"/>
      <c r="G55" s="8"/>
      <c r="H55" s="8"/>
      <c r="I55" s="8"/>
      <c r="J55" s="8"/>
      <c r="K55" s="8"/>
      <c r="L55" s="8"/>
      <c r="M55" s="8"/>
      <c r="N55" s="8"/>
      <c r="O55" s="8"/>
      <c r="P55" s="8"/>
      <c r="Q55" s="39">
        <f t="shared" si="20"/>
        <v>0</v>
      </c>
      <c r="R55" s="27">
        <f>Q55-C55</f>
        <v>0</v>
      </c>
    </row>
    <row r="56" spans="2:18" ht="22.5" customHeight="1" thickBot="1" x14ac:dyDescent="0.45">
      <c r="B56" s="43"/>
      <c r="C56" s="43"/>
      <c r="D56" s="43"/>
      <c r="E56" s="43"/>
      <c r="F56" s="43"/>
      <c r="G56" s="43"/>
      <c r="H56" s="43"/>
      <c r="I56" s="43"/>
      <c r="J56" s="43"/>
      <c r="K56" s="43"/>
      <c r="L56" s="43"/>
      <c r="M56" s="43"/>
      <c r="N56" s="43"/>
      <c r="O56" s="43"/>
      <c r="P56" s="43"/>
    </row>
    <row r="57" spans="2:18" ht="27" customHeight="1" x14ac:dyDescent="0.4">
      <c r="B57" s="43"/>
      <c r="C57" s="123" t="s">
        <v>56</v>
      </c>
      <c r="D57" s="124"/>
      <c r="E57" s="44">
        <f>O43+2</f>
        <v>45124</v>
      </c>
      <c r="F57" s="45" t="s">
        <v>38</v>
      </c>
      <c r="G57" s="44">
        <f>E57+1</f>
        <v>45125</v>
      </c>
      <c r="H57" s="45" t="s">
        <v>38</v>
      </c>
      <c r="I57" s="44">
        <f>G57+1</f>
        <v>45126</v>
      </c>
      <c r="J57" s="45" t="s">
        <v>38</v>
      </c>
      <c r="K57" s="44">
        <f>I57+1</f>
        <v>45127</v>
      </c>
      <c r="L57" s="45" t="s">
        <v>38</v>
      </c>
      <c r="M57" s="44">
        <f>K57+1</f>
        <v>45128</v>
      </c>
      <c r="N57" s="45" t="s">
        <v>38</v>
      </c>
      <c r="O57" s="44">
        <f>M57+1</f>
        <v>45129</v>
      </c>
      <c r="P57" s="45" t="s">
        <v>38</v>
      </c>
      <c r="Q57" s="17" t="s">
        <v>39</v>
      </c>
      <c r="R57" s="17" t="s">
        <v>40</v>
      </c>
    </row>
    <row r="58" spans="2:18" ht="27" customHeight="1" x14ac:dyDescent="0.4">
      <c r="B58" s="20"/>
      <c r="C58" s="21"/>
      <c r="D58" s="21"/>
      <c r="E58" s="4" t="s">
        <v>44</v>
      </c>
      <c r="F58" s="4"/>
      <c r="G58" s="4" t="s">
        <v>45</v>
      </c>
      <c r="H58" s="4"/>
      <c r="I58" s="4" t="s">
        <v>46</v>
      </c>
      <c r="J58" s="4"/>
      <c r="K58" s="4" t="s">
        <v>47</v>
      </c>
      <c r="L58" s="4"/>
      <c r="M58" s="4" t="s">
        <v>48</v>
      </c>
      <c r="N58" s="4"/>
      <c r="O58" s="4" t="s">
        <v>49</v>
      </c>
      <c r="P58" s="4"/>
      <c r="Q58" s="22"/>
      <c r="R58" s="23"/>
    </row>
    <row r="59" spans="2:18" ht="27" customHeight="1" x14ac:dyDescent="0.4">
      <c r="B59" s="8" t="s">
        <v>51</v>
      </c>
      <c r="C59" s="26">
        <v>600</v>
      </c>
      <c r="D59" s="8">
        <f>C59/5</f>
        <v>120</v>
      </c>
      <c r="E59" s="8"/>
      <c r="F59" s="8">
        <f t="shared" ref="F59:F66" si="23">E59</f>
        <v>0</v>
      </c>
      <c r="G59" s="8"/>
      <c r="H59" s="8">
        <f t="shared" ref="H59:H66" si="24">F59+G59</f>
        <v>0</v>
      </c>
      <c r="I59" s="8"/>
      <c r="J59" s="8">
        <f t="shared" ref="J59:J66" si="25">H59+I59</f>
        <v>0</v>
      </c>
      <c r="K59" s="8"/>
      <c r="L59" s="8">
        <f t="shared" ref="L59:L66" si="26">J59+K59</f>
        <v>0</v>
      </c>
      <c r="M59" s="8"/>
      <c r="N59" s="8">
        <f t="shared" ref="N59:N66" si="27">L59+M59</f>
        <v>0</v>
      </c>
      <c r="O59" s="8"/>
      <c r="P59" s="8"/>
      <c r="Q59" s="27">
        <f t="shared" ref="Q59:Q69" si="28">E59+G59+I59+K59+M59+O59</f>
        <v>0</v>
      </c>
      <c r="R59" s="27">
        <v>0</v>
      </c>
    </row>
    <row r="60" spans="2:18" ht="27" customHeight="1" x14ac:dyDescent="0.4">
      <c r="B60" s="12" t="s">
        <v>53</v>
      </c>
      <c r="C60" s="21">
        <v>200</v>
      </c>
      <c r="D60" s="4">
        <f t="shared" ref="D60:D66" si="29">C60/5</f>
        <v>40</v>
      </c>
      <c r="E60" s="4"/>
      <c r="F60" s="4">
        <f t="shared" si="23"/>
        <v>0</v>
      </c>
      <c r="G60" s="4"/>
      <c r="H60" s="4">
        <f t="shared" si="24"/>
        <v>0</v>
      </c>
      <c r="I60" s="4"/>
      <c r="J60" s="4">
        <f t="shared" si="25"/>
        <v>0</v>
      </c>
      <c r="K60" s="4"/>
      <c r="L60" s="4">
        <f t="shared" si="26"/>
        <v>0</v>
      </c>
      <c r="M60" s="4"/>
      <c r="N60" s="4">
        <f t="shared" si="27"/>
        <v>0</v>
      </c>
      <c r="O60" s="4"/>
      <c r="P60" s="4"/>
      <c r="Q60" s="30">
        <f t="shared" si="28"/>
        <v>0</v>
      </c>
      <c r="R60" s="27">
        <v>0</v>
      </c>
    </row>
    <row r="61" spans="2:18" ht="27" customHeight="1" x14ac:dyDescent="0.4">
      <c r="B61" s="8" t="s">
        <v>55</v>
      </c>
      <c r="C61" s="26">
        <v>100</v>
      </c>
      <c r="D61" s="8">
        <f t="shared" si="29"/>
        <v>20</v>
      </c>
      <c r="E61" s="8"/>
      <c r="F61" s="8">
        <f t="shared" si="23"/>
        <v>0</v>
      </c>
      <c r="G61" s="8"/>
      <c r="H61" s="8">
        <f t="shared" si="24"/>
        <v>0</v>
      </c>
      <c r="I61" s="8"/>
      <c r="J61" s="8">
        <f t="shared" si="25"/>
        <v>0</v>
      </c>
      <c r="K61" s="8"/>
      <c r="L61" s="8">
        <f t="shared" si="26"/>
        <v>0</v>
      </c>
      <c r="M61" s="8"/>
      <c r="N61" s="8">
        <f t="shared" si="27"/>
        <v>0</v>
      </c>
      <c r="O61" s="8"/>
      <c r="P61" s="8"/>
      <c r="Q61" s="27">
        <f t="shared" si="28"/>
        <v>0</v>
      </c>
      <c r="R61" s="27">
        <v>0</v>
      </c>
    </row>
    <row r="62" spans="2:18" ht="27" customHeight="1" x14ac:dyDescent="0.4">
      <c r="B62" s="4" t="s">
        <v>9</v>
      </c>
      <c r="C62" s="4">
        <v>810</v>
      </c>
      <c r="D62" s="4">
        <f t="shared" si="29"/>
        <v>162</v>
      </c>
      <c r="E62" s="4">
        <v>100</v>
      </c>
      <c r="F62" s="4">
        <f t="shared" si="23"/>
        <v>100</v>
      </c>
      <c r="G62" s="4">
        <v>260</v>
      </c>
      <c r="H62" s="4">
        <f t="shared" si="24"/>
        <v>360</v>
      </c>
      <c r="I62" s="4">
        <v>411</v>
      </c>
      <c r="J62" s="4">
        <f t="shared" si="25"/>
        <v>771</v>
      </c>
      <c r="K62" s="4">
        <v>39</v>
      </c>
      <c r="L62" s="4">
        <f t="shared" si="26"/>
        <v>810</v>
      </c>
      <c r="M62" s="4"/>
      <c r="N62" s="4">
        <f t="shared" si="27"/>
        <v>810</v>
      </c>
      <c r="O62" s="4"/>
      <c r="P62" s="4"/>
      <c r="Q62" s="30">
        <f t="shared" si="28"/>
        <v>810</v>
      </c>
      <c r="R62" s="28">
        <f>Q62-C62</f>
        <v>0</v>
      </c>
    </row>
    <row r="63" spans="2:18" ht="27" customHeight="1" x14ac:dyDescent="0.4">
      <c r="B63" s="8" t="s">
        <v>13</v>
      </c>
      <c r="C63" s="100">
        <v>208</v>
      </c>
      <c r="D63" s="8">
        <f t="shared" si="29"/>
        <v>41.6</v>
      </c>
      <c r="E63" s="8"/>
      <c r="F63" s="8">
        <f t="shared" si="23"/>
        <v>0</v>
      </c>
      <c r="G63" s="8"/>
      <c r="H63" s="8">
        <f t="shared" si="24"/>
        <v>0</v>
      </c>
      <c r="I63" s="8"/>
      <c r="J63" s="8">
        <f t="shared" si="25"/>
        <v>0</v>
      </c>
      <c r="K63" s="8">
        <v>208</v>
      </c>
      <c r="L63" s="8">
        <f t="shared" si="26"/>
        <v>208</v>
      </c>
      <c r="M63" s="8"/>
      <c r="N63" s="8">
        <f t="shared" si="27"/>
        <v>208</v>
      </c>
      <c r="O63" s="8"/>
      <c r="P63" s="8"/>
      <c r="Q63" s="27">
        <f t="shared" si="28"/>
        <v>208</v>
      </c>
      <c r="R63" s="28">
        <f>Q63-C63</f>
        <v>0</v>
      </c>
    </row>
    <row r="64" spans="2:18" ht="27" customHeight="1" x14ac:dyDescent="0.4">
      <c r="B64" s="4" t="s">
        <v>16</v>
      </c>
      <c r="C64" s="101">
        <v>260</v>
      </c>
      <c r="D64" s="4">
        <f t="shared" si="29"/>
        <v>52</v>
      </c>
      <c r="E64" s="4"/>
      <c r="F64" s="4">
        <f t="shared" si="23"/>
        <v>0</v>
      </c>
      <c r="G64" s="4"/>
      <c r="H64" s="4">
        <f t="shared" si="24"/>
        <v>0</v>
      </c>
      <c r="I64" s="4"/>
      <c r="J64" s="4">
        <f t="shared" si="25"/>
        <v>0</v>
      </c>
      <c r="K64" s="4">
        <v>208</v>
      </c>
      <c r="L64" s="4">
        <f t="shared" si="26"/>
        <v>208</v>
      </c>
      <c r="M64" s="4">
        <v>52</v>
      </c>
      <c r="N64" s="4">
        <f t="shared" si="27"/>
        <v>260</v>
      </c>
      <c r="O64" s="4"/>
      <c r="P64" s="4"/>
      <c r="Q64" s="30">
        <f t="shared" si="28"/>
        <v>260</v>
      </c>
      <c r="R64" s="28">
        <f>Q64-C64</f>
        <v>0</v>
      </c>
    </row>
    <row r="65" spans="2:22" ht="27" customHeight="1" x14ac:dyDescent="0.4">
      <c r="B65" s="26" t="s">
        <v>7</v>
      </c>
      <c r="C65" s="8">
        <v>300</v>
      </c>
      <c r="D65" s="8">
        <f t="shared" si="29"/>
        <v>60</v>
      </c>
      <c r="E65" s="8"/>
      <c r="F65" s="8">
        <f t="shared" si="23"/>
        <v>0</v>
      </c>
      <c r="G65" s="8"/>
      <c r="H65" s="8">
        <f t="shared" si="24"/>
        <v>0</v>
      </c>
      <c r="I65" s="8"/>
      <c r="J65" s="8">
        <f t="shared" si="25"/>
        <v>0</v>
      </c>
      <c r="K65" s="8"/>
      <c r="L65" s="8">
        <f t="shared" si="26"/>
        <v>0</v>
      </c>
      <c r="M65" s="8"/>
      <c r="N65" s="8">
        <f t="shared" si="27"/>
        <v>0</v>
      </c>
      <c r="O65" s="8"/>
      <c r="P65" s="8"/>
      <c r="Q65" s="27">
        <f t="shared" si="28"/>
        <v>0</v>
      </c>
      <c r="R65" s="27">
        <v>0</v>
      </c>
    </row>
    <row r="66" spans="2:22" ht="27" customHeight="1" x14ac:dyDescent="0.4">
      <c r="B66" s="4" t="s">
        <v>31</v>
      </c>
      <c r="C66" s="12">
        <v>40</v>
      </c>
      <c r="D66" s="4">
        <f t="shared" si="29"/>
        <v>8</v>
      </c>
      <c r="E66" s="4"/>
      <c r="F66" s="4">
        <f t="shared" si="23"/>
        <v>0</v>
      </c>
      <c r="G66" s="4"/>
      <c r="H66" s="4">
        <f t="shared" si="24"/>
        <v>0</v>
      </c>
      <c r="I66" s="4"/>
      <c r="J66" s="4">
        <f t="shared" si="25"/>
        <v>0</v>
      </c>
      <c r="K66" s="4"/>
      <c r="L66" s="4">
        <f t="shared" si="26"/>
        <v>0</v>
      </c>
      <c r="M66" s="4"/>
      <c r="N66" s="4">
        <f t="shared" si="27"/>
        <v>0</v>
      </c>
      <c r="O66" s="4"/>
      <c r="P66" s="4"/>
      <c r="Q66" s="30">
        <f t="shared" si="28"/>
        <v>0</v>
      </c>
      <c r="R66" s="27">
        <v>0</v>
      </c>
    </row>
    <row r="67" spans="2:22" ht="27" customHeight="1" x14ac:dyDescent="0.4">
      <c r="B67" s="8"/>
      <c r="C67" s="8"/>
      <c r="D67" s="8"/>
      <c r="E67" s="8"/>
      <c r="F67" s="8"/>
      <c r="G67" s="8"/>
      <c r="H67" s="8"/>
      <c r="I67" s="8"/>
      <c r="J67" s="8"/>
      <c r="K67" s="8"/>
      <c r="L67" s="8"/>
      <c r="M67" s="8"/>
      <c r="N67" s="8"/>
      <c r="O67" s="8"/>
      <c r="P67" s="8"/>
      <c r="Q67" s="27">
        <f t="shared" si="28"/>
        <v>0</v>
      </c>
      <c r="R67" s="27">
        <f>Q67-C67</f>
        <v>0</v>
      </c>
    </row>
    <row r="68" spans="2:22" ht="27" customHeight="1" x14ac:dyDescent="0.4">
      <c r="B68" s="4"/>
      <c r="C68" s="12"/>
      <c r="D68" s="4"/>
      <c r="E68" s="4"/>
      <c r="F68" s="4"/>
      <c r="G68" s="4"/>
      <c r="H68" s="4"/>
      <c r="I68" s="4"/>
      <c r="J68" s="4"/>
      <c r="K68" s="4"/>
      <c r="L68" s="4"/>
      <c r="M68" s="4"/>
      <c r="N68" s="4"/>
      <c r="O68" s="4"/>
      <c r="P68" s="4"/>
      <c r="Q68" s="30">
        <f t="shared" si="28"/>
        <v>0</v>
      </c>
      <c r="R68" s="27">
        <f>Q68-C68</f>
        <v>0</v>
      </c>
    </row>
    <row r="69" spans="2:22" ht="27" customHeight="1" thickBot="1" x14ac:dyDescent="0.45">
      <c r="B69" s="8"/>
      <c r="C69" s="8"/>
      <c r="D69" s="26"/>
      <c r="E69" s="8"/>
      <c r="F69" s="8"/>
      <c r="G69" s="8"/>
      <c r="H69" s="8"/>
      <c r="I69" s="8"/>
      <c r="J69" s="8"/>
      <c r="K69" s="8"/>
      <c r="L69" s="8"/>
      <c r="M69" s="8"/>
      <c r="N69" s="8"/>
      <c r="O69" s="8"/>
      <c r="P69" s="8"/>
      <c r="Q69" s="39">
        <f t="shared" si="28"/>
        <v>0</v>
      </c>
      <c r="R69" s="27">
        <f>Q69-C69</f>
        <v>0</v>
      </c>
    </row>
    <row r="70" spans="2:22" ht="22.5" customHeight="1" thickBot="1" x14ac:dyDescent="0.45">
      <c r="B70" s="42"/>
      <c r="C70" s="42"/>
      <c r="D70" s="42"/>
      <c r="E70" s="42"/>
      <c r="F70" s="42"/>
      <c r="G70" s="42"/>
      <c r="H70" s="42"/>
      <c r="I70" s="42"/>
      <c r="J70" s="42"/>
      <c r="K70" s="42"/>
      <c r="L70" s="42"/>
      <c r="M70" s="42"/>
      <c r="N70" s="42"/>
      <c r="O70" s="42"/>
      <c r="P70" s="42"/>
    </row>
    <row r="71" spans="2:22" ht="27" customHeight="1" x14ac:dyDescent="0.4">
      <c r="B71" s="43"/>
      <c r="C71" s="123" t="s">
        <v>56</v>
      </c>
      <c r="D71" s="124"/>
      <c r="E71" s="44">
        <f>O57+2</f>
        <v>45131</v>
      </c>
      <c r="F71" s="45" t="s">
        <v>38</v>
      </c>
      <c r="G71" s="44">
        <f>E71+1</f>
        <v>45132</v>
      </c>
      <c r="H71" s="45" t="s">
        <v>38</v>
      </c>
      <c r="I71" s="44">
        <f>G71+1</f>
        <v>45133</v>
      </c>
      <c r="J71" s="45" t="s">
        <v>38</v>
      </c>
      <c r="K71" s="44">
        <f>I71+1</f>
        <v>45134</v>
      </c>
      <c r="L71" s="45" t="s">
        <v>38</v>
      </c>
      <c r="M71" s="44">
        <f>K71+1</f>
        <v>45135</v>
      </c>
      <c r="N71" s="45" t="s">
        <v>38</v>
      </c>
      <c r="O71" s="44">
        <f>M71+1</f>
        <v>45136</v>
      </c>
      <c r="P71" s="45" t="s">
        <v>38</v>
      </c>
      <c r="S71" s="46"/>
      <c r="T71" s="12" t="s">
        <v>57</v>
      </c>
      <c r="U71" s="47" t="s">
        <v>58</v>
      </c>
      <c r="V71" s="47" t="s">
        <v>40</v>
      </c>
    </row>
    <row r="72" spans="2:22" ht="27" customHeight="1" x14ac:dyDescent="0.4">
      <c r="B72" s="20"/>
      <c r="C72" s="21"/>
      <c r="D72" s="21"/>
      <c r="E72" s="4" t="s">
        <v>44</v>
      </c>
      <c r="F72" s="4"/>
      <c r="G72" s="4" t="s">
        <v>45</v>
      </c>
      <c r="H72" s="4"/>
      <c r="I72" s="4" t="s">
        <v>46</v>
      </c>
      <c r="J72" s="4"/>
      <c r="K72" s="4" t="s">
        <v>47</v>
      </c>
      <c r="L72" s="4"/>
      <c r="M72" s="4" t="s">
        <v>48</v>
      </c>
      <c r="N72" s="4"/>
      <c r="O72" s="4" t="s">
        <v>49</v>
      </c>
      <c r="P72" s="4"/>
      <c r="S72" s="48"/>
      <c r="T72" s="12"/>
      <c r="U72" s="49"/>
      <c r="V72" s="49"/>
    </row>
    <row r="73" spans="2:22" ht="27" customHeight="1" x14ac:dyDescent="0.4">
      <c r="B73" s="8" t="s">
        <v>51</v>
      </c>
      <c r="C73" s="26">
        <v>600</v>
      </c>
      <c r="D73" s="8">
        <f t="shared" ref="D73:D80" si="30">C73/5</f>
        <v>120</v>
      </c>
      <c r="E73" s="8"/>
      <c r="F73" s="8"/>
      <c r="G73" s="8"/>
      <c r="H73" s="8"/>
      <c r="I73" s="8"/>
      <c r="J73" s="8"/>
      <c r="K73" s="8"/>
      <c r="L73" s="8"/>
      <c r="M73" s="8"/>
      <c r="N73" s="8"/>
      <c r="O73" s="8"/>
      <c r="P73" s="8"/>
      <c r="S73" s="48"/>
      <c r="T73" s="12"/>
      <c r="U73" s="49"/>
      <c r="V73" s="49"/>
    </row>
    <row r="74" spans="2:22" ht="27" customHeight="1" x14ac:dyDescent="0.4">
      <c r="B74" s="12" t="s">
        <v>53</v>
      </c>
      <c r="C74" s="21">
        <v>200</v>
      </c>
      <c r="D74" s="4">
        <f t="shared" si="30"/>
        <v>40</v>
      </c>
      <c r="E74" s="4"/>
      <c r="F74" s="4"/>
      <c r="G74" s="4"/>
      <c r="H74" s="4"/>
      <c r="I74" s="4"/>
      <c r="J74" s="4"/>
      <c r="K74" s="4"/>
      <c r="L74" s="4"/>
      <c r="M74" s="4"/>
      <c r="N74" s="4"/>
      <c r="O74" s="4"/>
      <c r="P74" s="4"/>
      <c r="S74" s="48"/>
      <c r="T74" s="12"/>
      <c r="U74" s="49"/>
      <c r="V74" s="49"/>
    </row>
    <row r="75" spans="2:22" ht="27" customHeight="1" x14ac:dyDescent="0.4">
      <c r="B75" s="8" t="s">
        <v>55</v>
      </c>
      <c r="C75" s="26">
        <v>100</v>
      </c>
      <c r="D75" s="8">
        <f t="shared" si="30"/>
        <v>20</v>
      </c>
      <c r="E75" s="8"/>
      <c r="F75" s="8"/>
      <c r="G75" s="8"/>
      <c r="H75" s="8"/>
      <c r="I75" s="8"/>
      <c r="J75" s="8"/>
      <c r="K75" s="8"/>
      <c r="L75" s="8"/>
      <c r="M75" s="8"/>
      <c r="N75" s="8"/>
      <c r="O75" s="8"/>
      <c r="P75" s="8"/>
      <c r="S75" s="48"/>
      <c r="T75" s="12"/>
      <c r="U75" s="49"/>
      <c r="V75" s="49"/>
    </row>
    <row r="76" spans="2:22" ht="27" customHeight="1" x14ac:dyDescent="0.4">
      <c r="B76" s="4" t="s">
        <v>9</v>
      </c>
      <c r="C76" s="4">
        <v>1530</v>
      </c>
      <c r="D76" s="4">
        <f t="shared" si="30"/>
        <v>306</v>
      </c>
      <c r="E76" s="4"/>
      <c r="F76" s="4"/>
      <c r="G76" s="4"/>
      <c r="H76" s="4"/>
      <c r="I76" s="4"/>
      <c r="J76" s="4"/>
      <c r="K76" s="4"/>
      <c r="L76" s="4"/>
      <c r="M76" s="4"/>
      <c r="N76" s="4"/>
      <c r="O76" s="4"/>
      <c r="P76" s="4"/>
      <c r="S76" s="50" t="s">
        <v>59</v>
      </c>
      <c r="T76" s="12"/>
      <c r="U76" s="51">
        <f t="shared" ref="U76:U83" si="31">Q76+Q34+Q48+Q62+P76</f>
        <v>2452</v>
      </c>
      <c r="V76" s="52">
        <f t="shared" ref="V76:V83" si="32">U76-C20-C34-C48-C62-C76</f>
        <v>-1958</v>
      </c>
    </row>
    <row r="77" spans="2:22" ht="27" customHeight="1" x14ac:dyDescent="0.4">
      <c r="B77" s="8" t="s">
        <v>13</v>
      </c>
      <c r="C77" s="100">
        <v>208</v>
      </c>
      <c r="D77" s="8">
        <f t="shared" si="30"/>
        <v>41.6</v>
      </c>
      <c r="E77" s="8"/>
      <c r="F77" s="8"/>
      <c r="G77" s="8"/>
      <c r="H77" s="8"/>
      <c r="I77" s="8"/>
      <c r="J77" s="8"/>
      <c r="K77" s="8"/>
      <c r="L77" s="8"/>
      <c r="M77" s="8"/>
      <c r="N77" s="8"/>
      <c r="O77" s="8"/>
      <c r="P77" s="8"/>
      <c r="S77" s="53" t="s">
        <v>13</v>
      </c>
      <c r="T77" s="8"/>
      <c r="U77" s="51">
        <f t="shared" si="31"/>
        <v>364</v>
      </c>
      <c r="V77" s="52">
        <f t="shared" si="32"/>
        <v>-520</v>
      </c>
    </row>
    <row r="78" spans="2:22" ht="27" customHeight="1" x14ac:dyDescent="0.4">
      <c r="B78" s="4" t="s">
        <v>16</v>
      </c>
      <c r="C78" s="101">
        <v>208</v>
      </c>
      <c r="D78" s="4">
        <f t="shared" si="30"/>
        <v>41.6</v>
      </c>
      <c r="E78" s="4"/>
      <c r="F78" s="4"/>
      <c r="G78" s="4"/>
      <c r="H78" s="4"/>
      <c r="I78" s="4"/>
      <c r="J78" s="4"/>
      <c r="K78" s="4"/>
      <c r="L78" s="4"/>
      <c r="M78" s="4"/>
      <c r="N78" s="4"/>
      <c r="O78" s="4"/>
      <c r="P78" s="4"/>
      <c r="S78" s="50" t="s">
        <v>16</v>
      </c>
      <c r="T78" s="12"/>
      <c r="U78" s="51">
        <f t="shared" si="31"/>
        <v>260</v>
      </c>
      <c r="V78" s="52">
        <f t="shared" si="32"/>
        <v>-502</v>
      </c>
    </row>
    <row r="79" spans="2:22" ht="27" customHeight="1" x14ac:dyDescent="0.4">
      <c r="B79" s="26" t="s">
        <v>7</v>
      </c>
      <c r="C79" s="8">
        <v>300</v>
      </c>
      <c r="D79" s="8">
        <f t="shared" si="30"/>
        <v>60</v>
      </c>
      <c r="E79" s="8"/>
      <c r="F79" s="8"/>
      <c r="G79" s="8"/>
      <c r="H79" s="8"/>
      <c r="I79" s="8"/>
      <c r="J79" s="8"/>
      <c r="K79" s="8"/>
      <c r="L79" s="8"/>
      <c r="M79" s="8"/>
      <c r="N79" s="8"/>
      <c r="O79" s="8"/>
      <c r="P79" s="8"/>
      <c r="S79" s="53" t="s">
        <v>21</v>
      </c>
      <c r="T79" s="8"/>
      <c r="U79" s="51">
        <f t="shared" si="31"/>
        <v>0</v>
      </c>
      <c r="V79" s="51">
        <f t="shared" si="32"/>
        <v>-1500</v>
      </c>
    </row>
    <row r="80" spans="2:22" ht="27" customHeight="1" x14ac:dyDescent="0.4">
      <c r="B80" s="4" t="s">
        <v>31</v>
      </c>
      <c r="C80" s="12">
        <v>40</v>
      </c>
      <c r="D80" s="4">
        <f t="shared" si="30"/>
        <v>8</v>
      </c>
      <c r="E80" s="4"/>
      <c r="F80" s="4"/>
      <c r="G80" s="4"/>
      <c r="H80" s="4"/>
      <c r="I80" s="4"/>
      <c r="J80" s="4"/>
      <c r="K80" s="4"/>
      <c r="L80" s="4"/>
      <c r="M80" s="4"/>
      <c r="N80" s="4"/>
      <c r="O80" s="4"/>
      <c r="P80" s="4"/>
      <c r="S80" s="53" t="s">
        <v>60</v>
      </c>
      <c r="T80" s="8"/>
      <c r="U80" s="51">
        <f t="shared" si="31"/>
        <v>0</v>
      </c>
      <c r="V80" s="51">
        <f t="shared" si="32"/>
        <v>-200</v>
      </c>
    </row>
    <row r="81" spans="2:22" ht="27" customHeight="1" x14ac:dyDescent="0.4">
      <c r="B81" s="8"/>
      <c r="C81" s="8"/>
      <c r="D81" s="8"/>
      <c r="E81" s="8"/>
      <c r="F81" s="8"/>
      <c r="G81" s="8"/>
      <c r="H81" s="8"/>
      <c r="I81" s="8"/>
      <c r="J81" s="8"/>
      <c r="K81" s="8"/>
      <c r="L81" s="8"/>
      <c r="M81" s="8"/>
      <c r="N81" s="8"/>
      <c r="O81" s="8"/>
      <c r="P81" s="8"/>
      <c r="S81" s="54" t="s">
        <v>29</v>
      </c>
      <c r="T81" s="12"/>
      <c r="U81" s="51">
        <f t="shared" si="31"/>
        <v>0</v>
      </c>
      <c r="V81" s="51">
        <f t="shared" si="32"/>
        <v>0</v>
      </c>
    </row>
    <row r="82" spans="2:22" ht="27" customHeight="1" x14ac:dyDescent="0.4">
      <c r="B82" s="4"/>
      <c r="C82" s="12"/>
      <c r="D82" s="4"/>
      <c r="E82" s="4"/>
      <c r="F82" s="4"/>
      <c r="G82" s="4"/>
      <c r="H82" s="4"/>
      <c r="I82" s="4"/>
      <c r="J82" s="4"/>
      <c r="K82" s="4"/>
      <c r="L82" s="4"/>
      <c r="M82" s="4"/>
      <c r="N82" s="4"/>
      <c r="O82" s="4"/>
      <c r="P82" s="4"/>
      <c r="S82" s="53" t="s">
        <v>31</v>
      </c>
      <c r="T82" s="8"/>
      <c r="U82" s="51">
        <f t="shared" si="31"/>
        <v>0</v>
      </c>
      <c r="V82" s="51">
        <f t="shared" si="32"/>
        <v>0</v>
      </c>
    </row>
    <row r="83" spans="2:22" ht="27" customHeight="1" x14ac:dyDescent="0.4">
      <c r="B83" s="8"/>
      <c r="C83" s="8"/>
      <c r="D83" s="26"/>
      <c r="E83" s="8"/>
      <c r="F83" s="8"/>
      <c r="G83" s="8"/>
      <c r="H83" s="8"/>
      <c r="I83" s="8"/>
      <c r="J83" s="8"/>
      <c r="K83" s="8"/>
      <c r="L83" s="8"/>
      <c r="M83" s="8"/>
      <c r="N83" s="8"/>
      <c r="O83" s="8"/>
      <c r="P83" s="8"/>
      <c r="S83" s="50" t="s">
        <v>61</v>
      </c>
      <c r="T83" s="12"/>
      <c r="U83" s="51">
        <f t="shared" si="31"/>
        <v>0</v>
      </c>
      <c r="V83" s="52">
        <f t="shared" si="32"/>
        <v>0</v>
      </c>
    </row>
    <row r="84" spans="2:22" x14ac:dyDescent="0.4">
      <c r="E84" s="40"/>
      <c r="F84" s="40"/>
      <c r="G84" s="40"/>
      <c r="H84" s="40"/>
      <c r="I84" s="40"/>
      <c r="J84" s="40"/>
      <c r="K84" s="40"/>
      <c r="L84" s="40"/>
      <c r="M84" s="40"/>
      <c r="N84" s="40"/>
      <c r="O84" s="40"/>
      <c r="P84" s="40"/>
    </row>
    <row r="85" spans="2:22" ht="13.5" customHeight="1" x14ac:dyDescent="0.4">
      <c r="B85" s="12" t="s">
        <v>62</v>
      </c>
      <c r="C85" s="12"/>
      <c r="D85" s="55" t="s">
        <v>63</v>
      </c>
    </row>
    <row r="86" spans="2:22" ht="13.5" customHeight="1" x14ac:dyDescent="0.4">
      <c r="B86" s="8" t="s">
        <v>51</v>
      </c>
      <c r="C86" s="8"/>
      <c r="D86" s="8">
        <f t="shared" ref="D86:D91" si="33">C99-C86</f>
        <v>3000</v>
      </c>
      <c r="E86" s="56">
        <f>D86/4</f>
        <v>750</v>
      </c>
    </row>
    <row r="87" spans="2:22" ht="13.5" customHeight="1" x14ac:dyDescent="0.4">
      <c r="B87" s="12" t="s">
        <v>53</v>
      </c>
      <c r="C87" s="12"/>
      <c r="D87" s="8">
        <f t="shared" si="33"/>
        <v>600</v>
      </c>
      <c r="E87" s="56">
        <f t="shared" ref="E87:E96" si="34">D87/4</f>
        <v>150</v>
      </c>
    </row>
    <row r="88" spans="2:22" ht="13.5" customHeight="1" x14ac:dyDescent="0.4">
      <c r="B88" s="8" t="s">
        <v>55</v>
      </c>
      <c r="C88" s="8"/>
      <c r="D88" s="8">
        <f t="shared" si="33"/>
        <v>160</v>
      </c>
      <c r="E88" s="56">
        <f t="shared" si="34"/>
        <v>40</v>
      </c>
    </row>
    <row r="89" spans="2:22" ht="13.5" customHeight="1" x14ac:dyDescent="0.4">
      <c r="B89" s="12" t="s">
        <v>9</v>
      </c>
      <c r="C89" s="12"/>
      <c r="D89" s="8">
        <f t="shared" si="33"/>
        <v>850</v>
      </c>
      <c r="E89" s="56">
        <f t="shared" si="34"/>
        <v>212.5</v>
      </c>
    </row>
    <row r="90" spans="2:22" ht="13.5" customHeight="1" x14ac:dyDescent="0.4">
      <c r="B90" s="8" t="s">
        <v>13</v>
      </c>
      <c r="C90" s="8"/>
      <c r="D90" s="8">
        <f t="shared" si="33"/>
        <v>300</v>
      </c>
      <c r="E90" s="56">
        <f t="shared" si="34"/>
        <v>75</v>
      </c>
    </row>
    <row r="91" spans="2:22" ht="13.5" customHeight="1" x14ac:dyDescent="0.4">
      <c r="B91" s="12" t="s">
        <v>16</v>
      </c>
      <c r="C91" s="12"/>
      <c r="D91" s="8">
        <f t="shared" si="33"/>
        <v>450</v>
      </c>
      <c r="E91" s="56">
        <f t="shared" si="34"/>
        <v>112.5</v>
      </c>
    </row>
    <row r="92" spans="2:22" ht="13.5" customHeight="1" x14ac:dyDescent="0.4">
      <c r="B92" s="8" t="s">
        <v>21</v>
      </c>
      <c r="C92" s="12"/>
      <c r="D92" s="8">
        <f>C106-C92</f>
        <v>750</v>
      </c>
      <c r="E92" s="56">
        <f t="shared" si="34"/>
        <v>187.5</v>
      </c>
    </row>
    <row r="93" spans="2:22" ht="13.5" customHeight="1" x14ac:dyDescent="0.4">
      <c r="B93" s="12" t="s">
        <v>26</v>
      </c>
      <c r="C93" s="8"/>
      <c r="D93" s="8">
        <f>C107-C93</f>
        <v>100</v>
      </c>
      <c r="E93" s="56">
        <f t="shared" si="34"/>
        <v>25</v>
      </c>
    </row>
    <row r="94" spans="2:22" ht="13.5" customHeight="1" x14ac:dyDescent="0.4">
      <c r="B94" s="8" t="s">
        <v>60</v>
      </c>
      <c r="C94" s="12"/>
      <c r="D94" s="8">
        <f>C108-C94</f>
        <v>200</v>
      </c>
      <c r="E94" s="56">
        <f t="shared" si="34"/>
        <v>50</v>
      </c>
    </row>
    <row r="95" spans="2:22" ht="13.5" customHeight="1" x14ac:dyDescent="0.4">
      <c r="B95" s="4" t="s">
        <v>29</v>
      </c>
      <c r="C95" s="8"/>
      <c r="D95" s="8">
        <f>C109-C95</f>
        <v>280</v>
      </c>
      <c r="E95" s="56">
        <f t="shared" si="34"/>
        <v>70</v>
      </c>
    </row>
    <row r="96" spans="2:22" x14ac:dyDescent="0.4">
      <c r="B96" s="8" t="s">
        <v>31</v>
      </c>
      <c r="C96" s="12"/>
      <c r="D96" s="8">
        <f>C110-C96</f>
        <v>0</v>
      </c>
      <c r="E96" s="56">
        <f t="shared" si="34"/>
        <v>0</v>
      </c>
    </row>
    <row r="97" spans="2:14" x14ac:dyDescent="0.4">
      <c r="B97" s="12"/>
    </row>
    <row r="98" spans="2:14" x14ac:dyDescent="0.4">
      <c r="B98" s="112" t="s">
        <v>64</v>
      </c>
      <c r="C98" s="113"/>
      <c r="D98" s="40"/>
    </row>
    <row r="99" spans="2:14" x14ac:dyDescent="0.4">
      <c r="B99" s="8" t="s">
        <v>51</v>
      </c>
      <c r="C99" s="8">
        <v>3000</v>
      </c>
      <c r="D99" s="40"/>
      <c r="I99" s="57" t="s">
        <v>65</v>
      </c>
      <c r="J99" s="58" t="s">
        <v>66</v>
      </c>
      <c r="K99" s="55" t="s">
        <v>63</v>
      </c>
      <c r="L99" s="11"/>
      <c r="M99" s="125" t="s">
        <v>67</v>
      </c>
      <c r="N99" s="125"/>
    </row>
    <row r="100" spans="2:14" x14ac:dyDescent="0.4">
      <c r="B100" s="12" t="s">
        <v>53</v>
      </c>
      <c r="C100" s="12">
        <v>600</v>
      </c>
      <c r="D100" s="40"/>
      <c r="I100" s="4" t="s">
        <v>68</v>
      </c>
      <c r="J100" s="59">
        <v>337</v>
      </c>
      <c r="K100" s="12">
        <f>M100-J100</f>
        <v>1163</v>
      </c>
      <c r="L100" s="4" t="s">
        <v>68</v>
      </c>
      <c r="M100" s="125">
        <v>1500</v>
      </c>
      <c r="N100" s="125"/>
    </row>
    <row r="101" spans="2:14" x14ac:dyDescent="0.4">
      <c r="B101" s="8" t="s">
        <v>55</v>
      </c>
      <c r="C101" s="8">
        <v>160</v>
      </c>
      <c r="D101" s="40"/>
      <c r="I101" s="12" t="s">
        <v>53</v>
      </c>
      <c r="J101" s="59">
        <v>63</v>
      </c>
      <c r="K101" s="12">
        <f>M101-J101</f>
        <v>-23</v>
      </c>
      <c r="L101" s="12" t="s">
        <v>53</v>
      </c>
      <c r="M101" s="125">
        <v>40</v>
      </c>
      <c r="N101" s="125"/>
    </row>
    <row r="102" spans="2:14" x14ac:dyDescent="0.4">
      <c r="B102" s="12" t="s">
        <v>59</v>
      </c>
      <c r="C102" s="12">
        <v>850</v>
      </c>
      <c r="D102" s="40"/>
      <c r="I102" s="4" t="s">
        <v>55</v>
      </c>
      <c r="J102" s="59">
        <v>46</v>
      </c>
      <c r="K102" s="12">
        <f t="shared" ref="K102" si="35">M102-J102</f>
        <v>54</v>
      </c>
      <c r="L102" s="4" t="s">
        <v>55</v>
      </c>
      <c r="M102" s="125">
        <v>100</v>
      </c>
      <c r="N102" s="125"/>
    </row>
    <row r="103" spans="2:14" x14ac:dyDescent="0.4">
      <c r="B103" s="8" t="s">
        <v>13</v>
      </c>
      <c r="C103" s="8">
        <v>300</v>
      </c>
      <c r="D103" s="40"/>
      <c r="I103" s="12" t="s">
        <v>59</v>
      </c>
      <c r="J103" s="12">
        <v>177</v>
      </c>
      <c r="K103" s="12">
        <f>M103-J103</f>
        <v>373</v>
      </c>
      <c r="L103" s="12" t="s">
        <v>59</v>
      </c>
      <c r="M103" s="125">
        <v>550</v>
      </c>
      <c r="N103" s="125"/>
    </row>
    <row r="104" spans="2:14" x14ac:dyDescent="0.4">
      <c r="B104" s="12" t="s">
        <v>16</v>
      </c>
      <c r="C104" s="12">
        <v>450</v>
      </c>
      <c r="D104" s="40"/>
      <c r="I104" s="12" t="s">
        <v>13</v>
      </c>
      <c r="J104" s="12">
        <v>140</v>
      </c>
      <c r="K104" s="12">
        <f t="shared" ref="K104:K110" si="36">M104-J104</f>
        <v>280</v>
      </c>
      <c r="L104" s="12" t="s">
        <v>13</v>
      </c>
      <c r="M104" s="125">
        <v>420</v>
      </c>
      <c r="N104" s="125"/>
    </row>
    <row r="105" spans="2:14" x14ac:dyDescent="0.4">
      <c r="B105" s="8" t="s">
        <v>21</v>
      </c>
      <c r="C105" s="8">
        <v>3760</v>
      </c>
      <c r="D105" s="40"/>
      <c r="I105" s="12" t="s">
        <v>16</v>
      </c>
      <c r="J105" s="12">
        <v>306</v>
      </c>
      <c r="K105" s="12">
        <f t="shared" si="36"/>
        <v>244</v>
      </c>
      <c r="L105" s="12" t="s">
        <v>16</v>
      </c>
      <c r="M105" s="125">
        <v>550</v>
      </c>
      <c r="N105" s="125"/>
    </row>
    <row r="106" spans="2:14" x14ac:dyDescent="0.4">
      <c r="B106" s="12" t="s">
        <v>26</v>
      </c>
      <c r="C106" s="12">
        <v>750</v>
      </c>
      <c r="D106" s="40"/>
      <c r="I106" s="12" t="s">
        <v>69</v>
      </c>
      <c r="J106" s="12">
        <v>99</v>
      </c>
      <c r="K106" s="12">
        <f t="shared" si="36"/>
        <v>51</v>
      </c>
      <c r="L106" s="12" t="s">
        <v>70</v>
      </c>
      <c r="M106" s="125">
        <v>150</v>
      </c>
      <c r="N106" s="125"/>
    </row>
    <row r="107" spans="2:14" x14ac:dyDescent="0.4">
      <c r="B107" s="8" t="s">
        <v>60</v>
      </c>
      <c r="C107" s="8">
        <v>100</v>
      </c>
      <c r="D107" s="40"/>
      <c r="I107" s="12" t="s">
        <v>21</v>
      </c>
      <c r="J107" s="12">
        <v>36</v>
      </c>
      <c r="K107" s="12">
        <f t="shared" si="36"/>
        <v>1964</v>
      </c>
      <c r="L107" s="12" t="s">
        <v>21</v>
      </c>
      <c r="M107" s="125">
        <v>2000</v>
      </c>
      <c r="N107" s="125"/>
    </row>
    <row r="108" spans="2:14" x14ac:dyDescent="0.4">
      <c r="B108" s="4" t="s">
        <v>29</v>
      </c>
      <c r="C108" s="12">
        <v>200</v>
      </c>
      <c r="D108" s="40"/>
      <c r="I108" s="12" t="s">
        <v>71</v>
      </c>
      <c r="J108" s="12">
        <v>20</v>
      </c>
      <c r="K108" s="12">
        <f t="shared" si="36"/>
        <v>530</v>
      </c>
      <c r="L108" s="12" t="s">
        <v>71</v>
      </c>
      <c r="M108" s="125">
        <v>550</v>
      </c>
      <c r="N108" s="125"/>
    </row>
    <row r="109" spans="2:14" x14ac:dyDescent="0.4">
      <c r="B109" s="8" t="s">
        <v>31</v>
      </c>
      <c r="C109" s="8">
        <v>280</v>
      </c>
      <c r="D109" s="40"/>
      <c r="I109" s="12" t="s">
        <v>72</v>
      </c>
      <c r="J109" s="12">
        <v>10</v>
      </c>
      <c r="K109" s="12">
        <f t="shared" si="36"/>
        <v>360</v>
      </c>
      <c r="L109" s="12" t="s">
        <v>72</v>
      </c>
      <c r="M109" s="125">
        <v>370</v>
      </c>
      <c r="N109" s="125"/>
    </row>
    <row r="110" spans="2:14" x14ac:dyDescent="0.4">
      <c r="B110" s="4" t="s">
        <v>61</v>
      </c>
      <c r="C110" s="12">
        <v>0</v>
      </c>
      <c r="D110" s="40"/>
      <c r="I110" s="12" t="s">
        <v>73</v>
      </c>
      <c r="J110" s="12">
        <v>10</v>
      </c>
      <c r="K110" s="12">
        <f t="shared" si="36"/>
        <v>290</v>
      </c>
      <c r="L110" s="12" t="s">
        <v>73</v>
      </c>
      <c r="M110" s="125">
        <v>300</v>
      </c>
      <c r="N110" s="125"/>
    </row>
    <row r="111" spans="2:14" x14ac:dyDescent="0.4">
      <c r="D111" s="40"/>
    </row>
    <row r="115" spans="2:22" ht="19.5" thickBot="1" x14ac:dyDescent="0.45"/>
    <row r="116" spans="2:22" x14ac:dyDescent="0.4">
      <c r="B116" s="43"/>
      <c r="C116" s="123" t="s">
        <v>56</v>
      </c>
      <c r="D116" s="124"/>
      <c r="E116" s="44">
        <f>O102+2</f>
        <v>2</v>
      </c>
      <c r="F116" s="45" t="s">
        <v>38</v>
      </c>
      <c r="G116" s="44">
        <f>E116+1</f>
        <v>3</v>
      </c>
      <c r="H116" s="45" t="s">
        <v>38</v>
      </c>
      <c r="I116" s="44">
        <f>G116+1</f>
        <v>4</v>
      </c>
      <c r="J116" s="45" t="s">
        <v>38</v>
      </c>
      <c r="K116" s="44">
        <f>I116+1</f>
        <v>5</v>
      </c>
      <c r="L116" s="45" t="s">
        <v>38</v>
      </c>
      <c r="M116" s="44">
        <f>K116+1</f>
        <v>6</v>
      </c>
      <c r="N116" s="45" t="s">
        <v>38</v>
      </c>
      <c r="O116" s="44">
        <f>M116+1</f>
        <v>7</v>
      </c>
      <c r="P116" s="45" t="s">
        <v>38</v>
      </c>
      <c r="Q116" s="17" t="s">
        <v>39</v>
      </c>
      <c r="R116" s="17" t="s">
        <v>40</v>
      </c>
      <c r="S116" s="46"/>
      <c r="T116" s="12" t="s">
        <v>57</v>
      </c>
      <c r="U116" s="47" t="s">
        <v>58</v>
      </c>
      <c r="V116" s="47" t="s">
        <v>40</v>
      </c>
    </row>
    <row r="117" spans="2:22" x14ac:dyDescent="0.4">
      <c r="B117" s="20"/>
      <c r="C117" s="21"/>
      <c r="D117" s="21"/>
      <c r="E117" s="4" t="s">
        <v>44</v>
      </c>
      <c r="F117" s="4"/>
      <c r="G117" s="4" t="s">
        <v>45</v>
      </c>
      <c r="H117" s="4"/>
      <c r="I117" s="4" t="s">
        <v>46</v>
      </c>
      <c r="J117" s="4"/>
      <c r="K117" s="4" t="s">
        <v>47</v>
      </c>
      <c r="L117" s="4"/>
      <c r="M117" s="4" t="s">
        <v>48</v>
      </c>
      <c r="N117" s="4"/>
      <c r="O117" s="4" t="s">
        <v>49</v>
      </c>
      <c r="P117" s="4"/>
      <c r="Q117" s="22"/>
      <c r="R117" s="23"/>
      <c r="S117" s="48"/>
      <c r="T117" s="12"/>
      <c r="U117" s="49"/>
      <c r="V117" s="49"/>
    </row>
    <row r="118" spans="2:22" x14ac:dyDescent="0.4">
      <c r="B118" s="8" t="s">
        <v>51</v>
      </c>
      <c r="C118" s="26"/>
      <c r="D118" s="8">
        <f t="shared" ref="D118:D127" si="37">C118/5</f>
        <v>0</v>
      </c>
      <c r="E118" s="8"/>
      <c r="F118" s="8">
        <f t="shared" ref="F118:F128" si="38">E118</f>
        <v>0</v>
      </c>
      <c r="G118" s="8"/>
      <c r="H118" s="8">
        <f t="shared" ref="H118:H128" si="39">F118+G118</f>
        <v>0</v>
      </c>
      <c r="I118" s="8"/>
      <c r="J118" s="8">
        <f t="shared" ref="J118:J128" si="40">H118+I118</f>
        <v>0</v>
      </c>
      <c r="K118" s="8"/>
      <c r="L118" s="8">
        <f t="shared" ref="L118:L128" si="41">J118+K118</f>
        <v>0</v>
      </c>
      <c r="M118" s="8"/>
      <c r="N118" s="8">
        <f t="shared" ref="N118:N128" si="42">L118+M118</f>
        <v>0</v>
      </c>
      <c r="O118" s="8"/>
      <c r="P118" s="8"/>
      <c r="Q118" s="27">
        <f t="shared" ref="Q118:Q128" si="43">E118+G118+I118+K118+M118+O118</f>
        <v>0</v>
      </c>
      <c r="R118" s="28">
        <f t="shared" ref="R118:R128" si="44">Q118-C118</f>
        <v>0</v>
      </c>
      <c r="S118" s="48"/>
      <c r="T118" s="12"/>
      <c r="U118" s="49"/>
      <c r="V118" s="49"/>
    </row>
    <row r="119" spans="2:22" x14ac:dyDescent="0.4">
      <c r="B119" s="12" t="s">
        <v>53</v>
      </c>
      <c r="C119" s="21"/>
      <c r="D119" s="4">
        <f t="shared" si="37"/>
        <v>0</v>
      </c>
      <c r="E119" s="4"/>
      <c r="F119" s="4">
        <f t="shared" si="38"/>
        <v>0</v>
      </c>
      <c r="G119" s="4"/>
      <c r="H119" s="4">
        <f t="shared" si="39"/>
        <v>0</v>
      </c>
      <c r="I119" s="4"/>
      <c r="J119" s="4">
        <f t="shared" si="40"/>
        <v>0</v>
      </c>
      <c r="K119" s="4"/>
      <c r="L119" s="4">
        <f t="shared" si="41"/>
        <v>0</v>
      </c>
      <c r="M119" s="4"/>
      <c r="N119" s="4">
        <f t="shared" si="42"/>
        <v>0</v>
      </c>
      <c r="O119" s="4"/>
      <c r="P119" s="4"/>
      <c r="Q119" s="30">
        <f t="shared" si="43"/>
        <v>0</v>
      </c>
      <c r="R119" s="28">
        <f t="shared" si="44"/>
        <v>0</v>
      </c>
      <c r="S119" s="48"/>
      <c r="T119" s="12"/>
      <c r="U119" s="49"/>
      <c r="V119" s="49"/>
    </row>
    <row r="120" spans="2:22" x14ac:dyDescent="0.4">
      <c r="B120" s="8" t="s">
        <v>55</v>
      </c>
      <c r="C120" s="26"/>
      <c r="D120" s="8">
        <f t="shared" si="37"/>
        <v>0</v>
      </c>
      <c r="E120" s="8"/>
      <c r="F120" s="8">
        <f t="shared" si="38"/>
        <v>0</v>
      </c>
      <c r="G120" s="8"/>
      <c r="H120" s="8">
        <f t="shared" si="39"/>
        <v>0</v>
      </c>
      <c r="I120" s="8"/>
      <c r="J120" s="8">
        <f t="shared" si="40"/>
        <v>0</v>
      </c>
      <c r="K120" s="8"/>
      <c r="L120" s="8">
        <f t="shared" si="41"/>
        <v>0</v>
      </c>
      <c r="M120" s="8"/>
      <c r="N120" s="8">
        <f t="shared" si="42"/>
        <v>0</v>
      </c>
      <c r="O120" s="8"/>
      <c r="P120" s="8"/>
      <c r="Q120" s="27">
        <f t="shared" si="43"/>
        <v>0</v>
      </c>
      <c r="R120" s="28">
        <f t="shared" si="44"/>
        <v>0</v>
      </c>
      <c r="S120" s="48"/>
      <c r="T120" s="12"/>
      <c r="U120" s="49"/>
      <c r="V120" s="49"/>
    </row>
    <row r="121" spans="2:22" x14ac:dyDescent="0.4">
      <c r="B121" s="4" t="s">
        <v>9</v>
      </c>
      <c r="C121" s="4"/>
      <c r="D121" s="4">
        <f t="shared" si="37"/>
        <v>0</v>
      </c>
      <c r="E121" s="4"/>
      <c r="F121" s="4">
        <f t="shared" si="38"/>
        <v>0</v>
      </c>
      <c r="G121" s="4"/>
      <c r="H121" s="4">
        <f t="shared" si="39"/>
        <v>0</v>
      </c>
      <c r="I121" s="4"/>
      <c r="J121" s="4">
        <f t="shared" si="40"/>
        <v>0</v>
      </c>
      <c r="K121" s="4"/>
      <c r="L121" s="4">
        <f t="shared" si="41"/>
        <v>0</v>
      </c>
      <c r="M121" s="4"/>
      <c r="N121" s="4">
        <f t="shared" si="42"/>
        <v>0</v>
      </c>
      <c r="O121" s="4"/>
      <c r="P121" s="4"/>
      <c r="Q121" s="30">
        <f t="shared" si="43"/>
        <v>0</v>
      </c>
      <c r="R121" s="28">
        <f t="shared" si="44"/>
        <v>0</v>
      </c>
      <c r="S121" s="50" t="s">
        <v>59</v>
      </c>
      <c r="T121" s="12"/>
      <c r="U121" s="51">
        <f t="shared" ref="U121:U128" si="45">Q121+Q79+Q93+Q107+P121</f>
        <v>0</v>
      </c>
      <c r="V121" s="52">
        <f t="shared" ref="V121:V128" si="46">U121-C65-C79-C93-C107-C121</f>
        <v>-700</v>
      </c>
    </row>
    <row r="122" spans="2:22" x14ac:dyDescent="0.4">
      <c r="B122" s="8" t="s">
        <v>13</v>
      </c>
      <c r="C122" s="8"/>
      <c r="D122" s="8">
        <f t="shared" si="37"/>
        <v>0</v>
      </c>
      <c r="E122" s="8"/>
      <c r="F122" s="8">
        <f t="shared" si="38"/>
        <v>0</v>
      </c>
      <c r="G122" s="8"/>
      <c r="H122" s="8">
        <f t="shared" si="39"/>
        <v>0</v>
      </c>
      <c r="I122" s="8"/>
      <c r="J122" s="8">
        <f t="shared" si="40"/>
        <v>0</v>
      </c>
      <c r="K122" s="8"/>
      <c r="L122" s="8">
        <f t="shared" si="41"/>
        <v>0</v>
      </c>
      <c r="M122" s="8"/>
      <c r="N122" s="8">
        <f t="shared" si="42"/>
        <v>0</v>
      </c>
      <c r="O122" s="8"/>
      <c r="P122" s="8"/>
      <c r="Q122" s="27">
        <f t="shared" si="43"/>
        <v>0</v>
      </c>
      <c r="R122" s="28">
        <f t="shared" si="44"/>
        <v>0</v>
      </c>
      <c r="S122" s="53" t="s">
        <v>13</v>
      </c>
      <c r="T122" s="8"/>
      <c r="U122" s="51">
        <f t="shared" si="45"/>
        <v>0</v>
      </c>
      <c r="V122" s="52">
        <f t="shared" si="46"/>
        <v>-280</v>
      </c>
    </row>
    <row r="123" spans="2:22" x14ac:dyDescent="0.4">
      <c r="B123" s="4" t="s">
        <v>16</v>
      </c>
      <c r="C123" s="12"/>
      <c r="D123" s="4">
        <f t="shared" si="37"/>
        <v>0</v>
      </c>
      <c r="E123" s="4"/>
      <c r="F123" s="4">
        <f t="shared" si="38"/>
        <v>0</v>
      </c>
      <c r="G123" s="4"/>
      <c r="H123" s="4">
        <f t="shared" si="39"/>
        <v>0</v>
      </c>
      <c r="I123" s="4"/>
      <c r="J123" s="4">
        <f t="shared" si="40"/>
        <v>0</v>
      </c>
      <c r="K123" s="4"/>
      <c r="L123" s="4">
        <f t="shared" si="41"/>
        <v>0</v>
      </c>
      <c r="M123" s="4"/>
      <c r="N123" s="4">
        <f t="shared" si="42"/>
        <v>0</v>
      </c>
      <c r="O123" s="4"/>
      <c r="P123" s="4"/>
      <c r="Q123" s="30">
        <f t="shared" si="43"/>
        <v>0</v>
      </c>
      <c r="R123" s="28">
        <f t="shared" si="44"/>
        <v>0</v>
      </c>
      <c r="S123" s="50" t="s">
        <v>16</v>
      </c>
      <c r="T123" s="12"/>
      <c r="U123" s="51">
        <f t="shared" si="45"/>
        <v>0</v>
      </c>
      <c r="V123" s="52">
        <f t="shared" si="46"/>
        <v>-280</v>
      </c>
    </row>
    <row r="124" spans="2:22" x14ac:dyDescent="0.4">
      <c r="B124" s="8" t="s">
        <v>26</v>
      </c>
      <c r="C124" s="8"/>
      <c r="D124" s="8">
        <f t="shared" si="37"/>
        <v>0</v>
      </c>
      <c r="E124" s="8"/>
      <c r="F124" s="8">
        <f t="shared" si="38"/>
        <v>0</v>
      </c>
      <c r="G124" s="8"/>
      <c r="H124" s="8">
        <f t="shared" si="39"/>
        <v>0</v>
      </c>
      <c r="I124" s="8"/>
      <c r="J124" s="8">
        <f t="shared" si="40"/>
        <v>0</v>
      </c>
      <c r="K124" s="8"/>
      <c r="L124" s="8">
        <f t="shared" si="41"/>
        <v>0</v>
      </c>
      <c r="M124" s="8"/>
      <c r="N124" s="8">
        <f t="shared" si="42"/>
        <v>0</v>
      </c>
      <c r="O124" s="8"/>
      <c r="P124" s="8"/>
      <c r="Q124" s="27">
        <f t="shared" si="43"/>
        <v>0</v>
      </c>
      <c r="R124" s="27">
        <f t="shared" si="44"/>
        <v>0</v>
      </c>
      <c r="S124" s="53" t="s">
        <v>21</v>
      </c>
      <c r="T124" s="8"/>
      <c r="U124" s="51">
        <f t="shared" si="45"/>
        <v>0</v>
      </c>
      <c r="V124" s="51">
        <f t="shared" si="46"/>
        <v>0</v>
      </c>
    </row>
    <row r="125" spans="2:22" x14ac:dyDescent="0.4">
      <c r="B125" s="4" t="s">
        <v>31</v>
      </c>
      <c r="C125" s="12"/>
      <c r="D125" s="4">
        <f t="shared" si="37"/>
        <v>0</v>
      </c>
      <c r="E125" s="4"/>
      <c r="F125" s="4">
        <f t="shared" si="38"/>
        <v>0</v>
      </c>
      <c r="G125" s="4"/>
      <c r="H125" s="4">
        <f t="shared" si="39"/>
        <v>0</v>
      </c>
      <c r="I125" s="4"/>
      <c r="J125" s="4">
        <f t="shared" si="40"/>
        <v>0</v>
      </c>
      <c r="K125" s="4"/>
      <c r="L125" s="4">
        <f t="shared" si="41"/>
        <v>0</v>
      </c>
      <c r="M125" s="4"/>
      <c r="N125" s="4">
        <f t="shared" si="42"/>
        <v>0</v>
      </c>
      <c r="O125" s="4"/>
      <c r="P125" s="4"/>
      <c r="Q125" s="30">
        <f t="shared" si="43"/>
        <v>0</v>
      </c>
      <c r="R125" s="27">
        <f t="shared" si="44"/>
        <v>0</v>
      </c>
      <c r="S125" s="53" t="s">
        <v>60</v>
      </c>
      <c r="T125" s="8"/>
      <c r="U125" s="51">
        <f t="shared" si="45"/>
        <v>0</v>
      </c>
      <c r="V125" s="51">
        <f t="shared" si="46"/>
        <v>0</v>
      </c>
    </row>
    <row r="126" spans="2:22" x14ac:dyDescent="0.4">
      <c r="B126" s="8"/>
      <c r="C126" s="8"/>
      <c r="D126" s="8">
        <f t="shared" si="37"/>
        <v>0</v>
      </c>
      <c r="E126" s="8"/>
      <c r="F126" s="8">
        <f t="shared" si="38"/>
        <v>0</v>
      </c>
      <c r="G126" s="8"/>
      <c r="H126" s="8">
        <f t="shared" si="39"/>
        <v>0</v>
      </c>
      <c r="I126" s="8"/>
      <c r="J126" s="8">
        <f t="shared" si="40"/>
        <v>0</v>
      </c>
      <c r="K126" s="8"/>
      <c r="L126" s="8">
        <f t="shared" si="41"/>
        <v>0</v>
      </c>
      <c r="M126" s="8"/>
      <c r="N126" s="8">
        <f t="shared" si="42"/>
        <v>0</v>
      </c>
      <c r="O126" s="8"/>
      <c r="P126" s="8"/>
      <c r="Q126" s="27">
        <f t="shared" si="43"/>
        <v>0</v>
      </c>
      <c r="R126" s="27">
        <f t="shared" si="44"/>
        <v>0</v>
      </c>
      <c r="S126" s="54" t="s">
        <v>29</v>
      </c>
      <c r="T126" s="12"/>
      <c r="U126" s="51">
        <f t="shared" si="45"/>
        <v>0</v>
      </c>
      <c r="V126" s="51">
        <f t="shared" si="46"/>
        <v>0</v>
      </c>
    </row>
    <row r="127" spans="2:22" x14ac:dyDescent="0.4">
      <c r="B127" s="4"/>
      <c r="C127" s="12"/>
      <c r="D127" s="4">
        <f t="shared" si="37"/>
        <v>0</v>
      </c>
      <c r="E127" s="4"/>
      <c r="F127" s="4">
        <f t="shared" si="38"/>
        <v>0</v>
      </c>
      <c r="G127" s="4"/>
      <c r="H127" s="4">
        <f t="shared" si="39"/>
        <v>0</v>
      </c>
      <c r="I127" s="4"/>
      <c r="J127" s="4">
        <f t="shared" si="40"/>
        <v>0</v>
      </c>
      <c r="K127" s="4"/>
      <c r="L127" s="4">
        <f t="shared" si="41"/>
        <v>0</v>
      </c>
      <c r="M127" s="4"/>
      <c r="N127" s="4">
        <f t="shared" si="42"/>
        <v>0</v>
      </c>
      <c r="O127" s="4"/>
      <c r="P127" s="4"/>
      <c r="Q127" s="30">
        <f t="shared" si="43"/>
        <v>0</v>
      </c>
      <c r="R127" s="27">
        <f t="shared" si="44"/>
        <v>0</v>
      </c>
      <c r="S127" s="53" t="s">
        <v>31</v>
      </c>
      <c r="T127" s="8"/>
      <c r="U127" s="51">
        <f t="shared" si="45"/>
        <v>0</v>
      </c>
      <c r="V127" s="51" t="e">
        <f t="shared" si="46"/>
        <v>#VALUE!</v>
      </c>
    </row>
    <row r="128" spans="2:22" ht="19.5" thickBot="1" x14ac:dyDescent="0.45">
      <c r="B128" s="8"/>
      <c r="C128" s="8"/>
      <c r="D128" s="26"/>
      <c r="E128" s="8"/>
      <c r="F128" s="8">
        <f t="shared" si="38"/>
        <v>0</v>
      </c>
      <c r="G128" s="8"/>
      <c r="H128" s="8">
        <f t="shared" si="39"/>
        <v>0</v>
      </c>
      <c r="I128" s="8"/>
      <c r="J128" s="8">
        <f t="shared" si="40"/>
        <v>0</v>
      </c>
      <c r="K128" s="8"/>
      <c r="L128" s="8">
        <f t="shared" si="41"/>
        <v>0</v>
      </c>
      <c r="M128" s="8"/>
      <c r="N128" s="8">
        <f t="shared" si="42"/>
        <v>0</v>
      </c>
      <c r="O128" s="8"/>
      <c r="P128" s="8"/>
      <c r="Q128" s="39">
        <f t="shared" si="43"/>
        <v>0</v>
      </c>
      <c r="R128" s="28">
        <f t="shared" si="44"/>
        <v>0</v>
      </c>
      <c r="S128" s="50" t="s">
        <v>61</v>
      </c>
      <c r="T128" s="12"/>
      <c r="U128" s="51">
        <f t="shared" si="45"/>
        <v>0</v>
      </c>
      <c r="V128" s="52">
        <f t="shared" si="46"/>
        <v>-600</v>
      </c>
    </row>
  </sheetData>
  <mergeCells count="55">
    <mergeCell ref="B1:B3"/>
    <mergeCell ref="F1:H1"/>
    <mergeCell ref="I1:K1"/>
    <mergeCell ref="L1:O1"/>
    <mergeCell ref="F2:H2"/>
    <mergeCell ref="I2:K2"/>
    <mergeCell ref="C3:D3"/>
    <mergeCell ref="F3:H3"/>
    <mergeCell ref="I3:K3"/>
    <mergeCell ref="C4:D4"/>
    <mergeCell ref="F4:H4"/>
    <mergeCell ref="I4:K4"/>
    <mergeCell ref="C5:D5"/>
    <mergeCell ref="F5:H5"/>
    <mergeCell ref="I5:K5"/>
    <mergeCell ref="F6:H6"/>
    <mergeCell ref="I6:K6"/>
    <mergeCell ref="F7:H7"/>
    <mergeCell ref="I7:K7"/>
    <mergeCell ref="F8:H8"/>
    <mergeCell ref="I8:K8"/>
    <mergeCell ref="F9:H9"/>
    <mergeCell ref="I9:K9"/>
    <mergeCell ref="F10:H10"/>
    <mergeCell ref="I10:K10"/>
    <mergeCell ref="F11:H11"/>
    <mergeCell ref="I11:K11"/>
    <mergeCell ref="F12:H12"/>
    <mergeCell ref="I12:K12"/>
    <mergeCell ref="F13:H13"/>
    <mergeCell ref="I13:K13"/>
    <mergeCell ref="W14:Y14"/>
    <mergeCell ref="M101:N101"/>
    <mergeCell ref="AA14:AC14"/>
    <mergeCell ref="C15:D15"/>
    <mergeCell ref="W15:Y16"/>
    <mergeCell ref="AA15:AC16"/>
    <mergeCell ref="C29:D29"/>
    <mergeCell ref="C43:D43"/>
    <mergeCell ref="Z14:Z20"/>
    <mergeCell ref="C57:D57"/>
    <mergeCell ref="C71:D71"/>
    <mergeCell ref="B98:C98"/>
    <mergeCell ref="M99:N99"/>
    <mergeCell ref="M100:N100"/>
    <mergeCell ref="M108:N108"/>
    <mergeCell ref="M109:N109"/>
    <mergeCell ref="M110:N110"/>
    <mergeCell ref="C116:D116"/>
    <mergeCell ref="M102:N102"/>
    <mergeCell ref="M103:N103"/>
    <mergeCell ref="M104:N104"/>
    <mergeCell ref="M105:N105"/>
    <mergeCell ref="M106:N106"/>
    <mergeCell ref="M107:N107"/>
  </mergeCells>
  <phoneticPr fontId="4"/>
  <conditionalFormatting sqref="D86:D96">
    <cfRule type="cellIs" dxfId="25" priority="4" operator="greaterThan">
      <formula>0</formula>
    </cfRule>
  </conditionalFormatting>
  <conditionalFormatting sqref="R17 R31 R45 R59">
    <cfRule type="cellIs" dxfId="24" priority="1" operator="lessThan">
      <formula>0</formula>
    </cfRule>
  </conditionalFormatting>
  <conditionalFormatting sqref="R20:R22 R27 R34:R36 R41 R48:R50 R55 R62:R64 R69">
    <cfRule type="cellIs" dxfId="23" priority="2" operator="lessThan">
      <formula>0</formula>
    </cfRule>
  </conditionalFormatting>
  <conditionalFormatting sqref="R118:R123 R128">
    <cfRule type="cellIs" dxfId="22" priority="3" operator="lessThan">
      <formula>0</formula>
    </cfRule>
  </conditionalFormatting>
  <pageMargins left="0" right="0" top="0" bottom="0" header="0.31496062992125984" footer="0.31496062992125984"/>
  <pageSetup paperSize="9" scale="31" fitToHeight="0" orientation="landscape" horizontalDpi="300" verticalDpi="3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D1887-69F8-4EEB-BDB7-8558F421E20A}">
  <sheetPr>
    <pageSetUpPr fitToPage="1"/>
  </sheetPr>
  <dimension ref="A1:D38"/>
  <sheetViews>
    <sheetView topLeftCell="A11" zoomScaleNormal="100" workbookViewId="0">
      <selection activeCell="D29" sqref="D29"/>
    </sheetView>
  </sheetViews>
  <sheetFormatPr defaultRowHeight="18.75" x14ac:dyDescent="0.4"/>
  <cols>
    <col min="1" max="1" width="15.875" customWidth="1"/>
    <col min="2" max="4" width="20.75" customWidth="1"/>
  </cols>
  <sheetData>
    <row r="1" spans="1:4" x14ac:dyDescent="0.4">
      <c r="A1" s="60" t="s">
        <v>74</v>
      </c>
      <c r="B1" s="60"/>
      <c r="C1" s="60"/>
      <c r="D1" s="61" t="s">
        <v>274</v>
      </c>
    </row>
    <row r="2" spans="1:4" x14ac:dyDescent="0.4">
      <c r="A2" s="62" t="s">
        <v>76</v>
      </c>
      <c r="B2" s="62" t="s">
        <v>77</v>
      </c>
      <c r="C2" s="62" t="s">
        <v>78</v>
      </c>
      <c r="D2" s="62" t="s">
        <v>79</v>
      </c>
    </row>
    <row r="3" spans="1:4" ht="22.5" customHeight="1" x14ac:dyDescent="0.4">
      <c r="A3" s="85">
        <v>45103</v>
      </c>
      <c r="B3" s="3"/>
      <c r="C3" s="3"/>
      <c r="D3" s="3"/>
    </row>
    <row r="4" spans="1:4" ht="22.5" customHeight="1" x14ac:dyDescent="0.4">
      <c r="A4" s="85">
        <f>A3+1</f>
        <v>45104</v>
      </c>
      <c r="B4" s="3">
        <v>2070</v>
      </c>
      <c r="C4" s="3">
        <v>832</v>
      </c>
      <c r="D4" s="3">
        <v>936</v>
      </c>
    </row>
    <row r="5" spans="1:4" ht="22.5" customHeight="1" x14ac:dyDescent="0.4">
      <c r="A5" s="85">
        <f>A4+1</f>
        <v>45105</v>
      </c>
      <c r="B5" s="3"/>
      <c r="C5" s="3"/>
      <c r="D5" s="3"/>
    </row>
    <row r="6" spans="1:4" ht="22.5" customHeight="1" x14ac:dyDescent="0.4">
      <c r="A6" s="85">
        <f t="shared" ref="A6:A36" si="0">A5+1</f>
        <v>45106</v>
      </c>
      <c r="B6" s="3">
        <v>2409</v>
      </c>
      <c r="C6" s="3">
        <v>998</v>
      </c>
      <c r="D6" s="3">
        <v>1125</v>
      </c>
    </row>
    <row r="7" spans="1:4" ht="22.5" customHeight="1" x14ac:dyDescent="0.4">
      <c r="A7" s="85">
        <f t="shared" si="0"/>
        <v>45107</v>
      </c>
      <c r="B7" s="3">
        <v>2371</v>
      </c>
      <c r="C7" s="3">
        <v>1023</v>
      </c>
      <c r="D7" s="3">
        <v>1121</v>
      </c>
    </row>
    <row r="8" spans="1:4" ht="22.5" customHeight="1" x14ac:dyDescent="0.4">
      <c r="A8" s="64">
        <f t="shared" si="0"/>
        <v>45108</v>
      </c>
      <c r="B8" s="65"/>
      <c r="C8" s="65"/>
      <c r="D8" s="65"/>
    </row>
    <row r="9" spans="1:4" ht="22.5" customHeight="1" x14ac:dyDescent="0.4">
      <c r="A9" s="64">
        <f t="shared" si="0"/>
        <v>45109</v>
      </c>
      <c r="B9" s="65"/>
      <c r="C9" s="65"/>
      <c r="D9" s="65"/>
    </row>
    <row r="10" spans="1:4" ht="22.5" customHeight="1" x14ac:dyDescent="0.4">
      <c r="A10" s="85">
        <f t="shared" si="0"/>
        <v>45110</v>
      </c>
      <c r="B10" s="3"/>
      <c r="C10" s="3"/>
      <c r="D10" s="3"/>
    </row>
    <row r="11" spans="1:4" ht="22.5" customHeight="1" x14ac:dyDescent="0.4">
      <c r="A11" s="85">
        <f t="shared" si="0"/>
        <v>45111</v>
      </c>
      <c r="B11" s="3">
        <v>2167</v>
      </c>
      <c r="C11" s="3">
        <v>1026</v>
      </c>
      <c r="D11" s="3">
        <v>1116</v>
      </c>
    </row>
    <row r="12" spans="1:4" ht="22.5" customHeight="1" x14ac:dyDescent="0.4">
      <c r="A12" s="85">
        <f t="shared" si="0"/>
        <v>45112</v>
      </c>
      <c r="B12" s="3"/>
      <c r="C12" s="3"/>
      <c r="D12" s="3"/>
    </row>
    <row r="13" spans="1:4" ht="22.5" customHeight="1" x14ac:dyDescent="0.4">
      <c r="A13" s="85">
        <f t="shared" si="0"/>
        <v>45113</v>
      </c>
      <c r="B13" s="3"/>
      <c r="C13" s="3"/>
      <c r="D13" s="3"/>
    </row>
    <row r="14" spans="1:4" ht="22.5" customHeight="1" x14ac:dyDescent="0.4">
      <c r="A14" s="85">
        <f t="shared" si="0"/>
        <v>45114</v>
      </c>
      <c r="B14" s="3">
        <v>1749</v>
      </c>
      <c r="C14" s="3">
        <v>954</v>
      </c>
      <c r="D14" s="3">
        <v>1012</v>
      </c>
    </row>
    <row r="15" spans="1:4" ht="22.5" customHeight="1" x14ac:dyDescent="0.4">
      <c r="A15" s="64">
        <f t="shared" si="0"/>
        <v>45115</v>
      </c>
      <c r="B15" s="65"/>
      <c r="C15" s="65"/>
      <c r="D15" s="65"/>
    </row>
    <row r="16" spans="1:4" ht="22.5" customHeight="1" x14ac:dyDescent="0.4">
      <c r="A16" s="64">
        <f t="shared" si="0"/>
        <v>45116</v>
      </c>
      <c r="B16" s="65"/>
      <c r="C16" s="65"/>
      <c r="D16" s="65"/>
    </row>
    <row r="17" spans="1:4" ht="22.5" customHeight="1" x14ac:dyDescent="0.4">
      <c r="A17" s="85">
        <f t="shared" si="0"/>
        <v>45117</v>
      </c>
      <c r="B17" s="3"/>
      <c r="C17" s="3"/>
      <c r="D17" s="3"/>
    </row>
    <row r="18" spans="1:4" ht="22.5" customHeight="1" x14ac:dyDescent="0.4">
      <c r="A18" s="85">
        <f t="shared" si="0"/>
        <v>45118</v>
      </c>
      <c r="B18" s="3"/>
      <c r="C18" s="3"/>
      <c r="D18" s="3"/>
    </row>
    <row r="19" spans="1:4" ht="22.5" customHeight="1" x14ac:dyDescent="0.4">
      <c r="A19" s="85">
        <f t="shared" si="0"/>
        <v>45119</v>
      </c>
      <c r="B19" s="3">
        <v>1782</v>
      </c>
      <c r="C19" s="3">
        <v>877</v>
      </c>
      <c r="D19" s="3">
        <v>930</v>
      </c>
    </row>
    <row r="20" spans="1:4" ht="22.5" customHeight="1" x14ac:dyDescent="0.4">
      <c r="A20" s="85">
        <f t="shared" si="0"/>
        <v>45120</v>
      </c>
      <c r="B20" s="3">
        <v>1806</v>
      </c>
      <c r="C20" s="3">
        <v>850</v>
      </c>
      <c r="D20" s="3">
        <v>901</v>
      </c>
    </row>
    <row r="21" spans="1:4" ht="22.5" customHeight="1" x14ac:dyDescent="0.4">
      <c r="A21" s="85">
        <f t="shared" si="0"/>
        <v>45121</v>
      </c>
      <c r="B21" s="3"/>
      <c r="C21" s="3"/>
      <c r="D21" s="3"/>
    </row>
    <row r="22" spans="1:4" ht="22.5" customHeight="1" x14ac:dyDescent="0.4">
      <c r="A22" s="64">
        <f t="shared" si="0"/>
        <v>45122</v>
      </c>
      <c r="B22" s="65"/>
      <c r="C22" s="65"/>
      <c r="D22" s="65"/>
    </row>
    <row r="23" spans="1:4" ht="22.5" customHeight="1" x14ac:dyDescent="0.4">
      <c r="A23" s="64">
        <f t="shared" si="0"/>
        <v>45123</v>
      </c>
      <c r="B23" s="65"/>
      <c r="C23" s="65"/>
      <c r="D23" s="65"/>
    </row>
    <row r="24" spans="1:4" ht="22.5" customHeight="1" x14ac:dyDescent="0.4">
      <c r="A24" s="85">
        <f t="shared" si="0"/>
        <v>45124</v>
      </c>
      <c r="B24" s="3">
        <v>1481</v>
      </c>
      <c r="C24" s="3">
        <v>903</v>
      </c>
      <c r="D24" s="3">
        <v>848</v>
      </c>
    </row>
    <row r="25" spans="1:4" ht="22.5" customHeight="1" x14ac:dyDescent="0.4">
      <c r="A25" s="85">
        <f t="shared" si="0"/>
        <v>45125</v>
      </c>
      <c r="B25" s="3"/>
      <c r="C25" s="3"/>
      <c r="D25" s="3"/>
    </row>
    <row r="26" spans="1:4" ht="22.5" customHeight="1" x14ac:dyDescent="0.4">
      <c r="A26" s="85">
        <f t="shared" si="0"/>
        <v>45126</v>
      </c>
      <c r="B26" s="3"/>
      <c r="C26" s="3"/>
      <c r="D26" s="3"/>
    </row>
    <row r="27" spans="1:4" ht="22.5" customHeight="1" x14ac:dyDescent="0.4">
      <c r="A27" s="85">
        <f t="shared" si="0"/>
        <v>45127</v>
      </c>
      <c r="B27" s="3">
        <v>1908</v>
      </c>
      <c r="C27" s="3">
        <v>1041</v>
      </c>
      <c r="D27" s="3">
        <v>972</v>
      </c>
    </row>
    <row r="28" spans="1:4" ht="22.5" customHeight="1" x14ac:dyDescent="0.4">
      <c r="A28" s="85">
        <f t="shared" si="0"/>
        <v>45128</v>
      </c>
      <c r="B28" s="3">
        <v>1546</v>
      </c>
      <c r="C28" s="3">
        <v>989</v>
      </c>
      <c r="D28" s="3">
        <v>1009</v>
      </c>
    </row>
    <row r="29" spans="1:4" ht="22.5" customHeight="1" x14ac:dyDescent="0.4">
      <c r="A29" s="64">
        <f t="shared" si="0"/>
        <v>45129</v>
      </c>
      <c r="B29" s="65"/>
      <c r="C29" s="65"/>
      <c r="D29" s="65"/>
    </row>
    <row r="30" spans="1:4" ht="22.5" customHeight="1" x14ac:dyDescent="0.4">
      <c r="A30" s="64">
        <f t="shared" si="0"/>
        <v>45130</v>
      </c>
      <c r="B30" s="65"/>
      <c r="C30" s="65"/>
      <c r="D30" s="65"/>
    </row>
    <row r="31" spans="1:4" ht="22.5" customHeight="1" x14ac:dyDescent="0.4">
      <c r="A31" s="85">
        <f t="shared" si="0"/>
        <v>45131</v>
      </c>
      <c r="B31" s="3"/>
      <c r="C31" s="3"/>
      <c r="D31" s="3"/>
    </row>
    <row r="32" spans="1:4" ht="22.5" customHeight="1" x14ac:dyDescent="0.4">
      <c r="A32" s="85">
        <f t="shared" si="0"/>
        <v>45132</v>
      </c>
      <c r="B32" s="3"/>
      <c r="C32" s="3"/>
      <c r="D32" s="3"/>
    </row>
    <row r="33" spans="1:4" ht="22.5" customHeight="1" x14ac:dyDescent="0.4">
      <c r="A33" s="85">
        <f t="shared" si="0"/>
        <v>45133</v>
      </c>
      <c r="B33" s="3"/>
      <c r="C33" s="3"/>
      <c r="D33" s="3"/>
    </row>
    <row r="34" spans="1:4" ht="22.5" customHeight="1" x14ac:dyDescent="0.4">
      <c r="A34" s="85">
        <f t="shared" si="0"/>
        <v>45134</v>
      </c>
      <c r="B34" s="3"/>
      <c r="C34" s="3"/>
      <c r="D34" s="3"/>
    </row>
    <row r="35" spans="1:4" ht="22.5" customHeight="1" x14ac:dyDescent="0.4">
      <c r="A35" s="85">
        <f t="shared" si="0"/>
        <v>45135</v>
      </c>
      <c r="B35" s="3"/>
      <c r="C35" s="3"/>
      <c r="D35" s="3"/>
    </row>
    <row r="36" spans="1:4" ht="22.5" customHeight="1" x14ac:dyDescent="0.4">
      <c r="A36" s="64">
        <f t="shared" si="0"/>
        <v>45136</v>
      </c>
      <c r="B36" s="65"/>
      <c r="C36" s="65"/>
      <c r="D36" s="65"/>
    </row>
    <row r="37" spans="1:4" ht="18.75" customHeight="1" x14ac:dyDescent="0.4">
      <c r="A37" s="131" t="s">
        <v>196</v>
      </c>
      <c r="B37" s="131"/>
      <c r="C37" s="131"/>
      <c r="D37" s="131"/>
    </row>
    <row r="38" spans="1:4" x14ac:dyDescent="0.4">
      <c r="A38" s="250"/>
      <c r="B38" s="250"/>
      <c r="C38" s="250"/>
      <c r="D38" s="250"/>
    </row>
  </sheetData>
  <mergeCells count="1">
    <mergeCell ref="A37:D38"/>
  </mergeCells>
  <phoneticPr fontId="4"/>
  <pageMargins left="0.7" right="0.7" top="0.75" bottom="0.75" header="0.3" footer="0.3"/>
  <pageSetup paperSize="9" scale="88" orientation="portrait" horizontalDpi="0" verticalDpi="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C692F-953A-4177-9531-E6B336A6DF3B}">
  <dimension ref="B1:AD97"/>
  <sheetViews>
    <sheetView topLeftCell="A30" zoomScale="85" zoomScaleNormal="85" workbookViewId="0">
      <selection activeCell="G49" sqref="G49:H49"/>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483</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490</v>
      </c>
      <c r="D8" s="143">
        <v>506</v>
      </c>
      <c r="E8" s="143">
        <v>160</v>
      </c>
      <c r="F8" s="143">
        <v>34</v>
      </c>
      <c r="G8" s="143">
        <v>123</v>
      </c>
      <c r="H8" s="143">
        <v>34</v>
      </c>
      <c r="I8" s="144">
        <v>478</v>
      </c>
      <c r="J8" s="106" t="s">
        <v>265</v>
      </c>
    </row>
    <row r="9" spans="2:10" x14ac:dyDescent="0.4">
      <c r="B9" s="141"/>
      <c r="C9" s="143"/>
      <c r="D9" s="143"/>
      <c r="E9" s="143"/>
      <c r="F9" s="143"/>
      <c r="G9" s="143"/>
      <c r="H9" s="143"/>
      <c r="I9" s="145"/>
    </row>
    <row r="10" spans="2:10" x14ac:dyDescent="0.4">
      <c r="B10" s="141"/>
      <c r="C10" s="143"/>
      <c r="D10" s="143"/>
      <c r="E10" s="143">
        <f>E8+F8</f>
        <v>194</v>
      </c>
      <c r="F10" s="143"/>
      <c r="G10" s="143">
        <f>G8+H8</f>
        <v>157</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491</v>
      </c>
      <c r="D15" s="143"/>
      <c r="E15" s="143"/>
      <c r="F15" s="143"/>
      <c r="G15" s="143"/>
      <c r="H15" s="143"/>
      <c r="I15" s="144"/>
    </row>
    <row r="16" spans="2:10" x14ac:dyDescent="0.4">
      <c r="B16" s="141"/>
      <c r="C16" s="143"/>
      <c r="D16" s="143"/>
      <c r="E16" s="143"/>
      <c r="F16" s="143"/>
      <c r="G16" s="143"/>
      <c r="H16" s="143"/>
      <c r="I16" s="145"/>
    </row>
    <row r="17" spans="2:29" x14ac:dyDescent="0.4">
      <c r="B17" s="141"/>
      <c r="C17" s="143"/>
      <c r="D17" s="143"/>
      <c r="E17" s="143">
        <f>E15+F15</f>
        <v>0</v>
      </c>
      <c r="F17" s="143"/>
      <c r="G17" s="143">
        <f>G15+H15</f>
        <v>0</v>
      </c>
      <c r="H17" s="143"/>
      <c r="I17" s="146"/>
    </row>
    <row r="18" spans="2:29" x14ac:dyDescent="0.4">
      <c r="B18" s="141"/>
      <c r="C18" s="276" t="s">
        <v>460</v>
      </c>
      <c r="D18" s="150" t="e">
        <f t="shared" ref="D18:I18" si="1">D15*D11</f>
        <v>#DIV/0!</v>
      </c>
      <c r="E18" s="150" t="e">
        <f t="shared" si="1"/>
        <v>#DIV/0!</v>
      </c>
      <c r="F18" s="150" t="e">
        <f t="shared" si="1"/>
        <v>#DIV/0!</v>
      </c>
      <c r="G18" s="150" t="e">
        <f t="shared" si="1"/>
        <v>#DIV/0!</v>
      </c>
      <c r="H18" s="150" t="e">
        <f t="shared" si="1"/>
        <v>#DIV/0!</v>
      </c>
      <c r="I18" s="147" t="e">
        <f t="shared" si="1"/>
        <v>#DIV/0!</v>
      </c>
    </row>
    <row r="19" spans="2:29" x14ac:dyDescent="0.4">
      <c r="B19" s="141"/>
      <c r="C19" s="143"/>
      <c r="D19" s="150"/>
      <c r="E19" s="150"/>
      <c r="F19" s="150"/>
      <c r="G19" s="150"/>
      <c r="H19" s="150"/>
      <c r="I19" s="148"/>
    </row>
    <row r="20" spans="2:29" x14ac:dyDescent="0.4">
      <c r="B20" s="141"/>
      <c r="C20" s="143"/>
      <c r="D20" s="150"/>
      <c r="E20" s="150" t="e">
        <f>E18+F18</f>
        <v>#DIV/0!</v>
      </c>
      <c r="F20" s="150"/>
      <c r="G20" s="150" t="e">
        <f>G18+H18</f>
        <v>#DIV/0!</v>
      </c>
      <c r="H20" s="150"/>
      <c r="I20" s="149"/>
    </row>
    <row r="21" spans="2:2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29" x14ac:dyDescent="0.4">
      <c r="B22" s="77"/>
      <c r="C22" s="77"/>
      <c r="D22" s="151" t="s">
        <v>261</v>
      </c>
      <c r="E22" s="78"/>
      <c r="F22" s="78"/>
      <c r="G22" s="78"/>
      <c r="H22" s="78"/>
      <c r="I22" s="78"/>
    </row>
    <row r="23" spans="2:29" x14ac:dyDescent="0.4">
      <c r="B23" s="77"/>
      <c r="C23" s="77"/>
      <c r="D23" s="152"/>
      <c r="E23" s="78"/>
      <c r="F23" s="78"/>
      <c r="G23" s="78"/>
      <c r="H23" s="78"/>
      <c r="I23" s="78"/>
    </row>
    <row r="24" spans="2:29" x14ac:dyDescent="0.4">
      <c r="B24" s="77"/>
      <c r="C24" s="77"/>
      <c r="D24" s="78"/>
      <c r="E24" s="78"/>
      <c r="F24" s="78"/>
      <c r="G24" s="78"/>
      <c r="H24" s="78"/>
      <c r="I24" s="78"/>
    </row>
    <row r="25" spans="2:29" x14ac:dyDescent="0.4">
      <c r="B25" s="77"/>
      <c r="C25" s="77"/>
      <c r="D25" s="78"/>
      <c r="E25" s="78"/>
      <c r="F25" s="78"/>
      <c r="G25" s="78"/>
      <c r="H25" s="78"/>
      <c r="I25" s="78"/>
    </row>
    <row r="26" spans="2:29" x14ac:dyDescent="0.4">
      <c r="B26" s="77"/>
      <c r="C26" s="77"/>
      <c r="D26" s="78"/>
      <c r="E26" s="78"/>
      <c r="F26" s="78"/>
      <c r="G26" s="78"/>
      <c r="H26" s="78"/>
      <c r="I26" s="78"/>
    </row>
    <row r="27" spans="2:29" x14ac:dyDescent="0.4">
      <c r="B27" s="77"/>
      <c r="C27" s="77"/>
      <c r="D27" s="77"/>
      <c r="E27" s="78"/>
      <c r="F27" s="78"/>
      <c r="G27" s="78"/>
      <c r="H27" s="78"/>
      <c r="I27" s="78"/>
    </row>
    <row r="29" spans="2:29" ht="19.5" thickBot="1" x14ac:dyDescent="0.45">
      <c r="D29" s="79"/>
    </row>
    <row r="30" spans="2:29" ht="19.5"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row>
    <row r="31" spans="2:2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row>
    <row r="32" spans="2:29" x14ac:dyDescent="0.4">
      <c r="B32" s="281" t="s">
        <v>193</v>
      </c>
      <c r="C32" s="272" t="s">
        <v>457</v>
      </c>
      <c r="D32" s="273" t="s">
        <v>458</v>
      </c>
      <c r="E32" s="142">
        <v>154</v>
      </c>
      <c r="F32" s="154">
        <v>46</v>
      </c>
      <c r="G32" s="154">
        <v>174</v>
      </c>
      <c r="H32" s="144">
        <v>46</v>
      </c>
      <c r="I32" s="278">
        <v>328</v>
      </c>
      <c r="K32"/>
      <c r="L32" s="281" t="s">
        <v>193</v>
      </c>
      <c r="M32" s="272" t="s">
        <v>390</v>
      </c>
      <c r="N32" s="273" t="s">
        <v>397</v>
      </c>
      <c r="O32" s="273">
        <v>111</v>
      </c>
      <c r="P32" s="273">
        <v>72</v>
      </c>
      <c r="Q32" s="273">
        <v>191</v>
      </c>
      <c r="R32" s="273">
        <v>72</v>
      </c>
      <c r="S32" s="278">
        <v>175</v>
      </c>
      <c r="V32" s="191" t="s">
        <v>193</v>
      </c>
      <c r="W32" s="272" t="s">
        <v>333</v>
      </c>
      <c r="X32" s="273" t="s">
        <v>344</v>
      </c>
      <c r="Y32" s="273">
        <v>232</v>
      </c>
      <c r="Z32" s="273">
        <v>59</v>
      </c>
      <c r="AA32" s="273">
        <v>173</v>
      </c>
      <c r="AB32" s="273">
        <v>59</v>
      </c>
      <c r="AC32" s="194">
        <v>704</v>
      </c>
    </row>
    <row r="33" spans="2:30" x14ac:dyDescent="0.4">
      <c r="B33" s="282"/>
      <c r="C33" s="141"/>
      <c r="D33" s="143"/>
      <c r="E33" s="264"/>
      <c r="F33" s="156"/>
      <c r="G33" s="156"/>
      <c r="H33" s="146"/>
      <c r="I33" s="184"/>
      <c r="K33"/>
      <c r="L33" s="282"/>
      <c r="M33" s="141"/>
      <c r="N33" s="143"/>
      <c r="O33" s="143"/>
      <c r="P33" s="143"/>
      <c r="Q33" s="143"/>
      <c r="R33" s="143"/>
      <c r="S33" s="184"/>
      <c r="V33" s="192"/>
      <c r="W33" s="141"/>
      <c r="X33" s="143"/>
      <c r="Y33" s="143"/>
      <c r="Z33" s="143"/>
      <c r="AA33" s="143"/>
      <c r="AB33" s="143"/>
      <c r="AC33" s="145"/>
    </row>
    <row r="34" spans="2:30" ht="19.5" thickBot="1" x14ac:dyDescent="0.45">
      <c r="B34" s="282"/>
      <c r="C34" s="153"/>
      <c r="D34" s="177"/>
      <c r="E34" s="277">
        <f>E32+F32</f>
        <v>200</v>
      </c>
      <c r="F34" s="277"/>
      <c r="G34" s="277">
        <f>G32+H32</f>
        <v>220</v>
      </c>
      <c r="H34" s="277"/>
      <c r="I34" s="185"/>
      <c r="K34"/>
      <c r="L34" s="282"/>
      <c r="M34" s="153"/>
      <c r="N34" s="177"/>
      <c r="O34" s="277">
        <f>O32+P32</f>
        <v>183</v>
      </c>
      <c r="P34" s="277"/>
      <c r="Q34" s="277">
        <f>Q32+R32</f>
        <v>263</v>
      </c>
      <c r="R34" s="277"/>
      <c r="S34" s="185"/>
      <c r="V34" s="192"/>
      <c r="W34" s="153"/>
      <c r="X34" s="177"/>
      <c r="Y34" s="207">
        <f>Y32+Z32</f>
        <v>291</v>
      </c>
      <c r="Z34" s="208"/>
      <c r="AA34" s="207">
        <f>AA32+AB32</f>
        <v>232</v>
      </c>
      <c r="AB34" s="208"/>
      <c r="AC34" s="176"/>
    </row>
    <row r="35" spans="2:30" x14ac:dyDescent="0.4">
      <c r="B35" s="282"/>
      <c r="C35" s="272" t="s">
        <v>459</v>
      </c>
      <c r="D35" s="279" t="s">
        <v>474</v>
      </c>
      <c r="E35" s="143">
        <v>155</v>
      </c>
      <c r="F35" s="143">
        <v>47</v>
      </c>
      <c r="G35" s="143">
        <v>194</v>
      </c>
      <c r="H35" s="143">
        <v>47</v>
      </c>
      <c r="I35" s="144">
        <v>648</v>
      </c>
      <c r="K35"/>
      <c r="L35" s="282"/>
      <c r="M35" s="272" t="s">
        <v>391</v>
      </c>
      <c r="N35" s="279" t="s">
        <v>409</v>
      </c>
      <c r="O35" s="273">
        <v>183</v>
      </c>
      <c r="P35" s="273">
        <v>26</v>
      </c>
      <c r="Q35" s="273">
        <v>183</v>
      </c>
      <c r="R35" s="273">
        <v>26</v>
      </c>
      <c r="S35" s="278">
        <v>508</v>
      </c>
      <c r="V35" s="192"/>
      <c r="W35" s="272" t="s">
        <v>334</v>
      </c>
      <c r="X35" s="197" t="s">
        <v>359</v>
      </c>
      <c r="Y35" s="273">
        <v>274</v>
      </c>
      <c r="Z35" s="273">
        <v>47</v>
      </c>
      <c r="AA35" s="273">
        <v>257</v>
      </c>
      <c r="AB35" s="273">
        <v>47</v>
      </c>
      <c r="AC35" s="194">
        <v>1841</v>
      </c>
    </row>
    <row r="36" spans="2:30" x14ac:dyDescent="0.4">
      <c r="B36" s="282"/>
      <c r="C36" s="141"/>
      <c r="D36" s="150"/>
      <c r="E36" s="143"/>
      <c r="F36" s="143"/>
      <c r="G36" s="143"/>
      <c r="H36" s="143"/>
      <c r="I36" s="145"/>
      <c r="K36"/>
      <c r="L36" s="282"/>
      <c r="M36" s="141"/>
      <c r="N36" s="150"/>
      <c r="O36" s="143"/>
      <c r="P36" s="143"/>
      <c r="Q36" s="143"/>
      <c r="R36" s="143"/>
      <c r="S36" s="184"/>
      <c r="V36" s="192"/>
      <c r="W36" s="141"/>
      <c r="X36" s="204"/>
      <c r="Y36" s="143"/>
      <c r="Z36" s="143"/>
      <c r="AA36" s="143"/>
      <c r="AB36" s="143"/>
      <c r="AC36" s="145"/>
    </row>
    <row r="37" spans="2:30" ht="19.5" thickBot="1" x14ac:dyDescent="0.45">
      <c r="B37" s="282"/>
      <c r="C37" s="153"/>
      <c r="D37" s="280"/>
      <c r="E37" s="277">
        <f>E35+F35</f>
        <v>202</v>
      </c>
      <c r="F37" s="277"/>
      <c r="G37" s="277">
        <f>G35+H35</f>
        <v>241</v>
      </c>
      <c r="H37" s="277"/>
      <c r="I37" s="146"/>
      <c r="K37"/>
      <c r="L37" s="282"/>
      <c r="M37" s="153"/>
      <c r="N37" s="280"/>
      <c r="O37" s="277">
        <f>O35+P35</f>
        <v>209</v>
      </c>
      <c r="P37" s="277"/>
      <c r="Q37" s="277">
        <f>Q35+R35</f>
        <v>209</v>
      </c>
      <c r="R37" s="277"/>
      <c r="S37" s="185"/>
      <c r="V37" s="192"/>
      <c r="W37" s="153"/>
      <c r="X37" s="205"/>
      <c r="Y37" s="207">
        <f>Y35+Z35</f>
        <v>321</v>
      </c>
      <c r="Z37" s="208"/>
      <c r="AA37" s="207">
        <f>AA35+AB35</f>
        <v>304</v>
      </c>
      <c r="AB37" s="208"/>
      <c r="AC37" s="176"/>
    </row>
    <row r="38" spans="2:30" x14ac:dyDescent="0.4">
      <c r="B38" s="282"/>
      <c r="C38" s="272" t="s">
        <v>448</v>
      </c>
      <c r="D38" s="273" t="s">
        <v>478</v>
      </c>
      <c r="E38" s="143">
        <v>151</v>
      </c>
      <c r="F38" s="143">
        <v>17</v>
      </c>
      <c r="G38" s="143">
        <v>113</v>
      </c>
      <c r="H38" s="143">
        <v>17</v>
      </c>
      <c r="I38" s="144">
        <v>251</v>
      </c>
      <c r="K38"/>
      <c r="L38" s="282"/>
      <c r="M38" s="272" t="s">
        <v>398</v>
      </c>
      <c r="N38" s="273" t="s">
        <v>419</v>
      </c>
      <c r="O38" s="273">
        <v>182</v>
      </c>
      <c r="P38" s="273">
        <v>72</v>
      </c>
      <c r="Q38" s="273">
        <v>253</v>
      </c>
      <c r="R38" s="273">
        <v>72</v>
      </c>
      <c r="S38" s="278">
        <v>553</v>
      </c>
      <c r="V38" s="192"/>
      <c r="W38" s="272" t="s">
        <v>335</v>
      </c>
      <c r="X38" s="273" t="s">
        <v>364</v>
      </c>
      <c r="Y38" s="273">
        <v>275</v>
      </c>
      <c r="Z38" s="273">
        <v>74</v>
      </c>
      <c r="AA38" s="273">
        <v>253</v>
      </c>
      <c r="AB38" s="273">
        <v>74</v>
      </c>
      <c r="AC38" s="194">
        <v>1867</v>
      </c>
    </row>
    <row r="39" spans="2:30" x14ac:dyDescent="0.4">
      <c r="B39" s="282"/>
      <c r="C39" s="141"/>
      <c r="D39" s="143"/>
      <c r="E39" s="143"/>
      <c r="F39" s="143"/>
      <c r="G39" s="143"/>
      <c r="H39" s="143"/>
      <c r="I39" s="145"/>
      <c r="K39"/>
      <c r="L39" s="282"/>
      <c r="M39" s="141"/>
      <c r="N39" s="143"/>
      <c r="O39" s="143"/>
      <c r="P39" s="143"/>
      <c r="Q39" s="143"/>
      <c r="R39" s="143"/>
      <c r="S39" s="184"/>
      <c r="V39" s="192"/>
      <c r="W39" s="141"/>
      <c r="X39" s="143"/>
      <c r="Y39" s="143"/>
      <c r="Z39" s="143"/>
      <c r="AA39" s="143"/>
      <c r="AB39" s="143"/>
      <c r="AC39" s="145"/>
    </row>
    <row r="40" spans="2:30" ht="19.5" thickBot="1" x14ac:dyDescent="0.45">
      <c r="B40" s="282"/>
      <c r="C40" s="153"/>
      <c r="D40" s="177"/>
      <c r="E40" s="277">
        <f>E38+F38</f>
        <v>168</v>
      </c>
      <c r="F40" s="277"/>
      <c r="G40" s="277">
        <f>G38+H38</f>
        <v>130</v>
      </c>
      <c r="H40" s="277"/>
      <c r="I40" s="146"/>
      <c r="K40"/>
      <c r="L40" s="282"/>
      <c r="M40" s="153"/>
      <c r="N40" s="177"/>
      <c r="O40" s="277">
        <f>O38+P38</f>
        <v>254</v>
      </c>
      <c r="P40" s="277"/>
      <c r="Q40" s="277">
        <f>Q38+R38</f>
        <v>325</v>
      </c>
      <c r="R40" s="277"/>
      <c r="S40" s="185"/>
      <c r="V40" s="192"/>
      <c r="W40" s="153"/>
      <c r="X40" s="177"/>
      <c r="Y40" s="207">
        <f>Y38+Z38</f>
        <v>349</v>
      </c>
      <c r="Z40" s="208"/>
      <c r="AA40" s="207">
        <f>AA38+AB38</f>
        <v>327</v>
      </c>
      <c r="AB40" s="208"/>
      <c r="AC40" s="176"/>
      <c r="AD40" s="66">
        <v>82.9</v>
      </c>
    </row>
    <row r="41" spans="2:30" x14ac:dyDescent="0.4">
      <c r="B41" s="282"/>
      <c r="C41" s="272" t="s">
        <v>449</v>
      </c>
      <c r="D41" s="273" t="s">
        <v>481</v>
      </c>
      <c r="E41" s="143">
        <v>104</v>
      </c>
      <c r="F41" s="143">
        <v>31</v>
      </c>
      <c r="G41" s="143">
        <v>139</v>
      </c>
      <c r="H41" s="143">
        <v>31</v>
      </c>
      <c r="I41" s="144">
        <v>484</v>
      </c>
      <c r="K41"/>
      <c r="L41" s="282"/>
      <c r="M41" s="272" t="s">
        <v>399</v>
      </c>
      <c r="N41" s="273" t="s">
        <v>423</v>
      </c>
      <c r="O41" s="273">
        <v>84</v>
      </c>
      <c r="P41" s="273">
        <v>23</v>
      </c>
      <c r="Q41" s="273">
        <v>102</v>
      </c>
      <c r="R41" s="273">
        <v>23</v>
      </c>
      <c r="S41" s="278">
        <v>332</v>
      </c>
      <c r="V41" s="192"/>
      <c r="W41" s="272" t="s">
        <v>336</v>
      </c>
      <c r="X41" s="273" t="s">
        <v>365</v>
      </c>
      <c r="Y41" s="273">
        <v>362</v>
      </c>
      <c r="Z41" s="273">
        <v>110</v>
      </c>
      <c r="AA41" s="273">
        <v>475</v>
      </c>
      <c r="AB41" s="273">
        <v>110</v>
      </c>
      <c r="AC41" s="194">
        <v>3341</v>
      </c>
    </row>
    <row r="42" spans="2:30" x14ac:dyDescent="0.4">
      <c r="B42" s="282"/>
      <c r="C42" s="141"/>
      <c r="D42" s="143"/>
      <c r="E42" s="143"/>
      <c r="F42" s="143"/>
      <c r="G42" s="143"/>
      <c r="H42" s="143"/>
      <c r="I42" s="145"/>
      <c r="K42"/>
      <c r="L42" s="282"/>
      <c r="M42" s="141"/>
      <c r="N42" s="143"/>
      <c r="O42" s="143"/>
      <c r="P42" s="143"/>
      <c r="Q42" s="143"/>
      <c r="R42" s="143"/>
      <c r="S42" s="184"/>
      <c r="V42" s="192"/>
      <c r="W42" s="141"/>
      <c r="X42" s="143"/>
      <c r="Y42" s="143"/>
      <c r="Z42" s="143"/>
      <c r="AA42" s="143"/>
      <c r="AB42" s="143"/>
      <c r="AC42" s="145"/>
    </row>
    <row r="43" spans="2:30" ht="19.5" thickBot="1" x14ac:dyDescent="0.45">
      <c r="B43" s="282"/>
      <c r="C43" s="153"/>
      <c r="D43" s="177"/>
      <c r="E43" s="277">
        <f>E41+F41</f>
        <v>135</v>
      </c>
      <c r="F43" s="277"/>
      <c r="G43" s="277">
        <f>G41+H41</f>
        <v>170</v>
      </c>
      <c r="H43" s="277"/>
      <c r="I43" s="146"/>
      <c r="K43"/>
      <c r="L43" s="282"/>
      <c r="M43" s="153"/>
      <c r="N43" s="177"/>
      <c r="O43" s="277">
        <f>O41+P41</f>
        <v>107</v>
      </c>
      <c r="P43" s="277"/>
      <c r="Q43" s="277">
        <f>Q41+R41</f>
        <v>125</v>
      </c>
      <c r="R43" s="277"/>
      <c r="S43" s="185"/>
      <c r="V43" s="192"/>
      <c r="W43" s="153"/>
      <c r="X43" s="177"/>
      <c r="Y43" s="207">
        <f>Y41+Z41</f>
        <v>472</v>
      </c>
      <c r="Z43" s="208"/>
      <c r="AA43" s="207">
        <f>AA41+AB41</f>
        <v>585</v>
      </c>
      <c r="AB43" s="208"/>
      <c r="AC43" s="176"/>
      <c r="AD43" s="66">
        <v>148.47999999999999</v>
      </c>
    </row>
    <row r="44" spans="2:30" x14ac:dyDescent="0.4">
      <c r="B44" s="282"/>
      <c r="C44" s="272" t="s">
        <v>450</v>
      </c>
      <c r="D44" s="143" t="s">
        <v>484</v>
      </c>
      <c r="E44" s="143">
        <v>133</v>
      </c>
      <c r="F44" s="143">
        <v>29</v>
      </c>
      <c r="G44" s="143">
        <v>146</v>
      </c>
      <c r="H44" s="143">
        <v>29</v>
      </c>
      <c r="I44" s="144">
        <v>432</v>
      </c>
      <c r="K44"/>
      <c r="L44" s="282"/>
      <c r="M44" s="272" t="s">
        <v>427</v>
      </c>
      <c r="N44" s="273" t="s">
        <v>428</v>
      </c>
      <c r="O44" s="273">
        <v>76</v>
      </c>
      <c r="P44" s="273">
        <v>20</v>
      </c>
      <c r="Q44" s="273">
        <v>78</v>
      </c>
      <c r="R44" s="273">
        <v>20</v>
      </c>
      <c r="S44" s="278">
        <v>332</v>
      </c>
      <c r="V44" s="192"/>
      <c r="W44" s="272" t="s">
        <v>337</v>
      </c>
      <c r="X44" s="143" t="s">
        <v>370</v>
      </c>
      <c r="Y44" s="143">
        <v>457</v>
      </c>
      <c r="Z44" s="143">
        <v>150</v>
      </c>
      <c r="AA44" s="143">
        <v>536</v>
      </c>
      <c r="AB44" s="143">
        <v>150</v>
      </c>
      <c r="AC44" s="144">
        <v>2319</v>
      </c>
    </row>
    <row r="45" spans="2:30" x14ac:dyDescent="0.4">
      <c r="B45" s="282"/>
      <c r="C45" s="141"/>
      <c r="D45" s="143"/>
      <c r="E45" s="143"/>
      <c r="F45" s="143"/>
      <c r="G45" s="143"/>
      <c r="H45" s="143"/>
      <c r="I45" s="145"/>
      <c r="K45"/>
      <c r="L45" s="282"/>
      <c r="M45" s="141"/>
      <c r="N45" s="143"/>
      <c r="O45" s="143"/>
      <c r="P45" s="143"/>
      <c r="Q45" s="143"/>
      <c r="R45" s="143"/>
      <c r="S45" s="184"/>
      <c r="V45" s="192"/>
      <c r="W45" s="141"/>
      <c r="X45" s="143"/>
      <c r="Y45" s="143"/>
      <c r="Z45" s="143"/>
      <c r="AA45" s="143"/>
      <c r="AB45" s="143"/>
      <c r="AC45" s="145"/>
    </row>
    <row r="46" spans="2:30" ht="19.5" thickBot="1" x14ac:dyDescent="0.45">
      <c r="B46" s="282"/>
      <c r="C46" s="153"/>
      <c r="D46" s="143"/>
      <c r="E46" s="277">
        <f>E44+F44</f>
        <v>162</v>
      </c>
      <c r="F46" s="277"/>
      <c r="G46" s="277">
        <f>G44+H44</f>
        <v>175</v>
      </c>
      <c r="H46" s="277"/>
      <c r="I46" s="146"/>
      <c r="K46"/>
      <c r="L46" s="282"/>
      <c r="M46" s="153"/>
      <c r="N46" s="177"/>
      <c r="O46" s="277">
        <f>O44+P44</f>
        <v>96</v>
      </c>
      <c r="P46" s="277"/>
      <c r="Q46" s="277">
        <f>Q44+R44</f>
        <v>98</v>
      </c>
      <c r="R46" s="277"/>
      <c r="S46" s="185"/>
      <c r="V46" s="192"/>
      <c r="W46" s="153"/>
      <c r="X46" s="143"/>
      <c r="Y46" s="207">
        <f>Y44+Z44</f>
        <v>607</v>
      </c>
      <c r="Z46" s="208"/>
      <c r="AA46" s="207">
        <f>AA44+AB44</f>
        <v>686</v>
      </c>
      <c r="AB46" s="208"/>
      <c r="AC46" s="146"/>
      <c r="AD46" s="66">
        <v>103</v>
      </c>
    </row>
    <row r="47" spans="2:30" x14ac:dyDescent="0.4">
      <c r="B47" s="282"/>
      <c r="C47" s="272" t="s">
        <v>451</v>
      </c>
      <c r="D47" s="273" t="s">
        <v>492</v>
      </c>
      <c r="E47" s="273">
        <v>215</v>
      </c>
      <c r="F47" s="273">
        <v>37</v>
      </c>
      <c r="G47" s="273">
        <v>168</v>
      </c>
      <c r="H47" s="273">
        <v>37</v>
      </c>
      <c r="I47" s="278">
        <v>478</v>
      </c>
      <c r="K47" s="88"/>
      <c r="L47" s="282"/>
      <c r="M47" s="272" t="s">
        <v>429</v>
      </c>
      <c r="N47" s="273" t="s">
        <v>432</v>
      </c>
      <c r="O47" s="273">
        <v>102</v>
      </c>
      <c r="P47" s="273">
        <v>24</v>
      </c>
      <c r="Q47" s="273">
        <v>72</v>
      </c>
      <c r="R47" s="273">
        <v>24</v>
      </c>
      <c r="S47" s="278">
        <v>184</v>
      </c>
      <c r="V47" s="192"/>
      <c r="W47" s="272" t="s">
        <v>338</v>
      </c>
      <c r="X47" s="143" t="s">
        <v>374</v>
      </c>
      <c r="Y47" s="143">
        <v>754</v>
      </c>
      <c r="Z47" s="143">
        <v>244</v>
      </c>
      <c r="AA47" s="143">
        <v>853</v>
      </c>
      <c r="AB47" s="143">
        <v>244</v>
      </c>
      <c r="AC47" s="144">
        <v>3095</v>
      </c>
    </row>
    <row r="48" spans="2:30" x14ac:dyDescent="0.4">
      <c r="B48" s="282"/>
      <c r="C48" s="141"/>
      <c r="D48" s="143"/>
      <c r="E48" s="143"/>
      <c r="F48" s="143"/>
      <c r="G48" s="143"/>
      <c r="H48" s="143"/>
      <c r="I48" s="184"/>
      <c r="K48" s="88"/>
      <c r="L48" s="282"/>
      <c r="M48" s="141"/>
      <c r="N48" s="143"/>
      <c r="O48" s="143"/>
      <c r="P48" s="143"/>
      <c r="Q48" s="143"/>
      <c r="R48" s="143"/>
      <c r="S48" s="184"/>
      <c r="V48" s="192"/>
      <c r="W48" s="141"/>
      <c r="X48" s="143"/>
      <c r="Y48" s="143"/>
      <c r="Z48" s="143"/>
      <c r="AA48" s="143"/>
      <c r="AB48" s="143"/>
      <c r="AC48" s="145"/>
    </row>
    <row r="49" spans="2:30" ht="19.5" thickBot="1" x14ac:dyDescent="0.45">
      <c r="B49" s="282"/>
      <c r="C49" s="153"/>
      <c r="D49" s="177"/>
      <c r="E49" s="277">
        <f>E47+F47</f>
        <v>252</v>
      </c>
      <c r="F49" s="277"/>
      <c r="G49" s="277">
        <f>G47+H47</f>
        <v>205</v>
      </c>
      <c r="H49" s="277"/>
      <c r="I49" s="185"/>
      <c r="K49" s="88"/>
      <c r="L49" s="282"/>
      <c r="M49" s="153"/>
      <c r="N49" s="177"/>
      <c r="O49" s="277">
        <f>O47+P47</f>
        <v>126</v>
      </c>
      <c r="P49" s="277"/>
      <c r="Q49" s="277">
        <f>Q47+R47</f>
        <v>96</v>
      </c>
      <c r="R49" s="277"/>
      <c r="S49" s="185"/>
      <c r="V49" s="192"/>
      <c r="W49" s="153"/>
      <c r="X49" s="143"/>
      <c r="Y49" s="207">
        <f>Y47+Z47</f>
        <v>998</v>
      </c>
      <c r="Z49" s="208"/>
      <c r="AA49" s="207">
        <f>AA47+AB47</f>
        <v>1097</v>
      </c>
      <c r="AB49" s="208"/>
      <c r="AC49" s="146"/>
      <c r="AD49" s="66">
        <v>137.5</v>
      </c>
    </row>
    <row r="50" spans="2:30" x14ac:dyDescent="0.4">
      <c r="B50" s="282"/>
      <c r="C50" s="272" t="s">
        <v>460</v>
      </c>
      <c r="D50" s="273"/>
      <c r="E50" s="143"/>
      <c r="F50" s="143"/>
      <c r="G50" s="143"/>
      <c r="H50" s="143"/>
      <c r="I50" s="144"/>
      <c r="K50" s="88"/>
      <c r="L50" s="282"/>
      <c r="M50" s="272" t="s">
        <v>402</v>
      </c>
      <c r="N50" s="273" t="s">
        <v>436</v>
      </c>
      <c r="O50" s="143">
        <v>154</v>
      </c>
      <c r="P50" s="143">
        <v>35</v>
      </c>
      <c r="Q50" s="143">
        <v>159</v>
      </c>
      <c r="R50" s="143">
        <v>35</v>
      </c>
      <c r="S50" s="144">
        <v>270</v>
      </c>
      <c r="V50" s="192"/>
      <c r="W50" s="272" t="s">
        <v>339</v>
      </c>
      <c r="X50" s="143" t="s">
        <v>384</v>
      </c>
      <c r="Y50" s="143">
        <v>508</v>
      </c>
      <c r="Z50" s="143">
        <v>167</v>
      </c>
      <c r="AA50" s="143">
        <v>563</v>
      </c>
      <c r="AB50" s="143">
        <v>167</v>
      </c>
      <c r="AC50" s="144">
        <v>1064</v>
      </c>
    </row>
    <row r="51" spans="2:30" x14ac:dyDescent="0.4">
      <c r="B51" s="282"/>
      <c r="C51" s="141"/>
      <c r="D51" s="143"/>
      <c r="E51" s="143"/>
      <c r="F51" s="143"/>
      <c r="G51" s="143"/>
      <c r="H51" s="143"/>
      <c r="I51" s="145"/>
      <c r="K51" s="88"/>
      <c r="L51" s="282"/>
      <c r="M51" s="141"/>
      <c r="N51" s="143"/>
      <c r="O51" s="143"/>
      <c r="P51" s="143"/>
      <c r="Q51" s="143"/>
      <c r="R51" s="143"/>
      <c r="S51" s="145"/>
      <c r="V51" s="192"/>
      <c r="W51" s="141"/>
      <c r="X51" s="143"/>
      <c r="Y51" s="143"/>
      <c r="Z51" s="143"/>
      <c r="AA51" s="143"/>
      <c r="AB51" s="143"/>
      <c r="AC51" s="145"/>
    </row>
    <row r="52" spans="2:30" ht="19.5" thickBot="1" x14ac:dyDescent="0.45">
      <c r="B52" s="282"/>
      <c r="C52" s="153"/>
      <c r="D52" s="177"/>
      <c r="E52" s="277">
        <f>E50+F50</f>
        <v>0</v>
      </c>
      <c r="F52" s="277"/>
      <c r="G52" s="277">
        <f>G50+H50</f>
        <v>0</v>
      </c>
      <c r="H52" s="277"/>
      <c r="I52" s="146"/>
      <c r="K52" s="88"/>
      <c r="L52" s="282"/>
      <c r="M52" s="153"/>
      <c r="N52" s="177"/>
      <c r="O52" s="277">
        <f>O50+P50</f>
        <v>189</v>
      </c>
      <c r="P52" s="277"/>
      <c r="Q52" s="277">
        <f>Q50+R50</f>
        <v>194</v>
      </c>
      <c r="R52" s="277"/>
      <c r="S52" s="146"/>
      <c r="V52" s="192"/>
      <c r="W52" s="153"/>
      <c r="X52" s="143"/>
      <c r="Y52" s="207">
        <f>Y50+Z50</f>
        <v>675</v>
      </c>
      <c r="Z52" s="208"/>
      <c r="AA52" s="207">
        <f>AA50+AB50</f>
        <v>730</v>
      </c>
      <c r="AB52" s="208"/>
      <c r="AC52" s="146"/>
      <c r="AD52" s="66">
        <v>47.2</v>
      </c>
    </row>
    <row r="53" spans="2:30" x14ac:dyDescent="0.4">
      <c r="B53" s="282"/>
      <c r="C53" s="272" t="s">
        <v>461</v>
      </c>
      <c r="D53" s="273"/>
      <c r="E53" s="273"/>
      <c r="F53" s="273"/>
      <c r="G53" s="273"/>
      <c r="H53" s="273"/>
      <c r="I53" s="278"/>
      <c r="K53" s="88"/>
      <c r="L53" s="282"/>
      <c r="M53" s="272" t="s">
        <v>403</v>
      </c>
      <c r="N53" s="273" t="s">
        <v>440</v>
      </c>
      <c r="O53" s="273">
        <v>89</v>
      </c>
      <c r="P53" s="273">
        <v>49</v>
      </c>
      <c r="Q53" s="273">
        <v>136</v>
      </c>
      <c r="R53" s="273">
        <v>49</v>
      </c>
      <c r="S53" s="278">
        <v>277</v>
      </c>
      <c r="V53" s="192"/>
      <c r="W53" s="179" t="s">
        <v>388</v>
      </c>
      <c r="X53" s="143" t="s">
        <v>389</v>
      </c>
      <c r="Y53" s="143">
        <v>176</v>
      </c>
      <c r="Z53" s="143">
        <v>33</v>
      </c>
      <c r="AA53" s="143">
        <v>174</v>
      </c>
      <c r="AB53" s="143">
        <v>33</v>
      </c>
      <c r="AC53" s="144">
        <v>476</v>
      </c>
    </row>
    <row r="54" spans="2:30" x14ac:dyDescent="0.4">
      <c r="B54" s="282"/>
      <c r="C54" s="141"/>
      <c r="D54" s="143"/>
      <c r="E54" s="143"/>
      <c r="F54" s="143"/>
      <c r="G54" s="143"/>
      <c r="H54" s="143"/>
      <c r="I54" s="184"/>
      <c r="K54" s="88"/>
      <c r="L54" s="282"/>
      <c r="M54" s="141"/>
      <c r="N54" s="143"/>
      <c r="O54" s="143"/>
      <c r="P54" s="143"/>
      <c r="Q54" s="143"/>
      <c r="R54" s="143"/>
      <c r="S54" s="184"/>
      <c r="V54" s="192"/>
      <c r="W54" s="180"/>
      <c r="X54" s="143"/>
      <c r="Y54" s="143"/>
      <c r="Z54" s="143"/>
      <c r="AA54" s="143"/>
      <c r="AB54" s="143"/>
      <c r="AC54" s="145"/>
    </row>
    <row r="55" spans="2:30" ht="19.5" thickBot="1" x14ac:dyDescent="0.45">
      <c r="B55" s="282"/>
      <c r="C55" s="153"/>
      <c r="D55" s="177"/>
      <c r="E55" s="277">
        <f>E53+F53</f>
        <v>0</v>
      </c>
      <c r="F55" s="277"/>
      <c r="G55" s="277">
        <f>G53+H53</f>
        <v>0</v>
      </c>
      <c r="H55" s="277"/>
      <c r="I55" s="185"/>
      <c r="K55" s="88"/>
      <c r="L55" s="282"/>
      <c r="M55" s="153"/>
      <c r="N55" s="177"/>
      <c r="O55" s="277">
        <f>O53+P53</f>
        <v>138</v>
      </c>
      <c r="P55" s="277"/>
      <c r="Q55" s="277">
        <f>Q53+R53</f>
        <v>185</v>
      </c>
      <c r="R55" s="277"/>
      <c r="S55" s="185"/>
      <c r="V55" s="192"/>
      <c r="W55" s="181"/>
      <c r="X55" s="143"/>
      <c r="Y55" s="207">
        <f>Y53+Z53</f>
        <v>209</v>
      </c>
      <c r="Z55" s="208"/>
      <c r="AA55" s="207">
        <f>AA53+AB53</f>
        <v>207</v>
      </c>
      <c r="AB55" s="208"/>
      <c r="AC55" s="146"/>
      <c r="AD55" s="66">
        <f>AC53/22.5</f>
        <v>21.155555555555555</v>
      </c>
    </row>
    <row r="56" spans="2:30" x14ac:dyDescent="0.4">
      <c r="B56" s="282"/>
      <c r="C56" s="272" t="s">
        <v>462</v>
      </c>
      <c r="D56" s="143"/>
      <c r="E56" s="143"/>
      <c r="F56" s="143"/>
      <c r="G56" s="143"/>
      <c r="H56" s="143"/>
      <c r="I56" s="144"/>
      <c r="K56" s="88"/>
      <c r="L56" s="282"/>
      <c r="M56" s="272" t="s">
        <v>439</v>
      </c>
      <c r="N56" s="143" t="s">
        <v>444</v>
      </c>
      <c r="O56" s="143">
        <v>79</v>
      </c>
      <c r="P56" s="143">
        <v>22</v>
      </c>
      <c r="Q56" s="143">
        <v>112</v>
      </c>
      <c r="R56" s="143">
        <v>22</v>
      </c>
      <c r="S56" s="144">
        <v>336</v>
      </c>
      <c r="V56" s="192"/>
      <c r="W56" s="272" t="s">
        <v>390</v>
      </c>
      <c r="X56" s="273"/>
      <c r="Y56" s="200"/>
      <c r="Z56" s="200"/>
      <c r="AA56" s="200"/>
      <c r="AB56" s="200"/>
      <c r="AC56" s="194"/>
    </row>
    <row r="57" spans="2:30" x14ac:dyDescent="0.4">
      <c r="B57" s="282"/>
      <c r="C57" s="141"/>
      <c r="D57" s="143"/>
      <c r="E57" s="143"/>
      <c r="F57" s="143"/>
      <c r="G57" s="143"/>
      <c r="H57" s="143"/>
      <c r="I57" s="145"/>
      <c r="K57" s="88"/>
      <c r="L57" s="282"/>
      <c r="M57" s="141"/>
      <c r="N57" s="143"/>
      <c r="O57" s="143"/>
      <c r="P57" s="143"/>
      <c r="Q57" s="143"/>
      <c r="R57" s="143"/>
      <c r="S57" s="145"/>
      <c r="V57" s="192"/>
      <c r="W57" s="141"/>
      <c r="X57" s="143"/>
      <c r="Y57" s="156"/>
      <c r="Z57" s="156"/>
      <c r="AA57" s="156"/>
      <c r="AB57" s="156"/>
      <c r="AC57" s="145"/>
    </row>
    <row r="58" spans="2:30" ht="19.5" thickBot="1" x14ac:dyDescent="0.45">
      <c r="B58" s="282"/>
      <c r="C58" s="153"/>
      <c r="D58" s="143"/>
      <c r="E58" s="277">
        <f>E56+F56</f>
        <v>0</v>
      </c>
      <c r="F58" s="277"/>
      <c r="G58" s="277">
        <f>G56+H56</f>
        <v>0</v>
      </c>
      <c r="H58" s="277"/>
      <c r="I58" s="146"/>
      <c r="K58" s="88"/>
      <c r="L58" s="282"/>
      <c r="M58" s="153"/>
      <c r="N58" s="143"/>
      <c r="O58" s="277">
        <f>O56+P56</f>
        <v>101</v>
      </c>
      <c r="P58" s="277"/>
      <c r="Q58" s="277">
        <f>Q56+R56</f>
        <v>134</v>
      </c>
      <c r="R58" s="277"/>
      <c r="S58" s="146"/>
      <c r="V58" s="192"/>
      <c r="W58" s="153"/>
      <c r="X58" s="177"/>
      <c r="Y58" s="207"/>
      <c r="Z58" s="208"/>
      <c r="AA58" s="207"/>
      <c r="AB58" s="208"/>
      <c r="AC58" s="176"/>
    </row>
    <row r="59" spans="2:30" x14ac:dyDescent="0.4">
      <c r="B59" s="282"/>
      <c r="C59" s="272" t="s">
        <v>463</v>
      </c>
      <c r="D59" s="279"/>
      <c r="E59" s="143"/>
      <c r="F59" s="143"/>
      <c r="G59" s="143"/>
      <c r="H59" s="143"/>
      <c r="I59" s="144"/>
      <c r="K59" s="88"/>
      <c r="L59" s="282"/>
      <c r="M59" s="272" t="s">
        <v>455</v>
      </c>
      <c r="N59" s="279" t="s">
        <v>456</v>
      </c>
      <c r="O59" s="143">
        <v>148</v>
      </c>
      <c r="P59" s="143">
        <v>48</v>
      </c>
      <c r="Q59" s="143">
        <v>172</v>
      </c>
      <c r="R59" s="143">
        <v>48</v>
      </c>
      <c r="S59" s="144">
        <v>317</v>
      </c>
      <c r="V59" s="192"/>
      <c r="W59" s="272" t="s">
        <v>391</v>
      </c>
      <c r="X59" s="197"/>
      <c r="Y59" s="273"/>
      <c r="Z59" s="273"/>
      <c r="AA59" s="273"/>
      <c r="AB59" s="273"/>
      <c r="AC59" s="194"/>
    </row>
    <row r="60" spans="2:30" x14ac:dyDescent="0.4">
      <c r="B60" s="282"/>
      <c r="C60" s="141"/>
      <c r="D60" s="150"/>
      <c r="E60" s="143"/>
      <c r="F60" s="143"/>
      <c r="G60" s="143"/>
      <c r="H60" s="143"/>
      <c r="I60" s="145"/>
      <c r="K60" s="88"/>
      <c r="L60" s="282"/>
      <c r="M60" s="141"/>
      <c r="N60" s="150"/>
      <c r="O60" s="143"/>
      <c r="P60" s="143"/>
      <c r="Q60" s="143"/>
      <c r="R60" s="143"/>
      <c r="S60" s="145"/>
      <c r="V60" s="192"/>
      <c r="W60" s="141"/>
      <c r="X60" s="204"/>
      <c r="Y60" s="143"/>
      <c r="Z60" s="143"/>
      <c r="AA60" s="143"/>
      <c r="AB60" s="143"/>
      <c r="AC60" s="145"/>
    </row>
    <row r="61" spans="2:30" ht="19.5" thickBot="1" x14ac:dyDescent="0.45">
      <c r="B61" s="283"/>
      <c r="C61" s="153"/>
      <c r="D61" s="280"/>
      <c r="E61" s="277">
        <f>E59+F59</f>
        <v>0</v>
      </c>
      <c r="F61" s="277"/>
      <c r="G61" s="277">
        <f>G59+H59</f>
        <v>0</v>
      </c>
      <c r="H61" s="277"/>
      <c r="I61" s="146"/>
      <c r="K61" s="88"/>
      <c r="L61" s="283"/>
      <c r="M61" s="153"/>
      <c r="N61" s="280"/>
      <c r="O61" s="277">
        <f>O59+P59</f>
        <v>196</v>
      </c>
      <c r="P61" s="277"/>
      <c r="Q61" s="277">
        <f>Q59+R59</f>
        <v>220</v>
      </c>
      <c r="R61" s="277"/>
      <c r="S61" s="146"/>
      <c r="V61" s="193"/>
      <c r="W61" s="153"/>
      <c r="X61" s="205"/>
      <c r="Y61" s="207">
        <f>Y59+Z59</f>
        <v>0</v>
      </c>
      <c r="Z61" s="208"/>
      <c r="AA61" s="207">
        <f>AA59+AB59</f>
        <v>0</v>
      </c>
      <c r="AB61" s="208"/>
      <c r="AC61" s="176"/>
    </row>
    <row r="62" spans="2:30" x14ac:dyDescent="0.4">
      <c r="B62" s="77"/>
      <c r="C62" s="77"/>
      <c r="D62" s="91"/>
      <c r="E62" s="92"/>
      <c r="F62" s="92"/>
      <c r="G62" s="92"/>
      <c r="H62" s="92"/>
      <c r="I62" s="77"/>
      <c r="K62" s="88"/>
      <c r="L62" s="88"/>
      <c r="M62" s="88"/>
      <c r="N62" s="88"/>
      <c r="O62" s="88"/>
      <c r="P62" s="88"/>
      <c r="Q62" s="88"/>
      <c r="R62" s="88"/>
    </row>
    <row r="63" spans="2:30" x14ac:dyDescent="0.4">
      <c r="D63" s="178" t="s">
        <v>145</v>
      </c>
    </row>
    <row r="64" spans="2:30" ht="19.5" thickBot="1" x14ac:dyDescent="0.45">
      <c r="D64" s="178"/>
    </row>
    <row r="65" spans="3:26"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row>
    <row r="66" spans="3:26" x14ac:dyDescent="0.4">
      <c r="C66" s="84" t="s">
        <v>146</v>
      </c>
      <c r="D66" s="191" t="s">
        <v>439</v>
      </c>
      <c r="E66" s="266">
        <v>162</v>
      </c>
      <c r="F66" s="267"/>
      <c r="G66" s="97" t="s">
        <v>103</v>
      </c>
      <c r="H66" s="70" t="s">
        <v>128</v>
      </c>
      <c r="I66" s="70" t="s">
        <v>129</v>
      </c>
      <c r="J66" s="71" t="s">
        <v>128</v>
      </c>
      <c r="L66" s="191" t="s">
        <v>390</v>
      </c>
      <c r="M66" s="266">
        <v>47</v>
      </c>
      <c r="N66" s="267"/>
      <c r="O66" s="97" t="s">
        <v>103</v>
      </c>
      <c r="P66" s="70" t="s">
        <v>128</v>
      </c>
      <c r="Q66" s="70" t="s">
        <v>129</v>
      </c>
      <c r="R66" s="71" t="s">
        <v>128</v>
      </c>
      <c r="T66" s="191" t="s">
        <v>333</v>
      </c>
      <c r="U66" s="266">
        <v>88</v>
      </c>
      <c r="V66" s="267"/>
      <c r="W66" s="97" t="s">
        <v>103</v>
      </c>
      <c r="X66" s="70" t="s">
        <v>128</v>
      </c>
      <c r="Y66" s="70" t="s">
        <v>129</v>
      </c>
      <c r="Z66" s="71" t="s">
        <v>128</v>
      </c>
    </row>
    <row r="67" spans="3:26" ht="19.5" x14ac:dyDescent="0.4">
      <c r="C67" s="107" t="s">
        <v>302</v>
      </c>
      <c r="D67" s="192"/>
      <c r="E67" s="268"/>
      <c r="F67" s="269"/>
      <c r="G67" s="142">
        <v>38</v>
      </c>
      <c r="H67" s="154">
        <v>10</v>
      </c>
      <c r="I67" s="154">
        <v>37</v>
      </c>
      <c r="J67" s="144">
        <v>10</v>
      </c>
      <c r="L67" s="192"/>
      <c r="M67" s="268"/>
      <c r="N67" s="269"/>
      <c r="O67" s="142">
        <v>27</v>
      </c>
      <c r="P67" s="154">
        <v>13</v>
      </c>
      <c r="Q67" s="154">
        <v>43</v>
      </c>
      <c r="R67" s="144">
        <v>13</v>
      </c>
      <c r="T67" s="192"/>
      <c r="U67" s="268"/>
      <c r="V67" s="269"/>
      <c r="W67" s="142">
        <v>43</v>
      </c>
      <c r="X67" s="154">
        <v>9</v>
      </c>
      <c r="Y67" s="154">
        <v>42</v>
      </c>
      <c r="Z67" s="144">
        <v>9</v>
      </c>
    </row>
    <row r="68" spans="3:26" x14ac:dyDescent="0.4">
      <c r="D68" s="192"/>
      <c r="E68" s="268"/>
      <c r="F68" s="269"/>
      <c r="G68" s="264"/>
      <c r="H68" s="156"/>
      <c r="I68" s="156"/>
      <c r="J68" s="146"/>
      <c r="L68" s="192"/>
      <c r="M68" s="268"/>
      <c r="N68" s="269"/>
      <c r="O68" s="264"/>
      <c r="P68" s="156"/>
      <c r="Q68" s="156"/>
      <c r="R68" s="146"/>
      <c r="T68" s="192"/>
      <c r="U68" s="268"/>
      <c r="V68" s="269"/>
      <c r="W68" s="264"/>
      <c r="X68" s="156"/>
      <c r="Y68" s="156"/>
      <c r="Z68" s="146"/>
    </row>
    <row r="69" spans="3:26" ht="19.5" thickBot="1" x14ac:dyDescent="0.45">
      <c r="D69" s="193"/>
      <c r="E69" s="270"/>
      <c r="F69" s="271"/>
      <c r="G69" s="265">
        <f>G67+H67</f>
        <v>48</v>
      </c>
      <c r="H69" s="196"/>
      <c r="I69" s="195">
        <f>I67+J67</f>
        <v>47</v>
      </c>
      <c r="J69" s="201"/>
      <c r="L69" s="193"/>
      <c r="M69" s="270"/>
      <c r="N69" s="271"/>
      <c r="O69" s="265">
        <f>O67+P67</f>
        <v>40</v>
      </c>
      <c r="P69" s="196"/>
      <c r="Q69" s="195">
        <f>Q67+R67</f>
        <v>56</v>
      </c>
      <c r="R69" s="201"/>
      <c r="T69" s="193"/>
      <c r="U69" s="270"/>
      <c r="V69" s="271"/>
      <c r="W69" s="265">
        <f>W67+X67</f>
        <v>52</v>
      </c>
      <c r="X69" s="196"/>
      <c r="Y69" s="195">
        <f>Y67+Z67</f>
        <v>51</v>
      </c>
      <c r="Z69" s="201"/>
    </row>
    <row r="70" spans="3:26" x14ac:dyDescent="0.4">
      <c r="D70" s="191" t="s">
        <v>455</v>
      </c>
      <c r="E70" s="266">
        <v>380</v>
      </c>
      <c r="F70" s="267"/>
      <c r="G70" s="97" t="s">
        <v>103</v>
      </c>
      <c r="H70" s="70" t="s">
        <v>128</v>
      </c>
      <c r="I70" s="70" t="s">
        <v>129</v>
      </c>
      <c r="J70" s="71" t="s">
        <v>128</v>
      </c>
      <c r="L70" s="191" t="s">
        <v>391</v>
      </c>
      <c r="M70" s="266">
        <v>57</v>
      </c>
      <c r="N70" s="267"/>
      <c r="O70" s="97" t="s">
        <v>103</v>
      </c>
      <c r="P70" s="70" t="s">
        <v>128</v>
      </c>
      <c r="Q70" s="70" t="s">
        <v>129</v>
      </c>
      <c r="R70" s="71" t="s">
        <v>128</v>
      </c>
      <c r="T70" s="191" t="s">
        <v>334</v>
      </c>
      <c r="U70" s="266">
        <v>62</v>
      </c>
      <c r="V70" s="267"/>
      <c r="W70" s="97" t="s">
        <v>103</v>
      </c>
      <c r="X70" s="70" t="s">
        <v>128</v>
      </c>
      <c r="Y70" s="70" t="s">
        <v>129</v>
      </c>
      <c r="Z70" s="71" t="s">
        <v>128</v>
      </c>
    </row>
    <row r="71" spans="3:26" x14ac:dyDescent="0.4">
      <c r="D71" s="192"/>
      <c r="E71" s="268"/>
      <c r="F71" s="269"/>
      <c r="G71" s="142">
        <v>53</v>
      </c>
      <c r="H71" s="154">
        <v>16</v>
      </c>
      <c r="I71" s="154">
        <v>65</v>
      </c>
      <c r="J71" s="144">
        <v>16</v>
      </c>
      <c r="L71" s="192"/>
      <c r="M71" s="268"/>
      <c r="N71" s="269"/>
      <c r="O71" s="142">
        <v>32</v>
      </c>
      <c r="P71" s="154">
        <v>7</v>
      </c>
      <c r="Q71" s="154">
        <v>32</v>
      </c>
      <c r="R71" s="144">
        <v>7</v>
      </c>
      <c r="T71" s="192"/>
      <c r="U71" s="268"/>
      <c r="V71" s="269"/>
      <c r="W71" s="142">
        <v>85</v>
      </c>
      <c r="X71" s="154">
        <v>18</v>
      </c>
      <c r="Y71" s="154">
        <v>91</v>
      </c>
      <c r="Z71" s="144">
        <v>18</v>
      </c>
    </row>
    <row r="72" spans="3:26" x14ac:dyDescent="0.4">
      <c r="D72" s="192"/>
      <c r="E72" s="268"/>
      <c r="F72" s="269"/>
      <c r="G72" s="264"/>
      <c r="H72" s="156"/>
      <c r="I72" s="156"/>
      <c r="J72" s="146"/>
      <c r="L72" s="192"/>
      <c r="M72" s="268"/>
      <c r="N72" s="269"/>
      <c r="O72" s="264"/>
      <c r="P72" s="156"/>
      <c r="Q72" s="156"/>
      <c r="R72" s="146"/>
      <c r="T72" s="192"/>
      <c r="U72" s="268"/>
      <c r="V72" s="269"/>
      <c r="W72" s="264"/>
      <c r="X72" s="156"/>
      <c r="Y72" s="156"/>
      <c r="Z72" s="146"/>
    </row>
    <row r="73" spans="3:26" ht="19.5" thickBot="1" x14ac:dyDescent="0.45">
      <c r="D73" s="193"/>
      <c r="E73" s="270"/>
      <c r="F73" s="271"/>
      <c r="G73" s="265">
        <f>G71+H71</f>
        <v>69</v>
      </c>
      <c r="H73" s="196"/>
      <c r="I73" s="195">
        <f>I71+J71</f>
        <v>81</v>
      </c>
      <c r="J73" s="201"/>
      <c r="L73" s="193"/>
      <c r="M73" s="270"/>
      <c r="N73" s="271"/>
      <c r="O73" s="265">
        <f>O71+P71</f>
        <v>39</v>
      </c>
      <c r="P73" s="196"/>
      <c r="Q73" s="195">
        <f>Q71+R71</f>
        <v>39</v>
      </c>
      <c r="R73" s="201"/>
      <c r="T73" s="193"/>
      <c r="U73" s="270"/>
      <c r="V73" s="271"/>
      <c r="W73" s="265">
        <f>W71+X71</f>
        <v>103</v>
      </c>
      <c r="X73" s="196"/>
      <c r="Y73" s="195">
        <f>Y71+Z71</f>
        <v>109</v>
      </c>
      <c r="Z73" s="201"/>
    </row>
    <row r="74" spans="3:26" x14ac:dyDescent="0.4">
      <c r="D74" s="191" t="s">
        <v>454</v>
      </c>
      <c r="E74" s="266">
        <v>97</v>
      </c>
      <c r="F74" s="267"/>
      <c r="G74" s="97" t="s">
        <v>103</v>
      </c>
      <c r="H74" s="70" t="s">
        <v>128</v>
      </c>
      <c r="I74" s="70" t="s">
        <v>129</v>
      </c>
      <c r="J74" s="71" t="s">
        <v>128</v>
      </c>
      <c r="L74" s="191" t="s">
        <v>398</v>
      </c>
      <c r="M74" s="266">
        <v>111</v>
      </c>
      <c r="N74" s="267"/>
      <c r="O74" s="97" t="s">
        <v>103</v>
      </c>
      <c r="P74" s="70" t="s">
        <v>128</v>
      </c>
      <c r="Q74" s="70" t="s">
        <v>129</v>
      </c>
      <c r="R74" s="71" t="s">
        <v>128</v>
      </c>
      <c r="T74" s="191" t="s">
        <v>335</v>
      </c>
      <c r="U74" s="266">
        <v>148</v>
      </c>
      <c r="V74" s="267"/>
      <c r="W74" s="97" t="s">
        <v>103</v>
      </c>
      <c r="X74" s="70" t="s">
        <v>128</v>
      </c>
      <c r="Y74" s="70" t="s">
        <v>129</v>
      </c>
      <c r="Z74" s="71" t="s">
        <v>128</v>
      </c>
    </row>
    <row r="75" spans="3:26" x14ac:dyDescent="0.4">
      <c r="D75" s="192"/>
      <c r="E75" s="268"/>
      <c r="F75" s="269"/>
      <c r="G75" s="142">
        <v>53</v>
      </c>
      <c r="H75" s="154">
        <v>7</v>
      </c>
      <c r="I75" s="154">
        <v>75</v>
      </c>
      <c r="J75" s="144">
        <v>7</v>
      </c>
      <c r="L75" s="192"/>
      <c r="M75" s="268"/>
      <c r="N75" s="269"/>
      <c r="O75" s="142">
        <v>61</v>
      </c>
      <c r="P75" s="154">
        <v>15</v>
      </c>
      <c r="Q75" s="154">
        <v>58</v>
      </c>
      <c r="R75" s="144">
        <v>15</v>
      </c>
      <c r="T75" s="192"/>
      <c r="U75" s="268"/>
      <c r="V75" s="269"/>
      <c r="W75" s="142">
        <v>157</v>
      </c>
      <c r="X75" s="154">
        <v>33</v>
      </c>
      <c r="Y75" s="154">
        <v>134</v>
      </c>
      <c r="Z75" s="144">
        <v>33</v>
      </c>
    </row>
    <row r="76" spans="3:26" x14ac:dyDescent="0.4">
      <c r="D76" s="192"/>
      <c r="E76" s="268"/>
      <c r="F76" s="269"/>
      <c r="G76" s="264"/>
      <c r="H76" s="156"/>
      <c r="I76" s="156"/>
      <c r="J76" s="146"/>
      <c r="L76" s="192"/>
      <c r="M76" s="268"/>
      <c r="N76" s="269"/>
      <c r="O76" s="264"/>
      <c r="P76" s="156"/>
      <c r="Q76" s="156"/>
      <c r="R76" s="146"/>
      <c r="T76" s="192"/>
      <c r="U76" s="268"/>
      <c r="V76" s="269"/>
      <c r="W76" s="264"/>
      <c r="X76" s="156"/>
      <c r="Y76" s="156"/>
      <c r="Z76" s="146"/>
    </row>
    <row r="77" spans="3:26" ht="19.5" thickBot="1" x14ac:dyDescent="0.45">
      <c r="D77" s="193"/>
      <c r="E77" s="270"/>
      <c r="F77" s="271"/>
      <c r="G77" s="265">
        <f t="shared" ref="G77" si="3">G75+H75</f>
        <v>60</v>
      </c>
      <c r="H77" s="196"/>
      <c r="I77" s="195">
        <f t="shared" ref="I77" si="4">I75+J75</f>
        <v>82</v>
      </c>
      <c r="J77" s="201"/>
      <c r="L77" s="193"/>
      <c r="M77" s="270"/>
      <c r="N77" s="271"/>
      <c r="O77" s="265">
        <f>O75+P75</f>
        <v>76</v>
      </c>
      <c r="P77" s="196"/>
      <c r="Q77" s="195">
        <f>Q75+R75</f>
        <v>73</v>
      </c>
      <c r="R77" s="201"/>
      <c r="T77" s="193"/>
      <c r="U77" s="270"/>
      <c r="V77" s="271"/>
      <c r="W77" s="265">
        <f>W75+X75</f>
        <v>190</v>
      </c>
      <c r="X77" s="196"/>
      <c r="Y77" s="195">
        <f>Y75+Z75</f>
        <v>167</v>
      </c>
      <c r="Z77" s="201"/>
    </row>
    <row r="78" spans="3:26" x14ac:dyDescent="0.4">
      <c r="D78" s="191" t="s">
        <v>447</v>
      </c>
      <c r="E78" s="266">
        <v>64</v>
      </c>
      <c r="F78" s="267"/>
      <c r="G78" s="97" t="s">
        <v>103</v>
      </c>
      <c r="H78" s="70" t="s">
        <v>128</v>
      </c>
      <c r="I78" s="70" t="s">
        <v>129</v>
      </c>
      <c r="J78" s="71" t="s">
        <v>128</v>
      </c>
      <c r="L78" s="191" t="s">
        <v>399</v>
      </c>
      <c r="M78" s="266">
        <v>176</v>
      </c>
      <c r="N78" s="267"/>
      <c r="O78" s="97" t="s">
        <v>103</v>
      </c>
      <c r="P78" s="70" t="s">
        <v>128</v>
      </c>
      <c r="Q78" s="70" t="s">
        <v>129</v>
      </c>
      <c r="R78" s="71" t="s">
        <v>128</v>
      </c>
      <c r="T78" s="191" t="s">
        <v>336</v>
      </c>
      <c r="U78" s="266">
        <v>447</v>
      </c>
      <c r="V78" s="267"/>
      <c r="W78" s="97" t="s">
        <v>103</v>
      </c>
      <c r="X78" s="70" t="s">
        <v>128</v>
      </c>
      <c r="Y78" s="70" t="s">
        <v>129</v>
      </c>
      <c r="Z78" s="71" t="s">
        <v>128</v>
      </c>
    </row>
    <row r="79" spans="3:26" x14ac:dyDescent="0.4">
      <c r="D79" s="192"/>
      <c r="E79" s="268"/>
      <c r="F79" s="269"/>
      <c r="G79" s="142">
        <v>67</v>
      </c>
      <c r="H79" s="154">
        <v>8</v>
      </c>
      <c r="I79" s="154">
        <v>44</v>
      </c>
      <c r="J79" s="144">
        <v>8</v>
      </c>
      <c r="L79" s="192"/>
      <c r="M79" s="268"/>
      <c r="N79" s="269"/>
      <c r="O79" s="142">
        <v>21</v>
      </c>
      <c r="P79" s="154">
        <v>4</v>
      </c>
      <c r="Q79" s="154">
        <v>23</v>
      </c>
      <c r="R79" s="144">
        <v>4</v>
      </c>
      <c r="T79" s="192"/>
      <c r="U79" s="268"/>
      <c r="V79" s="269"/>
      <c r="W79" s="142">
        <v>167</v>
      </c>
      <c r="X79" s="154">
        <v>35</v>
      </c>
      <c r="Y79" s="154">
        <v>179</v>
      </c>
      <c r="Z79" s="144">
        <v>35</v>
      </c>
    </row>
    <row r="80" spans="3:26" x14ac:dyDescent="0.4">
      <c r="D80" s="192"/>
      <c r="E80" s="268"/>
      <c r="F80" s="269"/>
      <c r="G80" s="264"/>
      <c r="H80" s="156"/>
      <c r="I80" s="156"/>
      <c r="J80" s="146"/>
      <c r="L80" s="192"/>
      <c r="M80" s="268"/>
      <c r="N80" s="269"/>
      <c r="O80" s="264"/>
      <c r="P80" s="156"/>
      <c r="Q80" s="156"/>
      <c r="R80" s="146"/>
      <c r="T80" s="192"/>
      <c r="U80" s="268"/>
      <c r="V80" s="269"/>
      <c r="W80" s="264"/>
      <c r="X80" s="156"/>
      <c r="Y80" s="156"/>
      <c r="Z80" s="146"/>
    </row>
    <row r="81" spans="4:26" ht="19.5" thickBot="1" x14ac:dyDescent="0.45">
      <c r="D81" s="193"/>
      <c r="E81" s="270"/>
      <c r="F81" s="271"/>
      <c r="G81" s="265">
        <f t="shared" ref="G81" si="5">G79+H79</f>
        <v>75</v>
      </c>
      <c r="H81" s="196"/>
      <c r="I81" s="195">
        <f t="shared" ref="I81" si="6">I79+J79</f>
        <v>52</v>
      </c>
      <c r="J81" s="201"/>
      <c r="L81" s="193"/>
      <c r="M81" s="270"/>
      <c r="N81" s="271"/>
      <c r="O81" s="265">
        <f>O79+P79</f>
        <v>25</v>
      </c>
      <c r="P81" s="196"/>
      <c r="Q81" s="195">
        <f>Q79+R79</f>
        <v>27</v>
      </c>
      <c r="R81" s="201"/>
      <c r="T81" s="193"/>
      <c r="U81" s="270"/>
      <c r="V81" s="271"/>
      <c r="W81" s="265">
        <f>W79+X79</f>
        <v>202</v>
      </c>
      <c r="X81" s="196"/>
      <c r="Y81" s="195">
        <f>Y79+Z79</f>
        <v>214</v>
      </c>
      <c r="Z81" s="201"/>
    </row>
    <row r="82" spans="4:26" x14ac:dyDescent="0.4">
      <c r="D82" s="191" t="s">
        <v>448</v>
      </c>
      <c r="E82" s="266">
        <v>22</v>
      </c>
      <c r="F82" s="267"/>
      <c r="G82" s="97" t="s">
        <v>103</v>
      </c>
      <c r="H82" s="70" t="s">
        <v>128</v>
      </c>
      <c r="I82" s="70" t="s">
        <v>129</v>
      </c>
      <c r="J82" s="71" t="s">
        <v>128</v>
      </c>
      <c r="L82" s="191" t="s">
        <v>427</v>
      </c>
      <c r="M82" s="266">
        <v>576</v>
      </c>
      <c r="N82" s="267"/>
      <c r="O82" s="97" t="s">
        <v>103</v>
      </c>
      <c r="P82" s="70" t="s">
        <v>128</v>
      </c>
      <c r="Q82" s="70" t="s">
        <v>129</v>
      </c>
      <c r="R82" s="71" t="s">
        <v>128</v>
      </c>
      <c r="T82" s="191" t="s">
        <v>337</v>
      </c>
      <c r="U82" s="266">
        <v>109</v>
      </c>
      <c r="V82" s="267"/>
      <c r="W82" s="97" t="s">
        <v>103</v>
      </c>
      <c r="X82" s="70" t="s">
        <v>128</v>
      </c>
      <c r="Y82" s="70" t="s">
        <v>129</v>
      </c>
      <c r="Z82" s="71" t="s">
        <v>128</v>
      </c>
    </row>
    <row r="83" spans="4:26" x14ac:dyDescent="0.4">
      <c r="D83" s="192"/>
      <c r="E83" s="268"/>
      <c r="F83" s="269"/>
      <c r="G83" s="142">
        <v>24</v>
      </c>
      <c r="H83" s="154">
        <v>3</v>
      </c>
      <c r="I83" s="154">
        <v>21</v>
      </c>
      <c r="J83" s="144">
        <v>3</v>
      </c>
      <c r="L83" s="192"/>
      <c r="M83" s="268"/>
      <c r="N83" s="269"/>
      <c r="O83" s="142">
        <v>44</v>
      </c>
      <c r="P83" s="154">
        <v>6</v>
      </c>
      <c r="Q83" s="154">
        <v>29</v>
      </c>
      <c r="R83" s="144">
        <v>6</v>
      </c>
      <c r="T83" s="192"/>
      <c r="U83" s="268"/>
      <c r="V83" s="269"/>
      <c r="W83" s="142">
        <v>160</v>
      </c>
      <c r="X83" s="154">
        <v>40</v>
      </c>
      <c r="Y83" s="154">
        <v>155</v>
      </c>
      <c r="Z83" s="144">
        <v>40</v>
      </c>
    </row>
    <row r="84" spans="4:26" x14ac:dyDescent="0.4">
      <c r="D84" s="192"/>
      <c r="E84" s="268"/>
      <c r="F84" s="269"/>
      <c r="G84" s="264"/>
      <c r="H84" s="156"/>
      <c r="I84" s="156"/>
      <c r="J84" s="146"/>
      <c r="L84" s="192"/>
      <c r="M84" s="268"/>
      <c r="N84" s="269"/>
      <c r="O84" s="264"/>
      <c r="P84" s="156"/>
      <c r="Q84" s="156"/>
      <c r="R84" s="146"/>
      <c r="T84" s="192"/>
      <c r="U84" s="268"/>
      <c r="V84" s="269"/>
      <c r="W84" s="264"/>
      <c r="X84" s="156"/>
      <c r="Y84" s="156"/>
      <c r="Z84" s="146"/>
    </row>
    <row r="85" spans="4:26" ht="19.5" thickBot="1" x14ac:dyDescent="0.45">
      <c r="D85" s="193"/>
      <c r="E85" s="270"/>
      <c r="F85" s="271"/>
      <c r="G85" s="265">
        <f t="shared" ref="G85" si="7">G83+H83</f>
        <v>27</v>
      </c>
      <c r="H85" s="196"/>
      <c r="I85" s="195">
        <f t="shared" ref="I85" si="8">I83+J83</f>
        <v>24</v>
      </c>
      <c r="J85" s="201"/>
      <c r="L85" s="193"/>
      <c r="M85" s="270"/>
      <c r="N85" s="271"/>
      <c r="O85" s="265">
        <f>O83+P83</f>
        <v>50</v>
      </c>
      <c r="P85" s="196"/>
      <c r="Q85" s="195">
        <f>Q83+R83</f>
        <v>35</v>
      </c>
      <c r="R85" s="201"/>
      <c r="T85" s="193"/>
      <c r="U85" s="270"/>
      <c r="V85" s="271"/>
      <c r="W85" s="265">
        <f>W83+X83</f>
        <v>200</v>
      </c>
      <c r="X85" s="196"/>
      <c r="Y85" s="195">
        <f>Y83+Z83</f>
        <v>195</v>
      </c>
      <c r="Z85" s="201"/>
    </row>
    <row r="86" spans="4:26" x14ac:dyDescent="0.4">
      <c r="D86" s="191" t="s">
        <v>449</v>
      </c>
      <c r="E86" s="266">
        <v>57</v>
      </c>
      <c r="F86" s="267"/>
      <c r="G86" s="97" t="s">
        <v>103</v>
      </c>
      <c r="H86" s="70" t="s">
        <v>128</v>
      </c>
      <c r="I86" s="70" t="s">
        <v>129</v>
      </c>
      <c r="J86" s="71" t="s">
        <v>128</v>
      </c>
      <c r="L86" s="191" t="s">
        <v>429</v>
      </c>
      <c r="M86" s="266">
        <v>47</v>
      </c>
      <c r="N86" s="267"/>
      <c r="O86" s="97" t="s">
        <v>103</v>
      </c>
      <c r="P86" s="70" t="s">
        <v>128</v>
      </c>
      <c r="Q86" s="70" t="s">
        <v>129</v>
      </c>
      <c r="R86" s="71" t="s">
        <v>128</v>
      </c>
      <c r="T86" s="191" t="s">
        <v>338</v>
      </c>
      <c r="U86" s="266">
        <v>25</v>
      </c>
      <c r="V86" s="267"/>
      <c r="W86" s="97" t="s">
        <v>103</v>
      </c>
      <c r="X86" s="70" t="s">
        <v>128</v>
      </c>
      <c r="Y86" s="70" t="s">
        <v>129</v>
      </c>
      <c r="Z86" s="71" t="s">
        <v>128</v>
      </c>
    </row>
    <row r="87" spans="4:26" x14ac:dyDescent="0.4">
      <c r="D87" s="192"/>
      <c r="E87" s="268"/>
      <c r="F87" s="269"/>
      <c r="G87" s="142">
        <v>21</v>
      </c>
      <c r="H87" s="154">
        <v>1</v>
      </c>
      <c r="I87" s="154">
        <v>49</v>
      </c>
      <c r="J87" s="144">
        <v>1</v>
      </c>
      <c r="L87" s="192"/>
      <c r="M87" s="268"/>
      <c r="N87" s="269"/>
      <c r="O87" s="142">
        <v>42</v>
      </c>
      <c r="P87" s="154">
        <v>7</v>
      </c>
      <c r="Q87" s="154">
        <v>35</v>
      </c>
      <c r="R87" s="144">
        <v>7</v>
      </c>
      <c r="T87" s="192"/>
      <c r="U87" s="268"/>
      <c r="V87" s="269"/>
      <c r="W87" s="142">
        <v>175</v>
      </c>
      <c r="X87" s="154">
        <v>73</v>
      </c>
      <c r="Y87" s="154">
        <v>186</v>
      </c>
      <c r="Z87" s="144">
        <v>73</v>
      </c>
    </row>
    <row r="88" spans="4:26" x14ac:dyDescent="0.4">
      <c r="D88" s="192"/>
      <c r="E88" s="268"/>
      <c r="F88" s="269"/>
      <c r="G88" s="264"/>
      <c r="H88" s="156"/>
      <c r="I88" s="156"/>
      <c r="J88" s="146"/>
      <c r="L88" s="192"/>
      <c r="M88" s="268"/>
      <c r="N88" s="269"/>
      <c r="O88" s="264"/>
      <c r="P88" s="156"/>
      <c r="Q88" s="156"/>
      <c r="R88" s="146"/>
      <c r="T88" s="192"/>
      <c r="U88" s="268"/>
      <c r="V88" s="269"/>
      <c r="W88" s="264"/>
      <c r="X88" s="156"/>
      <c r="Y88" s="156"/>
      <c r="Z88" s="146"/>
    </row>
    <row r="89" spans="4:26" ht="19.5" thickBot="1" x14ac:dyDescent="0.45">
      <c r="D89" s="193"/>
      <c r="E89" s="270"/>
      <c r="F89" s="271"/>
      <c r="G89" s="265">
        <f t="shared" ref="G89" si="9">G87+H87</f>
        <v>22</v>
      </c>
      <c r="H89" s="196"/>
      <c r="I89" s="195">
        <f t="shared" ref="I89" si="10">I87+J87</f>
        <v>50</v>
      </c>
      <c r="J89" s="201"/>
      <c r="L89" s="193"/>
      <c r="M89" s="270"/>
      <c r="N89" s="271"/>
      <c r="O89" s="265">
        <f>O87+P87</f>
        <v>49</v>
      </c>
      <c r="P89" s="196"/>
      <c r="Q89" s="195">
        <f>Q87+R87</f>
        <v>42</v>
      </c>
      <c r="R89" s="201"/>
      <c r="T89" s="193"/>
      <c r="U89" s="270"/>
      <c r="V89" s="271"/>
      <c r="W89" s="265">
        <f>W87+X87</f>
        <v>248</v>
      </c>
      <c r="X89" s="196"/>
      <c r="Y89" s="195">
        <f>Y87+Z87</f>
        <v>259</v>
      </c>
      <c r="Z89" s="201"/>
    </row>
    <row r="90" spans="4:26" x14ac:dyDescent="0.4">
      <c r="D90" s="191" t="s">
        <v>450</v>
      </c>
      <c r="E90" s="266">
        <v>88</v>
      </c>
      <c r="F90" s="267"/>
      <c r="G90" s="97" t="s">
        <v>103</v>
      </c>
      <c r="H90" s="70" t="s">
        <v>128</v>
      </c>
      <c r="I90" s="70" t="s">
        <v>129</v>
      </c>
      <c r="J90" s="71" t="s">
        <v>128</v>
      </c>
      <c r="L90" s="191" t="s">
        <v>402</v>
      </c>
      <c r="M90" s="266">
        <v>80</v>
      </c>
      <c r="N90" s="267"/>
      <c r="O90" s="97" t="s">
        <v>103</v>
      </c>
      <c r="P90" s="70" t="s">
        <v>128</v>
      </c>
      <c r="Q90" s="70" t="s">
        <v>129</v>
      </c>
      <c r="R90" s="71" t="s">
        <v>128</v>
      </c>
      <c r="T90" s="191" t="s">
        <v>339</v>
      </c>
      <c r="U90" s="266">
        <v>119</v>
      </c>
      <c r="V90" s="267"/>
      <c r="W90" s="97" t="s">
        <v>103</v>
      </c>
      <c r="X90" s="70" t="s">
        <v>128</v>
      </c>
      <c r="Y90" s="70" t="s">
        <v>129</v>
      </c>
      <c r="Z90" s="71" t="s">
        <v>128</v>
      </c>
    </row>
    <row r="91" spans="4:26" x14ac:dyDescent="0.4">
      <c r="D91" s="192"/>
      <c r="E91" s="268"/>
      <c r="F91" s="269"/>
      <c r="G91" s="142">
        <v>44</v>
      </c>
      <c r="H91" s="154">
        <v>2</v>
      </c>
      <c r="I91" s="154">
        <v>34</v>
      </c>
      <c r="J91" s="144">
        <v>2</v>
      </c>
      <c r="L91" s="192"/>
      <c r="M91" s="268"/>
      <c r="N91" s="269"/>
      <c r="O91" s="142">
        <v>35</v>
      </c>
      <c r="P91" s="154">
        <v>14</v>
      </c>
      <c r="Q91" s="154">
        <v>52</v>
      </c>
      <c r="R91" s="144">
        <v>14</v>
      </c>
      <c r="T91" s="192"/>
      <c r="U91" s="268"/>
      <c r="V91" s="269"/>
      <c r="W91" s="142">
        <v>185</v>
      </c>
      <c r="X91" s="154">
        <v>43</v>
      </c>
      <c r="Y91" s="154">
        <v>227</v>
      </c>
      <c r="Z91" s="144">
        <v>43</v>
      </c>
    </row>
    <row r="92" spans="4:26" x14ac:dyDescent="0.4">
      <c r="D92" s="192"/>
      <c r="E92" s="268"/>
      <c r="F92" s="269"/>
      <c r="G92" s="264"/>
      <c r="H92" s="156"/>
      <c r="I92" s="156"/>
      <c r="J92" s="146"/>
      <c r="L92" s="192"/>
      <c r="M92" s="268"/>
      <c r="N92" s="269"/>
      <c r="O92" s="264"/>
      <c r="P92" s="156"/>
      <c r="Q92" s="156"/>
      <c r="R92" s="146"/>
      <c r="T92" s="192"/>
      <c r="U92" s="268"/>
      <c r="V92" s="269"/>
      <c r="W92" s="264"/>
      <c r="X92" s="156"/>
      <c r="Y92" s="156"/>
      <c r="Z92" s="146"/>
    </row>
    <row r="93" spans="4:26" ht="19.5" thickBot="1" x14ac:dyDescent="0.45">
      <c r="D93" s="193"/>
      <c r="E93" s="270"/>
      <c r="F93" s="271"/>
      <c r="G93" s="265">
        <f t="shared" ref="G93" si="11">G91+H91</f>
        <v>46</v>
      </c>
      <c r="H93" s="196"/>
      <c r="I93" s="195">
        <f t="shared" ref="I93" si="12">I91+J91</f>
        <v>36</v>
      </c>
      <c r="J93" s="201"/>
      <c r="L93" s="193"/>
      <c r="M93" s="270"/>
      <c r="N93" s="271"/>
      <c r="O93" s="265">
        <f>O91+P91</f>
        <v>49</v>
      </c>
      <c r="P93" s="196"/>
      <c r="Q93" s="195">
        <f>Q91+R91</f>
        <v>66</v>
      </c>
      <c r="R93" s="201"/>
      <c r="T93" s="193"/>
      <c r="U93" s="270"/>
      <c r="V93" s="271"/>
      <c r="W93" s="265">
        <f>W91+X91</f>
        <v>228</v>
      </c>
      <c r="X93" s="196"/>
      <c r="Y93" s="195">
        <f>Y91+Z91</f>
        <v>270</v>
      </c>
      <c r="Z93" s="201"/>
    </row>
    <row r="94" spans="4:26" ht="19.5" thickBot="1" x14ac:dyDescent="0.45">
      <c r="D94" s="191" t="s">
        <v>451</v>
      </c>
      <c r="E94" s="266">
        <v>100</v>
      </c>
      <c r="F94" s="267"/>
      <c r="G94" s="97" t="s">
        <v>103</v>
      </c>
      <c r="H94" s="70" t="s">
        <v>128</v>
      </c>
      <c r="I94" s="70" t="s">
        <v>129</v>
      </c>
      <c r="J94" s="71" t="s">
        <v>128</v>
      </c>
      <c r="L94" s="191" t="s">
        <v>403</v>
      </c>
      <c r="M94" s="266">
        <v>68</v>
      </c>
      <c r="N94" s="267"/>
      <c r="O94" s="97" t="s">
        <v>103</v>
      </c>
      <c r="P94" s="70" t="s">
        <v>128</v>
      </c>
      <c r="Q94" s="70" t="s">
        <v>129</v>
      </c>
      <c r="R94" s="71" t="s">
        <v>128</v>
      </c>
      <c r="T94" s="191" t="s">
        <v>392</v>
      </c>
      <c r="U94" s="266">
        <v>85</v>
      </c>
      <c r="V94" s="267"/>
      <c r="W94" s="97" t="s">
        <v>103</v>
      </c>
      <c r="X94" s="70" t="s">
        <v>128</v>
      </c>
      <c r="Y94" s="70" t="s">
        <v>129</v>
      </c>
      <c r="Z94" s="71" t="s">
        <v>128</v>
      </c>
    </row>
    <row r="95" spans="4:26" x14ac:dyDescent="0.4">
      <c r="D95" s="192"/>
      <c r="E95" s="268"/>
      <c r="F95" s="269"/>
      <c r="G95" s="273">
        <v>55</v>
      </c>
      <c r="H95" s="273">
        <v>3</v>
      </c>
      <c r="I95" s="273">
        <v>45</v>
      </c>
      <c r="J95" s="273">
        <v>3</v>
      </c>
      <c r="L95" s="192"/>
      <c r="M95" s="268"/>
      <c r="N95" s="269"/>
      <c r="O95" s="142">
        <v>6</v>
      </c>
      <c r="P95" s="154">
        <v>6</v>
      </c>
      <c r="Q95" s="154">
        <v>43</v>
      </c>
      <c r="R95" s="144">
        <v>6</v>
      </c>
      <c r="T95" s="192"/>
      <c r="U95" s="268"/>
      <c r="V95" s="269"/>
      <c r="W95" s="142">
        <v>33</v>
      </c>
      <c r="X95" s="154">
        <v>8</v>
      </c>
      <c r="Y95" s="154">
        <v>50</v>
      </c>
      <c r="Z95" s="144">
        <v>8</v>
      </c>
    </row>
    <row r="96" spans="4:26" x14ac:dyDescent="0.4">
      <c r="D96" s="192"/>
      <c r="E96" s="268"/>
      <c r="F96" s="269"/>
      <c r="G96" s="143"/>
      <c r="H96" s="143"/>
      <c r="I96" s="143"/>
      <c r="J96" s="143"/>
      <c r="L96" s="192"/>
      <c r="M96" s="268"/>
      <c r="N96" s="269"/>
      <c r="O96" s="264"/>
      <c r="P96" s="156"/>
      <c r="Q96" s="156"/>
      <c r="R96" s="146"/>
      <c r="T96" s="192"/>
      <c r="U96" s="268"/>
      <c r="V96" s="269"/>
      <c r="W96" s="264"/>
      <c r="X96" s="156"/>
      <c r="Y96" s="156"/>
      <c r="Z96" s="146"/>
    </row>
    <row r="97" spans="4:26" ht="19.5" thickBot="1" x14ac:dyDescent="0.45">
      <c r="D97" s="193"/>
      <c r="E97" s="270"/>
      <c r="F97" s="271"/>
      <c r="G97" s="265">
        <f t="shared" ref="G97" si="13">G95+H95</f>
        <v>58</v>
      </c>
      <c r="H97" s="196"/>
      <c r="I97" s="195">
        <f t="shared" ref="I97" si="14">I95+J95</f>
        <v>48</v>
      </c>
      <c r="J97" s="201"/>
      <c r="L97" s="193"/>
      <c r="M97" s="270"/>
      <c r="N97" s="271"/>
      <c r="O97" s="265">
        <f>O95+P95</f>
        <v>12</v>
      </c>
      <c r="P97" s="196"/>
      <c r="Q97" s="195">
        <f>Q95+R95</f>
        <v>49</v>
      </c>
      <c r="R97" s="201"/>
      <c r="T97" s="193"/>
      <c r="U97" s="270"/>
      <c r="V97" s="271"/>
      <c r="W97" s="265">
        <f>W95+X95</f>
        <v>41</v>
      </c>
      <c r="X97" s="196"/>
      <c r="Y97" s="195">
        <f>Y95+Z95</f>
        <v>58</v>
      </c>
      <c r="Z97" s="201"/>
    </row>
  </sheetData>
  <mergeCells count="534">
    <mergeCell ref="Y95:Y96"/>
    <mergeCell ref="Z95:Z96"/>
    <mergeCell ref="G97:H97"/>
    <mergeCell ref="I97:J97"/>
    <mergeCell ref="O97:P97"/>
    <mergeCell ref="Q97:R97"/>
    <mergeCell ref="W97:X97"/>
    <mergeCell ref="Y97:Z97"/>
    <mergeCell ref="O95:O96"/>
    <mergeCell ref="P95:P96"/>
    <mergeCell ref="Q95:Q96"/>
    <mergeCell ref="R95:R96"/>
    <mergeCell ref="W95:W96"/>
    <mergeCell ref="X95:X96"/>
    <mergeCell ref="D94:D97"/>
    <mergeCell ref="E94:F97"/>
    <mergeCell ref="L94:L97"/>
    <mergeCell ref="M94:N97"/>
    <mergeCell ref="T94:T97"/>
    <mergeCell ref="U94:V97"/>
    <mergeCell ref="G95:G96"/>
    <mergeCell ref="H95:H96"/>
    <mergeCell ref="I95:I96"/>
    <mergeCell ref="J95:J96"/>
    <mergeCell ref="Y91:Y92"/>
    <mergeCell ref="Z91:Z92"/>
    <mergeCell ref="G93:H93"/>
    <mergeCell ref="I93:J93"/>
    <mergeCell ref="O93:P93"/>
    <mergeCell ref="Q93:R93"/>
    <mergeCell ref="W93:X93"/>
    <mergeCell ref="Y93:Z93"/>
    <mergeCell ref="O91:O92"/>
    <mergeCell ref="P91:P92"/>
    <mergeCell ref="Q91:Q92"/>
    <mergeCell ref="R91:R92"/>
    <mergeCell ref="W91:W92"/>
    <mergeCell ref="X91:X92"/>
    <mergeCell ref="D90:D93"/>
    <mergeCell ref="E90:F93"/>
    <mergeCell ref="L90:L93"/>
    <mergeCell ref="M90:N93"/>
    <mergeCell ref="T90:T93"/>
    <mergeCell ref="U90:V93"/>
    <mergeCell ref="G91:G92"/>
    <mergeCell ref="H91:H92"/>
    <mergeCell ref="I91:I92"/>
    <mergeCell ref="J91:J92"/>
    <mergeCell ref="Y87:Y88"/>
    <mergeCell ref="Z87:Z88"/>
    <mergeCell ref="G89:H89"/>
    <mergeCell ref="I89:J89"/>
    <mergeCell ref="O89:P89"/>
    <mergeCell ref="Q89:R89"/>
    <mergeCell ref="W89:X89"/>
    <mergeCell ref="Y89:Z89"/>
    <mergeCell ref="O87:O88"/>
    <mergeCell ref="P87:P88"/>
    <mergeCell ref="Q87:Q88"/>
    <mergeCell ref="R87:R88"/>
    <mergeCell ref="W87:W88"/>
    <mergeCell ref="X87:X88"/>
    <mergeCell ref="D86:D89"/>
    <mergeCell ref="E86:F89"/>
    <mergeCell ref="L86:L89"/>
    <mergeCell ref="M86:N89"/>
    <mergeCell ref="T86:T89"/>
    <mergeCell ref="U86:V89"/>
    <mergeCell ref="G87:G88"/>
    <mergeCell ref="H87:H88"/>
    <mergeCell ref="I87:I88"/>
    <mergeCell ref="J87:J88"/>
    <mergeCell ref="Y83:Y84"/>
    <mergeCell ref="Z83:Z84"/>
    <mergeCell ref="G85:H85"/>
    <mergeCell ref="I85:J85"/>
    <mergeCell ref="O85:P85"/>
    <mergeCell ref="Q85:R85"/>
    <mergeCell ref="W85:X85"/>
    <mergeCell ref="Y85:Z85"/>
    <mergeCell ref="O83:O84"/>
    <mergeCell ref="P83:P84"/>
    <mergeCell ref="Q83:Q84"/>
    <mergeCell ref="R83:R84"/>
    <mergeCell ref="W83:W84"/>
    <mergeCell ref="X83:X84"/>
    <mergeCell ref="D82:D85"/>
    <mergeCell ref="E82:F85"/>
    <mergeCell ref="L82:L85"/>
    <mergeCell ref="M82:N85"/>
    <mergeCell ref="T82:T85"/>
    <mergeCell ref="U82:V85"/>
    <mergeCell ref="G83:G84"/>
    <mergeCell ref="H83:H84"/>
    <mergeCell ref="I83:I84"/>
    <mergeCell ref="J83:J84"/>
    <mergeCell ref="Y79:Y80"/>
    <mergeCell ref="Z79:Z80"/>
    <mergeCell ref="G81:H81"/>
    <mergeCell ref="I81:J81"/>
    <mergeCell ref="O81:P81"/>
    <mergeCell ref="Q81:R81"/>
    <mergeCell ref="W81:X81"/>
    <mergeCell ref="Y81:Z81"/>
    <mergeCell ref="O79:O80"/>
    <mergeCell ref="P79:P80"/>
    <mergeCell ref="Q79:Q80"/>
    <mergeCell ref="R79:R80"/>
    <mergeCell ref="W79:W80"/>
    <mergeCell ref="X79:X80"/>
    <mergeCell ref="D78:D81"/>
    <mergeCell ref="E78:F81"/>
    <mergeCell ref="L78:L81"/>
    <mergeCell ref="M78:N81"/>
    <mergeCell ref="T78:T81"/>
    <mergeCell ref="U78:V81"/>
    <mergeCell ref="G79:G80"/>
    <mergeCell ref="H79:H80"/>
    <mergeCell ref="I79:I80"/>
    <mergeCell ref="J79:J80"/>
    <mergeCell ref="Y75:Y76"/>
    <mergeCell ref="Z75:Z76"/>
    <mergeCell ref="G77:H77"/>
    <mergeCell ref="I77:J77"/>
    <mergeCell ref="O77:P77"/>
    <mergeCell ref="Q77:R77"/>
    <mergeCell ref="W77:X77"/>
    <mergeCell ref="Y77:Z77"/>
    <mergeCell ref="O75:O76"/>
    <mergeCell ref="P75:P76"/>
    <mergeCell ref="Q75:Q76"/>
    <mergeCell ref="R75:R76"/>
    <mergeCell ref="W75:W76"/>
    <mergeCell ref="X75:X76"/>
    <mergeCell ref="D74:D77"/>
    <mergeCell ref="E74:F77"/>
    <mergeCell ref="L74:L77"/>
    <mergeCell ref="M74:N77"/>
    <mergeCell ref="T74:T77"/>
    <mergeCell ref="U74:V77"/>
    <mergeCell ref="G75:G76"/>
    <mergeCell ref="H75:H76"/>
    <mergeCell ref="I75:I76"/>
    <mergeCell ref="J75:J76"/>
    <mergeCell ref="Y71:Y72"/>
    <mergeCell ref="Z71:Z72"/>
    <mergeCell ref="G73:H73"/>
    <mergeCell ref="I73:J73"/>
    <mergeCell ref="O73:P73"/>
    <mergeCell ref="Q73:R73"/>
    <mergeCell ref="W73:X73"/>
    <mergeCell ref="Y73:Z73"/>
    <mergeCell ref="O71:O72"/>
    <mergeCell ref="P71:P72"/>
    <mergeCell ref="Q71:Q72"/>
    <mergeCell ref="R71:R72"/>
    <mergeCell ref="W71:W72"/>
    <mergeCell ref="X71:X72"/>
    <mergeCell ref="J67:J68"/>
    <mergeCell ref="O67:O68"/>
    <mergeCell ref="P67:P68"/>
    <mergeCell ref="D70:D73"/>
    <mergeCell ref="E70:F73"/>
    <mergeCell ref="L70:L73"/>
    <mergeCell ref="M70:N73"/>
    <mergeCell ref="T70:T73"/>
    <mergeCell ref="U70:V73"/>
    <mergeCell ref="G71:G72"/>
    <mergeCell ref="H71:H72"/>
    <mergeCell ref="I71:I72"/>
    <mergeCell ref="J71:J72"/>
    <mergeCell ref="U65:V65"/>
    <mergeCell ref="W65:X65"/>
    <mergeCell ref="Y65:Z65"/>
    <mergeCell ref="D66:D69"/>
    <mergeCell ref="E66:F69"/>
    <mergeCell ref="L66:L69"/>
    <mergeCell ref="M66:N69"/>
    <mergeCell ref="T66:T69"/>
    <mergeCell ref="U66:V69"/>
    <mergeCell ref="G69:H69"/>
    <mergeCell ref="I69:J69"/>
    <mergeCell ref="O69:P69"/>
    <mergeCell ref="Q69:R69"/>
    <mergeCell ref="W69:X69"/>
    <mergeCell ref="Y69:Z69"/>
    <mergeCell ref="Q67:Q68"/>
    <mergeCell ref="R67:R68"/>
    <mergeCell ref="W67:W68"/>
    <mergeCell ref="X67:X68"/>
    <mergeCell ref="Y67:Y68"/>
    <mergeCell ref="Z67:Z68"/>
    <mergeCell ref="G67:G68"/>
    <mergeCell ref="H67:H68"/>
    <mergeCell ref="I67:I68"/>
    <mergeCell ref="E65:F65"/>
    <mergeCell ref="G65:H65"/>
    <mergeCell ref="I65:J65"/>
    <mergeCell ref="M65:N65"/>
    <mergeCell ref="O65:P65"/>
    <mergeCell ref="AA59:AA60"/>
    <mergeCell ref="AB59:AB60"/>
    <mergeCell ref="AC59:AC61"/>
    <mergeCell ref="E61:F61"/>
    <mergeCell ref="G61:H61"/>
    <mergeCell ref="O61:P61"/>
    <mergeCell ref="Q61:R61"/>
    <mergeCell ref="Y61:Z61"/>
    <mergeCell ref="AA61:AB61"/>
    <mergeCell ref="R59:R60"/>
    <mergeCell ref="S59:S61"/>
    <mergeCell ref="W59:W61"/>
    <mergeCell ref="X59:X61"/>
    <mergeCell ref="Y59:Y60"/>
    <mergeCell ref="Z59:Z60"/>
    <mergeCell ref="I59:I61"/>
    <mergeCell ref="M59:M61"/>
    <mergeCell ref="N59:N61"/>
    <mergeCell ref="Q65:R65"/>
    <mergeCell ref="P59:P60"/>
    <mergeCell ref="Q59:Q60"/>
    <mergeCell ref="C59:C61"/>
    <mergeCell ref="D59:D61"/>
    <mergeCell ref="E59:E60"/>
    <mergeCell ref="F59:F60"/>
    <mergeCell ref="G59:G60"/>
    <mergeCell ref="H59:H60"/>
    <mergeCell ref="D63:D64"/>
    <mergeCell ref="AA56:AA57"/>
    <mergeCell ref="AB56:AB57"/>
    <mergeCell ref="AC56:AC58"/>
    <mergeCell ref="E58:F58"/>
    <mergeCell ref="G58:H58"/>
    <mergeCell ref="O58:P58"/>
    <mergeCell ref="Q58:R58"/>
    <mergeCell ref="Y58:Z58"/>
    <mergeCell ref="AA58:AB58"/>
    <mergeCell ref="R56:R57"/>
    <mergeCell ref="S56:S58"/>
    <mergeCell ref="W56:W58"/>
    <mergeCell ref="X56:X58"/>
    <mergeCell ref="Y56:Y57"/>
    <mergeCell ref="Z56:Z57"/>
    <mergeCell ref="I56:I58"/>
    <mergeCell ref="M56:M58"/>
    <mergeCell ref="N56:N58"/>
    <mergeCell ref="O56:O57"/>
    <mergeCell ref="P56:P57"/>
    <mergeCell ref="Q56:Q57"/>
    <mergeCell ref="AA53:AA54"/>
    <mergeCell ref="AB53:AB54"/>
    <mergeCell ref="AC53:AC55"/>
    <mergeCell ref="E55:F55"/>
    <mergeCell ref="G55:H55"/>
    <mergeCell ref="O55:P55"/>
    <mergeCell ref="Q55:R55"/>
    <mergeCell ref="Y55:Z55"/>
    <mergeCell ref="AA55:AB55"/>
    <mergeCell ref="R53:R54"/>
    <mergeCell ref="S53:S55"/>
    <mergeCell ref="W53:W55"/>
    <mergeCell ref="X53:X55"/>
    <mergeCell ref="Y53:Y54"/>
    <mergeCell ref="Z53:Z54"/>
    <mergeCell ref="I53:I55"/>
    <mergeCell ref="M53:M55"/>
    <mergeCell ref="N53:N55"/>
    <mergeCell ref="P53:P54"/>
    <mergeCell ref="Q53:Q54"/>
    <mergeCell ref="C53:C55"/>
    <mergeCell ref="D53:D55"/>
    <mergeCell ref="E53:E54"/>
    <mergeCell ref="F53:F54"/>
    <mergeCell ref="G53:G54"/>
    <mergeCell ref="H53:H54"/>
    <mergeCell ref="C56:C58"/>
    <mergeCell ref="D56:D58"/>
    <mergeCell ref="E56:E57"/>
    <mergeCell ref="F56:F57"/>
    <mergeCell ref="G56:G57"/>
    <mergeCell ref="H56:H57"/>
    <mergeCell ref="AA50:AA51"/>
    <mergeCell ref="AB50:AB51"/>
    <mergeCell ref="AC50:AC52"/>
    <mergeCell ref="E52:F52"/>
    <mergeCell ref="G52:H52"/>
    <mergeCell ref="O52:P52"/>
    <mergeCell ref="Q52:R52"/>
    <mergeCell ref="Y52:Z52"/>
    <mergeCell ref="AA52:AB52"/>
    <mergeCell ref="R50:R51"/>
    <mergeCell ref="S50:S52"/>
    <mergeCell ref="W50:W52"/>
    <mergeCell ref="X50:X52"/>
    <mergeCell ref="Y50:Y51"/>
    <mergeCell ref="Z50:Z51"/>
    <mergeCell ref="I50:I52"/>
    <mergeCell ref="M50:M52"/>
    <mergeCell ref="N50:N52"/>
    <mergeCell ref="O50:O51"/>
    <mergeCell ref="P50:P51"/>
    <mergeCell ref="Q50:Q51"/>
    <mergeCell ref="AA47:AA48"/>
    <mergeCell ref="AB47:AB48"/>
    <mergeCell ref="AC47:AC49"/>
    <mergeCell ref="E49:F49"/>
    <mergeCell ref="G49:H49"/>
    <mergeCell ref="O49:P49"/>
    <mergeCell ref="Q49:R49"/>
    <mergeCell ref="Y49:Z49"/>
    <mergeCell ref="AA49:AB49"/>
    <mergeCell ref="R47:R48"/>
    <mergeCell ref="S47:S49"/>
    <mergeCell ref="W47:W49"/>
    <mergeCell ref="X47:X49"/>
    <mergeCell ref="Y47:Y48"/>
    <mergeCell ref="Z47:Z48"/>
    <mergeCell ref="I47:I49"/>
    <mergeCell ref="M47:M49"/>
    <mergeCell ref="N47:N49"/>
    <mergeCell ref="P47:P48"/>
    <mergeCell ref="Q47:Q48"/>
    <mergeCell ref="C47:C49"/>
    <mergeCell ref="D47:D49"/>
    <mergeCell ref="E47:E48"/>
    <mergeCell ref="F47:F48"/>
    <mergeCell ref="G47:G48"/>
    <mergeCell ref="H47:H48"/>
    <mergeCell ref="C50:C52"/>
    <mergeCell ref="D50:D52"/>
    <mergeCell ref="E50:E51"/>
    <mergeCell ref="F50:F51"/>
    <mergeCell ref="G50:G51"/>
    <mergeCell ref="H50:H51"/>
    <mergeCell ref="AA44:AA45"/>
    <mergeCell ref="AB44:AB45"/>
    <mergeCell ref="AC44:AC46"/>
    <mergeCell ref="E46:F46"/>
    <mergeCell ref="G46:H46"/>
    <mergeCell ref="O46:P46"/>
    <mergeCell ref="Q46:R46"/>
    <mergeCell ref="Y46:Z46"/>
    <mergeCell ref="AA46:AB46"/>
    <mergeCell ref="R44:R45"/>
    <mergeCell ref="S44:S46"/>
    <mergeCell ref="W44:W46"/>
    <mergeCell ref="X44:X46"/>
    <mergeCell ref="Y44:Y45"/>
    <mergeCell ref="Z44:Z45"/>
    <mergeCell ref="I44:I46"/>
    <mergeCell ref="M44:M46"/>
    <mergeCell ref="N44:N46"/>
    <mergeCell ref="O44:O45"/>
    <mergeCell ref="P44:P45"/>
    <mergeCell ref="Q44:Q45"/>
    <mergeCell ref="AA41:AA42"/>
    <mergeCell ref="AB41:AB42"/>
    <mergeCell ref="AC41:AC43"/>
    <mergeCell ref="E43:F43"/>
    <mergeCell ref="G43:H43"/>
    <mergeCell ref="O43:P43"/>
    <mergeCell ref="Q43:R43"/>
    <mergeCell ref="Y43:Z43"/>
    <mergeCell ref="AA43:AB43"/>
    <mergeCell ref="R41:R42"/>
    <mergeCell ref="S41:S43"/>
    <mergeCell ref="W41:W43"/>
    <mergeCell ref="X41:X43"/>
    <mergeCell ref="Y41:Y42"/>
    <mergeCell ref="Z41:Z42"/>
    <mergeCell ref="I41:I43"/>
    <mergeCell ref="M41:M43"/>
    <mergeCell ref="N41:N43"/>
    <mergeCell ref="P41:P42"/>
    <mergeCell ref="Q41:Q42"/>
    <mergeCell ref="X38:X40"/>
    <mergeCell ref="Y38:Y39"/>
    <mergeCell ref="Z38:Z39"/>
    <mergeCell ref="AA38:AA39"/>
    <mergeCell ref="AB38:AB39"/>
    <mergeCell ref="AC38:AC40"/>
    <mergeCell ref="Y40:Z40"/>
    <mergeCell ref="AA40:AB40"/>
    <mergeCell ref="O38:O39"/>
    <mergeCell ref="P38:P39"/>
    <mergeCell ref="Q38:Q39"/>
    <mergeCell ref="R38:R39"/>
    <mergeCell ref="S38:S40"/>
    <mergeCell ref="W38:W40"/>
    <mergeCell ref="O40:P40"/>
    <mergeCell ref="Q40:R40"/>
    <mergeCell ref="AA37:AB37"/>
    <mergeCell ref="Q35:Q36"/>
    <mergeCell ref="R35:R36"/>
    <mergeCell ref="S35:S37"/>
    <mergeCell ref="W35:W37"/>
    <mergeCell ref="X35:X37"/>
    <mergeCell ref="Y35:Y36"/>
    <mergeCell ref="F35:F36"/>
    <mergeCell ref="G35:G36"/>
    <mergeCell ref="H35:H36"/>
    <mergeCell ref="I35:I37"/>
    <mergeCell ref="M35:M37"/>
    <mergeCell ref="N35:N37"/>
    <mergeCell ref="Z35:Z36"/>
    <mergeCell ref="X32:X34"/>
    <mergeCell ref="Y32:Y33"/>
    <mergeCell ref="Z32:Z33"/>
    <mergeCell ref="AA32:AA33"/>
    <mergeCell ref="AB32:AB33"/>
    <mergeCell ref="AC32:AC34"/>
    <mergeCell ref="Y34:Z34"/>
    <mergeCell ref="AA34:AB34"/>
    <mergeCell ref="P32:P33"/>
    <mergeCell ref="Q32:Q33"/>
    <mergeCell ref="R32:R33"/>
    <mergeCell ref="S32:S34"/>
    <mergeCell ref="V32:V61"/>
    <mergeCell ref="W32:W34"/>
    <mergeCell ref="O34:P34"/>
    <mergeCell ref="Q34:R34"/>
    <mergeCell ref="O35:O36"/>
    <mergeCell ref="P35:P36"/>
    <mergeCell ref="AA35:AA36"/>
    <mergeCell ref="AB35:AB36"/>
    <mergeCell ref="AC35:AC37"/>
    <mergeCell ref="O37:P37"/>
    <mergeCell ref="Q37:R37"/>
    <mergeCell ref="Y37:Z37"/>
    <mergeCell ref="H32:H33"/>
    <mergeCell ref="I32:I34"/>
    <mergeCell ref="L32:L61"/>
    <mergeCell ref="M32:M34"/>
    <mergeCell ref="N32:N34"/>
    <mergeCell ref="O32:O33"/>
    <mergeCell ref="G34:H34"/>
    <mergeCell ref="I38:I40"/>
    <mergeCell ref="M38:M40"/>
    <mergeCell ref="N38:N40"/>
    <mergeCell ref="G37:H37"/>
    <mergeCell ref="G38:G39"/>
    <mergeCell ref="H38:H39"/>
    <mergeCell ref="G40:H40"/>
    <mergeCell ref="O41:O42"/>
    <mergeCell ref="O47:O48"/>
    <mergeCell ref="O53:O54"/>
    <mergeCell ref="O59:O60"/>
    <mergeCell ref="G41:G42"/>
    <mergeCell ref="H41:H42"/>
    <mergeCell ref="G44:G45"/>
    <mergeCell ref="H44:H45"/>
    <mergeCell ref="B32:B61"/>
    <mergeCell ref="C32:C34"/>
    <mergeCell ref="D32:D34"/>
    <mergeCell ref="E32:E33"/>
    <mergeCell ref="F32:F33"/>
    <mergeCell ref="G32:G33"/>
    <mergeCell ref="E34:F34"/>
    <mergeCell ref="C35:C37"/>
    <mergeCell ref="D35:D37"/>
    <mergeCell ref="E35:E36"/>
    <mergeCell ref="E37:F37"/>
    <mergeCell ref="C38:C40"/>
    <mergeCell ref="D38:D40"/>
    <mergeCell ref="E38:E39"/>
    <mergeCell ref="F38:F39"/>
    <mergeCell ref="E40:F40"/>
    <mergeCell ref="C41:C43"/>
    <mergeCell ref="D41:D43"/>
    <mergeCell ref="E41:E42"/>
    <mergeCell ref="F41:F42"/>
    <mergeCell ref="C44:C46"/>
    <mergeCell ref="D44:D46"/>
    <mergeCell ref="E44:E45"/>
    <mergeCell ref="F44:F45"/>
    <mergeCell ref="L30:M31"/>
    <mergeCell ref="N30:S30"/>
    <mergeCell ref="V30:W31"/>
    <mergeCell ref="X30:AC30"/>
    <mergeCell ref="E31:F31"/>
    <mergeCell ref="G31:H31"/>
    <mergeCell ref="O31:P31"/>
    <mergeCell ref="Q31:R31"/>
    <mergeCell ref="Y31:Z31"/>
    <mergeCell ref="AA31:AB31"/>
    <mergeCell ref="I18:I20"/>
    <mergeCell ref="E20:F20"/>
    <mergeCell ref="G20:H20"/>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47696-B0D1-4D1B-BB7B-2D1089228260}">
  <dimension ref="B1:AH97"/>
  <sheetViews>
    <sheetView topLeftCell="A35" zoomScale="70" zoomScaleNormal="70" workbookViewId="0">
      <selection activeCell="G52" sqref="G52:H52"/>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491</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493</v>
      </c>
      <c r="D8" s="143">
        <v>874</v>
      </c>
      <c r="E8" s="143">
        <v>122</v>
      </c>
      <c r="F8" s="143">
        <v>21</v>
      </c>
      <c r="G8" s="143">
        <v>120</v>
      </c>
      <c r="H8" s="143">
        <v>21</v>
      </c>
      <c r="I8" s="144">
        <v>221</v>
      </c>
      <c r="J8" s="106" t="s">
        <v>265</v>
      </c>
    </row>
    <row r="9" spans="2:10" x14ac:dyDescent="0.4">
      <c r="B9" s="141"/>
      <c r="C9" s="143"/>
      <c r="D9" s="143"/>
      <c r="E9" s="143"/>
      <c r="F9" s="143"/>
      <c r="G9" s="143"/>
      <c r="H9" s="143"/>
      <c r="I9" s="145"/>
    </row>
    <row r="10" spans="2:10" x14ac:dyDescent="0.4">
      <c r="B10" s="141"/>
      <c r="C10" s="143"/>
      <c r="D10" s="143"/>
      <c r="E10" s="143">
        <f>E8+F8</f>
        <v>143</v>
      </c>
      <c r="F10" s="143"/>
      <c r="G10" s="143">
        <f>G8+H8</f>
        <v>141</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494</v>
      </c>
      <c r="D15" s="143"/>
      <c r="E15" s="143"/>
      <c r="F15" s="143"/>
      <c r="G15" s="143"/>
      <c r="H15" s="143"/>
      <c r="I15" s="144"/>
    </row>
    <row r="16" spans="2:10" x14ac:dyDescent="0.4">
      <c r="B16" s="141"/>
      <c r="C16" s="143"/>
      <c r="D16" s="143"/>
      <c r="E16" s="143"/>
      <c r="F16" s="143"/>
      <c r="G16" s="143"/>
      <c r="H16" s="143"/>
      <c r="I16" s="145"/>
    </row>
    <row r="17" spans="2:29" x14ac:dyDescent="0.4">
      <c r="B17" s="141"/>
      <c r="C17" s="143"/>
      <c r="D17" s="143"/>
      <c r="E17" s="143">
        <f>E15+F15</f>
        <v>0</v>
      </c>
      <c r="F17" s="143"/>
      <c r="G17" s="143">
        <f>G15+H15</f>
        <v>0</v>
      </c>
      <c r="H17" s="143"/>
      <c r="I17" s="146"/>
    </row>
    <row r="18" spans="2:29" x14ac:dyDescent="0.4">
      <c r="B18" s="141"/>
      <c r="C18" s="276" t="s">
        <v>461</v>
      </c>
      <c r="D18" s="150" t="e">
        <f t="shared" ref="D18:I18" si="1">D15*D11</f>
        <v>#DIV/0!</v>
      </c>
      <c r="E18" s="150" t="e">
        <f t="shared" si="1"/>
        <v>#DIV/0!</v>
      </c>
      <c r="F18" s="150" t="e">
        <f t="shared" si="1"/>
        <v>#DIV/0!</v>
      </c>
      <c r="G18" s="150" t="e">
        <f t="shared" si="1"/>
        <v>#DIV/0!</v>
      </c>
      <c r="H18" s="150" t="e">
        <f t="shared" si="1"/>
        <v>#DIV/0!</v>
      </c>
      <c r="I18" s="147" t="e">
        <f t="shared" si="1"/>
        <v>#DIV/0!</v>
      </c>
    </row>
    <row r="19" spans="2:29" x14ac:dyDescent="0.4">
      <c r="B19" s="141"/>
      <c r="C19" s="143"/>
      <c r="D19" s="150"/>
      <c r="E19" s="150"/>
      <c r="F19" s="150"/>
      <c r="G19" s="150"/>
      <c r="H19" s="150"/>
      <c r="I19" s="148"/>
    </row>
    <row r="20" spans="2:29" x14ac:dyDescent="0.4">
      <c r="B20" s="141"/>
      <c r="C20" s="143"/>
      <c r="D20" s="150"/>
      <c r="E20" s="150" t="e">
        <f>E18+F18</f>
        <v>#DIV/0!</v>
      </c>
      <c r="F20" s="150"/>
      <c r="G20" s="150" t="e">
        <f>G18+H18</f>
        <v>#DIV/0!</v>
      </c>
      <c r="H20" s="150"/>
      <c r="I20" s="149"/>
    </row>
    <row r="21" spans="2:2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29" x14ac:dyDescent="0.4">
      <c r="B22" s="77"/>
      <c r="C22" s="77"/>
      <c r="D22" s="151" t="s">
        <v>261</v>
      </c>
      <c r="E22" s="78"/>
      <c r="F22" s="78"/>
      <c r="G22" s="78"/>
      <c r="H22" s="78"/>
      <c r="I22" s="78"/>
    </row>
    <row r="23" spans="2:29" x14ac:dyDescent="0.4">
      <c r="B23" s="77"/>
      <c r="C23" s="77"/>
      <c r="D23" s="152"/>
      <c r="E23" s="78"/>
      <c r="F23" s="78"/>
      <c r="G23" s="78"/>
      <c r="H23" s="78"/>
      <c r="I23" s="78"/>
    </row>
    <row r="24" spans="2:29" x14ac:dyDescent="0.4">
      <c r="B24" s="77"/>
      <c r="C24" s="77"/>
      <c r="D24" s="78"/>
      <c r="E24" s="78"/>
      <c r="F24" s="78"/>
      <c r="G24" s="78"/>
      <c r="H24" s="78"/>
      <c r="I24" s="78"/>
    </row>
    <row r="25" spans="2:29" x14ac:dyDescent="0.4">
      <c r="B25" s="77"/>
      <c r="C25" s="77"/>
      <c r="D25" s="78"/>
      <c r="E25" s="78"/>
      <c r="F25" s="78"/>
      <c r="G25" s="78"/>
      <c r="H25" s="78"/>
      <c r="I25" s="78"/>
    </row>
    <row r="26" spans="2:29" x14ac:dyDescent="0.4">
      <c r="B26" s="77"/>
      <c r="C26" s="77"/>
      <c r="D26" s="78"/>
      <c r="E26" s="78"/>
      <c r="F26" s="78"/>
      <c r="G26" s="78"/>
      <c r="H26" s="78"/>
      <c r="I26" s="78"/>
    </row>
    <row r="27" spans="2:29" x14ac:dyDescent="0.4">
      <c r="B27" s="77"/>
      <c r="C27" s="77"/>
      <c r="D27" s="77"/>
      <c r="E27" s="78"/>
      <c r="F27" s="78"/>
      <c r="G27" s="78"/>
      <c r="H27" s="78"/>
      <c r="I27" s="78"/>
    </row>
    <row r="29" spans="2:29" ht="19.5" thickBot="1" x14ac:dyDescent="0.45">
      <c r="D29" s="79"/>
    </row>
    <row r="30" spans="2:29" ht="19.5"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row>
    <row r="31" spans="2:2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row>
    <row r="32" spans="2:29" x14ac:dyDescent="0.4">
      <c r="B32" s="281" t="s">
        <v>193</v>
      </c>
      <c r="C32" s="272" t="s">
        <v>457</v>
      </c>
      <c r="D32" s="273" t="s">
        <v>458</v>
      </c>
      <c r="E32" s="142">
        <v>154</v>
      </c>
      <c r="F32" s="154">
        <v>46</v>
      </c>
      <c r="G32" s="154">
        <v>174</v>
      </c>
      <c r="H32" s="144">
        <v>46</v>
      </c>
      <c r="I32" s="278">
        <v>328</v>
      </c>
      <c r="K32"/>
      <c r="L32" s="281" t="s">
        <v>193</v>
      </c>
      <c r="M32" s="272" t="s">
        <v>390</v>
      </c>
      <c r="N32" s="273" t="s">
        <v>397</v>
      </c>
      <c r="O32" s="273">
        <v>111</v>
      </c>
      <c r="P32" s="273">
        <v>72</v>
      </c>
      <c r="Q32" s="273">
        <v>191</v>
      </c>
      <c r="R32" s="273">
        <v>72</v>
      </c>
      <c r="S32" s="278">
        <v>175</v>
      </c>
      <c r="V32" s="191" t="s">
        <v>193</v>
      </c>
      <c r="W32" s="272" t="s">
        <v>333</v>
      </c>
      <c r="X32" s="273" t="s">
        <v>344</v>
      </c>
      <c r="Y32" s="273">
        <v>232</v>
      </c>
      <c r="Z32" s="273">
        <v>59</v>
      </c>
      <c r="AA32" s="273">
        <v>173</v>
      </c>
      <c r="AB32" s="273">
        <v>59</v>
      </c>
      <c r="AC32" s="194">
        <v>704</v>
      </c>
    </row>
    <row r="33" spans="2:30" x14ac:dyDescent="0.4">
      <c r="B33" s="282"/>
      <c r="C33" s="141"/>
      <c r="D33" s="143"/>
      <c r="E33" s="264"/>
      <c r="F33" s="156"/>
      <c r="G33" s="156"/>
      <c r="H33" s="146"/>
      <c r="I33" s="184"/>
      <c r="K33"/>
      <c r="L33" s="282"/>
      <c r="M33" s="141"/>
      <c r="N33" s="143"/>
      <c r="O33" s="143"/>
      <c r="P33" s="143"/>
      <c r="Q33" s="143"/>
      <c r="R33" s="143"/>
      <c r="S33" s="184"/>
      <c r="V33" s="192"/>
      <c r="W33" s="141"/>
      <c r="X33" s="143"/>
      <c r="Y33" s="143"/>
      <c r="Z33" s="143"/>
      <c r="AA33" s="143"/>
      <c r="AB33" s="143"/>
      <c r="AC33" s="145"/>
    </row>
    <row r="34" spans="2:30" ht="19.5" thickBot="1" x14ac:dyDescent="0.45">
      <c r="B34" s="282"/>
      <c r="C34" s="153"/>
      <c r="D34" s="177"/>
      <c r="E34" s="277">
        <f>E32+F32</f>
        <v>200</v>
      </c>
      <c r="F34" s="277"/>
      <c r="G34" s="277">
        <f>G32+H32</f>
        <v>220</v>
      </c>
      <c r="H34" s="277"/>
      <c r="I34" s="185"/>
      <c r="K34"/>
      <c r="L34" s="282"/>
      <c r="M34" s="153"/>
      <c r="N34" s="177"/>
      <c r="O34" s="277">
        <f>O32+P32</f>
        <v>183</v>
      </c>
      <c r="P34" s="277"/>
      <c r="Q34" s="277">
        <f>Q32+R32</f>
        <v>263</v>
      </c>
      <c r="R34" s="277"/>
      <c r="S34" s="185"/>
      <c r="V34" s="192"/>
      <c r="W34" s="153"/>
      <c r="X34" s="177"/>
      <c r="Y34" s="207">
        <f>Y32+Z32</f>
        <v>291</v>
      </c>
      <c r="Z34" s="208"/>
      <c r="AA34" s="207">
        <f>AA32+AB32</f>
        <v>232</v>
      </c>
      <c r="AB34" s="208"/>
      <c r="AC34" s="176"/>
    </row>
    <row r="35" spans="2:30" x14ac:dyDescent="0.4">
      <c r="B35" s="282"/>
      <c r="C35" s="272" t="s">
        <v>459</v>
      </c>
      <c r="D35" s="279" t="s">
        <v>474</v>
      </c>
      <c r="E35" s="143">
        <v>155</v>
      </c>
      <c r="F35" s="143">
        <v>47</v>
      </c>
      <c r="G35" s="143">
        <v>194</v>
      </c>
      <c r="H35" s="143">
        <v>47</v>
      </c>
      <c r="I35" s="144">
        <v>648</v>
      </c>
      <c r="K35"/>
      <c r="L35" s="282"/>
      <c r="M35" s="272" t="s">
        <v>391</v>
      </c>
      <c r="N35" s="279" t="s">
        <v>409</v>
      </c>
      <c r="O35" s="273">
        <v>183</v>
      </c>
      <c r="P35" s="273">
        <v>26</v>
      </c>
      <c r="Q35" s="273">
        <v>183</v>
      </c>
      <c r="R35" s="273">
        <v>26</v>
      </c>
      <c r="S35" s="278">
        <v>508</v>
      </c>
      <c r="V35" s="192"/>
      <c r="W35" s="272" t="s">
        <v>334</v>
      </c>
      <c r="X35" s="197" t="s">
        <v>359</v>
      </c>
      <c r="Y35" s="273">
        <v>274</v>
      </c>
      <c r="Z35" s="273">
        <v>47</v>
      </c>
      <c r="AA35" s="273">
        <v>257</v>
      </c>
      <c r="AB35" s="273">
        <v>47</v>
      </c>
      <c r="AC35" s="194">
        <v>1841</v>
      </c>
    </row>
    <row r="36" spans="2:30" x14ac:dyDescent="0.4">
      <c r="B36" s="282"/>
      <c r="C36" s="141"/>
      <c r="D36" s="150"/>
      <c r="E36" s="143"/>
      <c r="F36" s="143"/>
      <c r="G36" s="143"/>
      <c r="H36" s="143"/>
      <c r="I36" s="145"/>
      <c r="K36"/>
      <c r="L36" s="282"/>
      <c r="M36" s="141"/>
      <c r="N36" s="150"/>
      <c r="O36" s="143"/>
      <c r="P36" s="143"/>
      <c r="Q36" s="143"/>
      <c r="R36" s="143"/>
      <c r="S36" s="184"/>
      <c r="V36" s="192"/>
      <c r="W36" s="141"/>
      <c r="X36" s="204"/>
      <c r="Y36" s="143"/>
      <c r="Z36" s="143"/>
      <c r="AA36" s="143"/>
      <c r="AB36" s="143"/>
      <c r="AC36" s="145"/>
    </row>
    <row r="37" spans="2:30" ht="19.5" thickBot="1" x14ac:dyDescent="0.45">
      <c r="B37" s="282"/>
      <c r="C37" s="153"/>
      <c r="D37" s="280"/>
      <c r="E37" s="277">
        <f>E35+F35</f>
        <v>202</v>
      </c>
      <c r="F37" s="277"/>
      <c r="G37" s="277">
        <f>G35+H35</f>
        <v>241</v>
      </c>
      <c r="H37" s="277"/>
      <c r="I37" s="146"/>
      <c r="K37"/>
      <c r="L37" s="282"/>
      <c r="M37" s="153"/>
      <c r="N37" s="280"/>
      <c r="O37" s="277">
        <f>O35+P35</f>
        <v>209</v>
      </c>
      <c r="P37" s="277"/>
      <c r="Q37" s="277">
        <f>Q35+R35</f>
        <v>209</v>
      </c>
      <c r="R37" s="277"/>
      <c r="S37" s="185"/>
      <c r="V37" s="192"/>
      <c r="W37" s="153"/>
      <c r="X37" s="205"/>
      <c r="Y37" s="207">
        <f>Y35+Z35</f>
        <v>321</v>
      </c>
      <c r="Z37" s="208"/>
      <c r="AA37" s="207">
        <f>AA35+AB35</f>
        <v>304</v>
      </c>
      <c r="AB37" s="208"/>
      <c r="AC37" s="176"/>
    </row>
    <row r="38" spans="2:30" x14ac:dyDescent="0.4">
      <c r="B38" s="282"/>
      <c r="C38" s="272" t="s">
        <v>448</v>
      </c>
      <c r="D38" s="273" t="s">
        <v>478</v>
      </c>
      <c r="E38" s="143">
        <v>151</v>
      </c>
      <c r="F38" s="143">
        <v>17</v>
      </c>
      <c r="G38" s="143">
        <v>113</v>
      </c>
      <c r="H38" s="143">
        <v>17</v>
      </c>
      <c r="I38" s="144">
        <v>251</v>
      </c>
      <c r="K38"/>
      <c r="L38" s="282"/>
      <c r="M38" s="272" t="s">
        <v>398</v>
      </c>
      <c r="N38" s="273" t="s">
        <v>419</v>
      </c>
      <c r="O38" s="273">
        <v>182</v>
      </c>
      <c r="P38" s="273">
        <v>72</v>
      </c>
      <c r="Q38" s="273">
        <v>253</v>
      </c>
      <c r="R38" s="273">
        <v>72</v>
      </c>
      <c r="S38" s="278">
        <v>553</v>
      </c>
      <c r="V38" s="192"/>
      <c r="W38" s="272" t="s">
        <v>335</v>
      </c>
      <c r="X38" s="273" t="s">
        <v>364</v>
      </c>
      <c r="Y38" s="273">
        <v>275</v>
      </c>
      <c r="Z38" s="273">
        <v>74</v>
      </c>
      <c r="AA38" s="273">
        <v>253</v>
      </c>
      <c r="AB38" s="273">
        <v>74</v>
      </c>
      <c r="AC38" s="194">
        <v>1867</v>
      </c>
    </row>
    <row r="39" spans="2:30" x14ac:dyDescent="0.4">
      <c r="B39" s="282"/>
      <c r="C39" s="141"/>
      <c r="D39" s="143"/>
      <c r="E39" s="143"/>
      <c r="F39" s="143"/>
      <c r="G39" s="143"/>
      <c r="H39" s="143"/>
      <c r="I39" s="145"/>
      <c r="K39"/>
      <c r="L39" s="282"/>
      <c r="M39" s="141"/>
      <c r="N39" s="143"/>
      <c r="O39" s="143"/>
      <c r="P39" s="143"/>
      <c r="Q39" s="143"/>
      <c r="R39" s="143"/>
      <c r="S39" s="184"/>
      <c r="V39" s="192"/>
      <c r="W39" s="141"/>
      <c r="X39" s="143"/>
      <c r="Y39" s="143"/>
      <c r="Z39" s="143"/>
      <c r="AA39" s="143"/>
      <c r="AB39" s="143"/>
      <c r="AC39" s="145"/>
    </row>
    <row r="40" spans="2:30" ht="19.5" thickBot="1" x14ac:dyDescent="0.45">
      <c r="B40" s="282"/>
      <c r="C40" s="153"/>
      <c r="D40" s="177"/>
      <c r="E40" s="277">
        <f>E38+F38</f>
        <v>168</v>
      </c>
      <c r="F40" s="277"/>
      <c r="G40" s="277">
        <f>G38+H38</f>
        <v>130</v>
      </c>
      <c r="H40" s="277"/>
      <c r="I40" s="146"/>
      <c r="K40"/>
      <c r="L40" s="282"/>
      <c r="M40" s="153"/>
      <c r="N40" s="177"/>
      <c r="O40" s="277">
        <f>O38+P38</f>
        <v>254</v>
      </c>
      <c r="P40" s="277"/>
      <c r="Q40" s="277">
        <f>Q38+R38</f>
        <v>325</v>
      </c>
      <c r="R40" s="277"/>
      <c r="S40" s="185"/>
      <c r="V40" s="192"/>
      <c r="W40" s="153"/>
      <c r="X40" s="177"/>
      <c r="Y40" s="207">
        <f>Y38+Z38</f>
        <v>349</v>
      </c>
      <c r="Z40" s="208"/>
      <c r="AA40" s="207">
        <f>AA38+AB38</f>
        <v>327</v>
      </c>
      <c r="AB40" s="208"/>
      <c r="AC40" s="176"/>
      <c r="AD40" s="66">
        <v>82.9</v>
      </c>
    </row>
    <row r="41" spans="2:30" x14ac:dyDescent="0.4">
      <c r="B41" s="282"/>
      <c r="C41" s="272" t="s">
        <v>449</v>
      </c>
      <c r="D41" s="273" t="s">
        <v>481</v>
      </c>
      <c r="E41" s="143">
        <v>104</v>
      </c>
      <c r="F41" s="143">
        <v>31</v>
      </c>
      <c r="G41" s="143">
        <v>139</v>
      </c>
      <c r="H41" s="143">
        <v>31</v>
      </c>
      <c r="I41" s="144">
        <v>484</v>
      </c>
      <c r="K41"/>
      <c r="L41" s="282"/>
      <c r="M41" s="272" t="s">
        <v>399</v>
      </c>
      <c r="N41" s="273" t="s">
        <v>423</v>
      </c>
      <c r="O41" s="273">
        <v>84</v>
      </c>
      <c r="P41" s="273">
        <v>23</v>
      </c>
      <c r="Q41" s="273">
        <v>102</v>
      </c>
      <c r="R41" s="273">
        <v>23</v>
      </c>
      <c r="S41" s="278">
        <v>332</v>
      </c>
      <c r="V41" s="192"/>
      <c r="W41" s="272" t="s">
        <v>336</v>
      </c>
      <c r="X41" s="273" t="s">
        <v>365</v>
      </c>
      <c r="Y41" s="273">
        <v>362</v>
      </c>
      <c r="Z41" s="273">
        <v>110</v>
      </c>
      <c r="AA41" s="273">
        <v>475</v>
      </c>
      <c r="AB41" s="273">
        <v>110</v>
      </c>
      <c r="AC41" s="194">
        <v>3341</v>
      </c>
    </row>
    <row r="42" spans="2:30" x14ac:dyDescent="0.4">
      <c r="B42" s="282"/>
      <c r="C42" s="141"/>
      <c r="D42" s="143"/>
      <c r="E42" s="143"/>
      <c r="F42" s="143"/>
      <c r="G42" s="143"/>
      <c r="H42" s="143"/>
      <c r="I42" s="145"/>
      <c r="K42"/>
      <c r="L42" s="282"/>
      <c r="M42" s="141"/>
      <c r="N42" s="143"/>
      <c r="O42" s="143"/>
      <c r="P42" s="143"/>
      <c r="Q42" s="143"/>
      <c r="R42" s="143"/>
      <c r="S42" s="184"/>
      <c r="V42" s="192"/>
      <c r="W42" s="141"/>
      <c r="X42" s="143"/>
      <c r="Y42" s="143"/>
      <c r="Z42" s="143"/>
      <c r="AA42" s="143"/>
      <c r="AB42" s="143"/>
      <c r="AC42" s="145"/>
    </row>
    <row r="43" spans="2:30" ht="19.5" thickBot="1" x14ac:dyDescent="0.45">
      <c r="B43" s="282"/>
      <c r="C43" s="153"/>
      <c r="D43" s="177"/>
      <c r="E43" s="277">
        <f>E41+F41</f>
        <v>135</v>
      </c>
      <c r="F43" s="277"/>
      <c r="G43" s="277">
        <f>G41+H41</f>
        <v>170</v>
      </c>
      <c r="H43" s="277"/>
      <c r="I43" s="146"/>
      <c r="K43"/>
      <c r="L43" s="282"/>
      <c r="M43" s="153"/>
      <c r="N43" s="177"/>
      <c r="O43" s="277">
        <f>O41+P41</f>
        <v>107</v>
      </c>
      <c r="P43" s="277"/>
      <c r="Q43" s="277">
        <f>Q41+R41</f>
        <v>125</v>
      </c>
      <c r="R43" s="277"/>
      <c r="S43" s="185"/>
      <c r="V43" s="192"/>
      <c r="W43" s="153"/>
      <c r="X43" s="177"/>
      <c r="Y43" s="207">
        <f>Y41+Z41</f>
        <v>472</v>
      </c>
      <c r="Z43" s="208"/>
      <c r="AA43" s="207">
        <f>AA41+AB41</f>
        <v>585</v>
      </c>
      <c r="AB43" s="208"/>
      <c r="AC43" s="176"/>
      <c r="AD43" s="66">
        <v>148.47999999999999</v>
      </c>
    </row>
    <row r="44" spans="2:30" x14ac:dyDescent="0.4">
      <c r="B44" s="282"/>
      <c r="C44" s="272" t="s">
        <v>450</v>
      </c>
      <c r="D44" s="143" t="s">
        <v>484</v>
      </c>
      <c r="E44" s="143">
        <v>133</v>
      </c>
      <c r="F44" s="143">
        <v>29</v>
      </c>
      <c r="G44" s="143">
        <v>146</v>
      </c>
      <c r="H44" s="143">
        <v>29</v>
      </c>
      <c r="I44" s="144">
        <v>432</v>
      </c>
      <c r="K44"/>
      <c r="L44" s="282"/>
      <c r="M44" s="272" t="s">
        <v>427</v>
      </c>
      <c r="N44" s="273" t="s">
        <v>428</v>
      </c>
      <c r="O44" s="273">
        <v>76</v>
      </c>
      <c r="P44" s="273">
        <v>20</v>
      </c>
      <c r="Q44" s="273">
        <v>78</v>
      </c>
      <c r="R44" s="273">
        <v>20</v>
      </c>
      <c r="S44" s="278">
        <v>332</v>
      </c>
      <c r="V44" s="192"/>
      <c r="W44" s="272" t="s">
        <v>337</v>
      </c>
      <c r="X44" s="143" t="s">
        <v>370</v>
      </c>
      <c r="Y44" s="143">
        <v>457</v>
      </c>
      <c r="Z44" s="143">
        <v>150</v>
      </c>
      <c r="AA44" s="143">
        <v>536</v>
      </c>
      <c r="AB44" s="143">
        <v>150</v>
      </c>
      <c r="AC44" s="144">
        <v>2319</v>
      </c>
    </row>
    <row r="45" spans="2:30" x14ac:dyDescent="0.4">
      <c r="B45" s="282"/>
      <c r="C45" s="141"/>
      <c r="D45" s="143"/>
      <c r="E45" s="143"/>
      <c r="F45" s="143"/>
      <c r="G45" s="143"/>
      <c r="H45" s="143"/>
      <c r="I45" s="145"/>
      <c r="K45"/>
      <c r="L45" s="282"/>
      <c r="M45" s="141"/>
      <c r="N45" s="143"/>
      <c r="O45" s="143"/>
      <c r="P45" s="143"/>
      <c r="Q45" s="143"/>
      <c r="R45" s="143"/>
      <c r="S45" s="184"/>
      <c r="V45" s="192"/>
      <c r="W45" s="141"/>
      <c r="X45" s="143"/>
      <c r="Y45" s="143"/>
      <c r="Z45" s="143"/>
      <c r="AA45" s="143"/>
      <c r="AB45" s="143"/>
      <c r="AC45" s="145"/>
    </row>
    <row r="46" spans="2:30" ht="19.5" thickBot="1" x14ac:dyDescent="0.45">
      <c r="B46" s="282"/>
      <c r="C46" s="153"/>
      <c r="D46" s="143"/>
      <c r="E46" s="277">
        <f>E44+F44</f>
        <v>162</v>
      </c>
      <c r="F46" s="277"/>
      <c r="G46" s="277">
        <f>G44+H44</f>
        <v>175</v>
      </c>
      <c r="H46" s="277"/>
      <c r="I46" s="146"/>
      <c r="K46"/>
      <c r="L46" s="282"/>
      <c r="M46" s="153"/>
      <c r="N46" s="177"/>
      <c r="O46" s="277">
        <f>O44+P44</f>
        <v>96</v>
      </c>
      <c r="P46" s="277"/>
      <c r="Q46" s="277">
        <f>Q44+R44</f>
        <v>98</v>
      </c>
      <c r="R46" s="277"/>
      <c r="S46" s="185"/>
      <c r="V46" s="192"/>
      <c r="W46" s="153"/>
      <c r="X46" s="143"/>
      <c r="Y46" s="207">
        <f>Y44+Z44</f>
        <v>607</v>
      </c>
      <c r="Z46" s="208"/>
      <c r="AA46" s="207">
        <f>AA44+AB44</f>
        <v>686</v>
      </c>
      <c r="AB46" s="208"/>
      <c r="AC46" s="146"/>
      <c r="AD46" s="66">
        <v>103</v>
      </c>
    </row>
    <row r="47" spans="2:30" x14ac:dyDescent="0.4">
      <c r="B47" s="282"/>
      <c r="C47" s="272" t="s">
        <v>451</v>
      </c>
      <c r="D47" s="273" t="s">
        <v>492</v>
      </c>
      <c r="E47" s="273">
        <v>215</v>
      </c>
      <c r="F47" s="273">
        <v>37</v>
      </c>
      <c r="G47" s="273">
        <v>168</v>
      </c>
      <c r="H47" s="273">
        <v>37</v>
      </c>
      <c r="I47" s="278">
        <v>478</v>
      </c>
      <c r="K47" s="88"/>
      <c r="L47" s="282"/>
      <c r="M47" s="272" t="s">
        <v>429</v>
      </c>
      <c r="N47" s="273" t="s">
        <v>432</v>
      </c>
      <c r="O47" s="273">
        <v>102</v>
      </c>
      <c r="P47" s="273">
        <v>24</v>
      </c>
      <c r="Q47" s="273">
        <v>72</v>
      </c>
      <c r="R47" s="273">
        <v>24</v>
      </c>
      <c r="S47" s="278">
        <v>184</v>
      </c>
      <c r="V47" s="192"/>
      <c r="W47" s="272" t="s">
        <v>338</v>
      </c>
      <c r="X47" s="143" t="s">
        <v>374</v>
      </c>
      <c r="Y47" s="143">
        <v>754</v>
      </c>
      <c r="Z47" s="143">
        <v>244</v>
      </c>
      <c r="AA47" s="143">
        <v>853</v>
      </c>
      <c r="AB47" s="143">
        <v>244</v>
      </c>
      <c r="AC47" s="144">
        <v>3095</v>
      </c>
    </row>
    <row r="48" spans="2:30" x14ac:dyDescent="0.4">
      <c r="B48" s="282"/>
      <c r="C48" s="141"/>
      <c r="D48" s="143"/>
      <c r="E48" s="143"/>
      <c r="F48" s="143"/>
      <c r="G48" s="143"/>
      <c r="H48" s="143"/>
      <c r="I48" s="184"/>
      <c r="K48" s="88"/>
      <c r="L48" s="282"/>
      <c r="M48" s="141"/>
      <c r="N48" s="143"/>
      <c r="O48" s="143"/>
      <c r="P48" s="143"/>
      <c r="Q48" s="143"/>
      <c r="R48" s="143"/>
      <c r="S48" s="184"/>
      <c r="V48" s="192"/>
      <c r="W48" s="141"/>
      <c r="X48" s="143"/>
      <c r="Y48" s="143"/>
      <c r="Z48" s="143"/>
      <c r="AA48" s="143"/>
      <c r="AB48" s="143"/>
      <c r="AC48" s="145"/>
    </row>
    <row r="49" spans="2:30" ht="19.5" thickBot="1" x14ac:dyDescent="0.45">
      <c r="B49" s="282"/>
      <c r="C49" s="153"/>
      <c r="D49" s="177"/>
      <c r="E49" s="277">
        <f>E47+F47</f>
        <v>252</v>
      </c>
      <c r="F49" s="277"/>
      <c r="G49" s="277">
        <f>G47+H47</f>
        <v>205</v>
      </c>
      <c r="H49" s="277"/>
      <c r="I49" s="185"/>
      <c r="K49" s="88"/>
      <c r="L49" s="282"/>
      <c r="M49" s="153"/>
      <c r="N49" s="177"/>
      <c r="O49" s="277">
        <f>O47+P47</f>
        <v>126</v>
      </c>
      <c r="P49" s="277"/>
      <c r="Q49" s="277">
        <f>Q47+R47</f>
        <v>96</v>
      </c>
      <c r="R49" s="277"/>
      <c r="S49" s="185"/>
      <c r="V49" s="192"/>
      <c r="W49" s="153"/>
      <c r="X49" s="143"/>
      <c r="Y49" s="207">
        <f>Y47+Z47</f>
        <v>998</v>
      </c>
      <c r="Z49" s="208"/>
      <c r="AA49" s="207">
        <f>AA47+AB47</f>
        <v>1097</v>
      </c>
      <c r="AB49" s="208"/>
      <c r="AC49" s="146"/>
      <c r="AD49" s="66">
        <v>137.5</v>
      </c>
    </row>
    <row r="50" spans="2:30" x14ac:dyDescent="0.4">
      <c r="B50" s="282"/>
      <c r="C50" s="272" t="s">
        <v>460</v>
      </c>
      <c r="D50" s="273" t="s">
        <v>495</v>
      </c>
      <c r="E50" s="143">
        <v>165</v>
      </c>
      <c r="F50" s="143">
        <v>31</v>
      </c>
      <c r="G50" s="143">
        <v>147</v>
      </c>
      <c r="H50" s="143">
        <v>31</v>
      </c>
      <c r="I50" s="144">
        <v>221</v>
      </c>
      <c r="K50" s="88"/>
      <c r="L50" s="282"/>
      <c r="M50" s="272" t="s">
        <v>402</v>
      </c>
      <c r="N50" s="273" t="s">
        <v>436</v>
      </c>
      <c r="O50" s="143">
        <v>154</v>
      </c>
      <c r="P50" s="143">
        <v>35</v>
      </c>
      <c r="Q50" s="143">
        <v>159</v>
      </c>
      <c r="R50" s="143">
        <v>35</v>
      </c>
      <c r="S50" s="144">
        <v>270</v>
      </c>
      <c r="V50" s="192"/>
      <c r="W50" s="272" t="s">
        <v>339</v>
      </c>
      <c r="X50" s="143" t="s">
        <v>384</v>
      </c>
      <c r="Y50" s="143">
        <v>508</v>
      </c>
      <c r="Z50" s="143">
        <v>167</v>
      </c>
      <c r="AA50" s="143">
        <v>563</v>
      </c>
      <c r="AB50" s="143">
        <v>167</v>
      </c>
      <c r="AC50" s="144">
        <v>1064</v>
      </c>
    </row>
    <row r="51" spans="2:30" x14ac:dyDescent="0.4">
      <c r="B51" s="282"/>
      <c r="C51" s="141"/>
      <c r="D51" s="143"/>
      <c r="E51" s="143"/>
      <c r="F51" s="143"/>
      <c r="G51" s="143"/>
      <c r="H51" s="143"/>
      <c r="I51" s="145"/>
      <c r="K51" s="88"/>
      <c r="L51" s="282"/>
      <c r="M51" s="141"/>
      <c r="N51" s="143"/>
      <c r="O51" s="143"/>
      <c r="P51" s="143"/>
      <c r="Q51" s="143"/>
      <c r="R51" s="143"/>
      <c r="S51" s="145"/>
      <c r="V51" s="192"/>
      <c r="W51" s="141"/>
      <c r="X51" s="143"/>
      <c r="Y51" s="143"/>
      <c r="Z51" s="143"/>
      <c r="AA51" s="143"/>
      <c r="AB51" s="143"/>
      <c r="AC51" s="145"/>
    </row>
    <row r="52" spans="2:30" ht="19.5" thickBot="1" x14ac:dyDescent="0.45">
      <c r="B52" s="282"/>
      <c r="C52" s="153"/>
      <c r="D52" s="177"/>
      <c r="E52" s="277">
        <f>E50+F50</f>
        <v>196</v>
      </c>
      <c r="F52" s="277"/>
      <c r="G52" s="277">
        <f>G50+H50</f>
        <v>178</v>
      </c>
      <c r="H52" s="277"/>
      <c r="I52" s="146"/>
      <c r="K52" s="88"/>
      <c r="L52" s="282"/>
      <c r="M52" s="153"/>
      <c r="N52" s="177"/>
      <c r="O52" s="277">
        <f>O50+P50</f>
        <v>189</v>
      </c>
      <c r="P52" s="277"/>
      <c r="Q52" s="277">
        <f>Q50+R50</f>
        <v>194</v>
      </c>
      <c r="R52" s="277"/>
      <c r="S52" s="146"/>
      <c r="V52" s="192"/>
      <c r="W52" s="153"/>
      <c r="X52" s="143"/>
      <c r="Y52" s="207">
        <f>Y50+Z50</f>
        <v>675</v>
      </c>
      <c r="Z52" s="208"/>
      <c r="AA52" s="207">
        <f>AA50+AB50</f>
        <v>730</v>
      </c>
      <c r="AB52" s="208"/>
      <c r="AC52" s="146"/>
      <c r="AD52" s="66">
        <v>47.2</v>
      </c>
    </row>
    <row r="53" spans="2:30" x14ac:dyDescent="0.4">
      <c r="B53" s="282"/>
      <c r="C53" s="272" t="s">
        <v>461</v>
      </c>
      <c r="D53" s="273"/>
      <c r="E53" s="273"/>
      <c r="F53" s="273"/>
      <c r="G53" s="273"/>
      <c r="H53" s="273"/>
      <c r="I53" s="278"/>
      <c r="K53" s="88"/>
      <c r="L53" s="282"/>
      <c r="M53" s="272" t="s">
        <v>403</v>
      </c>
      <c r="N53" s="273" t="s">
        <v>440</v>
      </c>
      <c r="O53" s="273">
        <v>89</v>
      </c>
      <c r="P53" s="273">
        <v>49</v>
      </c>
      <c r="Q53" s="273">
        <v>136</v>
      </c>
      <c r="R53" s="273">
        <v>49</v>
      </c>
      <c r="S53" s="278">
        <v>277</v>
      </c>
      <c r="V53" s="192"/>
      <c r="W53" s="179" t="s">
        <v>388</v>
      </c>
      <c r="X53" s="143" t="s">
        <v>389</v>
      </c>
      <c r="Y53" s="143">
        <v>176</v>
      </c>
      <c r="Z53" s="143">
        <v>33</v>
      </c>
      <c r="AA53" s="143">
        <v>174</v>
      </c>
      <c r="AB53" s="143">
        <v>33</v>
      </c>
      <c r="AC53" s="144">
        <v>476</v>
      </c>
    </row>
    <row r="54" spans="2:30" x14ac:dyDescent="0.4">
      <c r="B54" s="282"/>
      <c r="C54" s="141"/>
      <c r="D54" s="143"/>
      <c r="E54" s="143"/>
      <c r="F54" s="143"/>
      <c r="G54" s="143"/>
      <c r="H54" s="143"/>
      <c r="I54" s="184"/>
      <c r="K54" s="88"/>
      <c r="L54" s="282"/>
      <c r="M54" s="141"/>
      <c r="N54" s="143"/>
      <c r="O54" s="143"/>
      <c r="P54" s="143"/>
      <c r="Q54" s="143"/>
      <c r="R54" s="143"/>
      <c r="S54" s="184"/>
      <c r="V54" s="192"/>
      <c r="W54" s="180"/>
      <c r="X54" s="143"/>
      <c r="Y54" s="143"/>
      <c r="Z54" s="143"/>
      <c r="AA54" s="143"/>
      <c r="AB54" s="143"/>
      <c r="AC54" s="145"/>
    </row>
    <row r="55" spans="2:30" ht="19.5" thickBot="1" x14ac:dyDescent="0.45">
      <c r="B55" s="282"/>
      <c r="C55" s="153"/>
      <c r="D55" s="177"/>
      <c r="E55" s="277">
        <f>E53+F53</f>
        <v>0</v>
      </c>
      <c r="F55" s="277"/>
      <c r="G55" s="277">
        <f>G53+H53</f>
        <v>0</v>
      </c>
      <c r="H55" s="277"/>
      <c r="I55" s="185"/>
      <c r="K55" s="88"/>
      <c r="L55" s="282"/>
      <c r="M55" s="153"/>
      <c r="N55" s="177"/>
      <c r="O55" s="277">
        <f>O53+P53</f>
        <v>138</v>
      </c>
      <c r="P55" s="277"/>
      <c r="Q55" s="277">
        <f>Q53+R53</f>
        <v>185</v>
      </c>
      <c r="R55" s="277"/>
      <c r="S55" s="185"/>
      <c r="V55" s="192"/>
      <c r="W55" s="181"/>
      <c r="X55" s="143"/>
      <c r="Y55" s="207">
        <f>Y53+Z53</f>
        <v>209</v>
      </c>
      <c r="Z55" s="208"/>
      <c r="AA55" s="207">
        <f>AA53+AB53</f>
        <v>207</v>
      </c>
      <c r="AB55" s="208"/>
      <c r="AC55" s="146"/>
      <c r="AD55" s="66">
        <f>AC53/22.5</f>
        <v>21.155555555555555</v>
      </c>
    </row>
    <row r="56" spans="2:30" x14ac:dyDescent="0.4">
      <c r="B56" s="282"/>
      <c r="C56" s="272" t="s">
        <v>462</v>
      </c>
      <c r="D56" s="143"/>
      <c r="E56" s="143"/>
      <c r="F56" s="143"/>
      <c r="G56" s="143"/>
      <c r="H56" s="143"/>
      <c r="I56" s="144"/>
      <c r="K56" s="88"/>
      <c r="L56" s="282"/>
      <c r="M56" s="272" t="s">
        <v>439</v>
      </c>
      <c r="N56" s="143" t="s">
        <v>444</v>
      </c>
      <c r="O56" s="143">
        <v>79</v>
      </c>
      <c r="P56" s="143">
        <v>22</v>
      </c>
      <c r="Q56" s="143">
        <v>112</v>
      </c>
      <c r="R56" s="143">
        <v>22</v>
      </c>
      <c r="S56" s="144">
        <v>336</v>
      </c>
      <c r="V56" s="192"/>
      <c r="W56" s="272" t="s">
        <v>390</v>
      </c>
      <c r="X56" s="273"/>
      <c r="Y56" s="200"/>
      <c r="Z56" s="200"/>
      <c r="AA56" s="200"/>
      <c r="AB56" s="200"/>
      <c r="AC56" s="194"/>
    </row>
    <row r="57" spans="2:30" x14ac:dyDescent="0.4">
      <c r="B57" s="282"/>
      <c r="C57" s="141"/>
      <c r="D57" s="143"/>
      <c r="E57" s="143"/>
      <c r="F57" s="143"/>
      <c r="G57" s="143"/>
      <c r="H57" s="143"/>
      <c r="I57" s="145"/>
      <c r="K57" s="88"/>
      <c r="L57" s="282"/>
      <c r="M57" s="141"/>
      <c r="N57" s="143"/>
      <c r="O57" s="143"/>
      <c r="P57" s="143"/>
      <c r="Q57" s="143"/>
      <c r="R57" s="143"/>
      <c r="S57" s="145"/>
      <c r="V57" s="192"/>
      <c r="W57" s="141"/>
      <c r="X57" s="143"/>
      <c r="Y57" s="156"/>
      <c r="Z57" s="156"/>
      <c r="AA57" s="156"/>
      <c r="AB57" s="156"/>
      <c r="AC57" s="145"/>
    </row>
    <row r="58" spans="2:30" ht="19.5" thickBot="1" x14ac:dyDescent="0.45">
      <c r="B58" s="282"/>
      <c r="C58" s="153"/>
      <c r="D58" s="143"/>
      <c r="E58" s="277">
        <f>E56+F56</f>
        <v>0</v>
      </c>
      <c r="F58" s="277"/>
      <c r="G58" s="277">
        <f>G56+H56</f>
        <v>0</v>
      </c>
      <c r="H58" s="277"/>
      <c r="I58" s="146"/>
      <c r="K58" s="88"/>
      <c r="L58" s="282"/>
      <c r="M58" s="153"/>
      <c r="N58" s="143"/>
      <c r="O58" s="277">
        <f>O56+P56</f>
        <v>101</v>
      </c>
      <c r="P58" s="277"/>
      <c r="Q58" s="277">
        <f>Q56+R56</f>
        <v>134</v>
      </c>
      <c r="R58" s="277"/>
      <c r="S58" s="146"/>
      <c r="V58" s="192"/>
      <c r="W58" s="153"/>
      <c r="X58" s="177"/>
      <c r="Y58" s="207"/>
      <c r="Z58" s="208"/>
      <c r="AA58" s="207"/>
      <c r="AB58" s="208"/>
      <c r="AC58" s="176"/>
    </row>
    <row r="59" spans="2:30" x14ac:dyDescent="0.4">
      <c r="B59" s="282"/>
      <c r="C59" s="272" t="s">
        <v>463</v>
      </c>
      <c r="D59" s="279"/>
      <c r="E59" s="143"/>
      <c r="F59" s="143"/>
      <c r="G59" s="143"/>
      <c r="H59" s="143"/>
      <c r="I59" s="144"/>
      <c r="K59" s="88"/>
      <c r="L59" s="282"/>
      <c r="M59" s="272" t="s">
        <v>455</v>
      </c>
      <c r="N59" s="279" t="s">
        <v>456</v>
      </c>
      <c r="O59" s="143">
        <v>148</v>
      </c>
      <c r="P59" s="143">
        <v>48</v>
      </c>
      <c r="Q59" s="143">
        <v>172</v>
      </c>
      <c r="R59" s="143">
        <v>48</v>
      </c>
      <c r="S59" s="144">
        <v>317</v>
      </c>
      <c r="V59" s="192"/>
      <c r="W59" s="272" t="s">
        <v>391</v>
      </c>
      <c r="X59" s="197"/>
      <c r="Y59" s="273"/>
      <c r="Z59" s="273"/>
      <c r="AA59" s="273"/>
      <c r="AB59" s="273"/>
      <c r="AC59" s="194"/>
    </row>
    <row r="60" spans="2:30" x14ac:dyDescent="0.4">
      <c r="B60" s="282"/>
      <c r="C60" s="141"/>
      <c r="D60" s="150"/>
      <c r="E60" s="143"/>
      <c r="F60" s="143"/>
      <c r="G60" s="143"/>
      <c r="H60" s="143"/>
      <c r="I60" s="145"/>
      <c r="K60" s="88"/>
      <c r="L60" s="282"/>
      <c r="M60" s="141"/>
      <c r="N60" s="150"/>
      <c r="O60" s="143"/>
      <c r="P60" s="143"/>
      <c r="Q60" s="143"/>
      <c r="R60" s="143"/>
      <c r="S60" s="145"/>
      <c r="V60" s="192"/>
      <c r="W60" s="141"/>
      <c r="X60" s="204"/>
      <c r="Y60" s="143"/>
      <c r="Z60" s="143"/>
      <c r="AA60" s="143"/>
      <c r="AB60" s="143"/>
      <c r="AC60" s="145"/>
    </row>
    <row r="61" spans="2:30" ht="19.5" thickBot="1" x14ac:dyDescent="0.45">
      <c r="B61" s="283"/>
      <c r="C61" s="153"/>
      <c r="D61" s="280"/>
      <c r="E61" s="277">
        <f>E59+F59</f>
        <v>0</v>
      </c>
      <c r="F61" s="277"/>
      <c r="G61" s="277">
        <f>G59+H59</f>
        <v>0</v>
      </c>
      <c r="H61" s="277"/>
      <c r="I61" s="146"/>
      <c r="K61" s="88"/>
      <c r="L61" s="283"/>
      <c r="M61" s="153"/>
      <c r="N61" s="280"/>
      <c r="O61" s="277">
        <f>O59+P59</f>
        <v>196</v>
      </c>
      <c r="P61" s="277"/>
      <c r="Q61" s="277">
        <f>Q59+R59</f>
        <v>220</v>
      </c>
      <c r="R61" s="277"/>
      <c r="S61" s="146"/>
      <c r="V61" s="193"/>
      <c r="W61" s="153"/>
      <c r="X61" s="205"/>
      <c r="Y61" s="207">
        <f>Y59+Z59</f>
        <v>0</v>
      </c>
      <c r="Z61" s="208"/>
      <c r="AA61" s="207">
        <f>AA59+AB59</f>
        <v>0</v>
      </c>
      <c r="AB61" s="208"/>
      <c r="AC61" s="176"/>
    </row>
    <row r="62" spans="2:30" x14ac:dyDescent="0.4">
      <c r="B62" s="77"/>
      <c r="C62" s="77"/>
      <c r="D62" s="91"/>
      <c r="E62" s="92"/>
      <c r="F62" s="92"/>
      <c r="G62" s="92"/>
      <c r="H62" s="92"/>
      <c r="I62" s="77"/>
      <c r="K62" s="88"/>
      <c r="L62" s="88"/>
      <c r="M62" s="88"/>
      <c r="N62" s="88"/>
      <c r="O62" s="88"/>
      <c r="P62" s="88"/>
      <c r="Q62" s="88"/>
      <c r="R62" s="88"/>
    </row>
    <row r="63" spans="2:30" x14ac:dyDescent="0.4">
      <c r="D63" s="178" t="s">
        <v>145</v>
      </c>
    </row>
    <row r="64" spans="2:30" ht="19.5" thickBot="1" x14ac:dyDescent="0.45">
      <c r="D64" s="178"/>
    </row>
    <row r="65" spans="3:34"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B65" s="83"/>
      <c r="AC65" s="255" t="s">
        <v>183</v>
      </c>
      <c r="AD65" s="256"/>
      <c r="AE65" s="263" t="s">
        <v>147</v>
      </c>
      <c r="AF65" s="182"/>
      <c r="AG65" s="182" t="s">
        <v>148</v>
      </c>
      <c r="AH65" s="183"/>
    </row>
    <row r="66" spans="3:34" x14ac:dyDescent="0.4">
      <c r="C66" s="84" t="s">
        <v>146</v>
      </c>
      <c r="D66" s="191" t="s">
        <v>460</v>
      </c>
      <c r="E66" s="266">
        <v>79</v>
      </c>
      <c r="F66" s="267"/>
      <c r="G66" s="97" t="s">
        <v>103</v>
      </c>
      <c r="H66" s="70" t="s">
        <v>128</v>
      </c>
      <c r="I66" s="70" t="s">
        <v>129</v>
      </c>
      <c r="J66" s="71" t="s">
        <v>128</v>
      </c>
      <c r="L66" s="191" t="s">
        <v>439</v>
      </c>
      <c r="M66" s="266">
        <v>162</v>
      </c>
      <c r="N66" s="267"/>
      <c r="O66" s="97" t="s">
        <v>103</v>
      </c>
      <c r="P66" s="70" t="s">
        <v>128</v>
      </c>
      <c r="Q66" s="70" t="s">
        <v>129</v>
      </c>
      <c r="R66" s="71" t="s">
        <v>128</v>
      </c>
      <c r="T66" s="191" t="s">
        <v>390</v>
      </c>
      <c r="U66" s="266">
        <v>47</v>
      </c>
      <c r="V66" s="267"/>
      <c r="W66" s="97" t="s">
        <v>103</v>
      </c>
      <c r="X66" s="70" t="s">
        <v>128</v>
      </c>
      <c r="Y66" s="70" t="s">
        <v>129</v>
      </c>
      <c r="Z66" s="71" t="s">
        <v>128</v>
      </c>
      <c r="AB66" s="191" t="s">
        <v>333</v>
      </c>
      <c r="AC66" s="266">
        <v>88</v>
      </c>
      <c r="AD66" s="267"/>
      <c r="AE66" s="97" t="s">
        <v>103</v>
      </c>
      <c r="AF66" s="70" t="s">
        <v>128</v>
      </c>
      <c r="AG66" s="70" t="s">
        <v>129</v>
      </c>
      <c r="AH66" s="71" t="s">
        <v>128</v>
      </c>
    </row>
    <row r="67" spans="3:34" ht="19.5" x14ac:dyDescent="0.4">
      <c r="C67" s="107" t="s">
        <v>302</v>
      </c>
      <c r="D67" s="192"/>
      <c r="E67" s="268"/>
      <c r="F67" s="269"/>
      <c r="G67" s="142">
        <v>43</v>
      </c>
      <c r="H67" s="154">
        <v>10</v>
      </c>
      <c r="I67" s="154">
        <v>27</v>
      </c>
      <c r="J67" s="144">
        <v>10</v>
      </c>
      <c r="L67" s="192"/>
      <c r="M67" s="268"/>
      <c r="N67" s="269"/>
      <c r="O67" s="142">
        <v>38</v>
      </c>
      <c r="P67" s="154">
        <v>10</v>
      </c>
      <c r="Q67" s="154">
        <v>37</v>
      </c>
      <c r="R67" s="144">
        <v>10</v>
      </c>
      <c r="T67" s="192"/>
      <c r="U67" s="268"/>
      <c r="V67" s="269"/>
      <c r="W67" s="142">
        <v>27</v>
      </c>
      <c r="X67" s="154">
        <v>13</v>
      </c>
      <c r="Y67" s="154">
        <v>43</v>
      </c>
      <c r="Z67" s="144">
        <v>13</v>
      </c>
      <c r="AB67" s="192"/>
      <c r="AC67" s="268"/>
      <c r="AD67" s="269"/>
      <c r="AE67" s="142">
        <v>43</v>
      </c>
      <c r="AF67" s="154">
        <v>9</v>
      </c>
      <c r="AG67" s="154">
        <v>42</v>
      </c>
      <c r="AH67" s="144">
        <v>9</v>
      </c>
    </row>
    <row r="68" spans="3:34" x14ac:dyDescent="0.4">
      <c r="D68" s="192"/>
      <c r="E68" s="268"/>
      <c r="F68" s="269"/>
      <c r="G68" s="264"/>
      <c r="H68" s="156"/>
      <c r="I68" s="156"/>
      <c r="J68" s="146"/>
      <c r="L68" s="192"/>
      <c r="M68" s="268"/>
      <c r="N68" s="269"/>
      <c r="O68" s="264"/>
      <c r="P68" s="156"/>
      <c r="Q68" s="156"/>
      <c r="R68" s="146"/>
      <c r="T68" s="192"/>
      <c r="U68" s="268"/>
      <c r="V68" s="269"/>
      <c r="W68" s="264"/>
      <c r="X68" s="156"/>
      <c r="Y68" s="156"/>
      <c r="Z68" s="146"/>
      <c r="AB68" s="192"/>
      <c r="AC68" s="268"/>
      <c r="AD68" s="269"/>
      <c r="AE68" s="264"/>
      <c r="AF68" s="156"/>
      <c r="AG68" s="156"/>
      <c r="AH68" s="146"/>
    </row>
    <row r="69" spans="3:34" ht="19.5" thickBot="1" x14ac:dyDescent="0.45">
      <c r="D69" s="193"/>
      <c r="E69" s="270"/>
      <c r="F69" s="271"/>
      <c r="G69" s="265">
        <f>G67+H67</f>
        <v>53</v>
      </c>
      <c r="H69" s="196"/>
      <c r="I69" s="195">
        <f>I67+J67</f>
        <v>37</v>
      </c>
      <c r="J69" s="201"/>
      <c r="L69" s="193"/>
      <c r="M69" s="270"/>
      <c r="N69" s="271"/>
      <c r="O69" s="265">
        <f>O67+P67</f>
        <v>48</v>
      </c>
      <c r="P69" s="196"/>
      <c r="Q69" s="195">
        <f>Q67+R67</f>
        <v>47</v>
      </c>
      <c r="R69" s="201"/>
      <c r="T69" s="193"/>
      <c r="U69" s="270"/>
      <c r="V69" s="271"/>
      <c r="W69" s="265">
        <f>W67+X67</f>
        <v>40</v>
      </c>
      <c r="X69" s="196"/>
      <c r="Y69" s="195">
        <f>Y67+Z67</f>
        <v>56</v>
      </c>
      <c r="Z69" s="201"/>
      <c r="AB69" s="193"/>
      <c r="AC69" s="270"/>
      <c r="AD69" s="271"/>
      <c r="AE69" s="265">
        <f>AE67+AF67</f>
        <v>52</v>
      </c>
      <c r="AF69" s="196"/>
      <c r="AG69" s="195">
        <f>AG67+AH67</f>
        <v>51</v>
      </c>
      <c r="AH69" s="201"/>
    </row>
    <row r="70" spans="3:34" x14ac:dyDescent="0.4">
      <c r="D70" s="191" t="s">
        <v>461</v>
      </c>
      <c r="E70" s="266"/>
      <c r="F70" s="267"/>
      <c r="G70" s="97" t="s">
        <v>103</v>
      </c>
      <c r="H70" s="70" t="s">
        <v>128</v>
      </c>
      <c r="I70" s="70" t="s">
        <v>129</v>
      </c>
      <c r="J70" s="71" t="s">
        <v>128</v>
      </c>
      <c r="L70" s="191" t="s">
        <v>455</v>
      </c>
      <c r="M70" s="266">
        <v>380</v>
      </c>
      <c r="N70" s="267"/>
      <c r="O70" s="97" t="s">
        <v>103</v>
      </c>
      <c r="P70" s="70" t="s">
        <v>128</v>
      </c>
      <c r="Q70" s="70" t="s">
        <v>129</v>
      </c>
      <c r="R70" s="71" t="s">
        <v>128</v>
      </c>
      <c r="T70" s="191" t="s">
        <v>391</v>
      </c>
      <c r="U70" s="266">
        <v>57</v>
      </c>
      <c r="V70" s="267"/>
      <c r="W70" s="97" t="s">
        <v>103</v>
      </c>
      <c r="X70" s="70" t="s">
        <v>128</v>
      </c>
      <c r="Y70" s="70" t="s">
        <v>129</v>
      </c>
      <c r="Z70" s="71" t="s">
        <v>128</v>
      </c>
      <c r="AB70" s="191" t="s">
        <v>334</v>
      </c>
      <c r="AC70" s="266">
        <v>62</v>
      </c>
      <c r="AD70" s="267"/>
      <c r="AE70" s="97" t="s">
        <v>103</v>
      </c>
      <c r="AF70" s="70" t="s">
        <v>128</v>
      </c>
      <c r="AG70" s="70" t="s">
        <v>129</v>
      </c>
      <c r="AH70" s="71" t="s">
        <v>128</v>
      </c>
    </row>
    <row r="71" spans="3:34" x14ac:dyDescent="0.4">
      <c r="D71" s="192"/>
      <c r="E71" s="268"/>
      <c r="F71" s="269"/>
      <c r="G71" s="142"/>
      <c r="H71" s="154"/>
      <c r="I71" s="154"/>
      <c r="J71" s="144"/>
      <c r="L71" s="192"/>
      <c r="M71" s="268"/>
      <c r="N71" s="269"/>
      <c r="O71" s="142">
        <v>53</v>
      </c>
      <c r="P71" s="154">
        <v>16</v>
      </c>
      <c r="Q71" s="154">
        <v>65</v>
      </c>
      <c r="R71" s="144">
        <v>16</v>
      </c>
      <c r="T71" s="192"/>
      <c r="U71" s="268"/>
      <c r="V71" s="269"/>
      <c r="W71" s="142">
        <v>32</v>
      </c>
      <c r="X71" s="154">
        <v>7</v>
      </c>
      <c r="Y71" s="154">
        <v>32</v>
      </c>
      <c r="Z71" s="144">
        <v>7</v>
      </c>
      <c r="AB71" s="192"/>
      <c r="AC71" s="268"/>
      <c r="AD71" s="269"/>
      <c r="AE71" s="142">
        <v>85</v>
      </c>
      <c r="AF71" s="154">
        <v>18</v>
      </c>
      <c r="AG71" s="154">
        <v>91</v>
      </c>
      <c r="AH71" s="144">
        <v>18</v>
      </c>
    </row>
    <row r="72" spans="3:34" x14ac:dyDescent="0.4">
      <c r="D72" s="192"/>
      <c r="E72" s="268"/>
      <c r="F72" s="269"/>
      <c r="G72" s="264"/>
      <c r="H72" s="156"/>
      <c r="I72" s="156"/>
      <c r="J72" s="146"/>
      <c r="L72" s="192"/>
      <c r="M72" s="268"/>
      <c r="N72" s="269"/>
      <c r="O72" s="264"/>
      <c r="P72" s="156"/>
      <c r="Q72" s="156"/>
      <c r="R72" s="146"/>
      <c r="T72" s="192"/>
      <c r="U72" s="268"/>
      <c r="V72" s="269"/>
      <c r="W72" s="264"/>
      <c r="X72" s="156"/>
      <c r="Y72" s="156"/>
      <c r="Z72" s="146"/>
      <c r="AB72" s="192"/>
      <c r="AC72" s="268"/>
      <c r="AD72" s="269"/>
      <c r="AE72" s="264"/>
      <c r="AF72" s="156"/>
      <c r="AG72" s="156"/>
      <c r="AH72" s="146"/>
    </row>
    <row r="73" spans="3:34" ht="19.5" thickBot="1" x14ac:dyDescent="0.45">
      <c r="D73" s="193"/>
      <c r="E73" s="270"/>
      <c r="F73" s="271"/>
      <c r="G73" s="265">
        <f>G71+H71</f>
        <v>0</v>
      </c>
      <c r="H73" s="196"/>
      <c r="I73" s="195">
        <f>I71+J71</f>
        <v>0</v>
      </c>
      <c r="J73" s="201"/>
      <c r="L73" s="193"/>
      <c r="M73" s="270"/>
      <c r="N73" s="271"/>
      <c r="O73" s="265">
        <f>O71+P71</f>
        <v>69</v>
      </c>
      <c r="P73" s="196"/>
      <c r="Q73" s="195">
        <f>Q71+R71</f>
        <v>81</v>
      </c>
      <c r="R73" s="201"/>
      <c r="T73" s="193"/>
      <c r="U73" s="270"/>
      <c r="V73" s="271"/>
      <c r="W73" s="265">
        <f>W71+X71</f>
        <v>39</v>
      </c>
      <c r="X73" s="196"/>
      <c r="Y73" s="195">
        <f>Y71+Z71</f>
        <v>39</v>
      </c>
      <c r="Z73" s="201"/>
      <c r="AB73" s="193"/>
      <c r="AC73" s="270"/>
      <c r="AD73" s="271"/>
      <c r="AE73" s="265">
        <f>AE71+AF71</f>
        <v>103</v>
      </c>
      <c r="AF73" s="196"/>
      <c r="AG73" s="195">
        <f>AG71+AH71</f>
        <v>109</v>
      </c>
      <c r="AH73" s="201"/>
    </row>
    <row r="74" spans="3:34" x14ac:dyDescent="0.4">
      <c r="D74" s="191" t="s">
        <v>462</v>
      </c>
      <c r="E74" s="266"/>
      <c r="F74" s="267"/>
      <c r="G74" s="97" t="s">
        <v>103</v>
      </c>
      <c r="H74" s="70" t="s">
        <v>128</v>
      </c>
      <c r="I74" s="70" t="s">
        <v>129</v>
      </c>
      <c r="J74" s="71" t="s">
        <v>128</v>
      </c>
      <c r="L74" s="191" t="s">
        <v>454</v>
      </c>
      <c r="M74" s="266">
        <v>97</v>
      </c>
      <c r="N74" s="267"/>
      <c r="O74" s="97" t="s">
        <v>103</v>
      </c>
      <c r="P74" s="70" t="s">
        <v>128</v>
      </c>
      <c r="Q74" s="70" t="s">
        <v>129</v>
      </c>
      <c r="R74" s="71" t="s">
        <v>128</v>
      </c>
      <c r="T74" s="191" t="s">
        <v>398</v>
      </c>
      <c r="U74" s="266">
        <v>111</v>
      </c>
      <c r="V74" s="267"/>
      <c r="W74" s="97" t="s">
        <v>103</v>
      </c>
      <c r="X74" s="70" t="s">
        <v>128</v>
      </c>
      <c r="Y74" s="70" t="s">
        <v>129</v>
      </c>
      <c r="Z74" s="71" t="s">
        <v>128</v>
      </c>
      <c r="AB74" s="191" t="s">
        <v>335</v>
      </c>
      <c r="AC74" s="266">
        <v>148</v>
      </c>
      <c r="AD74" s="267"/>
      <c r="AE74" s="97" t="s">
        <v>103</v>
      </c>
      <c r="AF74" s="70" t="s">
        <v>128</v>
      </c>
      <c r="AG74" s="70" t="s">
        <v>129</v>
      </c>
      <c r="AH74" s="71" t="s">
        <v>128</v>
      </c>
    </row>
    <row r="75" spans="3:34" x14ac:dyDescent="0.4">
      <c r="D75" s="192"/>
      <c r="E75" s="268"/>
      <c r="F75" s="269"/>
      <c r="G75" s="142"/>
      <c r="H75" s="154"/>
      <c r="I75" s="154"/>
      <c r="J75" s="144"/>
      <c r="L75" s="192"/>
      <c r="M75" s="268"/>
      <c r="N75" s="269"/>
      <c r="O75" s="142">
        <v>53</v>
      </c>
      <c r="P75" s="154">
        <v>7</v>
      </c>
      <c r="Q75" s="154">
        <v>75</v>
      </c>
      <c r="R75" s="144">
        <v>7</v>
      </c>
      <c r="T75" s="192"/>
      <c r="U75" s="268"/>
      <c r="V75" s="269"/>
      <c r="W75" s="142">
        <v>61</v>
      </c>
      <c r="X75" s="154">
        <v>15</v>
      </c>
      <c r="Y75" s="154">
        <v>58</v>
      </c>
      <c r="Z75" s="144">
        <v>15</v>
      </c>
      <c r="AB75" s="192"/>
      <c r="AC75" s="268"/>
      <c r="AD75" s="269"/>
      <c r="AE75" s="142">
        <v>157</v>
      </c>
      <c r="AF75" s="154">
        <v>33</v>
      </c>
      <c r="AG75" s="154">
        <v>134</v>
      </c>
      <c r="AH75" s="144">
        <v>33</v>
      </c>
    </row>
    <row r="76" spans="3:34" x14ac:dyDescent="0.4">
      <c r="D76" s="192"/>
      <c r="E76" s="268"/>
      <c r="F76" s="269"/>
      <c r="G76" s="264"/>
      <c r="H76" s="156"/>
      <c r="I76" s="156"/>
      <c r="J76" s="146"/>
      <c r="L76" s="192"/>
      <c r="M76" s="268"/>
      <c r="N76" s="269"/>
      <c r="O76" s="264"/>
      <c r="P76" s="156"/>
      <c r="Q76" s="156"/>
      <c r="R76" s="146"/>
      <c r="T76" s="192"/>
      <c r="U76" s="268"/>
      <c r="V76" s="269"/>
      <c r="W76" s="264"/>
      <c r="X76" s="156"/>
      <c r="Y76" s="156"/>
      <c r="Z76" s="146"/>
      <c r="AB76" s="192"/>
      <c r="AC76" s="268"/>
      <c r="AD76" s="269"/>
      <c r="AE76" s="264"/>
      <c r="AF76" s="156"/>
      <c r="AG76" s="156"/>
      <c r="AH76" s="146"/>
    </row>
    <row r="77" spans="3:34" ht="19.5" thickBot="1" x14ac:dyDescent="0.45">
      <c r="D77" s="193"/>
      <c r="E77" s="270"/>
      <c r="F77" s="271"/>
      <c r="G77" s="265">
        <f t="shared" ref="G77" si="3">G75+H75</f>
        <v>0</v>
      </c>
      <c r="H77" s="196"/>
      <c r="I77" s="195">
        <f t="shared" ref="I77" si="4">I75+J75</f>
        <v>0</v>
      </c>
      <c r="J77" s="201"/>
      <c r="L77" s="193"/>
      <c r="M77" s="270"/>
      <c r="N77" s="271"/>
      <c r="O77" s="265">
        <f t="shared" ref="O77" si="5">O75+P75</f>
        <v>60</v>
      </c>
      <c r="P77" s="196"/>
      <c r="Q77" s="195">
        <f t="shared" ref="Q77" si="6">Q75+R75</f>
        <v>82</v>
      </c>
      <c r="R77" s="201"/>
      <c r="T77" s="193"/>
      <c r="U77" s="270"/>
      <c r="V77" s="271"/>
      <c r="W77" s="265">
        <f>W75+X75</f>
        <v>76</v>
      </c>
      <c r="X77" s="196"/>
      <c r="Y77" s="195">
        <f>Y75+Z75</f>
        <v>73</v>
      </c>
      <c r="Z77" s="201"/>
      <c r="AB77" s="193"/>
      <c r="AC77" s="270"/>
      <c r="AD77" s="271"/>
      <c r="AE77" s="265">
        <f>AE75+AF75</f>
        <v>190</v>
      </c>
      <c r="AF77" s="196"/>
      <c r="AG77" s="195">
        <f>AG75+AH75</f>
        <v>167</v>
      </c>
      <c r="AH77" s="201"/>
    </row>
    <row r="78" spans="3:34" x14ac:dyDescent="0.4">
      <c r="D78" s="191" t="s">
        <v>463</v>
      </c>
      <c r="E78" s="266"/>
      <c r="F78" s="267"/>
      <c r="G78" s="97" t="s">
        <v>103</v>
      </c>
      <c r="H78" s="70" t="s">
        <v>128</v>
      </c>
      <c r="I78" s="70" t="s">
        <v>129</v>
      </c>
      <c r="J78" s="71" t="s">
        <v>128</v>
      </c>
      <c r="L78" s="191" t="s">
        <v>447</v>
      </c>
      <c r="M78" s="266">
        <v>64</v>
      </c>
      <c r="N78" s="267"/>
      <c r="O78" s="97" t="s">
        <v>103</v>
      </c>
      <c r="P78" s="70" t="s">
        <v>128</v>
      </c>
      <c r="Q78" s="70" t="s">
        <v>129</v>
      </c>
      <c r="R78" s="71" t="s">
        <v>128</v>
      </c>
      <c r="T78" s="191" t="s">
        <v>399</v>
      </c>
      <c r="U78" s="266">
        <v>176</v>
      </c>
      <c r="V78" s="267"/>
      <c r="W78" s="97" t="s">
        <v>103</v>
      </c>
      <c r="X78" s="70" t="s">
        <v>128</v>
      </c>
      <c r="Y78" s="70" t="s">
        <v>129</v>
      </c>
      <c r="Z78" s="71" t="s">
        <v>128</v>
      </c>
      <c r="AB78" s="191" t="s">
        <v>336</v>
      </c>
      <c r="AC78" s="266">
        <v>447</v>
      </c>
      <c r="AD78" s="267"/>
      <c r="AE78" s="97" t="s">
        <v>103</v>
      </c>
      <c r="AF78" s="70" t="s">
        <v>128</v>
      </c>
      <c r="AG78" s="70" t="s">
        <v>129</v>
      </c>
      <c r="AH78" s="71" t="s">
        <v>128</v>
      </c>
    </row>
    <row r="79" spans="3:34" x14ac:dyDescent="0.4">
      <c r="D79" s="192"/>
      <c r="E79" s="268"/>
      <c r="F79" s="269"/>
      <c r="G79" s="142"/>
      <c r="H79" s="154"/>
      <c r="I79" s="154"/>
      <c r="J79" s="144"/>
      <c r="L79" s="192"/>
      <c r="M79" s="268"/>
      <c r="N79" s="269"/>
      <c r="O79" s="142">
        <v>67</v>
      </c>
      <c r="P79" s="154">
        <v>8</v>
      </c>
      <c r="Q79" s="154">
        <v>44</v>
      </c>
      <c r="R79" s="144">
        <v>8</v>
      </c>
      <c r="T79" s="192"/>
      <c r="U79" s="268"/>
      <c r="V79" s="269"/>
      <c r="W79" s="142">
        <v>21</v>
      </c>
      <c r="X79" s="154">
        <v>4</v>
      </c>
      <c r="Y79" s="154">
        <v>23</v>
      </c>
      <c r="Z79" s="144">
        <v>4</v>
      </c>
      <c r="AB79" s="192"/>
      <c r="AC79" s="268"/>
      <c r="AD79" s="269"/>
      <c r="AE79" s="142">
        <v>167</v>
      </c>
      <c r="AF79" s="154">
        <v>35</v>
      </c>
      <c r="AG79" s="154">
        <v>179</v>
      </c>
      <c r="AH79" s="144">
        <v>35</v>
      </c>
    </row>
    <row r="80" spans="3:34" x14ac:dyDescent="0.4">
      <c r="D80" s="192"/>
      <c r="E80" s="268"/>
      <c r="F80" s="269"/>
      <c r="G80" s="264"/>
      <c r="H80" s="156"/>
      <c r="I80" s="156"/>
      <c r="J80" s="146"/>
      <c r="L80" s="192"/>
      <c r="M80" s="268"/>
      <c r="N80" s="269"/>
      <c r="O80" s="264"/>
      <c r="P80" s="156"/>
      <c r="Q80" s="156"/>
      <c r="R80" s="146"/>
      <c r="T80" s="192"/>
      <c r="U80" s="268"/>
      <c r="V80" s="269"/>
      <c r="W80" s="264"/>
      <c r="X80" s="156"/>
      <c r="Y80" s="156"/>
      <c r="Z80" s="146"/>
      <c r="AB80" s="192"/>
      <c r="AC80" s="268"/>
      <c r="AD80" s="269"/>
      <c r="AE80" s="264"/>
      <c r="AF80" s="156"/>
      <c r="AG80" s="156"/>
      <c r="AH80" s="146"/>
    </row>
    <row r="81" spans="4:34" ht="19.5" thickBot="1" x14ac:dyDescent="0.45">
      <c r="D81" s="193"/>
      <c r="E81" s="270"/>
      <c r="F81" s="271"/>
      <c r="G81" s="265">
        <f t="shared" ref="G81" si="7">G79+H79</f>
        <v>0</v>
      </c>
      <c r="H81" s="196"/>
      <c r="I81" s="195">
        <f t="shared" ref="I81" si="8">I79+J79</f>
        <v>0</v>
      </c>
      <c r="J81" s="201"/>
      <c r="L81" s="193"/>
      <c r="M81" s="270"/>
      <c r="N81" s="271"/>
      <c r="O81" s="265">
        <f t="shared" ref="O81" si="9">O79+P79</f>
        <v>75</v>
      </c>
      <c r="P81" s="196"/>
      <c r="Q81" s="195">
        <f t="shared" ref="Q81" si="10">Q79+R79</f>
        <v>52</v>
      </c>
      <c r="R81" s="201"/>
      <c r="T81" s="193"/>
      <c r="U81" s="270"/>
      <c r="V81" s="271"/>
      <c r="W81" s="265">
        <f>W79+X79</f>
        <v>25</v>
      </c>
      <c r="X81" s="196"/>
      <c r="Y81" s="195">
        <f>Y79+Z79</f>
        <v>27</v>
      </c>
      <c r="Z81" s="201"/>
      <c r="AB81" s="193"/>
      <c r="AC81" s="270"/>
      <c r="AD81" s="271"/>
      <c r="AE81" s="265">
        <f>AE79+AF79</f>
        <v>202</v>
      </c>
      <c r="AF81" s="196"/>
      <c r="AG81" s="195">
        <f>AG79+AH79</f>
        <v>214</v>
      </c>
      <c r="AH81" s="201"/>
    </row>
    <row r="82" spans="4:34" x14ac:dyDescent="0.4">
      <c r="D82" s="191" t="s">
        <v>496</v>
      </c>
      <c r="E82" s="266"/>
      <c r="F82" s="267"/>
      <c r="G82" s="97" t="s">
        <v>103</v>
      </c>
      <c r="H82" s="70" t="s">
        <v>128</v>
      </c>
      <c r="I82" s="70" t="s">
        <v>129</v>
      </c>
      <c r="J82" s="71" t="s">
        <v>128</v>
      </c>
      <c r="L82" s="191" t="s">
        <v>448</v>
      </c>
      <c r="M82" s="266">
        <v>22</v>
      </c>
      <c r="N82" s="267"/>
      <c r="O82" s="97" t="s">
        <v>103</v>
      </c>
      <c r="P82" s="70" t="s">
        <v>128</v>
      </c>
      <c r="Q82" s="70" t="s">
        <v>129</v>
      </c>
      <c r="R82" s="71" t="s">
        <v>128</v>
      </c>
      <c r="T82" s="191" t="s">
        <v>427</v>
      </c>
      <c r="U82" s="266">
        <v>576</v>
      </c>
      <c r="V82" s="267"/>
      <c r="W82" s="97" t="s">
        <v>103</v>
      </c>
      <c r="X82" s="70" t="s">
        <v>128</v>
      </c>
      <c r="Y82" s="70" t="s">
        <v>129</v>
      </c>
      <c r="Z82" s="71" t="s">
        <v>128</v>
      </c>
      <c r="AB82" s="191" t="s">
        <v>337</v>
      </c>
      <c r="AC82" s="266">
        <v>109</v>
      </c>
      <c r="AD82" s="267"/>
      <c r="AE82" s="97" t="s">
        <v>103</v>
      </c>
      <c r="AF82" s="70" t="s">
        <v>128</v>
      </c>
      <c r="AG82" s="70" t="s">
        <v>129</v>
      </c>
      <c r="AH82" s="71" t="s">
        <v>128</v>
      </c>
    </row>
    <row r="83" spans="4:34" x14ac:dyDescent="0.4">
      <c r="D83" s="192"/>
      <c r="E83" s="268"/>
      <c r="F83" s="269"/>
      <c r="G83" s="142"/>
      <c r="H83" s="154"/>
      <c r="I83" s="154"/>
      <c r="J83" s="144"/>
      <c r="L83" s="192"/>
      <c r="M83" s="268"/>
      <c r="N83" s="269"/>
      <c r="O83" s="142">
        <v>24</v>
      </c>
      <c r="P83" s="154">
        <v>3</v>
      </c>
      <c r="Q83" s="154">
        <v>21</v>
      </c>
      <c r="R83" s="144">
        <v>3</v>
      </c>
      <c r="T83" s="192"/>
      <c r="U83" s="268"/>
      <c r="V83" s="269"/>
      <c r="W83" s="142">
        <v>44</v>
      </c>
      <c r="X83" s="154">
        <v>6</v>
      </c>
      <c r="Y83" s="154">
        <v>29</v>
      </c>
      <c r="Z83" s="144">
        <v>6</v>
      </c>
      <c r="AB83" s="192"/>
      <c r="AC83" s="268"/>
      <c r="AD83" s="269"/>
      <c r="AE83" s="142">
        <v>160</v>
      </c>
      <c r="AF83" s="154">
        <v>40</v>
      </c>
      <c r="AG83" s="154">
        <v>155</v>
      </c>
      <c r="AH83" s="144">
        <v>40</v>
      </c>
    </row>
    <row r="84" spans="4:34" x14ac:dyDescent="0.4">
      <c r="D84" s="192"/>
      <c r="E84" s="268"/>
      <c r="F84" s="269"/>
      <c r="G84" s="264"/>
      <c r="H84" s="156"/>
      <c r="I84" s="156"/>
      <c r="J84" s="146"/>
      <c r="L84" s="192"/>
      <c r="M84" s="268"/>
      <c r="N84" s="269"/>
      <c r="O84" s="264"/>
      <c r="P84" s="156"/>
      <c r="Q84" s="156"/>
      <c r="R84" s="146"/>
      <c r="T84" s="192"/>
      <c r="U84" s="268"/>
      <c r="V84" s="269"/>
      <c r="W84" s="264"/>
      <c r="X84" s="156"/>
      <c r="Y84" s="156"/>
      <c r="Z84" s="146"/>
      <c r="AB84" s="192"/>
      <c r="AC84" s="268"/>
      <c r="AD84" s="269"/>
      <c r="AE84" s="264"/>
      <c r="AF84" s="156"/>
      <c r="AG84" s="156"/>
      <c r="AH84" s="146"/>
    </row>
    <row r="85" spans="4:34" ht="19.5" thickBot="1" x14ac:dyDescent="0.45">
      <c r="D85" s="193"/>
      <c r="E85" s="270"/>
      <c r="F85" s="271"/>
      <c r="G85" s="265">
        <f t="shared" ref="G85" si="11">G83+H83</f>
        <v>0</v>
      </c>
      <c r="H85" s="196"/>
      <c r="I85" s="195">
        <f t="shared" ref="I85" si="12">I83+J83</f>
        <v>0</v>
      </c>
      <c r="J85" s="201"/>
      <c r="L85" s="193"/>
      <c r="M85" s="270"/>
      <c r="N85" s="271"/>
      <c r="O85" s="265">
        <f t="shared" ref="O85" si="13">O83+P83</f>
        <v>27</v>
      </c>
      <c r="P85" s="196"/>
      <c r="Q85" s="195">
        <f t="shared" ref="Q85" si="14">Q83+R83</f>
        <v>24</v>
      </c>
      <c r="R85" s="201"/>
      <c r="T85" s="193"/>
      <c r="U85" s="270"/>
      <c r="V85" s="271"/>
      <c r="W85" s="265">
        <f>W83+X83</f>
        <v>50</v>
      </c>
      <c r="X85" s="196"/>
      <c r="Y85" s="195">
        <f>Y83+Z83</f>
        <v>35</v>
      </c>
      <c r="Z85" s="201"/>
      <c r="AB85" s="193"/>
      <c r="AC85" s="270"/>
      <c r="AD85" s="271"/>
      <c r="AE85" s="265">
        <f>AE83+AF83</f>
        <v>200</v>
      </c>
      <c r="AF85" s="196"/>
      <c r="AG85" s="195">
        <f>AG83+AH83</f>
        <v>195</v>
      </c>
      <c r="AH85" s="201"/>
    </row>
    <row r="86" spans="4:34" x14ac:dyDescent="0.4">
      <c r="D86" s="191" t="s">
        <v>497</v>
      </c>
      <c r="E86" s="266"/>
      <c r="F86" s="267"/>
      <c r="G86" s="97" t="s">
        <v>103</v>
      </c>
      <c r="H86" s="70" t="s">
        <v>128</v>
      </c>
      <c r="I86" s="70" t="s">
        <v>129</v>
      </c>
      <c r="J86" s="71" t="s">
        <v>128</v>
      </c>
      <c r="L86" s="191" t="s">
        <v>449</v>
      </c>
      <c r="M86" s="266">
        <v>57</v>
      </c>
      <c r="N86" s="267"/>
      <c r="O86" s="97" t="s">
        <v>103</v>
      </c>
      <c r="P86" s="70" t="s">
        <v>128</v>
      </c>
      <c r="Q86" s="70" t="s">
        <v>129</v>
      </c>
      <c r="R86" s="71" t="s">
        <v>128</v>
      </c>
      <c r="T86" s="191" t="s">
        <v>429</v>
      </c>
      <c r="U86" s="266">
        <v>47</v>
      </c>
      <c r="V86" s="267"/>
      <c r="W86" s="97" t="s">
        <v>103</v>
      </c>
      <c r="X86" s="70" t="s">
        <v>128</v>
      </c>
      <c r="Y86" s="70" t="s">
        <v>129</v>
      </c>
      <c r="Z86" s="71" t="s">
        <v>128</v>
      </c>
      <c r="AB86" s="191" t="s">
        <v>338</v>
      </c>
      <c r="AC86" s="266">
        <v>25</v>
      </c>
      <c r="AD86" s="267"/>
      <c r="AE86" s="97" t="s">
        <v>103</v>
      </c>
      <c r="AF86" s="70" t="s">
        <v>128</v>
      </c>
      <c r="AG86" s="70" t="s">
        <v>129</v>
      </c>
      <c r="AH86" s="71" t="s">
        <v>128</v>
      </c>
    </row>
    <row r="87" spans="4:34" x14ac:dyDescent="0.4">
      <c r="D87" s="192"/>
      <c r="E87" s="268"/>
      <c r="F87" s="269"/>
      <c r="G87" s="142"/>
      <c r="H87" s="154"/>
      <c r="I87" s="154"/>
      <c r="J87" s="144"/>
      <c r="L87" s="192"/>
      <c r="M87" s="268"/>
      <c r="N87" s="269"/>
      <c r="O87" s="142">
        <v>21</v>
      </c>
      <c r="P87" s="154">
        <v>1</v>
      </c>
      <c r="Q87" s="154">
        <v>49</v>
      </c>
      <c r="R87" s="144">
        <v>1</v>
      </c>
      <c r="T87" s="192"/>
      <c r="U87" s="268"/>
      <c r="V87" s="269"/>
      <c r="W87" s="142">
        <v>42</v>
      </c>
      <c r="X87" s="154">
        <v>7</v>
      </c>
      <c r="Y87" s="154">
        <v>35</v>
      </c>
      <c r="Z87" s="144">
        <v>7</v>
      </c>
      <c r="AB87" s="192"/>
      <c r="AC87" s="268"/>
      <c r="AD87" s="269"/>
      <c r="AE87" s="142">
        <v>175</v>
      </c>
      <c r="AF87" s="154">
        <v>73</v>
      </c>
      <c r="AG87" s="154">
        <v>186</v>
      </c>
      <c r="AH87" s="144">
        <v>73</v>
      </c>
    </row>
    <row r="88" spans="4:34" x14ac:dyDescent="0.4">
      <c r="D88" s="192"/>
      <c r="E88" s="268"/>
      <c r="F88" s="269"/>
      <c r="G88" s="264"/>
      <c r="H88" s="156"/>
      <c r="I88" s="156"/>
      <c r="J88" s="146"/>
      <c r="L88" s="192"/>
      <c r="M88" s="268"/>
      <c r="N88" s="269"/>
      <c r="O88" s="264"/>
      <c r="P88" s="156"/>
      <c r="Q88" s="156"/>
      <c r="R88" s="146"/>
      <c r="T88" s="192"/>
      <c r="U88" s="268"/>
      <c r="V88" s="269"/>
      <c r="W88" s="264"/>
      <c r="X88" s="156"/>
      <c r="Y88" s="156"/>
      <c r="Z88" s="146"/>
      <c r="AB88" s="192"/>
      <c r="AC88" s="268"/>
      <c r="AD88" s="269"/>
      <c r="AE88" s="264"/>
      <c r="AF88" s="156"/>
      <c r="AG88" s="156"/>
      <c r="AH88" s="146"/>
    </row>
    <row r="89" spans="4:34" ht="19.5" thickBot="1" x14ac:dyDescent="0.45">
      <c r="D89" s="193"/>
      <c r="E89" s="270"/>
      <c r="F89" s="271"/>
      <c r="G89" s="265">
        <f t="shared" ref="G89" si="15">G87+H87</f>
        <v>0</v>
      </c>
      <c r="H89" s="196"/>
      <c r="I89" s="195">
        <f t="shared" ref="I89" si="16">I87+J87</f>
        <v>0</v>
      </c>
      <c r="J89" s="201"/>
      <c r="L89" s="193"/>
      <c r="M89" s="270"/>
      <c r="N89" s="271"/>
      <c r="O89" s="265">
        <f t="shared" ref="O89" si="17">O87+P87</f>
        <v>22</v>
      </c>
      <c r="P89" s="196"/>
      <c r="Q89" s="195">
        <f t="shared" ref="Q89" si="18">Q87+R87</f>
        <v>50</v>
      </c>
      <c r="R89" s="201"/>
      <c r="T89" s="193"/>
      <c r="U89" s="270"/>
      <c r="V89" s="271"/>
      <c r="W89" s="265">
        <f>W87+X87</f>
        <v>49</v>
      </c>
      <c r="X89" s="196"/>
      <c r="Y89" s="195">
        <f>Y87+Z87</f>
        <v>42</v>
      </c>
      <c r="Z89" s="201"/>
      <c r="AB89" s="193"/>
      <c r="AC89" s="270"/>
      <c r="AD89" s="271"/>
      <c r="AE89" s="265">
        <f>AE87+AF87</f>
        <v>248</v>
      </c>
      <c r="AF89" s="196"/>
      <c r="AG89" s="195">
        <f>AG87+AH87</f>
        <v>259</v>
      </c>
      <c r="AH89" s="201"/>
    </row>
    <row r="90" spans="4:34" x14ac:dyDescent="0.4">
      <c r="D90" s="191" t="s">
        <v>498</v>
      </c>
      <c r="E90" s="266"/>
      <c r="F90" s="267"/>
      <c r="G90" s="97" t="s">
        <v>103</v>
      </c>
      <c r="H90" s="70" t="s">
        <v>128</v>
      </c>
      <c r="I90" s="70" t="s">
        <v>129</v>
      </c>
      <c r="J90" s="71" t="s">
        <v>128</v>
      </c>
      <c r="L90" s="191" t="s">
        <v>450</v>
      </c>
      <c r="M90" s="266">
        <v>88</v>
      </c>
      <c r="N90" s="267"/>
      <c r="O90" s="97" t="s">
        <v>103</v>
      </c>
      <c r="P90" s="70" t="s">
        <v>128</v>
      </c>
      <c r="Q90" s="70" t="s">
        <v>129</v>
      </c>
      <c r="R90" s="71" t="s">
        <v>128</v>
      </c>
      <c r="T90" s="191" t="s">
        <v>402</v>
      </c>
      <c r="U90" s="266">
        <v>80</v>
      </c>
      <c r="V90" s="267"/>
      <c r="W90" s="97" t="s">
        <v>103</v>
      </c>
      <c r="X90" s="70" t="s">
        <v>128</v>
      </c>
      <c r="Y90" s="70" t="s">
        <v>129</v>
      </c>
      <c r="Z90" s="71" t="s">
        <v>128</v>
      </c>
      <c r="AB90" s="191" t="s">
        <v>339</v>
      </c>
      <c r="AC90" s="266">
        <v>119</v>
      </c>
      <c r="AD90" s="267"/>
      <c r="AE90" s="97" t="s">
        <v>103</v>
      </c>
      <c r="AF90" s="70" t="s">
        <v>128</v>
      </c>
      <c r="AG90" s="70" t="s">
        <v>129</v>
      </c>
      <c r="AH90" s="71" t="s">
        <v>128</v>
      </c>
    </row>
    <row r="91" spans="4:34" x14ac:dyDescent="0.4">
      <c r="D91" s="192"/>
      <c r="E91" s="268"/>
      <c r="F91" s="269"/>
      <c r="G91" s="142"/>
      <c r="H91" s="154"/>
      <c r="I91" s="154"/>
      <c r="J91" s="144"/>
      <c r="L91" s="192"/>
      <c r="M91" s="268"/>
      <c r="N91" s="269"/>
      <c r="O91" s="142">
        <v>44</v>
      </c>
      <c r="P91" s="154">
        <v>2</v>
      </c>
      <c r="Q91" s="154">
        <v>34</v>
      </c>
      <c r="R91" s="144">
        <v>2</v>
      </c>
      <c r="T91" s="192"/>
      <c r="U91" s="268"/>
      <c r="V91" s="269"/>
      <c r="W91" s="142">
        <v>35</v>
      </c>
      <c r="X91" s="154">
        <v>14</v>
      </c>
      <c r="Y91" s="154">
        <v>52</v>
      </c>
      <c r="Z91" s="144">
        <v>14</v>
      </c>
      <c r="AB91" s="192"/>
      <c r="AC91" s="268"/>
      <c r="AD91" s="269"/>
      <c r="AE91" s="142">
        <v>185</v>
      </c>
      <c r="AF91" s="154">
        <v>43</v>
      </c>
      <c r="AG91" s="154">
        <v>227</v>
      </c>
      <c r="AH91" s="144">
        <v>43</v>
      </c>
    </row>
    <row r="92" spans="4:34" x14ac:dyDescent="0.4">
      <c r="D92" s="192"/>
      <c r="E92" s="268"/>
      <c r="F92" s="269"/>
      <c r="G92" s="264"/>
      <c r="H92" s="156"/>
      <c r="I92" s="156"/>
      <c r="J92" s="146"/>
      <c r="L92" s="192"/>
      <c r="M92" s="268"/>
      <c r="N92" s="269"/>
      <c r="O92" s="264"/>
      <c r="P92" s="156"/>
      <c r="Q92" s="156"/>
      <c r="R92" s="146"/>
      <c r="T92" s="192"/>
      <c r="U92" s="268"/>
      <c r="V92" s="269"/>
      <c r="W92" s="264"/>
      <c r="X92" s="156"/>
      <c r="Y92" s="156"/>
      <c r="Z92" s="146"/>
      <c r="AB92" s="192"/>
      <c r="AC92" s="268"/>
      <c r="AD92" s="269"/>
      <c r="AE92" s="264"/>
      <c r="AF92" s="156"/>
      <c r="AG92" s="156"/>
      <c r="AH92" s="146"/>
    </row>
    <row r="93" spans="4:34" ht="19.5" thickBot="1" x14ac:dyDescent="0.45">
      <c r="D93" s="193"/>
      <c r="E93" s="270"/>
      <c r="F93" s="271"/>
      <c r="G93" s="265">
        <f t="shared" ref="G93" si="19">G91+H91</f>
        <v>0</v>
      </c>
      <c r="H93" s="196"/>
      <c r="I93" s="195">
        <f t="shared" ref="I93" si="20">I91+J91</f>
        <v>0</v>
      </c>
      <c r="J93" s="201"/>
      <c r="L93" s="193"/>
      <c r="M93" s="270"/>
      <c r="N93" s="271"/>
      <c r="O93" s="265">
        <f t="shared" ref="O93" si="21">O91+P91</f>
        <v>46</v>
      </c>
      <c r="P93" s="196"/>
      <c r="Q93" s="195">
        <f t="shared" ref="Q93" si="22">Q91+R91</f>
        <v>36</v>
      </c>
      <c r="R93" s="201"/>
      <c r="T93" s="193"/>
      <c r="U93" s="270"/>
      <c r="V93" s="271"/>
      <c r="W93" s="265">
        <f>W91+X91</f>
        <v>49</v>
      </c>
      <c r="X93" s="196"/>
      <c r="Y93" s="195">
        <f>Y91+Z91</f>
        <v>66</v>
      </c>
      <c r="Z93" s="201"/>
      <c r="AB93" s="193"/>
      <c r="AC93" s="270"/>
      <c r="AD93" s="271"/>
      <c r="AE93" s="265">
        <f>AE91+AF91</f>
        <v>228</v>
      </c>
      <c r="AF93" s="196"/>
      <c r="AG93" s="195">
        <f>AG91+AH91</f>
        <v>270</v>
      </c>
      <c r="AH93" s="201"/>
    </row>
    <row r="94" spans="4:34" ht="19.5" thickBot="1" x14ac:dyDescent="0.45">
      <c r="D94" s="191" t="s">
        <v>499</v>
      </c>
      <c r="E94" s="266"/>
      <c r="F94" s="267"/>
      <c r="G94" s="97" t="s">
        <v>103</v>
      </c>
      <c r="H94" s="70" t="s">
        <v>128</v>
      </c>
      <c r="I94" s="70" t="s">
        <v>129</v>
      </c>
      <c r="J94" s="71" t="s">
        <v>128</v>
      </c>
      <c r="L94" s="191" t="s">
        <v>451</v>
      </c>
      <c r="M94" s="266">
        <v>100</v>
      </c>
      <c r="N94" s="267"/>
      <c r="O94" s="97" t="s">
        <v>103</v>
      </c>
      <c r="P94" s="70" t="s">
        <v>128</v>
      </c>
      <c r="Q94" s="70" t="s">
        <v>129</v>
      </c>
      <c r="R94" s="71" t="s">
        <v>128</v>
      </c>
      <c r="T94" s="191" t="s">
        <v>403</v>
      </c>
      <c r="U94" s="266">
        <v>68</v>
      </c>
      <c r="V94" s="267"/>
      <c r="W94" s="97" t="s">
        <v>103</v>
      </c>
      <c r="X94" s="70" t="s">
        <v>128</v>
      </c>
      <c r="Y94" s="70" t="s">
        <v>129</v>
      </c>
      <c r="Z94" s="71" t="s">
        <v>128</v>
      </c>
      <c r="AB94" s="191" t="s">
        <v>392</v>
      </c>
      <c r="AC94" s="266">
        <v>85</v>
      </c>
      <c r="AD94" s="267"/>
      <c r="AE94" s="97" t="s">
        <v>103</v>
      </c>
      <c r="AF94" s="70" t="s">
        <v>128</v>
      </c>
      <c r="AG94" s="70" t="s">
        <v>129</v>
      </c>
      <c r="AH94" s="71" t="s">
        <v>128</v>
      </c>
    </row>
    <row r="95" spans="4:34" x14ac:dyDescent="0.4">
      <c r="D95" s="192"/>
      <c r="E95" s="268"/>
      <c r="F95" s="269"/>
      <c r="G95" s="273"/>
      <c r="H95" s="273"/>
      <c r="I95" s="273"/>
      <c r="J95" s="273"/>
      <c r="L95" s="192"/>
      <c r="M95" s="268"/>
      <c r="N95" s="269"/>
      <c r="O95" s="273">
        <v>55</v>
      </c>
      <c r="P95" s="273">
        <v>3</v>
      </c>
      <c r="Q95" s="273">
        <v>45</v>
      </c>
      <c r="R95" s="273">
        <v>3</v>
      </c>
      <c r="T95" s="192"/>
      <c r="U95" s="268"/>
      <c r="V95" s="269"/>
      <c r="W95" s="142">
        <v>6</v>
      </c>
      <c r="X95" s="154">
        <v>6</v>
      </c>
      <c r="Y95" s="154">
        <v>43</v>
      </c>
      <c r="Z95" s="144">
        <v>6</v>
      </c>
      <c r="AB95" s="192"/>
      <c r="AC95" s="268"/>
      <c r="AD95" s="269"/>
      <c r="AE95" s="142">
        <v>33</v>
      </c>
      <c r="AF95" s="154">
        <v>8</v>
      </c>
      <c r="AG95" s="154">
        <v>50</v>
      </c>
      <c r="AH95" s="144">
        <v>8</v>
      </c>
    </row>
    <row r="96" spans="4:34" x14ac:dyDescent="0.4">
      <c r="D96" s="192"/>
      <c r="E96" s="268"/>
      <c r="F96" s="269"/>
      <c r="G96" s="143"/>
      <c r="H96" s="143"/>
      <c r="I96" s="143"/>
      <c r="J96" s="143"/>
      <c r="L96" s="192"/>
      <c r="M96" s="268"/>
      <c r="N96" s="269"/>
      <c r="O96" s="143"/>
      <c r="P96" s="143"/>
      <c r="Q96" s="143"/>
      <c r="R96" s="143"/>
      <c r="T96" s="192"/>
      <c r="U96" s="268"/>
      <c r="V96" s="269"/>
      <c r="W96" s="264"/>
      <c r="X96" s="156"/>
      <c r="Y96" s="156"/>
      <c r="Z96" s="146"/>
      <c r="AB96" s="192"/>
      <c r="AC96" s="268"/>
      <c r="AD96" s="269"/>
      <c r="AE96" s="264"/>
      <c r="AF96" s="156"/>
      <c r="AG96" s="156"/>
      <c r="AH96" s="146"/>
    </row>
    <row r="97" spans="4:34" ht="19.5" thickBot="1" x14ac:dyDescent="0.45">
      <c r="D97" s="193"/>
      <c r="E97" s="270"/>
      <c r="F97" s="271"/>
      <c r="G97" s="265">
        <f t="shared" ref="G97" si="23">G95+H95</f>
        <v>0</v>
      </c>
      <c r="H97" s="196"/>
      <c r="I97" s="195">
        <f t="shared" ref="I97" si="24">I95+J95</f>
        <v>0</v>
      </c>
      <c r="J97" s="201"/>
      <c r="L97" s="193"/>
      <c r="M97" s="270"/>
      <c r="N97" s="271"/>
      <c r="O97" s="265">
        <f t="shared" ref="O97" si="25">O95+P95</f>
        <v>58</v>
      </c>
      <c r="P97" s="196"/>
      <c r="Q97" s="195">
        <f t="shared" ref="Q97" si="26">Q95+R95</f>
        <v>48</v>
      </c>
      <c r="R97" s="201"/>
      <c r="T97" s="193"/>
      <c r="U97" s="270"/>
      <c r="V97" s="271"/>
      <c r="W97" s="265">
        <f>W95+X95</f>
        <v>12</v>
      </c>
      <c r="X97" s="196"/>
      <c r="Y97" s="195">
        <f>Y95+Z95</f>
        <v>49</v>
      </c>
      <c r="Z97" s="201"/>
      <c r="AB97" s="193"/>
      <c r="AC97" s="270"/>
      <c r="AD97" s="271"/>
      <c r="AE97" s="265">
        <f>AE95+AF95</f>
        <v>41</v>
      </c>
      <c r="AF97" s="196"/>
      <c r="AG97" s="195">
        <f>AG95+AH95</f>
        <v>58</v>
      </c>
      <c r="AH97" s="201"/>
    </row>
  </sheetData>
  <mergeCells count="601">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L30:M31"/>
    <mergeCell ref="N30:S30"/>
    <mergeCell ref="V30:W31"/>
    <mergeCell ref="X30:AC30"/>
    <mergeCell ref="E31:F31"/>
    <mergeCell ref="G31:H31"/>
    <mergeCell ref="O31:P31"/>
    <mergeCell ref="Q31:R31"/>
    <mergeCell ref="Y31:Z31"/>
    <mergeCell ref="AA31:AB31"/>
    <mergeCell ref="B32:B61"/>
    <mergeCell ref="C32:C34"/>
    <mergeCell ref="D32:D34"/>
    <mergeCell ref="E32:E33"/>
    <mergeCell ref="F32:F33"/>
    <mergeCell ref="G32:G33"/>
    <mergeCell ref="E34:F34"/>
    <mergeCell ref="C35:C37"/>
    <mergeCell ref="D35:D37"/>
    <mergeCell ref="E35:E36"/>
    <mergeCell ref="E37:F37"/>
    <mergeCell ref="C41:C43"/>
    <mergeCell ref="D41:D43"/>
    <mergeCell ref="E41:E42"/>
    <mergeCell ref="F41:F42"/>
    <mergeCell ref="C38:C40"/>
    <mergeCell ref="D38:D40"/>
    <mergeCell ref="E38:E39"/>
    <mergeCell ref="F38:F39"/>
    <mergeCell ref="E40:F40"/>
    <mergeCell ref="C44:C46"/>
    <mergeCell ref="D44:D46"/>
    <mergeCell ref="E44:E45"/>
    <mergeCell ref="F44:F45"/>
    <mergeCell ref="H32:H33"/>
    <mergeCell ref="I32:I34"/>
    <mergeCell ref="L32:L61"/>
    <mergeCell ref="M32:M34"/>
    <mergeCell ref="N32:N34"/>
    <mergeCell ref="O32:O33"/>
    <mergeCell ref="G34:H34"/>
    <mergeCell ref="I38:I40"/>
    <mergeCell ref="M38:M40"/>
    <mergeCell ref="N38:N40"/>
    <mergeCell ref="G37:H37"/>
    <mergeCell ref="G41:G42"/>
    <mergeCell ref="H41:H42"/>
    <mergeCell ref="G38:G39"/>
    <mergeCell ref="H38:H39"/>
    <mergeCell ref="G40:H40"/>
    <mergeCell ref="O44:O45"/>
    <mergeCell ref="O50:O51"/>
    <mergeCell ref="O56:O57"/>
    <mergeCell ref="G44:G45"/>
    <mergeCell ref="H44:H45"/>
    <mergeCell ref="X32:X34"/>
    <mergeCell ref="Y32:Y33"/>
    <mergeCell ref="Z32:Z33"/>
    <mergeCell ref="AA32:AA33"/>
    <mergeCell ref="AB32:AB33"/>
    <mergeCell ref="AC32:AC34"/>
    <mergeCell ref="Y34:Z34"/>
    <mergeCell ref="AA34:AB34"/>
    <mergeCell ref="P32:P33"/>
    <mergeCell ref="Q32:Q33"/>
    <mergeCell ref="R32:R33"/>
    <mergeCell ref="S32:S34"/>
    <mergeCell ref="V32:V61"/>
    <mergeCell ref="W32:W34"/>
    <mergeCell ref="O34:P34"/>
    <mergeCell ref="Q34:R34"/>
    <mergeCell ref="O35:O36"/>
    <mergeCell ref="P35:P36"/>
    <mergeCell ref="Z35:Z36"/>
    <mergeCell ref="AA35:AA36"/>
    <mergeCell ref="AB35:AB36"/>
    <mergeCell ref="AC35:AC37"/>
    <mergeCell ref="O37:P37"/>
    <mergeCell ref="Q37:R37"/>
    <mergeCell ref="Y37:Z37"/>
    <mergeCell ref="AA37:AB37"/>
    <mergeCell ref="Q35:Q36"/>
    <mergeCell ref="R35:R36"/>
    <mergeCell ref="S35:S37"/>
    <mergeCell ref="W35:W37"/>
    <mergeCell ref="X35:X37"/>
    <mergeCell ref="Y35:Y36"/>
    <mergeCell ref="F35:F36"/>
    <mergeCell ref="G35:G36"/>
    <mergeCell ref="H35:H36"/>
    <mergeCell ref="I35:I37"/>
    <mergeCell ref="M35:M37"/>
    <mergeCell ref="N35:N37"/>
    <mergeCell ref="AA38:AA39"/>
    <mergeCell ref="AB38:AB39"/>
    <mergeCell ref="AC38:AC40"/>
    <mergeCell ref="Y40:Z40"/>
    <mergeCell ref="AA40:AB40"/>
    <mergeCell ref="O38:O39"/>
    <mergeCell ref="P38:P39"/>
    <mergeCell ref="Q38:Q39"/>
    <mergeCell ref="R38:R39"/>
    <mergeCell ref="S38:S40"/>
    <mergeCell ref="W38:W40"/>
    <mergeCell ref="O40:P40"/>
    <mergeCell ref="Q40:R40"/>
    <mergeCell ref="X38:X40"/>
    <mergeCell ref="Y38:Y39"/>
    <mergeCell ref="Z38:Z39"/>
    <mergeCell ref="AA41:AA42"/>
    <mergeCell ref="AB41:AB42"/>
    <mergeCell ref="AC41:AC43"/>
    <mergeCell ref="E43:F43"/>
    <mergeCell ref="G43:H43"/>
    <mergeCell ref="O43:P43"/>
    <mergeCell ref="Q43:R43"/>
    <mergeCell ref="Y43:Z43"/>
    <mergeCell ref="AA43:AB43"/>
    <mergeCell ref="R41:R42"/>
    <mergeCell ref="S41:S43"/>
    <mergeCell ref="W41:W43"/>
    <mergeCell ref="X41:X43"/>
    <mergeCell ref="Y41:Y42"/>
    <mergeCell ref="Z41:Z42"/>
    <mergeCell ref="I41:I43"/>
    <mergeCell ref="M41:M43"/>
    <mergeCell ref="N41:N43"/>
    <mergeCell ref="O41:O42"/>
    <mergeCell ref="P41:P42"/>
    <mergeCell ref="Q41:Q42"/>
    <mergeCell ref="C47:C49"/>
    <mergeCell ref="D47:D49"/>
    <mergeCell ref="E47:E48"/>
    <mergeCell ref="F47:F48"/>
    <mergeCell ref="G47:G48"/>
    <mergeCell ref="H47:H48"/>
    <mergeCell ref="AA44:AA45"/>
    <mergeCell ref="AB44:AB45"/>
    <mergeCell ref="AC44:AC46"/>
    <mergeCell ref="E46:F46"/>
    <mergeCell ref="G46:H46"/>
    <mergeCell ref="O46:P46"/>
    <mergeCell ref="Q46:R46"/>
    <mergeCell ref="Y46:Z46"/>
    <mergeCell ref="AA46:AB46"/>
    <mergeCell ref="R44:R45"/>
    <mergeCell ref="S44:S46"/>
    <mergeCell ref="W44:W46"/>
    <mergeCell ref="X44:X46"/>
    <mergeCell ref="Y44:Y45"/>
    <mergeCell ref="Z44:Z45"/>
    <mergeCell ref="I44:I46"/>
    <mergeCell ref="M44:M46"/>
    <mergeCell ref="N44:N46"/>
    <mergeCell ref="P44:P45"/>
    <mergeCell ref="Q44:Q45"/>
    <mergeCell ref="AA47:AA48"/>
    <mergeCell ref="AB47:AB48"/>
    <mergeCell ref="AC47:AC49"/>
    <mergeCell ref="E49:F49"/>
    <mergeCell ref="G49:H49"/>
    <mergeCell ref="O49:P49"/>
    <mergeCell ref="Q49:R49"/>
    <mergeCell ref="Y49:Z49"/>
    <mergeCell ref="AA49:AB49"/>
    <mergeCell ref="R47:R48"/>
    <mergeCell ref="S47:S49"/>
    <mergeCell ref="W47:W49"/>
    <mergeCell ref="X47:X49"/>
    <mergeCell ref="Y47:Y48"/>
    <mergeCell ref="Z47:Z48"/>
    <mergeCell ref="I47:I49"/>
    <mergeCell ref="M47:M49"/>
    <mergeCell ref="N47:N49"/>
    <mergeCell ref="O47:O48"/>
    <mergeCell ref="P47:P48"/>
    <mergeCell ref="Q47:Q48"/>
    <mergeCell ref="C50:C52"/>
    <mergeCell ref="D50:D52"/>
    <mergeCell ref="E50:E51"/>
    <mergeCell ref="F50:F51"/>
    <mergeCell ref="G50:G51"/>
    <mergeCell ref="H50:H51"/>
    <mergeCell ref="C53:C55"/>
    <mergeCell ref="D53:D55"/>
    <mergeCell ref="E53:E54"/>
    <mergeCell ref="F53:F54"/>
    <mergeCell ref="G53:G54"/>
    <mergeCell ref="H53:H54"/>
    <mergeCell ref="AA50:AA51"/>
    <mergeCell ref="AB50:AB51"/>
    <mergeCell ref="AC50:AC52"/>
    <mergeCell ref="E52:F52"/>
    <mergeCell ref="G52:H52"/>
    <mergeCell ref="O52:P52"/>
    <mergeCell ref="Q52:R52"/>
    <mergeCell ref="Y52:Z52"/>
    <mergeCell ref="AA52:AB52"/>
    <mergeCell ref="R50:R51"/>
    <mergeCell ref="S50:S52"/>
    <mergeCell ref="W50:W52"/>
    <mergeCell ref="X50:X52"/>
    <mergeCell ref="Y50:Y51"/>
    <mergeCell ref="Z50:Z51"/>
    <mergeCell ref="I50:I52"/>
    <mergeCell ref="M50:M52"/>
    <mergeCell ref="N50:N52"/>
    <mergeCell ref="P50:P51"/>
    <mergeCell ref="Q50:Q51"/>
    <mergeCell ref="AA53:AA54"/>
    <mergeCell ref="AB53:AB54"/>
    <mergeCell ref="AC53:AC55"/>
    <mergeCell ref="E55:F55"/>
    <mergeCell ref="G55:H55"/>
    <mergeCell ref="O55:P55"/>
    <mergeCell ref="Q55:R55"/>
    <mergeCell ref="Y55:Z55"/>
    <mergeCell ref="AA55:AB55"/>
    <mergeCell ref="R53:R54"/>
    <mergeCell ref="S53:S55"/>
    <mergeCell ref="W53:W55"/>
    <mergeCell ref="X53:X55"/>
    <mergeCell ref="Y53:Y54"/>
    <mergeCell ref="Z53:Z54"/>
    <mergeCell ref="I53:I55"/>
    <mergeCell ref="M53:M55"/>
    <mergeCell ref="N53:N55"/>
    <mergeCell ref="O53:O54"/>
    <mergeCell ref="P53:P54"/>
    <mergeCell ref="Q53:Q54"/>
    <mergeCell ref="C56:C58"/>
    <mergeCell ref="D56:D58"/>
    <mergeCell ref="E56:E57"/>
    <mergeCell ref="F56:F57"/>
    <mergeCell ref="G56:G57"/>
    <mergeCell ref="H56:H57"/>
    <mergeCell ref="C59:C61"/>
    <mergeCell ref="D59:D61"/>
    <mergeCell ref="E59:E60"/>
    <mergeCell ref="F59:F60"/>
    <mergeCell ref="G59:G60"/>
    <mergeCell ref="H59:H60"/>
    <mergeCell ref="AA56:AA57"/>
    <mergeCell ref="AB56:AB57"/>
    <mergeCell ref="AC56:AC58"/>
    <mergeCell ref="E58:F58"/>
    <mergeCell ref="G58:H58"/>
    <mergeCell ref="O58:P58"/>
    <mergeCell ref="Q58:R58"/>
    <mergeCell ref="Y58:Z58"/>
    <mergeCell ref="AA58:AB58"/>
    <mergeCell ref="R56:R57"/>
    <mergeCell ref="S56:S58"/>
    <mergeCell ref="W56:W58"/>
    <mergeCell ref="X56:X58"/>
    <mergeCell ref="Y56:Y57"/>
    <mergeCell ref="Z56:Z57"/>
    <mergeCell ref="I56:I58"/>
    <mergeCell ref="M56:M58"/>
    <mergeCell ref="N56:N58"/>
    <mergeCell ref="P56:P57"/>
    <mergeCell ref="Q56:Q57"/>
    <mergeCell ref="AA59:AA60"/>
    <mergeCell ref="AB59:AB60"/>
    <mergeCell ref="AC59:AC61"/>
    <mergeCell ref="E61:F61"/>
    <mergeCell ref="G61:H61"/>
    <mergeCell ref="O61:P61"/>
    <mergeCell ref="Q61:R61"/>
    <mergeCell ref="Y61:Z61"/>
    <mergeCell ref="AA61:AB61"/>
    <mergeCell ref="R59:R60"/>
    <mergeCell ref="S59:S61"/>
    <mergeCell ref="W59:W61"/>
    <mergeCell ref="X59:X61"/>
    <mergeCell ref="Y59:Y60"/>
    <mergeCell ref="Z59:Z60"/>
    <mergeCell ref="I59:I61"/>
    <mergeCell ref="M59:M61"/>
    <mergeCell ref="N59:N61"/>
    <mergeCell ref="O59:O60"/>
    <mergeCell ref="P59:P60"/>
    <mergeCell ref="Q59:Q60"/>
    <mergeCell ref="D63:D64"/>
    <mergeCell ref="E65:F65"/>
    <mergeCell ref="G65:H65"/>
    <mergeCell ref="I65:J65"/>
    <mergeCell ref="U65:V65"/>
    <mergeCell ref="W65:X65"/>
    <mergeCell ref="M65:N65"/>
    <mergeCell ref="O65:P65"/>
    <mergeCell ref="Q65:R65"/>
    <mergeCell ref="Y65:Z65"/>
    <mergeCell ref="AC65:AD65"/>
    <mergeCell ref="AE65:AF65"/>
    <mergeCell ref="AG65:AH65"/>
    <mergeCell ref="D66:D69"/>
    <mergeCell ref="E66:F69"/>
    <mergeCell ref="T66:T69"/>
    <mergeCell ref="U66:V69"/>
    <mergeCell ref="AB66:AB69"/>
    <mergeCell ref="AC66:AD69"/>
    <mergeCell ref="G69:H69"/>
    <mergeCell ref="I69:J69"/>
    <mergeCell ref="W69:X69"/>
    <mergeCell ref="Y69:Z69"/>
    <mergeCell ref="AE69:AF69"/>
    <mergeCell ref="AG69:AH69"/>
    <mergeCell ref="L66:L69"/>
    <mergeCell ref="M66:N69"/>
    <mergeCell ref="O67:O68"/>
    <mergeCell ref="P67:P68"/>
    <mergeCell ref="Y67:Y68"/>
    <mergeCell ref="Z67:Z68"/>
    <mergeCell ref="AE67:AE68"/>
    <mergeCell ref="AF67:AF68"/>
    <mergeCell ref="AG67:AG68"/>
    <mergeCell ref="AH67:AH68"/>
    <mergeCell ref="G67:G68"/>
    <mergeCell ref="H67:H68"/>
    <mergeCell ref="I67:I68"/>
    <mergeCell ref="J67:J68"/>
    <mergeCell ref="W67:W68"/>
    <mergeCell ref="X67:X68"/>
    <mergeCell ref="Q67:Q68"/>
    <mergeCell ref="R67:R68"/>
    <mergeCell ref="D70:D73"/>
    <mergeCell ref="E70:F73"/>
    <mergeCell ref="T70:T73"/>
    <mergeCell ref="U70:V73"/>
    <mergeCell ref="AB70:AB73"/>
    <mergeCell ref="AC70:AD73"/>
    <mergeCell ref="G71:G72"/>
    <mergeCell ref="H71:H72"/>
    <mergeCell ref="I71:I72"/>
    <mergeCell ref="J71:J72"/>
    <mergeCell ref="AG71:AG72"/>
    <mergeCell ref="AH71:AH72"/>
    <mergeCell ref="G73:H73"/>
    <mergeCell ref="I73:J73"/>
    <mergeCell ref="W73:X73"/>
    <mergeCell ref="Y73:Z73"/>
    <mergeCell ref="AE73:AF73"/>
    <mergeCell ref="AG73:AH73"/>
    <mergeCell ref="W71:W72"/>
    <mergeCell ref="X71:X72"/>
    <mergeCell ref="Y71:Y72"/>
    <mergeCell ref="Z71:Z72"/>
    <mergeCell ref="AE71:AE72"/>
    <mergeCell ref="AF71:AF72"/>
    <mergeCell ref="D74:D77"/>
    <mergeCell ref="E74:F77"/>
    <mergeCell ref="T74:T77"/>
    <mergeCell ref="U74:V77"/>
    <mergeCell ref="AB74:AB77"/>
    <mergeCell ref="AC74:AD77"/>
    <mergeCell ref="G75:G76"/>
    <mergeCell ref="H75:H76"/>
    <mergeCell ref="I75:I76"/>
    <mergeCell ref="J75:J76"/>
    <mergeCell ref="AG75:AG76"/>
    <mergeCell ref="AH75:AH76"/>
    <mergeCell ref="G77:H77"/>
    <mergeCell ref="I77:J77"/>
    <mergeCell ref="W77:X77"/>
    <mergeCell ref="Y77:Z77"/>
    <mergeCell ref="AE77:AF77"/>
    <mergeCell ref="AG77:AH77"/>
    <mergeCell ref="L74:L77"/>
    <mergeCell ref="M74:N77"/>
    <mergeCell ref="W75:W76"/>
    <mergeCell ref="X75:X76"/>
    <mergeCell ref="Y75:Y76"/>
    <mergeCell ref="Z75:Z76"/>
    <mergeCell ref="AE75:AE76"/>
    <mergeCell ref="AF75:AF76"/>
    <mergeCell ref="O75:O76"/>
    <mergeCell ref="P75:P76"/>
    <mergeCell ref="Q75:Q76"/>
    <mergeCell ref="R75:R76"/>
    <mergeCell ref="O77:P77"/>
    <mergeCell ref="Q77:R77"/>
    <mergeCell ref="D78:D81"/>
    <mergeCell ref="E78:F81"/>
    <mergeCell ref="T78:T81"/>
    <mergeCell ref="U78:V81"/>
    <mergeCell ref="AB78:AB81"/>
    <mergeCell ref="AC78:AD81"/>
    <mergeCell ref="G79:G80"/>
    <mergeCell ref="H79:H80"/>
    <mergeCell ref="I79:I80"/>
    <mergeCell ref="J79:J80"/>
    <mergeCell ref="AG79:AG80"/>
    <mergeCell ref="AH79:AH80"/>
    <mergeCell ref="G81:H81"/>
    <mergeCell ref="I81:J81"/>
    <mergeCell ref="W81:X81"/>
    <mergeCell ref="Y81:Z81"/>
    <mergeCell ref="AE81:AF81"/>
    <mergeCell ref="AG81:AH81"/>
    <mergeCell ref="L78:L81"/>
    <mergeCell ref="M78:N81"/>
    <mergeCell ref="W79:W80"/>
    <mergeCell ref="X79:X80"/>
    <mergeCell ref="Y79:Y80"/>
    <mergeCell ref="Z79:Z80"/>
    <mergeCell ref="AE79:AE80"/>
    <mergeCell ref="AF79:AF80"/>
    <mergeCell ref="O79:O80"/>
    <mergeCell ref="P79:P80"/>
    <mergeCell ref="Q79:Q80"/>
    <mergeCell ref="R79:R80"/>
    <mergeCell ref="O81:P81"/>
    <mergeCell ref="Q81:R81"/>
    <mergeCell ref="D82:D85"/>
    <mergeCell ref="E82:F85"/>
    <mergeCell ref="T82:T85"/>
    <mergeCell ref="U82:V85"/>
    <mergeCell ref="AB82:AB85"/>
    <mergeCell ref="AC82:AD85"/>
    <mergeCell ref="G83:G84"/>
    <mergeCell ref="H83:H84"/>
    <mergeCell ref="I83:I84"/>
    <mergeCell ref="J83:J84"/>
    <mergeCell ref="AG83:AG84"/>
    <mergeCell ref="AH83:AH84"/>
    <mergeCell ref="G85:H85"/>
    <mergeCell ref="I85:J85"/>
    <mergeCell ref="W85:X85"/>
    <mergeCell ref="Y85:Z85"/>
    <mergeCell ref="AE85:AF85"/>
    <mergeCell ref="AG85:AH85"/>
    <mergeCell ref="L82:L85"/>
    <mergeCell ref="M82:N85"/>
    <mergeCell ref="W83:W84"/>
    <mergeCell ref="X83:X84"/>
    <mergeCell ref="Y83:Y84"/>
    <mergeCell ref="Z83:Z84"/>
    <mergeCell ref="AE83:AE84"/>
    <mergeCell ref="AF83:AF84"/>
    <mergeCell ref="O83:O84"/>
    <mergeCell ref="P83:P84"/>
    <mergeCell ref="Q83:Q84"/>
    <mergeCell ref="R83:R84"/>
    <mergeCell ref="O85:P85"/>
    <mergeCell ref="Q85:R85"/>
    <mergeCell ref="D86:D89"/>
    <mergeCell ref="E86:F89"/>
    <mergeCell ref="T86:T89"/>
    <mergeCell ref="U86:V89"/>
    <mergeCell ref="AB86:AB89"/>
    <mergeCell ref="AC86:AD89"/>
    <mergeCell ref="G87:G88"/>
    <mergeCell ref="H87:H88"/>
    <mergeCell ref="I87:I88"/>
    <mergeCell ref="J87:J88"/>
    <mergeCell ref="AG87:AG88"/>
    <mergeCell ref="AH87:AH88"/>
    <mergeCell ref="G89:H89"/>
    <mergeCell ref="I89:J89"/>
    <mergeCell ref="W89:X89"/>
    <mergeCell ref="Y89:Z89"/>
    <mergeCell ref="AE89:AF89"/>
    <mergeCell ref="AG89:AH89"/>
    <mergeCell ref="L86:L89"/>
    <mergeCell ref="M86:N89"/>
    <mergeCell ref="W87:W88"/>
    <mergeCell ref="X87:X88"/>
    <mergeCell ref="Y87:Y88"/>
    <mergeCell ref="Z87:Z88"/>
    <mergeCell ref="AE87:AE88"/>
    <mergeCell ref="AF87:AF88"/>
    <mergeCell ref="O87:O88"/>
    <mergeCell ref="P87:P88"/>
    <mergeCell ref="Q87:Q88"/>
    <mergeCell ref="R87:R88"/>
    <mergeCell ref="O89:P89"/>
    <mergeCell ref="Q89:R89"/>
    <mergeCell ref="D90:D93"/>
    <mergeCell ref="E90:F93"/>
    <mergeCell ref="T90:T93"/>
    <mergeCell ref="U90:V93"/>
    <mergeCell ref="AB90:AB93"/>
    <mergeCell ref="AC90:AD93"/>
    <mergeCell ref="G91:G92"/>
    <mergeCell ref="H91:H92"/>
    <mergeCell ref="I91:I92"/>
    <mergeCell ref="J91:J92"/>
    <mergeCell ref="AG91:AG92"/>
    <mergeCell ref="AH91:AH92"/>
    <mergeCell ref="G93:H93"/>
    <mergeCell ref="I93:J93"/>
    <mergeCell ref="W93:X93"/>
    <mergeCell ref="Y93:Z93"/>
    <mergeCell ref="AE93:AF93"/>
    <mergeCell ref="AG93:AH93"/>
    <mergeCell ref="L90:L93"/>
    <mergeCell ref="M90:N93"/>
    <mergeCell ref="W91:W92"/>
    <mergeCell ref="X91:X92"/>
    <mergeCell ref="Y91:Y92"/>
    <mergeCell ref="Z91:Z92"/>
    <mergeCell ref="AE91:AE92"/>
    <mergeCell ref="AF91:AF92"/>
    <mergeCell ref="O91:O92"/>
    <mergeCell ref="P91:P92"/>
    <mergeCell ref="Q91:Q92"/>
    <mergeCell ref="R91:R92"/>
    <mergeCell ref="O93:P93"/>
    <mergeCell ref="Q93:R93"/>
    <mergeCell ref="D94:D97"/>
    <mergeCell ref="E94:F97"/>
    <mergeCell ref="T94:T97"/>
    <mergeCell ref="U94:V97"/>
    <mergeCell ref="AB94:AB97"/>
    <mergeCell ref="AC94:AD97"/>
    <mergeCell ref="G95:G96"/>
    <mergeCell ref="H95:H96"/>
    <mergeCell ref="I95:I96"/>
    <mergeCell ref="J95:J96"/>
    <mergeCell ref="AG95:AG96"/>
    <mergeCell ref="AH95:AH96"/>
    <mergeCell ref="G97:H97"/>
    <mergeCell ref="I97:J97"/>
    <mergeCell ref="W97:X97"/>
    <mergeCell ref="Y97:Z97"/>
    <mergeCell ref="AE97:AF97"/>
    <mergeCell ref="AG97:AH97"/>
    <mergeCell ref="L94:L97"/>
    <mergeCell ref="M94:N97"/>
    <mergeCell ref="W95:W96"/>
    <mergeCell ref="X95:X96"/>
    <mergeCell ref="Y95:Y96"/>
    <mergeCell ref="Z95:Z96"/>
    <mergeCell ref="AE95:AE96"/>
    <mergeCell ref="AF95:AF96"/>
    <mergeCell ref="O95:O96"/>
    <mergeCell ref="P95:P96"/>
    <mergeCell ref="Q95:Q96"/>
    <mergeCell ref="R95:R96"/>
    <mergeCell ref="O97:P97"/>
    <mergeCell ref="Q97:R97"/>
    <mergeCell ref="O69:P69"/>
    <mergeCell ref="Q69:R69"/>
    <mergeCell ref="L70:L73"/>
    <mergeCell ref="M70:N73"/>
    <mergeCell ref="O71:O72"/>
    <mergeCell ref="P71:P72"/>
    <mergeCell ref="Q71:Q72"/>
    <mergeCell ref="R71:R72"/>
    <mergeCell ref="O73:P73"/>
    <mergeCell ref="Q73:R73"/>
  </mergeCells>
  <phoneticPr fontId="4"/>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091EF-286F-42E1-BA38-AB7E0F0918B5}">
  <dimension ref="B1:AH97"/>
  <sheetViews>
    <sheetView topLeftCell="A44" zoomScale="70" zoomScaleNormal="70" workbookViewId="0">
      <selection activeCell="K65" sqref="K65"/>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494</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500</v>
      </c>
      <c r="D8" s="143">
        <v>624</v>
      </c>
      <c r="E8" s="143">
        <v>74</v>
      </c>
      <c r="F8" s="143">
        <v>34</v>
      </c>
      <c r="G8" s="143">
        <v>72</v>
      </c>
      <c r="H8" s="143">
        <v>34</v>
      </c>
      <c r="I8" s="144">
        <v>345</v>
      </c>
      <c r="J8" s="106" t="s">
        <v>265</v>
      </c>
    </row>
    <row r="9" spans="2:10" x14ac:dyDescent="0.4">
      <c r="B9" s="141"/>
      <c r="C9" s="143"/>
      <c r="D9" s="143"/>
      <c r="E9" s="143"/>
      <c r="F9" s="143"/>
      <c r="G9" s="143"/>
      <c r="H9" s="143"/>
      <c r="I9" s="145"/>
    </row>
    <row r="10" spans="2:10" x14ac:dyDescent="0.4">
      <c r="B10" s="141"/>
      <c r="C10" s="143"/>
      <c r="D10" s="143"/>
      <c r="E10" s="143">
        <f>E8+F8</f>
        <v>108</v>
      </c>
      <c r="F10" s="143"/>
      <c r="G10" s="143">
        <f>G8+H8</f>
        <v>106</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501</v>
      </c>
      <c r="D15" s="143"/>
      <c r="E15" s="143"/>
      <c r="F15" s="143"/>
      <c r="G15" s="143"/>
      <c r="H15" s="143"/>
      <c r="I15" s="144"/>
    </row>
    <row r="16" spans="2:10" x14ac:dyDescent="0.4">
      <c r="B16" s="141"/>
      <c r="C16" s="143"/>
      <c r="D16" s="143"/>
      <c r="E16" s="143"/>
      <c r="F16" s="143"/>
      <c r="G16" s="143"/>
      <c r="H16" s="143"/>
      <c r="I16" s="145"/>
    </row>
    <row r="17" spans="2:29" x14ac:dyDescent="0.4">
      <c r="B17" s="141"/>
      <c r="C17" s="143"/>
      <c r="D17" s="143"/>
      <c r="E17" s="143">
        <f>E15+F15</f>
        <v>0</v>
      </c>
      <c r="F17" s="143"/>
      <c r="G17" s="143">
        <f>G15+H15</f>
        <v>0</v>
      </c>
      <c r="H17" s="143"/>
      <c r="I17" s="146"/>
    </row>
    <row r="18" spans="2:29" x14ac:dyDescent="0.4">
      <c r="B18" s="141"/>
      <c r="C18" s="276" t="s">
        <v>462</v>
      </c>
      <c r="D18" s="150" t="e">
        <f t="shared" ref="D18:I18" si="1">D15*D11</f>
        <v>#DIV/0!</v>
      </c>
      <c r="E18" s="150" t="e">
        <f t="shared" si="1"/>
        <v>#DIV/0!</v>
      </c>
      <c r="F18" s="150" t="e">
        <f t="shared" si="1"/>
        <v>#DIV/0!</v>
      </c>
      <c r="G18" s="150" t="e">
        <f t="shared" si="1"/>
        <v>#DIV/0!</v>
      </c>
      <c r="H18" s="150" t="e">
        <f t="shared" si="1"/>
        <v>#DIV/0!</v>
      </c>
      <c r="I18" s="147" t="e">
        <f t="shared" si="1"/>
        <v>#DIV/0!</v>
      </c>
    </row>
    <row r="19" spans="2:29" x14ac:dyDescent="0.4">
      <c r="B19" s="141"/>
      <c r="C19" s="143"/>
      <c r="D19" s="150"/>
      <c r="E19" s="150"/>
      <c r="F19" s="150"/>
      <c r="G19" s="150"/>
      <c r="H19" s="150"/>
      <c r="I19" s="148"/>
    </row>
    <row r="20" spans="2:29" x14ac:dyDescent="0.4">
      <c r="B20" s="141"/>
      <c r="C20" s="143"/>
      <c r="D20" s="150"/>
      <c r="E20" s="150" t="e">
        <f>E18+F18</f>
        <v>#DIV/0!</v>
      </c>
      <c r="F20" s="150"/>
      <c r="G20" s="150" t="e">
        <f>G18+H18</f>
        <v>#DIV/0!</v>
      </c>
      <c r="H20" s="150"/>
      <c r="I20" s="149"/>
    </row>
    <row r="21" spans="2:2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29" x14ac:dyDescent="0.4">
      <c r="B22" s="77"/>
      <c r="C22" s="77"/>
      <c r="D22" s="151" t="s">
        <v>261</v>
      </c>
      <c r="E22" s="78"/>
      <c r="F22" s="78"/>
      <c r="G22" s="78"/>
      <c r="H22" s="78"/>
      <c r="I22" s="78"/>
    </row>
    <row r="23" spans="2:29" x14ac:dyDescent="0.4">
      <c r="B23" s="77"/>
      <c r="C23" s="77"/>
      <c r="D23" s="152"/>
      <c r="E23" s="78"/>
      <c r="F23" s="78"/>
      <c r="G23" s="78"/>
      <c r="H23" s="78"/>
      <c r="I23" s="78"/>
    </row>
    <row r="24" spans="2:29" x14ac:dyDescent="0.4">
      <c r="B24" s="77"/>
      <c r="C24" s="77"/>
      <c r="D24" s="78"/>
      <c r="E24" s="78"/>
      <c r="F24" s="78"/>
      <c r="G24" s="78"/>
      <c r="H24" s="78"/>
      <c r="I24" s="78"/>
    </row>
    <row r="25" spans="2:29" x14ac:dyDescent="0.4">
      <c r="B25" s="77"/>
      <c r="C25" s="77"/>
      <c r="D25" s="78"/>
      <c r="E25" s="78"/>
      <c r="F25" s="78"/>
      <c r="G25" s="78"/>
      <c r="H25" s="78"/>
      <c r="I25" s="78"/>
    </row>
    <row r="26" spans="2:29" x14ac:dyDescent="0.4">
      <c r="B26" s="77"/>
      <c r="C26" s="77"/>
      <c r="D26" s="78"/>
      <c r="E26" s="78"/>
      <c r="F26" s="78"/>
      <c r="G26" s="78"/>
      <c r="H26" s="78"/>
      <c r="I26" s="78"/>
    </row>
    <row r="27" spans="2:29" x14ac:dyDescent="0.4">
      <c r="B27" s="77"/>
      <c r="C27" s="77"/>
      <c r="D27" s="77"/>
      <c r="E27" s="78"/>
      <c r="F27" s="78"/>
      <c r="G27" s="78"/>
      <c r="H27" s="78"/>
      <c r="I27" s="78"/>
    </row>
    <row r="29" spans="2:29" ht="19.5" thickBot="1" x14ac:dyDescent="0.45">
      <c r="D29" s="79"/>
    </row>
    <row r="30" spans="2:29" ht="19.5"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row>
    <row r="31" spans="2:2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row>
    <row r="32" spans="2:29" x14ac:dyDescent="0.4">
      <c r="B32" s="281" t="s">
        <v>193</v>
      </c>
      <c r="C32" s="272" t="s">
        <v>457</v>
      </c>
      <c r="D32" s="273" t="s">
        <v>458</v>
      </c>
      <c r="E32" s="142">
        <v>154</v>
      </c>
      <c r="F32" s="154">
        <v>46</v>
      </c>
      <c r="G32" s="154">
        <v>174</v>
      </c>
      <c r="H32" s="144">
        <v>46</v>
      </c>
      <c r="I32" s="278">
        <v>328</v>
      </c>
      <c r="K32"/>
      <c r="L32" s="281" t="s">
        <v>193</v>
      </c>
      <c r="M32" s="272" t="s">
        <v>390</v>
      </c>
      <c r="N32" s="273" t="s">
        <v>397</v>
      </c>
      <c r="O32" s="273">
        <v>111</v>
      </c>
      <c r="P32" s="273">
        <v>72</v>
      </c>
      <c r="Q32" s="273">
        <v>191</v>
      </c>
      <c r="R32" s="273">
        <v>72</v>
      </c>
      <c r="S32" s="278">
        <v>175</v>
      </c>
      <c r="V32" s="191" t="s">
        <v>193</v>
      </c>
      <c r="W32" s="272" t="s">
        <v>333</v>
      </c>
      <c r="X32" s="273" t="s">
        <v>344</v>
      </c>
      <c r="Y32" s="273">
        <v>232</v>
      </c>
      <c r="Z32" s="273">
        <v>59</v>
      </c>
      <c r="AA32" s="273">
        <v>173</v>
      </c>
      <c r="AB32" s="273">
        <v>59</v>
      </c>
      <c r="AC32" s="194">
        <v>704</v>
      </c>
    </row>
    <row r="33" spans="2:30" x14ac:dyDescent="0.4">
      <c r="B33" s="282"/>
      <c r="C33" s="141"/>
      <c r="D33" s="143"/>
      <c r="E33" s="264"/>
      <c r="F33" s="156"/>
      <c r="G33" s="156"/>
      <c r="H33" s="146"/>
      <c r="I33" s="184"/>
      <c r="K33"/>
      <c r="L33" s="282"/>
      <c r="M33" s="141"/>
      <c r="N33" s="143"/>
      <c r="O33" s="143"/>
      <c r="P33" s="143"/>
      <c r="Q33" s="143"/>
      <c r="R33" s="143"/>
      <c r="S33" s="184"/>
      <c r="V33" s="192"/>
      <c r="W33" s="141"/>
      <c r="X33" s="143"/>
      <c r="Y33" s="143"/>
      <c r="Z33" s="143"/>
      <c r="AA33" s="143"/>
      <c r="AB33" s="143"/>
      <c r="AC33" s="145"/>
    </row>
    <row r="34" spans="2:30" ht="19.5" thickBot="1" x14ac:dyDescent="0.45">
      <c r="B34" s="282"/>
      <c r="C34" s="153"/>
      <c r="D34" s="177"/>
      <c r="E34" s="277">
        <f>E32+F32</f>
        <v>200</v>
      </c>
      <c r="F34" s="277"/>
      <c r="G34" s="277">
        <f>G32+H32</f>
        <v>220</v>
      </c>
      <c r="H34" s="277"/>
      <c r="I34" s="185"/>
      <c r="K34"/>
      <c r="L34" s="282"/>
      <c r="M34" s="153"/>
      <c r="N34" s="177"/>
      <c r="O34" s="277">
        <f>O32+P32</f>
        <v>183</v>
      </c>
      <c r="P34" s="277"/>
      <c r="Q34" s="277">
        <f>Q32+R32</f>
        <v>263</v>
      </c>
      <c r="R34" s="277"/>
      <c r="S34" s="185"/>
      <c r="V34" s="192"/>
      <c r="W34" s="153"/>
      <c r="X34" s="177"/>
      <c r="Y34" s="207">
        <f>Y32+Z32</f>
        <v>291</v>
      </c>
      <c r="Z34" s="208"/>
      <c r="AA34" s="207">
        <f>AA32+AB32</f>
        <v>232</v>
      </c>
      <c r="AB34" s="208"/>
      <c r="AC34" s="176"/>
    </row>
    <row r="35" spans="2:30" x14ac:dyDescent="0.4">
      <c r="B35" s="282"/>
      <c r="C35" s="272" t="s">
        <v>459</v>
      </c>
      <c r="D35" s="279" t="s">
        <v>474</v>
      </c>
      <c r="E35" s="143">
        <v>155</v>
      </c>
      <c r="F35" s="143">
        <v>47</v>
      </c>
      <c r="G35" s="143">
        <v>194</v>
      </c>
      <c r="H35" s="143">
        <v>47</v>
      </c>
      <c r="I35" s="144">
        <v>648</v>
      </c>
      <c r="K35"/>
      <c r="L35" s="282"/>
      <c r="M35" s="272" t="s">
        <v>391</v>
      </c>
      <c r="N35" s="279" t="s">
        <v>409</v>
      </c>
      <c r="O35" s="273">
        <v>183</v>
      </c>
      <c r="P35" s="273">
        <v>26</v>
      </c>
      <c r="Q35" s="273">
        <v>183</v>
      </c>
      <c r="R35" s="273">
        <v>26</v>
      </c>
      <c r="S35" s="278">
        <v>508</v>
      </c>
      <c r="V35" s="192"/>
      <c r="W35" s="272" t="s">
        <v>334</v>
      </c>
      <c r="X35" s="197" t="s">
        <v>359</v>
      </c>
      <c r="Y35" s="273">
        <v>274</v>
      </c>
      <c r="Z35" s="273">
        <v>47</v>
      </c>
      <c r="AA35" s="273">
        <v>257</v>
      </c>
      <c r="AB35" s="273">
        <v>47</v>
      </c>
      <c r="AC35" s="194">
        <v>1841</v>
      </c>
    </row>
    <row r="36" spans="2:30" x14ac:dyDescent="0.4">
      <c r="B36" s="282"/>
      <c r="C36" s="141"/>
      <c r="D36" s="150"/>
      <c r="E36" s="143"/>
      <c r="F36" s="143"/>
      <c r="G36" s="143"/>
      <c r="H36" s="143"/>
      <c r="I36" s="145"/>
      <c r="K36"/>
      <c r="L36" s="282"/>
      <c r="M36" s="141"/>
      <c r="N36" s="150"/>
      <c r="O36" s="143"/>
      <c r="P36" s="143"/>
      <c r="Q36" s="143"/>
      <c r="R36" s="143"/>
      <c r="S36" s="184"/>
      <c r="V36" s="192"/>
      <c r="W36" s="141"/>
      <c r="X36" s="204"/>
      <c r="Y36" s="143"/>
      <c r="Z36" s="143"/>
      <c r="AA36" s="143"/>
      <c r="AB36" s="143"/>
      <c r="AC36" s="145"/>
    </row>
    <row r="37" spans="2:30" ht="19.5" thickBot="1" x14ac:dyDescent="0.45">
      <c r="B37" s="282"/>
      <c r="C37" s="153"/>
      <c r="D37" s="280"/>
      <c r="E37" s="277">
        <f>E35+F35</f>
        <v>202</v>
      </c>
      <c r="F37" s="277"/>
      <c r="G37" s="277">
        <f>G35+H35</f>
        <v>241</v>
      </c>
      <c r="H37" s="277"/>
      <c r="I37" s="146"/>
      <c r="K37"/>
      <c r="L37" s="282"/>
      <c r="M37" s="153"/>
      <c r="N37" s="280"/>
      <c r="O37" s="277">
        <f>O35+P35</f>
        <v>209</v>
      </c>
      <c r="P37" s="277"/>
      <c r="Q37" s="277">
        <f>Q35+R35</f>
        <v>209</v>
      </c>
      <c r="R37" s="277"/>
      <c r="S37" s="185"/>
      <c r="V37" s="192"/>
      <c r="W37" s="153"/>
      <c r="X37" s="205"/>
      <c r="Y37" s="207">
        <f>Y35+Z35</f>
        <v>321</v>
      </c>
      <c r="Z37" s="208"/>
      <c r="AA37" s="207">
        <f>AA35+AB35</f>
        <v>304</v>
      </c>
      <c r="AB37" s="208"/>
      <c r="AC37" s="176"/>
    </row>
    <row r="38" spans="2:30" x14ac:dyDescent="0.4">
      <c r="B38" s="282"/>
      <c r="C38" s="272" t="s">
        <v>448</v>
      </c>
      <c r="D38" s="273" t="s">
        <v>478</v>
      </c>
      <c r="E38" s="143">
        <v>151</v>
      </c>
      <c r="F38" s="143">
        <v>17</v>
      </c>
      <c r="G38" s="143">
        <v>113</v>
      </c>
      <c r="H38" s="143">
        <v>17</v>
      </c>
      <c r="I38" s="144">
        <v>251</v>
      </c>
      <c r="K38"/>
      <c r="L38" s="282"/>
      <c r="M38" s="272" t="s">
        <v>398</v>
      </c>
      <c r="N38" s="273" t="s">
        <v>419</v>
      </c>
      <c r="O38" s="273">
        <v>182</v>
      </c>
      <c r="P38" s="273">
        <v>72</v>
      </c>
      <c r="Q38" s="273">
        <v>253</v>
      </c>
      <c r="R38" s="273">
        <v>72</v>
      </c>
      <c r="S38" s="278">
        <v>553</v>
      </c>
      <c r="V38" s="192"/>
      <c r="W38" s="272" t="s">
        <v>335</v>
      </c>
      <c r="X38" s="273" t="s">
        <v>364</v>
      </c>
      <c r="Y38" s="273">
        <v>275</v>
      </c>
      <c r="Z38" s="273">
        <v>74</v>
      </c>
      <c r="AA38" s="273">
        <v>253</v>
      </c>
      <c r="AB38" s="273">
        <v>74</v>
      </c>
      <c r="AC38" s="194">
        <v>1867</v>
      </c>
    </row>
    <row r="39" spans="2:30" x14ac:dyDescent="0.4">
      <c r="B39" s="282"/>
      <c r="C39" s="141"/>
      <c r="D39" s="143"/>
      <c r="E39" s="143"/>
      <c r="F39" s="143"/>
      <c r="G39" s="143"/>
      <c r="H39" s="143"/>
      <c r="I39" s="145"/>
      <c r="K39"/>
      <c r="L39" s="282"/>
      <c r="M39" s="141"/>
      <c r="N39" s="143"/>
      <c r="O39" s="143"/>
      <c r="P39" s="143"/>
      <c r="Q39" s="143"/>
      <c r="R39" s="143"/>
      <c r="S39" s="184"/>
      <c r="V39" s="192"/>
      <c r="W39" s="141"/>
      <c r="X39" s="143"/>
      <c r="Y39" s="143"/>
      <c r="Z39" s="143"/>
      <c r="AA39" s="143"/>
      <c r="AB39" s="143"/>
      <c r="AC39" s="145"/>
    </row>
    <row r="40" spans="2:30" ht="19.5" thickBot="1" x14ac:dyDescent="0.45">
      <c r="B40" s="282"/>
      <c r="C40" s="153"/>
      <c r="D40" s="177"/>
      <c r="E40" s="277">
        <f>E38+F38</f>
        <v>168</v>
      </c>
      <c r="F40" s="277"/>
      <c r="G40" s="277">
        <f>G38+H38</f>
        <v>130</v>
      </c>
      <c r="H40" s="277"/>
      <c r="I40" s="146"/>
      <c r="K40"/>
      <c r="L40" s="282"/>
      <c r="M40" s="153"/>
      <c r="N40" s="177"/>
      <c r="O40" s="277">
        <f>O38+P38</f>
        <v>254</v>
      </c>
      <c r="P40" s="277"/>
      <c r="Q40" s="277">
        <f>Q38+R38</f>
        <v>325</v>
      </c>
      <c r="R40" s="277"/>
      <c r="S40" s="185"/>
      <c r="V40" s="192"/>
      <c r="W40" s="153"/>
      <c r="X40" s="177"/>
      <c r="Y40" s="207">
        <f>Y38+Z38</f>
        <v>349</v>
      </c>
      <c r="Z40" s="208"/>
      <c r="AA40" s="207">
        <f>AA38+AB38</f>
        <v>327</v>
      </c>
      <c r="AB40" s="208"/>
      <c r="AC40" s="176"/>
      <c r="AD40" s="66">
        <v>82.9</v>
      </c>
    </row>
    <row r="41" spans="2:30" x14ac:dyDescent="0.4">
      <c r="B41" s="282"/>
      <c r="C41" s="272" t="s">
        <v>449</v>
      </c>
      <c r="D41" s="273" t="s">
        <v>481</v>
      </c>
      <c r="E41" s="143">
        <v>104</v>
      </c>
      <c r="F41" s="143">
        <v>31</v>
      </c>
      <c r="G41" s="143">
        <v>139</v>
      </c>
      <c r="H41" s="143">
        <v>31</v>
      </c>
      <c r="I41" s="144">
        <v>484</v>
      </c>
      <c r="K41"/>
      <c r="L41" s="282"/>
      <c r="M41" s="272" t="s">
        <v>399</v>
      </c>
      <c r="N41" s="273" t="s">
        <v>423</v>
      </c>
      <c r="O41" s="273">
        <v>84</v>
      </c>
      <c r="P41" s="273">
        <v>23</v>
      </c>
      <c r="Q41" s="273">
        <v>102</v>
      </c>
      <c r="R41" s="273">
        <v>23</v>
      </c>
      <c r="S41" s="278">
        <v>332</v>
      </c>
      <c r="V41" s="192"/>
      <c r="W41" s="272" t="s">
        <v>336</v>
      </c>
      <c r="X41" s="273" t="s">
        <v>365</v>
      </c>
      <c r="Y41" s="273">
        <v>362</v>
      </c>
      <c r="Z41" s="273">
        <v>110</v>
      </c>
      <c r="AA41" s="273">
        <v>475</v>
      </c>
      <c r="AB41" s="273">
        <v>110</v>
      </c>
      <c r="AC41" s="194">
        <v>3341</v>
      </c>
    </row>
    <row r="42" spans="2:30" x14ac:dyDescent="0.4">
      <c r="B42" s="282"/>
      <c r="C42" s="141"/>
      <c r="D42" s="143"/>
      <c r="E42" s="143"/>
      <c r="F42" s="143"/>
      <c r="G42" s="143"/>
      <c r="H42" s="143"/>
      <c r="I42" s="145"/>
      <c r="K42"/>
      <c r="L42" s="282"/>
      <c r="M42" s="141"/>
      <c r="N42" s="143"/>
      <c r="O42" s="143"/>
      <c r="P42" s="143"/>
      <c r="Q42" s="143"/>
      <c r="R42" s="143"/>
      <c r="S42" s="184"/>
      <c r="V42" s="192"/>
      <c r="W42" s="141"/>
      <c r="X42" s="143"/>
      <c r="Y42" s="143"/>
      <c r="Z42" s="143"/>
      <c r="AA42" s="143"/>
      <c r="AB42" s="143"/>
      <c r="AC42" s="145"/>
    </row>
    <row r="43" spans="2:30" ht="19.5" thickBot="1" x14ac:dyDescent="0.45">
      <c r="B43" s="282"/>
      <c r="C43" s="153"/>
      <c r="D43" s="177"/>
      <c r="E43" s="277">
        <f>E41+F41</f>
        <v>135</v>
      </c>
      <c r="F43" s="277"/>
      <c r="G43" s="277">
        <f>G41+H41</f>
        <v>170</v>
      </c>
      <c r="H43" s="277"/>
      <c r="I43" s="146"/>
      <c r="K43"/>
      <c r="L43" s="282"/>
      <c r="M43" s="153"/>
      <c r="N43" s="177"/>
      <c r="O43" s="277">
        <f>O41+P41</f>
        <v>107</v>
      </c>
      <c r="P43" s="277"/>
      <c r="Q43" s="277">
        <f>Q41+R41</f>
        <v>125</v>
      </c>
      <c r="R43" s="277"/>
      <c r="S43" s="185"/>
      <c r="V43" s="192"/>
      <c r="W43" s="153"/>
      <c r="X43" s="177"/>
      <c r="Y43" s="207">
        <f>Y41+Z41</f>
        <v>472</v>
      </c>
      <c r="Z43" s="208"/>
      <c r="AA43" s="207">
        <f>AA41+AB41</f>
        <v>585</v>
      </c>
      <c r="AB43" s="208"/>
      <c r="AC43" s="176"/>
      <c r="AD43" s="66">
        <v>148.47999999999999</v>
      </c>
    </row>
    <row r="44" spans="2:30" x14ac:dyDescent="0.4">
      <c r="B44" s="282"/>
      <c r="C44" s="272" t="s">
        <v>450</v>
      </c>
      <c r="D44" s="143" t="s">
        <v>484</v>
      </c>
      <c r="E44" s="143">
        <v>133</v>
      </c>
      <c r="F44" s="143">
        <v>29</v>
      </c>
      <c r="G44" s="143">
        <v>146</v>
      </c>
      <c r="H44" s="143">
        <v>29</v>
      </c>
      <c r="I44" s="144">
        <v>432</v>
      </c>
      <c r="K44"/>
      <c r="L44" s="282"/>
      <c r="M44" s="272" t="s">
        <v>427</v>
      </c>
      <c r="N44" s="273" t="s">
        <v>428</v>
      </c>
      <c r="O44" s="273">
        <v>76</v>
      </c>
      <c r="P44" s="273">
        <v>20</v>
      </c>
      <c r="Q44" s="273">
        <v>78</v>
      </c>
      <c r="R44" s="273">
        <v>20</v>
      </c>
      <c r="S44" s="278">
        <v>332</v>
      </c>
      <c r="V44" s="192"/>
      <c r="W44" s="272" t="s">
        <v>337</v>
      </c>
      <c r="X44" s="143" t="s">
        <v>370</v>
      </c>
      <c r="Y44" s="143">
        <v>457</v>
      </c>
      <c r="Z44" s="143">
        <v>150</v>
      </c>
      <c r="AA44" s="143">
        <v>536</v>
      </c>
      <c r="AB44" s="143">
        <v>150</v>
      </c>
      <c r="AC44" s="144">
        <v>2319</v>
      </c>
    </row>
    <row r="45" spans="2:30" x14ac:dyDescent="0.4">
      <c r="B45" s="282"/>
      <c r="C45" s="141"/>
      <c r="D45" s="143"/>
      <c r="E45" s="143"/>
      <c r="F45" s="143"/>
      <c r="G45" s="143"/>
      <c r="H45" s="143"/>
      <c r="I45" s="145"/>
      <c r="K45"/>
      <c r="L45" s="282"/>
      <c r="M45" s="141"/>
      <c r="N45" s="143"/>
      <c r="O45" s="143"/>
      <c r="P45" s="143"/>
      <c r="Q45" s="143"/>
      <c r="R45" s="143"/>
      <c r="S45" s="184"/>
      <c r="V45" s="192"/>
      <c r="W45" s="141"/>
      <c r="X45" s="143"/>
      <c r="Y45" s="143"/>
      <c r="Z45" s="143"/>
      <c r="AA45" s="143"/>
      <c r="AB45" s="143"/>
      <c r="AC45" s="145"/>
    </row>
    <row r="46" spans="2:30" ht="19.5" thickBot="1" x14ac:dyDescent="0.45">
      <c r="B46" s="282"/>
      <c r="C46" s="153"/>
      <c r="D46" s="143"/>
      <c r="E46" s="277">
        <f>E44+F44</f>
        <v>162</v>
      </c>
      <c r="F46" s="277"/>
      <c r="G46" s="277">
        <f>G44+H44</f>
        <v>175</v>
      </c>
      <c r="H46" s="277"/>
      <c r="I46" s="146"/>
      <c r="K46"/>
      <c r="L46" s="282"/>
      <c r="M46" s="153"/>
      <c r="N46" s="177"/>
      <c r="O46" s="277">
        <f>O44+P44</f>
        <v>96</v>
      </c>
      <c r="P46" s="277"/>
      <c r="Q46" s="277">
        <f>Q44+R44</f>
        <v>98</v>
      </c>
      <c r="R46" s="277"/>
      <c r="S46" s="185"/>
      <c r="V46" s="192"/>
      <c r="W46" s="153"/>
      <c r="X46" s="143"/>
      <c r="Y46" s="207">
        <f>Y44+Z44</f>
        <v>607</v>
      </c>
      <c r="Z46" s="208"/>
      <c r="AA46" s="207">
        <f>AA44+AB44</f>
        <v>686</v>
      </c>
      <c r="AB46" s="208"/>
      <c r="AC46" s="146"/>
      <c r="AD46" s="66">
        <v>103</v>
      </c>
    </row>
    <row r="47" spans="2:30" x14ac:dyDescent="0.4">
      <c r="B47" s="282"/>
      <c r="C47" s="272" t="s">
        <v>451</v>
      </c>
      <c r="D47" s="273" t="s">
        <v>492</v>
      </c>
      <c r="E47" s="273">
        <v>215</v>
      </c>
      <c r="F47" s="273">
        <v>37</v>
      </c>
      <c r="G47" s="273">
        <v>168</v>
      </c>
      <c r="H47" s="273">
        <v>37</v>
      </c>
      <c r="I47" s="278">
        <v>478</v>
      </c>
      <c r="K47" s="88"/>
      <c r="L47" s="282"/>
      <c r="M47" s="272" t="s">
        <v>429</v>
      </c>
      <c r="N47" s="273" t="s">
        <v>432</v>
      </c>
      <c r="O47" s="273">
        <v>102</v>
      </c>
      <c r="P47" s="273">
        <v>24</v>
      </c>
      <c r="Q47" s="273">
        <v>72</v>
      </c>
      <c r="R47" s="273">
        <v>24</v>
      </c>
      <c r="S47" s="278">
        <v>184</v>
      </c>
      <c r="V47" s="192"/>
      <c r="W47" s="272" t="s">
        <v>338</v>
      </c>
      <c r="X47" s="143" t="s">
        <v>374</v>
      </c>
      <c r="Y47" s="143">
        <v>754</v>
      </c>
      <c r="Z47" s="143">
        <v>244</v>
      </c>
      <c r="AA47" s="143">
        <v>853</v>
      </c>
      <c r="AB47" s="143">
        <v>244</v>
      </c>
      <c r="AC47" s="144">
        <v>3095</v>
      </c>
    </row>
    <row r="48" spans="2:30" x14ac:dyDescent="0.4">
      <c r="B48" s="282"/>
      <c r="C48" s="141"/>
      <c r="D48" s="143"/>
      <c r="E48" s="143"/>
      <c r="F48" s="143"/>
      <c r="G48" s="143"/>
      <c r="H48" s="143"/>
      <c r="I48" s="184"/>
      <c r="K48" s="88"/>
      <c r="L48" s="282"/>
      <c r="M48" s="141"/>
      <c r="N48" s="143"/>
      <c r="O48" s="143"/>
      <c r="P48" s="143"/>
      <c r="Q48" s="143"/>
      <c r="R48" s="143"/>
      <c r="S48" s="184"/>
      <c r="V48" s="192"/>
      <c r="W48" s="141"/>
      <c r="X48" s="143"/>
      <c r="Y48" s="143"/>
      <c r="Z48" s="143"/>
      <c r="AA48" s="143"/>
      <c r="AB48" s="143"/>
      <c r="AC48" s="145"/>
    </row>
    <row r="49" spans="2:30" ht="19.5" thickBot="1" x14ac:dyDescent="0.45">
      <c r="B49" s="282"/>
      <c r="C49" s="153"/>
      <c r="D49" s="177"/>
      <c r="E49" s="277">
        <f>E47+F47</f>
        <v>252</v>
      </c>
      <c r="F49" s="277"/>
      <c r="G49" s="277">
        <f>G47+H47</f>
        <v>205</v>
      </c>
      <c r="H49" s="277"/>
      <c r="I49" s="185"/>
      <c r="K49" s="88"/>
      <c r="L49" s="282"/>
      <c r="M49" s="153"/>
      <c r="N49" s="177"/>
      <c r="O49" s="277">
        <f>O47+P47</f>
        <v>126</v>
      </c>
      <c r="P49" s="277"/>
      <c r="Q49" s="277">
        <f>Q47+R47</f>
        <v>96</v>
      </c>
      <c r="R49" s="277"/>
      <c r="S49" s="185"/>
      <c r="V49" s="192"/>
      <c r="W49" s="153"/>
      <c r="X49" s="143"/>
      <c r="Y49" s="207">
        <f>Y47+Z47</f>
        <v>998</v>
      </c>
      <c r="Z49" s="208"/>
      <c r="AA49" s="207">
        <f>AA47+AB47</f>
        <v>1097</v>
      </c>
      <c r="AB49" s="208"/>
      <c r="AC49" s="146"/>
      <c r="AD49" s="66">
        <v>137.5</v>
      </c>
    </row>
    <row r="50" spans="2:30" x14ac:dyDescent="0.4">
      <c r="B50" s="282"/>
      <c r="C50" s="272" t="s">
        <v>460</v>
      </c>
      <c r="D50" s="273" t="s">
        <v>495</v>
      </c>
      <c r="E50" s="143">
        <v>165</v>
      </c>
      <c r="F50" s="143">
        <v>31</v>
      </c>
      <c r="G50" s="143">
        <v>147</v>
      </c>
      <c r="H50" s="143">
        <v>31</v>
      </c>
      <c r="I50" s="144">
        <v>221</v>
      </c>
      <c r="K50" s="88"/>
      <c r="L50" s="282"/>
      <c r="M50" s="272" t="s">
        <v>402</v>
      </c>
      <c r="N50" s="273" t="s">
        <v>436</v>
      </c>
      <c r="O50" s="143">
        <v>154</v>
      </c>
      <c r="P50" s="143">
        <v>35</v>
      </c>
      <c r="Q50" s="143">
        <v>159</v>
      </c>
      <c r="R50" s="143">
        <v>35</v>
      </c>
      <c r="S50" s="144">
        <v>270</v>
      </c>
      <c r="V50" s="192"/>
      <c r="W50" s="272" t="s">
        <v>339</v>
      </c>
      <c r="X50" s="143" t="s">
        <v>384</v>
      </c>
      <c r="Y50" s="143">
        <v>508</v>
      </c>
      <c r="Z50" s="143">
        <v>167</v>
      </c>
      <c r="AA50" s="143">
        <v>563</v>
      </c>
      <c r="AB50" s="143">
        <v>167</v>
      </c>
      <c r="AC50" s="144">
        <v>1064</v>
      </c>
    </row>
    <row r="51" spans="2:30" x14ac:dyDescent="0.4">
      <c r="B51" s="282"/>
      <c r="C51" s="141"/>
      <c r="D51" s="143"/>
      <c r="E51" s="143"/>
      <c r="F51" s="143"/>
      <c r="G51" s="143"/>
      <c r="H51" s="143"/>
      <c r="I51" s="145"/>
      <c r="K51" s="88"/>
      <c r="L51" s="282"/>
      <c r="M51" s="141"/>
      <c r="N51" s="143"/>
      <c r="O51" s="143"/>
      <c r="P51" s="143"/>
      <c r="Q51" s="143"/>
      <c r="R51" s="143"/>
      <c r="S51" s="145"/>
      <c r="V51" s="192"/>
      <c r="W51" s="141"/>
      <c r="X51" s="143"/>
      <c r="Y51" s="143"/>
      <c r="Z51" s="143"/>
      <c r="AA51" s="143"/>
      <c r="AB51" s="143"/>
      <c r="AC51" s="145"/>
    </row>
    <row r="52" spans="2:30" ht="19.5" thickBot="1" x14ac:dyDescent="0.45">
      <c r="B52" s="282"/>
      <c r="C52" s="153"/>
      <c r="D52" s="177"/>
      <c r="E52" s="277">
        <f>E50+F50</f>
        <v>196</v>
      </c>
      <c r="F52" s="277"/>
      <c r="G52" s="277">
        <f>G50+H50</f>
        <v>178</v>
      </c>
      <c r="H52" s="277"/>
      <c r="I52" s="146"/>
      <c r="K52" s="88"/>
      <c r="L52" s="282"/>
      <c r="M52" s="153"/>
      <c r="N52" s="177"/>
      <c r="O52" s="277">
        <f>O50+P50</f>
        <v>189</v>
      </c>
      <c r="P52" s="277"/>
      <c r="Q52" s="277">
        <f>Q50+R50</f>
        <v>194</v>
      </c>
      <c r="R52" s="277"/>
      <c r="S52" s="146"/>
      <c r="V52" s="192"/>
      <c r="W52" s="153"/>
      <c r="X52" s="143"/>
      <c r="Y52" s="207">
        <f>Y50+Z50</f>
        <v>675</v>
      </c>
      <c r="Z52" s="208"/>
      <c r="AA52" s="207">
        <f>AA50+AB50</f>
        <v>730</v>
      </c>
      <c r="AB52" s="208"/>
      <c r="AC52" s="146"/>
      <c r="AD52" s="66">
        <v>47.2</v>
      </c>
    </row>
    <row r="53" spans="2:30" x14ac:dyDescent="0.4">
      <c r="B53" s="282"/>
      <c r="C53" s="272" t="s">
        <v>461</v>
      </c>
      <c r="D53" s="273" t="s">
        <v>502</v>
      </c>
      <c r="E53" s="143">
        <v>95</v>
      </c>
      <c r="F53" s="143">
        <v>34</v>
      </c>
      <c r="G53" s="143">
        <v>97</v>
      </c>
      <c r="H53" s="143">
        <v>34</v>
      </c>
      <c r="I53" s="278">
        <v>345</v>
      </c>
      <c r="K53" s="88"/>
      <c r="L53" s="282"/>
      <c r="M53" s="272" t="s">
        <v>403</v>
      </c>
      <c r="N53" s="273" t="s">
        <v>440</v>
      </c>
      <c r="O53" s="273">
        <v>89</v>
      </c>
      <c r="P53" s="273">
        <v>49</v>
      </c>
      <c r="Q53" s="273">
        <v>136</v>
      </c>
      <c r="R53" s="273">
        <v>49</v>
      </c>
      <c r="S53" s="278">
        <v>277</v>
      </c>
      <c r="V53" s="192"/>
      <c r="W53" s="179" t="s">
        <v>388</v>
      </c>
      <c r="X53" s="143" t="s">
        <v>389</v>
      </c>
      <c r="Y53" s="143">
        <v>176</v>
      </c>
      <c r="Z53" s="143">
        <v>33</v>
      </c>
      <c r="AA53" s="143">
        <v>174</v>
      </c>
      <c r="AB53" s="143">
        <v>33</v>
      </c>
      <c r="AC53" s="144">
        <v>476</v>
      </c>
    </row>
    <row r="54" spans="2:30" x14ac:dyDescent="0.4">
      <c r="B54" s="282"/>
      <c r="C54" s="141"/>
      <c r="D54" s="143"/>
      <c r="E54" s="143"/>
      <c r="F54" s="143"/>
      <c r="G54" s="143"/>
      <c r="H54" s="143"/>
      <c r="I54" s="184"/>
      <c r="K54" s="88"/>
      <c r="L54" s="282"/>
      <c r="M54" s="141"/>
      <c r="N54" s="143"/>
      <c r="O54" s="143"/>
      <c r="P54" s="143"/>
      <c r="Q54" s="143"/>
      <c r="R54" s="143"/>
      <c r="S54" s="184"/>
      <c r="V54" s="192"/>
      <c r="W54" s="180"/>
      <c r="X54" s="143"/>
      <c r="Y54" s="143"/>
      <c r="Z54" s="143"/>
      <c r="AA54" s="143"/>
      <c r="AB54" s="143"/>
      <c r="AC54" s="145"/>
    </row>
    <row r="55" spans="2:30" ht="19.5" thickBot="1" x14ac:dyDescent="0.45">
      <c r="B55" s="282"/>
      <c r="C55" s="153"/>
      <c r="D55" s="177"/>
      <c r="E55" s="277">
        <f>E53+F53</f>
        <v>129</v>
      </c>
      <c r="F55" s="277"/>
      <c r="G55" s="277">
        <f>G53+H53</f>
        <v>131</v>
      </c>
      <c r="H55" s="277"/>
      <c r="I55" s="185"/>
      <c r="K55" s="88"/>
      <c r="L55" s="282"/>
      <c r="M55" s="153"/>
      <c r="N55" s="177"/>
      <c r="O55" s="277">
        <f>O53+P53</f>
        <v>138</v>
      </c>
      <c r="P55" s="277"/>
      <c r="Q55" s="277">
        <f>Q53+R53</f>
        <v>185</v>
      </c>
      <c r="R55" s="277"/>
      <c r="S55" s="185"/>
      <c r="V55" s="192"/>
      <c r="W55" s="181"/>
      <c r="X55" s="143"/>
      <c r="Y55" s="207">
        <f>Y53+Z53</f>
        <v>209</v>
      </c>
      <c r="Z55" s="208"/>
      <c r="AA55" s="207">
        <f>AA53+AB53</f>
        <v>207</v>
      </c>
      <c r="AB55" s="208"/>
      <c r="AC55" s="146"/>
      <c r="AD55" s="66">
        <f>AC53/22.5</f>
        <v>21.155555555555555</v>
      </c>
    </row>
    <row r="56" spans="2:30" x14ac:dyDescent="0.4">
      <c r="B56" s="282"/>
      <c r="C56" s="272" t="s">
        <v>462</v>
      </c>
      <c r="D56" s="143"/>
      <c r="E56" s="143"/>
      <c r="F56" s="143"/>
      <c r="G56" s="143"/>
      <c r="H56" s="143"/>
      <c r="I56" s="144"/>
      <c r="K56" s="88"/>
      <c r="L56" s="282"/>
      <c r="M56" s="272" t="s">
        <v>439</v>
      </c>
      <c r="N56" s="143" t="s">
        <v>444</v>
      </c>
      <c r="O56" s="143">
        <v>79</v>
      </c>
      <c r="P56" s="143">
        <v>22</v>
      </c>
      <c r="Q56" s="143">
        <v>112</v>
      </c>
      <c r="R56" s="143">
        <v>22</v>
      </c>
      <c r="S56" s="144">
        <v>336</v>
      </c>
      <c r="V56" s="192"/>
      <c r="W56" s="272" t="s">
        <v>390</v>
      </c>
      <c r="X56" s="273"/>
      <c r="Y56" s="200"/>
      <c r="Z56" s="200"/>
      <c r="AA56" s="200"/>
      <c r="AB56" s="200"/>
      <c r="AC56" s="194"/>
    </row>
    <row r="57" spans="2:30" x14ac:dyDescent="0.4">
      <c r="B57" s="282"/>
      <c r="C57" s="141"/>
      <c r="D57" s="143"/>
      <c r="E57" s="143"/>
      <c r="F57" s="143"/>
      <c r="G57" s="143"/>
      <c r="H57" s="143"/>
      <c r="I57" s="145"/>
      <c r="K57" s="88"/>
      <c r="L57" s="282"/>
      <c r="M57" s="141"/>
      <c r="N57" s="143"/>
      <c r="O57" s="143"/>
      <c r="P57" s="143"/>
      <c r="Q57" s="143"/>
      <c r="R57" s="143"/>
      <c r="S57" s="145"/>
      <c r="V57" s="192"/>
      <c r="W57" s="141"/>
      <c r="X57" s="143"/>
      <c r="Y57" s="156"/>
      <c r="Z57" s="156"/>
      <c r="AA57" s="156"/>
      <c r="AB57" s="156"/>
      <c r="AC57" s="145"/>
    </row>
    <row r="58" spans="2:30" ht="19.5" thickBot="1" x14ac:dyDescent="0.45">
      <c r="B58" s="282"/>
      <c r="C58" s="153"/>
      <c r="D58" s="143"/>
      <c r="E58" s="277">
        <f>E56+F56</f>
        <v>0</v>
      </c>
      <c r="F58" s="277"/>
      <c r="G58" s="277">
        <f>G56+H56</f>
        <v>0</v>
      </c>
      <c r="H58" s="277"/>
      <c r="I58" s="146"/>
      <c r="K58" s="88"/>
      <c r="L58" s="282"/>
      <c r="M58" s="153"/>
      <c r="N58" s="143"/>
      <c r="O58" s="277">
        <f>O56+P56</f>
        <v>101</v>
      </c>
      <c r="P58" s="277"/>
      <c r="Q58" s="277">
        <f>Q56+R56</f>
        <v>134</v>
      </c>
      <c r="R58" s="277"/>
      <c r="S58" s="146"/>
      <c r="V58" s="192"/>
      <c r="W58" s="153"/>
      <c r="X58" s="177"/>
      <c r="Y58" s="207"/>
      <c r="Z58" s="208"/>
      <c r="AA58" s="207"/>
      <c r="AB58" s="208"/>
      <c r="AC58" s="176"/>
    </row>
    <row r="59" spans="2:30" x14ac:dyDescent="0.4">
      <c r="B59" s="282"/>
      <c r="C59" s="272" t="s">
        <v>463</v>
      </c>
      <c r="D59" s="279"/>
      <c r="E59" s="143"/>
      <c r="F59" s="143"/>
      <c r="G59" s="143"/>
      <c r="H59" s="143"/>
      <c r="I59" s="144"/>
      <c r="K59" s="88"/>
      <c r="L59" s="282"/>
      <c r="M59" s="272" t="s">
        <v>455</v>
      </c>
      <c r="N59" s="279" t="s">
        <v>456</v>
      </c>
      <c r="O59" s="143">
        <v>148</v>
      </c>
      <c r="P59" s="143">
        <v>48</v>
      </c>
      <c r="Q59" s="143">
        <v>172</v>
      </c>
      <c r="R59" s="143">
        <v>48</v>
      </c>
      <c r="S59" s="144">
        <v>317</v>
      </c>
      <c r="V59" s="192"/>
      <c r="W59" s="272" t="s">
        <v>391</v>
      </c>
      <c r="X59" s="197"/>
      <c r="Y59" s="273"/>
      <c r="Z59" s="273"/>
      <c r="AA59" s="273"/>
      <c r="AB59" s="273"/>
      <c r="AC59" s="194"/>
    </row>
    <row r="60" spans="2:30" x14ac:dyDescent="0.4">
      <c r="B60" s="282"/>
      <c r="C60" s="141"/>
      <c r="D60" s="150"/>
      <c r="E60" s="143"/>
      <c r="F60" s="143"/>
      <c r="G60" s="143"/>
      <c r="H60" s="143"/>
      <c r="I60" s="145"/>
      <c r="K60" s="88"/>
      <c r="L60" s="282"/>
      <c r="M60" s="141"/>
      <c r="N60" s="150"/>
      <c r="O60" s="143"/>
      <c r="P60" s="143"/>
      <c r="Q60" s="143"/>
      <c r="R60" s="143"/>
      <c r="S60" s="145"/>
      <c r="V60" s="192"/>
      <c r="W60" s="141"/>
      <c r="X60" s="204"/>
      <c r="Y60" s="143"/>
      <c r="Z60" s="143"/>
      <c r="AA60" s="143"/>
      <c r="AB60" s="143"/>
      <c r="AC60" s="145"/>
    </row>
    <row r="61" spans="2:30" ht="19.5" thickBot="1" x14ac:dyDescent="0.45">
      <c r="B61" s="283"/>
      <c r="C61" s="153"/>
      <c r="D61" s="280"/>
      <c r="E61" s="277">
        <f>E59+F59</f>
        <v>0</v>
      </c>
      <c r="F61" s="277"/>
      <c r="G61" s="277">
        <f>G59+H59</f>
        <v>0</v>
      </c>
      <c r="H61" s="277"/>
      <c r="I61" s="146"/>
      <c r="K61" s="88"/>
      <c r="L61" s="283"/>
      <c r="M61" s="153"/>
      <c r="N61" s="280"/>
      <c r="O61" s="277">
        <f>O59+P59</f>
        <v>196</v>
      </c>
      <c r="P61" s="277"/>
      <c r="Q61" s="277">
        <f>Q59+R59</f>
        <v>220</v>
      </c>
      <c r="R61" s="277"/>
      <c r="S61" s="146"/>
      <c r="V61" s="193"/>
      <c r="W61" s="153"/>
      <c r="X61" s="205"/>
      <c r="Y61" s="207">
        <f>Y59+Z59</f>
        <v>0</v>
      </c>
      <c r="Z61" s="208"/>
      <c r="AA61" s="207">
        <f>AA59+AB59</f>
        <v>0</v>
      </c>
      <c r="AB61" s="208"/>
      <c r="AC61" s="176"/>
    </row>
    <row r="62" spans="2:30" x14ac:dyDescent="0.4">
      <c r="B62" s="77"/>
      <c r="C62" s="77"/>
      <c r="D62" s="91"/>
      <c r="E62" s="92"/>
      <c r="F62" s="92"/>
      <c r="G62" s="92"/>
      <c r="H62" s="92"/>
      <c r="I62" s="77"/>
      <c r="K62" s="88"/>
      <c r="L62" s="88"/>
      <c r="M62" s="88"/>
      <c r="N62" s="88"/>
      <c r="O62" s="88"/>
      <c r="P62" s="88"/>
      <c r="Q62" s="88"/>
      <c r="R62" s="88"/>
    </row>
    <row r="63" spans="2:30" x14ac:dyDescent="0.4">
      <c r="D63" s="178" t="s">
        <v>145</v>
      </c>
    </row>
    <row r="64" spans="2:30" ht="19.5" thickBot="1" x14ac:dyDescent="0.45">
      <c r="D64" s="178"/>
    </row>
    <row r="65" spans="3:34"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B65" s="83"/>
      <c r="AC65" s="255" t="s">
        <v>183</v>
      </c>
      <c r="AD65" s="256"/>
      <c r="AE65" s="263" t="s">
        <v>147</v>
      </c>
      <c r="AF65" s="182"/>
      <c r="AG65" s="182" t="s">
        <v>148</v>
      </c>
      <c r="AH65" s="183"/>
    </row>
    <row r="66" spans="3:34" x14ac:dyDescent="0.4">
      <c r="C66" s="84" t="s">
        <v>146</v>
      </c>
      <c r="D66" s="191" t="s">
        <v>460</v>
      </c>
      <c r="E66" s="266">
        <v>79</v>
      </c>
      <c r="F66" s="267"/>
      <c r="G66" s="97" t="s">
        <v>103</v>
      </c>
      <c r="H66" s="70" t="s">
        <v>128</v>
      </c>
      <c r="I66" s="70" t="s">
        <v>129</v>
      </c>
      <c r="J66" s="71" t="s">
        <v>128</v>
      </c>
      <c r="L66" s="191" t="s">
        <v>439</v>
      </c>
      <c r="M66" s="266">
        <v>162</v>
      </c>
      <c r="N66" s="267"/>
      <c r="O66" s="97" t="s">
        <v>103</v>
      </c>
      <c r="P66" s="70" t="s">
        <v>128</v>
      </c>
      <c r="Q66" s="70" t="s">
        <v>129</v>
      </c>
      <c r="R66" s="71" t="s">
        <v>128</v>
      </c>
      <c r="T66" s="191" t="s">
        <v>390</v>
      </c>
      <c r="U66" s="266">
        <v>47</v>
      </c>
      <c r="V66" s="267"/>
      <c r="W66" s="97" t="s">
        <v>103</v>
      </c>
      <c r="X66" s="70" t="s">
        <v>128</v>
      </c>
      <c r="Y66" s="70" t="s">
        <v>129</v>
      </c>
      <c r="Z66" s="71" t="s">
        <v>128</v>
      </c>
      <c r="AB66" s="191" t="s">
        <v>333</v>
      </c>
      <c r="AC66" s="266">
        <v>88</v>
      </c>
      <c r="AD66" s="267"/>
      <c r="AE66" s="97" t="s">
        <v>103</v>
      </c>
      <c r="AF66" s="70" t="s">
        <v>128</v>
      </c>
      <c r="AG66" s="70" t="s">
        <v>129</v>
      </c>
      <c r="AH66" s="71" t="s">
        <v>128</v>
      </c>
    </row>
    <row r="67" spans="3:34" ht="19.5" x14ac:dyDescent="0.4">
      <c r="C67" s="107" t="s">
        <v>302</v>
      </c>
      <c r="D67" s="192"/>
      <c r="E67" s="268"/>
      <c r="F67" s="269"/>
      <c r="G67" s="142">
        <v>43</v>
      </c>
      <c r="H67" s="154">
        <v>10</v>
      </c>
      <c r="I67" s="154">
        <v>27</v>
      </c>
      <c r="J67" s="144">
        <v>10</v>
      </c>
      <c r="L67" s="192"/>
      <c r="M67" s="268"/>
      <c r="N67" s="269"/>
      <c r="O67" s="142">
        <v>38</v>
      </c>
      <c r="P67" s="154">
        <v>10</v>
      </c>
      <c r="Q67" s="154">
        <v>37</v>
      </c>
      <c r="R67" s="144">
        <v>10</v>
      </c>
      <c r="T67" s="192"/>
      <c r="U67" s="268"/>
      <c r="V67" s="269"/>
      <c r="W67" s="142">
        <v>27</v>
      </c>
      <c r="X67" s="154">
        <v>13</v>
      </c>
      <c r="Y67" s="154">
        <v>43</v>
      </c>
      <c r="Z67" s="144">
        <v>13</v>
      </c>
      <c r="AB67" s="192"/>
      <c r="AC67" s="268"/>
      <c r="AD67" s="269"/>
      <c r="AE67" s="142">
        <v>43</v>
      </c>
      <c r="AF67" s="154">
        <v>9</v>
      </c>
      <c r="AG67" s="154">
        <v>42</v>
      </c>
      <c r="AH67" s="144">
        <v>9</v>
      </c>
    </row>
    <row r="68" spans="3:34" x14ac:dyDescent="0.4">
      <c r="D68" s="192"/>
      <c r="E68" s="268"/>
      <c r="F68" s="269"/>
      <c r="G68" s="264"/>
      <c r="H68" s="156"/>
      <c r="I68" s="156"/>
      <c r="J68" s="146"/>
      <c r="L68" s="192"/>
      <c r="M68" s="268"/>
      <c r="N68" s="269"/>
      <c r="O68" s="264"/>
      <c r="P68" s="156"/>
      <c r="Q68" s="156"/>
      <c r="R68" s="146"/>
      <c r="T68" s="192"/>
      <c r="U68" s="268"/>
      <c r="V68" s="269"/>
      <c r="W68" s="264"/>
      <c r="X68" s="156"/>
      <c r="Y68" s="156"/>
      <c r="Z68" s="146"/>
      <c r="AB68" s="192"/>
      <c r="AC68" s="268"/>
      <c r="AD68" s="269"/>
      <c r="AE68" s="264"/>
      <c r="AF68" s="156"/>
      <c r="AG68" s="156"/>
      <c r="AH68" s="146"/>
    </row>
    <row r="69" spans="3:34" ht="19.5" thickBot="1" x14ac:dyDescent="0.45">
      <c r="D69" s="193"/>
      <c r="E69" s="270"/>
      <c r="F69" s="271"/>
      <c r="G69" s="265">
        <f>G67+H67</f>
        <v>53</v>
      </c>
      <c r="H69" s="196"/>
      <c r="I69" s="195">
        <f>I67+J67</f>
        <v>37</v>
      </c>
      <c r="J69" s="201"/>
      <c r="L69" s="193"/>
      <c r="M69" s="270"/>
      <c r="N69" s="271"/>
      <c r="O69" s="265">
        <f>O67+P67</f>
        <v>48</v>
      </c>
      <c r="P69" s="196"/>
      <c r="Q69" s="195">
        <f>Q67+R67</f>
        <v>47</v>
      </c>
      <c r="R69" s="201"/>
      <c r="T69" s="193"/>
      <c r="U69" s="270"/>
      <c r="V69" s="271"/>
      <c r="W69" s="265">
        <f>W67+X67</f>
        <v>40</v>
      </c>
      <c r="X69" s="196"/>
      <c r="Y69" s="195">
        <f>Y67+Z67</f>
        <v>56</v>
      </c>
      <c r="Z69" s="201"/>
      <c r="AB69" s="193"/>
      <c r="AC69" s="270"/>
      <c r="AD69" s="271"/>
      <c r="AE69" s="265">
        <f>AE67+AF67</f>
        <v>52</v>
      </c>
      <c r="AF69" s="196"/>
      <c r="AG69" s="195">
        <f>AG67+AH67</f>
        <v>51</v>
      </c>
      <c r="AH69" s="201"/>
    </row>
    <row r="70" spans="3:34" x14ac:dyDescent="0.4">
      <c r="D70" s="191" t="s">
        <v>461</v>
      </c>
      <c r="E70" s="266">
        <v>184</v>
      </c>
      <c r="F70" s="267"/>
      <c r="G70" s="97" t="s">
        <v>103</v>
      </c>
      <c r="H70" s="70" t="s">
        <v>128</v>
      </c>
      <c r="I70" s="70" t="s">
        <v>129</v>
      </c>
      <c r="J70" s="71" t="s">
        <v>128</v>
      </c>
      <c r="L70" s="191" t="s">
        <v>455</v>
      </c>
      <c r="M70" s="266">
        <v>380</v>
      </c>
      <c r="N70" s="267"/>
      <c r="O70" s="97" t="s">
        <v>103</v>
      </c>
      <c r="P70" s="70" t="s">
        <v>128</v>
      </c>
      <c r="Q70" s="70" t="s">
        <v>129</v>
      </c>
      <c r="R70" s="71" t="s">
        <v>128</v>
      </c>
      <c r="T70" s="191" t="s">
        <v>391</v>
      </c>
      <c r="U70" s="266">
        <v>57</v>
      </c>
      <c r="V70" s="267"/>
      <c r="W70" s="97" t="s">
        <v>103</v>
      </c>
      <c r="X70" s="70" t="s">
        <v>128</v>
      </c>
      <c r="Y70" s="70" t="s">
        <v>129</v>
      </c>
      <c r="Z70" s="71" t="s">
        <v>128</v>
      </c>
      <c r="AB70" s="191" t="s">
        <v>334</v>
      </c>
      <c r="AC70" s="266">
        <v>62</v>
      </c>
      <c r="AD70" s="267"/>
      <c r="AE70" s="97" t="s">
        <v>103</v>
      </c>
      <c r="AF70" s="70" t="s">
        <v>128</v>
      </c>
      <c r="AG70" s="70" t="s">
        <v>129</v>
      </c>
      <c r="AH70" s="71" t="s">
        <v>128</v>
      </c>
    </row>
    <row r="71" spans="3:34" x14ac:dyDescent="0.4">
      <c r="D71" s="192"/>
      <c r="E71" s="268"/>
      <c r="F71" s="269"/>
      <c r="G71" s="142">
        <v>21</v>
      </c>
      <c r="H71" s="154">
        <v>0</v>
      </c>
      <c r="I71" s="154">
        <v>25</v>
      </c>
      <c r="J71" s="144">
        <v>0</v>
      </c>
      <c r="L71" s="192"/>
      <c r="M71" s="268"/>
      <c r="N71" s="269"/>
      <c r="O71" s="142">
        <v>53</v>
      </c>
      <c r="P71" s="154">
        <v>16</v>
      </c>
      <c r="Q71" s="154">
        <v>65</v>
      </c>
      <c r="R71" s="144">
        <v>16</v>
      </c>
      <c r="T71" s="192"/>
      <c r="U71" s="268"/>
      <c r="V71" s="269"/>
      <c r="W71" s="142">
        <v>32</v>
      </c>
      <c r="X71" s="154">
        <v>7</v>
      </c>
      <c r="Y71" s="154">
        <v>32</v>
      </c>
      <c r="Z71" s="144">
        <v>7</v>
      </c>
      <c r="AB71" s="192"/>
      <c r="AC71" s="268"/>
      <c r="AD71" s="269"/>
      <c r="AE71" s="142">
        <v>85</v>
      </c>
      <c r="AF71" s="154">
        <v>18</v>
      </c>
      <c r="AG71" s="154">
        <v>91</v>
      </c>
      <c r="AH71" s="144">
        <v>18</v>
      </c>
    </row>
    <row r="72" spans="3:34" x14ac:dyDescent="0.4">
      <c r="D72" s="192"/>
      <c r="E72" s="268"/>
      <c r="F72" s="269"/>
      <c r="G72" s="264"/>
      <c r="H72" s="156"/>
      <c r="I72" s="156"/>
      <c r="J72" s="146"/>
      <c r="L72" s="192"/>
      <c r="M72" s="268"/>
      <c r="N72" s="269"/>
      <c r="O72" s="264"/>
      <c r="P72" s="156"/>
      <c r="Q72" s="156"/>
      <c r="R72" s="146"/>
      <c r="T72" s="192"/>
      <c r="U72" s="268"/>
      <c r="V72" s="269"/>
      <c r="W72" s="264"/>
      <c r="X72" s="156"/>
      <c r="Y72" s="156"/>
      <c r="Z72" s="146"/>
      <c r="AB72" s="192"/>
      <c r="AC72" s="268"/>
      <c r="AD72" s="269"/>
      <c r="AE72" s="264"/>
      <c r="AF72" s="156"/>
      <c r="AG72" s="156"/>
      <c r="AH72" s="146"/>
    </row>
    <row r="73" spans="3:34" ht="19.5" thickBot="1" x14ac:dyDescent="0.45">
      <c r="D73" s="193"/>
      <c r="E73" s="270"/>
      <c r="F73" s="271"/>
      <c r="G73" s="265">
        <f>G71+H71</f>
        <v>21</v>
      </c>
      <c r="H73" s="196"/>
      <c r="I73" s="195">
        <f>I71+J71</f>
        <v>25</v>
      </c>
      <c r="J73" s="201"/>
      <c r="L73" s="193"/>
      <c r="M73" s="270"/>
      <c r="N73" s="271"/>
      <c r="O73" s="265">
        <f>O71+P71</f>
        <v>69</v>
      </c>
      <c r="P73" s="196"/>
      <c r="Q73" s="195">
        <f>Q71+R71</f>
        <v>81</v>
      </c>
      <c r="R73" s="201"/>
      <c r="T73" s="193"/>
      <c r="U73" s="270"/>
      <c r="V73" s="271"/>
      <c r="W73" s="265">
        <f>W71+X71</f>
        <v>39</v>
      </c>
      <c r="X73" s="196"/>
      <c r="Y73" s="195">
        <f>Y71+Z71</f>
        <v>39</v>
      </c>
      <c r="Z73" s="201"/>
      <c r="AB73" s="193"/>
      <c r="AC73" s="270"/>
      <c r="AD73" s="271"/>
      <c r="AE73" s="265">
        <f>AE71+AF71</f>
        <v>103</v>
      </c>
      <c r="AF73" s="196"/>
      <c r="AG73" s="195">
        <f>AG71+AH71</f>
        <v>109</v>
      </c>
      <c r="AH73" s="201"/>
    </row>
    <row r="74" spans="3:34" x14ac:dyDescent="0.4">
      <c r="D74" s="191" t="s">
        <v>462</v>
      </c>
      <c r="E74" s="266"/>
      <c r="F74" s="267"/>
      <c r="G74" s="97" t="s">
        <v>103</v>
      </c>
      <c r="H74" s="70" t="s">
        <v>128</v>
      </c>
      <c r="I74" s="70" t="s">
        <v>129</v>
      </c>
      <c r="J74" s="71" t="s">
        <v>128</v>
      </c>
      <c r="L74" s="191" t="s">
        <v>454</v>
      </c>
      <c r="M74" s="266">
        <v>97</v>
      </c>
      <c r="N74" s="267"/>
      <c r="O74" s="97" t="s">
        <v>103</v>
      </c>
      <c r="P74" s="70" t="s">
        <v>128</v>
      </c>
      <c r="Q74" s="70" t="s">
        <v>129</v>
      </c>
      <c r="R74" s="71" t="s">
        <v>128</v>
      </c>
      <c r="T74" s="191" t="s">
        <v>398</v>
      </c>
      <c r="U74" s="266">
        <v>111</v>
      </c>
      <c r="V74" s="267"/>
      <c r="W74" s="97" t="s">
        <v>103</v>
      </c>
      <c r="X74" s="70" t="s">
        <v>128</v>
      </c>
      <c r="Y74" s="70" t="s">
        <v>129</v>
      </c>
      <c r="Z74" s="71" t="s">
        <v>128</v>
      </c>
      <c r="AB74" s="191" t="s">
        <v>335</v>
      </c>
      <c r="AC74" s="266">
        <v>148</v>
      </c>
      <c r="AD74" s="267"/>
      <c r="AE74" s="97" t="s">
        <v>103</v>
      </c>
      <c r="AF74" s="70" t="s">
        <v>128</v>
      </c>
      <c r="AG74" s="70" t="s">
        <v>129</v>
      </c>
      <c r="AH74" s="71" t="s">
        <v>128</v>
      </c>
    </row>
    <row r="75" spans="3:34" x14ac:dyDescent="0.4">
      <c r="D75" s="192"/>
      <c r="E75" s="268"/>
      <c r="F75" s="269"/>
      <c r="G75" s="142"/>
      <c r="H75" s="154"/>
      <c r="I75" s="154"/>
      <c r="J75" s="144"/>
      <c r="L75" s="192"/>
      <c r="M75" s="268"/>
      <c r="N75" s="269"/>
      <c r="O75" s="142">
        <v>53</v>
      </c>
      <c r="P75" s="154">
        <v>7</v>
      </c>
      <c r="Q75" s="154">
        <v>75</v>
      </c>
      <c r="R75" s="144">
        <v>7</v>
      </c>
      <c r="T75" s="192"/>
      <c r="U75" s="268"/>
      <c r="V75" s="269"/>
      <c r="W75" s="142">
        <v>61</v>
      </c>
      <c r="X75" s="154">
        <v>15</v>
      </c>
      <c r="Y75" s="154">
        <v>58</v>
      </c>
      <c r="Z75" s="144">
        <v>15</v>
      </c>
      <c r="AB75" s="192"/>
      <c r="AC75" s="268"/>
      <c r="AD75" s="269"/>
      <c r="AE75" s="142">
        <v>157</v>
      </c>
      <c r="AF75" s="154">
        <v>33</v>
      </c>
      <c r="AG75" s="154">
        <v>134</v>
      </c>
      <c r="AH75" s="144">
        <v>33</v>
      </c>
    </row>
    <row r="76" spans="3:34" x14ac:dyDescent="0.4">
      <c r="D76" s="192"/>
      <c r="E76" s="268"/>
      <c r="F76" s="269"/>
      <c r="G76" s="264"/>
      <c r="H76" s="156"/>
      <c r="I76" s="156"/>
      <c r="J76" s="146"/>
      <c r="L76" s="192"/>
      <c r="M76" s="268"/>
      <c r="N76" s="269"/>
      <c r="O76" s="264"/>
      <c r="P76" s="156"/>
      <c r="Q76" s="156"/>
      <c r="R76" s="146"/>
      <c r="T76" s="192"/>
      <c r="U76" s="268"/>
      <c r="V76" s="269"/>
      <c r="W76" s="264"/>
      <c r="X76" s="156"/>
      <c r="Y76" s="156"/>
      <c r="Z76" s="146"/>
      <c r="AB76" s="192"/>
      <c r="AC76" s="268"/>
      <c r="AD76" s="269"/>
      <c r="AE76" s="264"/>
      <c r="AF76" s="156"/>
      <c r="AG76" s="156"/>
      <c r="AH76" s="146"/>
    </row>
    <row r="77" spans="3:34" ht="19.5" thickBot="1" x14ac:dyDescent="0.45">
      <c r="D77" s="193"/>
      <c r="E77" s="270"/>
      <c r="F77" s="271"/>
      <c r="G77" s="265">
        <f t="shared" ref="G77" si="3">G75+H75</f>
        <v>0</v>
      </c>
      <c r="H77" s="196"/>
      <c r="I77" s="195">
        <f t="shared" ref="I77" si="4">I75+J75</f>
        <v>0</v>
      </c>
      <c r="J77" s="201"/>
      <c r="L77" s="193"/>
      <c r="M77" s="270"/>
      <c r="N77" s="271"/>
      <c r="O77" s="265">
        <f t="shared" ref="O77" si="5">O75+P75</f>
        <v>60</v>
      </c>
      <c r="P77" s="196"/>
      <c r="Q77" s="195">
        <f t="shared" ref="Q77" si="6">Q75+R75</f>
        <v>82</v>
      </c>
      <c r="R77" s="201"/>
      <c r="T77" s="193"/>
      <c r="U77" s="270"/>
      <c r="V77" s="271"/>
      <c r="W77" s="265">
        <f>W75+X75</f>
        <v>76</v>
      </c>
      <c r="X77" s="196"/>
      <c r="Y77" s="195">
        <f>Y75+Z75</f>
        <v>73</v>
      </c>
      <c r="Z77" s="201"/>
      <c r="AB77" s="193"/>
      <c r="AC77" s="270"/>
      <c r="AD77" s="271"/>
      <c r="AE77" s="265">
        <f>AE75+AF75</f>
        <v>190</v>
      </c>
      <c r="AF77" s="196"/>
      <c r="AG77" s="195">
        <f>AG75+AH75</f>
        <v>167</v>
      </c>
      <c r="AH77" s="201"/>
    </row>
    <row r="78" spans="3:34" x14ac:dyDescent="0.4">
      <c r="D78" s="191" t="s">
        <v>463</v>
      </c>
      <c r="E78" s="266"/>
      <c r="F78" s="267"/>
      <c r="G78" s="97" t="s">
        <v>103</v>
      </c>
      <c r="H78" s="70" t="s">
        <v>128</v>
      </c>
      <c r="I78" s="70" t="s">
        <v>129</v>
      </c>
      <c r="J78" s="71" t="s">
        <v>128</v>
      </c>
      <c r="L78" s="191" t="s">
        <v>447</v>
      </c>
      <c r="M78" s="266">
        <v>64</v>
      </c>
      <c r="N78" s="267"/>
      <c r="O78" s="97" t="s">
        <v>103</v>
      </c>
      <c r="P78" s="70" t="s">
        <v>128</v>
      </c>
      <c r="Q78" s="70" t="s">
        <v>129</v>
      </c>
      <c r="R78" s="71" t="s">
        <v>128</v>
      </c>
      <c r="T78" s="191" t="s">
        <v>399</v>
      </c>
      <c r="U78" s="266">
        <v>176</v>
      </c>
      <c r="V78" s="267"/>
      <c r="W78" s="97" t="s">
        <v>103</v>
      </c>
      <c r="X78" s="70" t="s">
        <v>128</v>
      </c>
      <c r="Y78" s="70" t="s">
        <v>129</v>
      </c>
      <c r="Z78" s="71" t="s">
        <v>128</v>
      </c>
      <c r="AB78" s="191" t="s">
        <v>336</v>
      </c>
      <c r="AC78" s="266">
        <v>447</v>
      </c>
      <c r="AD78" s="267"/>
      <c r="AE78" s="97" t="s">
        <v>103</v>
      </c>
      <c r="AF78" s="70" t="s">
        <v>128</v>
      </c>
      <c r="AG78" s="70" t="s">
        <v>129</v>
      </c>
      <c r="AH78" s="71" t="s">
        <v>128</v>
      </c>
    </row>
    <row r="79" spans="3:34" x14ac:dyDescent="0.4">
      <c r="D79" s="192"/>
      <c r="E79" s="268"/>
      <c r="F79" s="269"/>
      <c r="G79" s="142"/>
      <c r="H79" s="154"/>
      <c r="I79" s="154"/>
      <c r="J79" s="144"/>
      <c r="L79" s="192"/>
      <c r="M79" s="268"/>
      <c r="N79" s="269"/>
      <c r="O79" s="142">
        <v>67</v>
      </c>
      <c r="P79" s="154">
        <v>8</v>
      </c>
      <c r="Q79" s="154">
        <v>44</v>
      </c>
      <c r="R79" s="144">
        <v>8</v>
      </c>
      <c r="T79" s="192"/>
      <c r="U79" s="268"/>
      <c r="V79" s="269"/>
      <c r="W79" s="142">
        <v>21</v>
      </c>
      <c r="X79" s="154">
        <v>4</v>
      </c>
      <c r="Y79" s="154">
        <v>23</v>
      </c>
      <c r="Z79" s="144">
        <v>4</v>
      </c>
      <c r="AB79" s="192"/>
      <c r="AC79" s="268"/>
      <c r="AD79" s="269"/>
      <c r="AE79" s="142">
        <v>167</v>
      </c>
      <c r="AF79" s="154">
        <v>35</v>
      </c>
      <c r="AG79" s="154">
        <v>179</v>
      </c>
      <c r="AH79" s="144">
        <v>35</v>
      </c>
    </row>
    <row r="80" spans="3:34" x14ac:dyDescent="0.4">
      <c r="D80" s="192"/>
      <c r="E80" s="268"/>
      <c r="F80" s="269"/>
      <c r="G80" s="264"/>
      <c r="H80" s="156"/>
      <c r="I80" s="156"/>
      <c r="J80" s="146"/>
      <c r="L80" s="192"/>
      <c r="M80" s="268"/>
      <c r="N80" s="269"/>
      <c r="O80" s="264"/>
      <c r="P80" s="156"/>
      <c r="Q80" s="156"/>
      <c r="R80" s="146"/>
      <c r="T80" s="192"/>
      <c r="U80" s="268"/>
      <c r="V80" s="269"/>
      <c r="W80" s="264"/>
      <c r="X80" s="156"/>
      <c r="Y80" s="156"/>
      <c r="Z80" s="146"/>
      <c r="AB80" s="192"/>
      <c r="AC80" s="268"/>
      <c r="AD80" s="269"/>
      <c r="AE80" s="264"/>
      <c r="AF80" s="156"/>
      <c r="AG80" s="156"/>
      <c r="AH80" s="146"/>
    </row>
    <row r="81" spans="4:34" ht="19.5" thickBot="1" x14ac:dyDescent="0.45">
      <c r="D81" s="193"/>
      <c r="E81" s="270"/>
      <c r="F81" s="271"/>
      <c r="G81" s="265">
        <f t="shared" ref="G81" si="7">G79+H79</f>
        <v>0</v>
      </c>
      <c r="H81" s="196"/>
      <c r="I81" s="195">
        <f t="shared" ref="I81" si="8">I79+J79</f>
        <v>0</v>
      </c>
      <c r="J81" s="201"/>
      <c r="L81" s="193"/>
      <c r="M81" s="270"/>
      <c r="N81" s="271"/>
      <c r="O81" s="265">
        <f t="shared" ref="O81" si="9">O79+P79</f>
        <v>75</v>
      </c>
      <c r="P81" s="196"/>
      <c r="Q81" s="195">
        <f t="shared" ref="Q81" si="10">Q79+R79</f>
        <v>52</v>
      </c>
      <c r="R81" s="201"/>
      <c r="T81" s="193"/>
      <c r="U81" s="270"/>
      <c r="V81" s="271"/>
      <c r="W81" s="265">
        <f>W79+X79</f>
        <v>25</v>
      </c>
      <c r="X81" s="196"/>
      <c r="Y81" s="195">
        <f>Y79+Z79</f>
        <v>27</v>
      </c>
      <c r="Z81" s="201"/>
      <c r="AB81" s="193"/>
      <c r="AC81" s="270"/>
      <c r="AD81" s="271"/>
      <c r="AE81" s="265">
        <f>AE79+AF79</f>
        <v>202</v>
      </c>
      <c r="AF81" s="196"/>
      <c r="AG81" s="195">
        <f>AG79+AH79</f>
        <v>214</v>
      </c>
      <c r="AH81" s="201"/>
    </row>
    <row r="82" spans="4:34" x14ac:dyDescent="0.4">
      <c r="D82" s="191" t="s">
        <v>496</v>
      </c>
      <c r="E82" s="266"/>
      <c r="F82" s="267"/>
      <c r="G82" s="97" t="s">
        <v>103</v>
      </c>
      <c r="H82" s="70" t="s">
        <v>128</v>
      </c>
      <c r="I82" s="70" t="s">
        <v>129</v>
      </c>
      <c r="J82" s="71" t="s">
        <v>128</v>
      </c>
      <c r="L82" s="191" t="s">
        <v>448</v>
      </c>
      <c r="M82" s="266">
        <v>22</v>
      </c>
      <c r="N82" s="267"/>
      <c r="O82" s="97" t="s">
        <v>103</v>
      </c>
      <c r="P82" s="70" t="s">
        <v>128</v>
      </c>
      <c r="Q82" s="70" t="s">
        <v>129</v>
      </c>
      <c r="R82" s="71" t="s">
        <v>128</v>
      </c>
      <c r="T82" s="191" t="s">
        <v>427</v>
      </c>
      <c r="U82" s="266">
        <v>576</v>
      </c>
      <c r="V82" s="267"/>
      <c r="W82" s="97" t="s">
        <v>103</v>
      </c>
      <c r="X82" s="70" t="s">
        <v>128</v>
      </c>
      <c r="Y82" s="70" t="s">
        <v>129</v>
      </c>
      <c r="Z82" s="71" t="s">
        <v>128</v>
      </c>
      <c r="AB82" s="191" t="s">
        <v>337</v>
      </c>
      <c r="AC82" s="266">
        <v>109</v>
      </c>
      <c r="AD82" s="267"/>
      <c r="AE82" s="97" t="s">
        <v>103</v>
      </c>
      <c r="AF82" s="70" t="s">
        <v>128</v>
      </c>
      <c r="AG82" s="70" t="s">
        <v>129</v>
      </c>
      <c r="AH82" s="71" t="s">
        <v>128</v>
      </c>
    </row>
    <row r="83" spans="4:34" x14ac:dyDescent="0.4">
      <c r="D83" s="192"/>
      <c r="E83" s="268"/>
      <c r="F83" s="269"/>
      <c r="G83" s="142"/>
      <c r="H83" s="154"/>
      <c r="I83" s="154"/>
      <c r="J83" s="144"/>
      <c r="L83" s="192"/>
      <c r="M83" s="268"/>
      <c r="N83" s="269"/>
      <c r="O83" s="142">
        <v>24</v>
      </c>
      <c r="P83" s="154">
        <v>3</v>
      </c>
      <c r="Q83" s="154">
        <v>21</v>
      </c>
      <c r="R83" s="144">
        <v>3</v>
      </c>
      <c r="T83" s="192"/>
      <c r="U83" s="268"/>
      <c r="V83" s="269"/>
      <c r="W83" s="142">
        <v>44</v>
      </c>
      <c r="X83" s="154">
        <v>6</v>
      </c>
      <c r="Y83" s="154">
        <v>29</v>
      </c>
      <c r="Z83" s="144">
        <v>6</v>
      </c>
      <c r="AB83" s="192"/>
      <c r="AC83" s="268"/>
      <c r="AD83" s="269"/>
      <c r="AE83" s="142">
        <v>160</v>
      </c>
      <c r="AF83" s="154">
        <v>40</v>
      </c>
      <c r="AG83" s="154">
        <v>155</v>
      </c>
      <c r="AH83" s="144">
        <v>40</v>
      </c>
    </row>
    <row r="84" spans="4:34" x14ac:dyDescent="0.4">
      <c r="D84" s="192"/>
      <c r="E84" s="268"/>
      <c r="F84" s="269"/>
      <c r="G84" s="264"/>
      <c r="H84" s="156"/>
      <c r="I84" s="156"/>
      <c r="J84" s="146"/>
      <c r="L84" s="192"/>
      <c r="M84" s="268"/>
      <c r="N84" s="269"/>
      <c r="O84" s="264"/>
      <c r="P84" s="156"/>
      <c r="Q84" s="156"/>
      <c r="R84" s="146"/>
      <c r="T84" s="192"/>
      <c r="U84" s="268"/>
      <c r="V84" s="269"/>
      <c r="W84" s="264"/>
      <c r="X84" s="156"/>
      <c r="Y84" s="156"/>
      <c r="Z84" s="146"/>
      <c r="AB84" s="192"/>
      <c r="AC84" s="268"/>
      <c r="AD84" s="269"/>
      <c r="AE84" s="264"/>
      <c r="AF84" s="156"/>
      <c r="AG84" s="156"/>
      <c r="AH84" s="146"/>
    </row>
    <row r="85" spans="4:34" ht="19.5" thickBot="1" x14ac:dyDescent="0.45">
      <c r="D85" s="193"/>
      <c r="E85" s="270"/>
      <c r="F85" s="271"/>
      <c r="G85" s="265">
        <f t="shared" ref="G85" si="11">G83+H83</f>
        <v>0</v>
      </c>
      <c r="H85" s="196"/>
      <c r="I85" s="195">
        <f t="shared" ref="I85" si="12">I83+J83</f>
        <v>0</v>
      </c>
      <c r="J85" s="201"/>
      <c r="L85" s="193"/>
      <c r="M85" s="270"/>
      <c r="N85" s="271"/>
      <c r="O85" s="265">
        <f t="shared" ref="O85" si="13">O83+P83</f>
        <v>27</v>
      </c>
      <c r="P85" s="196"/>
      <c r="Q85" s="195">
        <f t="shared" ref="Q85" si="14">Q83+R83</f>
        <v>24</v>
      </c>
      <c r="R85" s="201"/>
      <c r="T85" s="193"/>
      <c r="U85" s="270"/>
      <c r="V85" s="271"/>
      <c r="W85" s="265">
        <f>W83+X83</f>
        <v>50</v>
      </c>
      <c r="X85" s="196"/>
      <c r="Y85" s="195">
        <f>Y83+Z83</f>
        <v>35</v>
      </c>
      <c r="Z85" s="201"/>
      <c r="AB85" s="193"/>
      <c r="AC85" s="270"/>
      <c r="AD85" s="271"/>
      <c r="AE85" s="265">
        <f>AE83+AF83</f>
        <v>200</v>
      </c>
      <c r="AF85" s="196"/>
      <c r="AG85" s="195">
        <f>AG83+AH83</f>
        <v>195</v>
      </c>
      <c r="AH85" s="201"/>
    </row>
    <row r="86" spans="4:34" x14ac:dyDescent="0.4">
      <c r="D86" s="191" t="s">
        <v>497</v>
      </c>
      <c r="E86" s="266"/>
      <c r="F86" s="267"/>
      <c r="G86" s="97" t="s">
        <v>103</v>
      </c>
      <c r="H86" s="70" t="s">
        <v>128</v>
      </c>
      <c r="I86" s="70" t="s">
        <v>129</v>
      </c>
      <c r="J86" s="71" t="s">
        <v>128</v>
      </c>
      <c r="L86" s="191" t="s">
        <v>449</v>
      </c>
      <c r="M86" s="266">
        <v>57</v>
      </c>
      <c r="N86" s="267"/>
      <c r="O86" s="97" t="s">
        <v>103</v>
      </c>
      <c r="P86" s="70" t="s">
        <v>128</v>
      </c>
      <c r="Q86" s="70" t="s">
        <v>129</v>
      </c>
      <c r="R86" s="71" t="s">
        <v>128</v>
      </c>
      <c r="T86" s="191" t="s">
        <v>429</v>
      </c>
      <c r="U86" s="266">
        <v>47</v>
      </c>
      <c r="V86" s="267"/>
      <c r="W86" s="97" t="s">
        <v>103</v>
      </c>
      <c r="X86" s="70" t="s">
        <v>128</v>
      </c>
      <c r="Y86" s="70" t="s">
        <v>129</v>
      </c>
      <c r="Z86" s="71" t="s">
        <v>128</v>
      </c>
      <c r="AB86" s="191" t="s">
        <v>338</v>
      </c>
      <c r="AC86" s="266">
        <v>25</v>
      </c>
      <c r="AD86" s="267"/>
      <c r="AE86" s="97" t="s">
        <v>103</v>
      </c>
      <c r="AF86" s="70" t="s">
        <v>128</v>
      </c>
      <c r="AG86" s="70" t="s">
        <v>129</v>
      </c>
      <c r="AH86" s="71" t="s">
        <v>128</v>
      </c>
    </row>
    <row r="87" spans="4:34" x14ac:dyDescent="0.4">
      <c r="D87" s="192"/>
      <c r="E87" s="268"/>
      <c r="F87" s="269"/>
      <c r="G87" s="142"/>
      <c r="H87" s="154"/>
      <c r="I87" s="154"/>
      <c r="J87" s="144"/>
      <c r="L87" s="192"/>
      <c r="M87" s="268"/>
      <c r="N87" s="269"/>
      <c r="O87" s="142">
        <v>21</v>
      </c>
      <c r="P87" s="154">
        <v>1</v>
      </c>
      <c r="Q87" s="154">
        <v>49</v>
      </c>
      <c r="R87" s="144">
        <v>1</v>
      </c>
      <c r="T87" s="192"/>
      <c r="U87" s="268"/>
      <c r="V87" s="269"/>
      <c r="W87" s="142">
        <v>42</v>
      </c>
      <c r="X87" s="154">
        <v>7</v>
      </c>
      <c r="Y87" s="154">
        <v>35</v>
      </c>
      <c r="Z87" s="144">
        <v>7</v>
      </c>
      <c r="AB87" s="192"/>
      <c r="AC87" s="268"/>
      <c r="AD87" s="269"/>
      <c r="AE87" s="142">
        <v>175</v>
      </c>
      <c r="AF87" s="154">
        <v>73</v>
      </c>
      <c r="AG87" s="154">
        <v>186</v>
      </c>
      <c r="AH87" s="144">
        <v>73</v>
      </c>
    </row>
    <row r="88" spans="4:34" x14ac:dyDescent="0.4">
      <c r="D88" s="192"/>
      <c r="E88" s="268"/>
      <c r="F88" s="269"/>
      <c r="G88" s="264"/>
      <c r="H88" s="156"/>
      <c r="I88" s="156"/>
      <c r="J88" s="146"/>
      <c r="L88" s="192"/>
      <c r="M88" s="268"/>
      <c r="N88" s="269"/>
      <c r="O88" s="264"/>
      <c r="P88" s="156"/>
      <c r="Q88" s="156"/>
      <c r="R88" s="146"/>
      <c r="T88" s="192"/>
      <c r="U88" s="268"/>
      <c r="V88" s="269"/>
      <c r="W88" s="264"/>
      <c r="X88" s="156"/>
      <c r="Y88" s="156"/>
      <c r="Z88" s="146"/>
      <c r="AB88" s="192"/>
      <c r="AC88" s="268"/>
      <c r="AD88" s="269"/>
      <c r="AE88" s="264"/>
      <c r="AF88" s="156"/>
      <c r="AG88" s="156"/>
      <c r="AH88" s="146"/>
    </row>
    <row r="89" spans="4:34" ht="19.5" thickBot="1" x14ac:dyDescent="0.45">
      <c r="D89" s="193"/>
      <c r="E89" s="270"/>
      <c r="F89" s="271"/>
      <c r="G89" s="265">
        <f t="shared" ref="G89" si="15">G87+H87</f>
        <v>0</v>
      </c>
      <c r="H89" s="196"/>
      <c r="I89" s="195">
        <f t="shared" ref="I89" si="16">I87+J87</f>
        <v>0</v>
      </c>
      <c r="J89" s="201"/>
      <c r="L89" s="193"/>
      <c r="M89" s="270"/>
      <c r="N89" s="271"/>
      <c r="O89" s="265">
        <f t="shared" ref="O89" si="17">O87+P87</f>
        <v>22</v>
      </c>
      <c r="P89" s="196"/>
      <c r="Q89" s="195">
        <f t="shared" ref="Q89" si="18">Q87+R87</f>
        <v>50</v>
      </c>
      <c r="R89" s="201"/>
      <c r="T89" s="193"/>
      <c r="U89" s="270"/>
      <c r="V89" s="271"/>
      <c r="W89" s="265">
        <f>W87+X87</f>
        <v>49</v>
      </c>
      <c r="X89" s="196"/>
      <c r="Y89" s="195">
        <f>Y87+Z87</f>
        <v>42</v>
      </c>
      <c r="Z89" s="201"/>
      <c r="AB89" s="193"/>
      <c r="AC89" s="270"/>
      <c r="AD89" s="271"/>
      <c r="AE89" s="265">
        <f>AE87+AF87</f>
        <v>248</v>
      </c>
      <c r="AF89" s="196"/>
      <c r="AG89" s="195">
        <f>AG87+AH87</f>
        <v>259</v>
      </c>
      <c r="AH89" s="201"/>
    </row>
    <row r="90" spans="4:34" x14ac:dyDescent="0.4">
      <c r="D90" s="191" t="s">
        <v>498</v>
      </c>
      <c r="E90" s="266"/>
      <c r="F90" s="267"/>
      <c r="G90" s="97" t="s">
        <v>103</v>
      </c>
      <c r="H90" s="70" t="s">
        <v>128</v>
      </c>
      <c r="I90" s="70" t="s">
        <v>129</v>
      </c>
      <c r="J90" s="71" t="s">
        <v>128</v>
      </c>
      <c r="L90" s="191" t="s">
        <v>450</v>
      </c>
      <c r="M90" s="266">
        <v>88</v>
      </c>
      <c r="N90" s="267"/>
      <c r="O90" s="97" t="s">
        <v>103</v>
      </c>
      <c r="P90" s="70" t="s">
        <v>128</v>
      </c>
      <c r="Q90" s="70" t="s">
        <v>129</v>
      </c>
      <c r="R90" s="71" t="s">
        <v>128</v>
      </c>
      <c r="T90" s="191" t="s">
        <v>402</v>
      </c>
      <c r="U90" s="266">
        <v>80</v>
      </c>
      <c r="V90" s="267"/>
      <c r="W90" s="97" t="s">
        <v>103</v>
      </c>
      <c r="X90" s="70" t="s">
        <v>128</v>
      </c>
      <c r="Y90" s="70" t="s">
        <v>129</v>
      </c>
      <c r="Z90" s="71" t="s">
        <v>128</v>
      </c>
      <c r="AB90" s="191" t="s">
        <v>339</v>
      </c>
      <c r="AC90" s="266">
        <v>119</v>
      </c>
      <c r="AD90" s="267"/>
      <c r="AE90" s="97" t="s">
        <v>103</v>
      </c>
      <c r="AF90" s="70" t="s">
        <v>128</v>
      </c>
      <c r="AG90" s="70" t="s">
        <v>129</v>
      </c>
      <c r="AH90" s="71" t="s">
        <v>128</v>
      </c>
    </row>
    <row r="91" spans="4:34" x14ac:dyDescent="0.4">
      <c r="D91" s="192"/>
      <c r="E91" s="268"/>
      <c r="F91" s="269"/>
      <c r="G91" s="142"/>
      <c r="H91" s="154"/>
      <c r="I91" s="154"/>
      <c r="J91" s="144"/>
      <c r="L91" s="192"/>
      <c r="M91" s="268"/>
      <c r="N91" s="269"/>
      <c r="O91" s="142">
        <v>44</v>
      </c>
      <c r="P91" s="154">
        <v>2</v>
      </c>
      <c r="Q91" s="154">
        <v>34</v>
      </c>
      <c r="R91" s="144">
        <v>2</v>
      </c>
      <c r="T91" s="192"/>
      <c r="U91" s="268"/>
      <c r="V91" s="269"/>
      <c r="W91" s="142">
        <v>35</v>
      </c>
      <c r="X91" s="154">
        <v>14</v>
      </c>
      <c r="Y91" s="154">
        <v>52</v>
      </c>
      <c r="Z91" s="144">
        <v>14</v>
      </c>
      <c r="AB91" s="192"/>
      <c r="AC91" s="268"/>
      <c r="AD91" s="269"/>
      <c r="AE91" s="142">
        <v>185</v>
      </c>
      <c r="AF91" s="154">
        <v>43</v>
      </c>
      <c r="AG91" s="154">
        <v>227</v>
      </c>
      <c r="AH91" s="144">
        <v>43</v>
      </c>
    </row>
    <row r="92" spans="4:34" x14ac:dyDescent="0.4">
      <c r="D92" s="192"/>
      <c r="E92" s="268"/>
      <c r="F92" s="269"/>
      <c r="G92" s="264"/>
      <c r="H92" s="156"/>
      <c r="I92" s="156"/>
      <c r="J92" s="146"/>
      <c r="L92" s="192"/>
      <c r="M92" s="268"/>
      <c r="N92" s="269"/>
      <c r="O92" s="264"/>
      <c r="P92" s="156"/>
      <c r="Q92" s="156"/>
      <c r="R92" s="146"/>
      <c r="T92" s="192"/>
      <c r="U92" s="268"/>
      <c r="V92" s="269"/>
      <c r="W92" s="264"/>
      <c r="X92" s="156"/>
      <c r="Y92" s="156"/>
      <c r="Z92" s="146"/>
      <c r="AB92" s="192"/>
      <c r="AC92" s="268"/>
      <c r="AD92" s="269"/>
      <c r="AE92" s="264"/>
      <c r="AF92" s="156"/>
      <c r="AG92" s="156"/>
      <c r="AH92" s="146"/>
    </row>
    <row r="93" spans="4:34" ht="19.5" thickBot="1" x14ac:dyDescent="0.45">
      <c r="D93" s="193"/>
      <c r="E93" s="270"/>
      <c r="F93" s="271"/>
      <c r="G93" s="265">
        <f t="shared" ref="G93" si="19">G91+H91</f>
        <v>0</v>
      </c>
      <c r="H93" s="196"/>
      <c r="I93" s="195">
        <f t="shared" ref="I93" si="20">I91+J91</f>
        <v>0</v>
      </c>
      <c r="J93" s="201"/>
      <c r="L93" s="193"/>
      <c r="M93" s="270"/>
      <c r="N93" s="271"/>
      <c r="O93" s="265">
        <f t="shared" ref="O93" si="21">O91+P91</f>
        <v>46</v>
      </c>
      <c r="P93" s="196"/>
      <c r="Q93" s="195">
        <f t="shared" ref="Q93" si="22">Q91+R91</f>
        <v>36</v>
      </c>
      <c r="R93" s="201"/>
      <c r="T93" s="193"/>
      <c r="U93" s="270"/>
      <c r="V93" s="271"/>
      <c r="W93" s="265">
        <f>W91+X91</f>
        <v>49</v>
      </c>
      <c r="X93" s="196"/>
      <c r="Y93" s="195">
        <f>Y91+Z91</f>
        <v>66</v>
      </c>
      <c r="Z93" s="201"/>
      <c r="AB93" s="193"/>
      <c r="AC93" s="270"/>
      <c r="AD93" s="271"/>
      <c r="AE93" s="265">
        <f>AE91+AF91</f>
        <v>228</v>
      </c>
      <c r="AF93" s="196"/>
      <c r="AG93" s="195">
        <f>AG91+AH91</f>
        <v>270</v>
      </c>
      <c r="AH93" s="201"/>
    </row>
    <row r="94" spans="4:34" ht="19.5" thickBot="1" x14ac:dyDescent="0.45">
      <c r="D94" s="191" t="s">
        <v>499</v>
      </c>
      <c r="E94" s="266"/>
      <c r="F94" s="267"/>
      <c r="G94" s="97" t="s">
        <v>103</v>
      </c>
      <c r="H94" s="70" t="s">
        <v>128</v>
      </c>
      <c r="I94" s="70" t="s">
        <v>129</v>
      </c>
      <c r="J94" s="71" t="s">
        <v>128</v>
      </c>
      <c r="L94" s="191" t="s">
        <v>451</v>
      </c>
      <c r="M94" s="266">
        <v>100</v>
      </c>
      <c r="N94" s="267"/>
      <c r="O94" s="97" t="s">
        <v>103</v>
      </c>
      <c r="P94" s="70" t="s">
        <v>128</v>
      </c>
      <c r="Q94" s="70" t="s">
        <v>129</v>
      </c>
      <c r="R94" s="71" t="s">
        <v>128</v>
      </c>
      <c r="T94" s="191" t="s">
        <v>403</v>
      </c>
      <c r="U94" s="266">
        <v>68</v>
      </c>
      <c r="V94" s="267"/>
      <c r="W94" s="97" t="s">
        <v>103</v>
      </c>
      <c r="X94" s="70" t="s">
        <v>128</v>
      </c>
      <c r="Y94" s="70" t="s">
        <v>129</v>
      </c>
      <c r="Z94" s="71" t="s">
        <v>128</v>
      </c>
      <c r="AB94" s="191" t="s">
        <v>392</v>
      </c>
      <c r="AC94" s="266">
        <v>85</v>
      </c>
      <c r="AD94" s="267"/>
      <c r="AE94" s="97" t="s">
        <v>103</v>
      </c>
      <c r="AF94" s="70" t="s">
        <v>128</v>
      </c>
      <c r="AG94" s="70" t="s">
        <v>129</v>
      </c>
      <c r="AH94" s="71" t="s">
        <v>128</v>
      </c>
    </row>
    <row r="95" spans="4:34" x14ac:dyDescent="0.4">
      <c r="D95" s="192"/>
      <c r="E95" s="268"/>
      <c r="F95" s="269"/>
      <c r="G95" s="273"/>
      <c r="H95" s="273"/>
      <c r="I95" s="273"/>
      <c r="J95" s="273"/>
      <c r="L95" s="192"/>
      <c r="M95" s="268"/>
      <c r="N95" s="269"/>
      <c r="O95" s="273">
        <v>55</v>
      </c>
      <c r="P95" s="273">
        <v>3</v>
      </c>
      <c r="Q95" s="273">
        <v>45</v>
      </c>
      <c r="R95" s="273">
        <v>3</v>
      </c>
      <c r="T95" s="192"/>
      <c r="U95" s="268"/>
      <c r="V95" s="269"/>
      <c r="W95" s="142">
        <v>6</v>
      </c>
      <c r="X95" s="154">
        <v>6</v>
      </c>
      <c r="Y95" s="154">
        <v>43</v>
      </c>
      <c r="Z95" s="144">
        <v>6</v>
      </c>
      <c r="AB95" s="192"/>
      <c r="AC95" s="268"/>
      <c r="AD95" s="269"/>
      <c r="AE95" s="142">
        <v>33</v>
      </c>
      <c r="AF95" s="154">
        <v>8</v>
      </c>
      <c r="AG95" s="154">
        <v>50</v>
      </c>
      <c r="AH95" s="144">
        <v>8</v>
      </c>
    </row>
    <row r="96" spans="4:34" x14ac:dyDescent="0.4">
      <c r="D96" s="192"/>
      <c r="E96" s="268"/>
      <c r="F96" s="269"/>
      <c r="G96" s="143"/>
      <c r="H96" s="143"/>
      <c r="I96" s="143"/>
      <c r="J96" s="143"/>
      <c r="L96" s="192"/>
      <c r="M96" s="268"/>
      <c r="N96" s="269"/>
      <c r="O96" s="143"/>
      <c r="P96" s="143"/>
      <c r="Q96" s="143"/>
      <c r="R96" s="143"/>
      <c r="T96" s="192"/>
      <c r="U96" s="268"/>
      <c r="V96" s="269"/>
      <c r="W96" s="264"/>
      <c r="X96" s="156"/>
      <c r="Y96" s="156"/>
      <c r="Z96" s="146"/>
      <c r="AB96" s="192"/>
      <c r="AC96" s="268"/>
      <c r="AD96" s="269"/>
      <c r="AE96" s="264"/>
      <c r="AF96" s="156"/>
      <c r="AG96" s="156"/>
      <c r="AH96" s="146"/>
    </row>
    <row r="97" spans="4:34" ht="19.5" thickBot="1" x14ac:dyDescent="0.45">
      <c r="D97" s="193"/>
      <c r="E97" s="270"/>
      <c r="F97" s="271"/>
      <c r="G97" s="265">
        <f t="shared" ref="G97" si="23">G95+H95</f>
        <v>0</v>
      </c>
      <c r="H97" s="196"/>
      <c r="I97" s="195">
        <f t="shared" ref="I97" si="24">I95+J95</f>
        <v>0</v>
      </c>
      <c r="J97" s="201"/>
      <c r="L97" s="193"/>
      <c r="M97" s="270"/>
      <c r="N97" s="271"/>
      <c r="O97" s="265">
        <f t="shared" ref="O97" si="25">O95+P95</f>
        <v>58</v>
      </c>
      <c r="P97" s="196"/>
      <c r="Q97" s="195">
        <f t="shared" ref="Q97" si="26">Q95+R95</f>
        <v>48</v>
      </c>
      <c r="R97" s="201"/>
      <c r="T97" s="193"/>
      <c r="U97" s="270"/>
      <c r="V97" s="271"/>
      <c r="W97" s="265">
        <f>W95+X95</f>
        <v>12</v>
      </c>
      <c r="X97" s="196"/>
      <c r="Y97" s="195">
        <f>Y95+Z95</f>
        <v>49</v>
      </c>
      <c r="Z97" s="201"/>
      <c r="AB97" s="193"/>
      <c r="AC97" s="270"/>
      <c r="AD97" s="271"/>
      <c r="AE97" s="265">
        <f>AE95+AF95</f>
        <v>41</v>
      </c>
      <c r="AF97" s="196"/>
      <c r="AG97" s="195">
        <f>AG95+AH95</f>
        <v>58</v>
      </c>
      <c r="AH97" s="201"/>
    </row>
  </sheetData>
  <mergeCells count="601">
    <mergeCell ref="AG97:AH97"/>
    <mergeCell ref="AF95:AF96"/>
    <mergeCell ref="AG95:AG96"/>
    <mergeCell ref="AH95:AH96"/>
    <mergeCell ref="G97:H97"/>
    <mergeCell ref="I97:J97"/>
    <mergeCell ref="O97:P97"/>
    <mergeCell ref="Q97:R97"/>
    <mergeCell ref="W97:X97"/>
    <mergeCell ref="Y97:Z97"/>
    <mergeCell ref="AE97:AF97"/>
    <mergeCell ref="R95:R96"/>
    <mergeCell ref="W95:W96"/>
    <mergeCell ref="X95:X96"/>
    <mergeCell ref="Y95:Y96"/>
    <mergeCell ref="Z95:Z96"/>
    <mergeCell ref="AE95:AE96"/>
    <mergeCell ref="H95:H96"/>
    <mergeCell ref="I95:I96"/>
    <mergeCell ref="J95:J96"/>
    <mergeCell ref="O95:O96"/>
    <mergeCell ref="P95:P96"/>
    <mergeCell ref="Q95:Q96"/>
    <mergeCell ref="D94:D97"/>
    <mergeCell ref="E94:F97"/>
    <mergeCell ref="L94:L97"/>
    <mergeCell ref="M94:N97"/>
    <mergeCell ref="T94:T97"/>
    <mergeCell ref="U94:V97"/>
    <mergeCell ref="AB94:AB97"/>
    <mergeCell ref="AC94:AD97"/>
    <mergeCell ref="G95:G96"/>
    <mergeCell ref="AF91:AF92"/>
    <mergeCell ref="AG91:AG92"/>
    <mergeCell ref="AH91:AH92"/>
    <mergeCell ref="G93:H93"/>
    <mergeCell ref="I93:J93"/>
    <mergeCell ref="O93:P93"/>
    <mergeCell ref="Q93:R93"/>
    <mergeCell ref="W93:X93"/>
    <mergeCell ref="Y93:Z93"/>
    <mergeCell ref="AE93:AF93"/>
    <mergeCell ref="R91:R92"/>
    <mergeCell ref="W91:W92"/>
    <mergeCell ref="X91:X92"/>
    <mergeCell ref="Y91:Y92"/>
    <mergeCell ref="Z91:Z92"/>
    <mergeCell ref="AE91:AE92"/>
    <mergeCell ref="H91:H92"/>
    <mergeCell ref="I91:I92"/>
    <mergeCell ref="J91:J92"/>
    <mergeCell ref="O91:O92"/>
    <mergeCell ref="P91:P92"/>
    <mergeCell ref="Q91:Q92"/>
    <mergeCell ref="AG93:AH93"/>
    <mergeCell ref="D90:D93"/>
    <mergeCell ref="E90:F93"/>
    <mergeCell ref="L90:L93"/>
    <mergeCell ref="M90:N93"/>
    <mergeCell ref="T90:T93"/>
    <mergeCell ref="U90:V93"/>
    <mergeCell ref="AB90:AB93"/>
    <mergeCell ref="AC90:AD93"/>
    <mergeCell ref="G91:G92"/>
    <mergeCell ref="AF87:AF88"/>
    <mergeCell ref="AG87:AG88"/>
    <mergeCell ref="AH87:AH88"/>
    <mergeCell ref="G89:H89"/>
    <mergeCell ref="I89:J89"/>
    <mergeCell ref="O89:P89"/>
    <mergeCell ref="Q89:R89"/>
    <mergeCell ref="W89:X89"/>
    <mergeCell ref="Y89:Z89"/>
    <mergeCell ref="AE89:AF89"/>
    <mergeCell ref="R87:R88"/>
    <mergeCell ref="W87:W88"/>
    <mergeCell ref="X87:X88"/>
    <mergeCell ref="Y87:Y88"/>
    <mergeCell ref="Z87:Z88"/>
    <mergeCell ref="AE87:AE88"/>
    <mergeCell ref="H87:H88"/>
    <mergeCell ref="I87:I88"/>
    <mergeCell ref="J87:J88"/>
    <mergeCell ref="O87:O88"/>
    <mergeCell ref="P87:P88"/>
    <mergeCell ref="Q87:Q88"/>
    <mergeCell ref="AG89:AH89"/>
    <mergeCell ref="D86:D89"/>
    <mergeCell ref="E86:F89"/>
    <mergeCell ref="L86:L89"/>
    <mergeCell ref="M86:N89"/>
    <mergeCell ref="T86:T89"/>
    <mergeCell ref="U86:V89"/>
    <mergeCell ref="AB86:AB89"/>
    <mergeCell ref="AC86:AD89"/>
    <mergeCell ref="G87:G88"/>
    <mergeCell ref="AF83:AF84"/>
    <mergeCell ref="AG83:AG84"/>
    <mergeCell ref="AH83:AH84"/>
    <mergeCell ref="G85:H85"/>
    <mergeCell ref="I85:J85"/>
    <mergeCell ref="O85:P85"/>
    <mergeCell ref="Q85:R85"/>
    <mergeCell ref="W85:X85"/>
    <mergeCell ref="Y85:Z85"/>
    <mergeCell ref="AE85:AF85"/>
    <mergeCell ref="R83:R84"/>
    <mergeCell ref="W83:W84"/>
    <mergeCell ref="X83:X84"/>
    <mergeCell ref="Y83:Y84"/>
    <mergeCell ref="Z83:Z84"/>
    <mergeCell ref="AE83:AE84"/>
    <mergeCell ref="H83:H84"/>
    <mergeCell ref="I83:I84"/>
    <mergeCell ref="J83:J84"/>
    <mergeCell ref="O83:O84"/>
    <mergeCell ref="P83:P84"/>
    <mergeCell ref="Q83:Q84"/>
    <mergeCell ref="AG85:AH85"/>
    <mergeCell ref="D82:D85"/>
    <mergeCell ref="E82:F85"/>
    <mergeCell ref="L82:L85"/>
    <mergeCell ref="M82:N85"/>
    <mergeCell ref="T82:T85"/>
    <mergeCell ref="U82:V85"/>
    <mergeCell ref="AB82:AB85"/>
    <mergeCell ref="AC82:AD85"/>
    <mergeCell ref="G83:G84"/>
    <mergeCell ref="AF79:AF80"/>
    <mergeCell ref="AG79:AG80"/>
    <mergeCell ref="AH79:AH80"/>
    <mergeCell ref="G81:H81"/>
    <mergeCell ref="I81:J81"/>
    <mergeCell ref="O81:P81"/>
    <mergeCell ref="Q81:R81"/>
    <mergeCell ref="W81:X81"/>
    <mergeCell ref="Y81:Z81"/>
    <mergeCell ref="AE81:AF81"/>
    <mergeCell ref="R79:R80"/>
    <mergeCell ref="W79:W80"/>
    <mergeCell ref="X79:X80"/>
    <mergeCell ref="Y79:Y80"/>
    <mergeCell ref="Z79:Z80"/>
    <mergeCell ref="AE79:AE80"/>
    <mergeCell ref="H79:H80"/>
    <mergeCell ref="I79:I80"/>
    <mergeCell ref="J79:J80"/>
    <mergeCell ref="O79:O80"/>
    <mergeCell ref="P79:P80"/>
    <mergeCell ref="Q79:Q80"/>
    <mergeCell ref="AG81:AH81"/>
    <mergeCell ref="D78:D81"/>
    <mergeCell ref="E78:F81"/>
    <mergeCell ref="L78:L81"/>
    <mergeCell ref="M78:N81"/>
    <mergeCell ref="T78:T81"/>
    <mergeCell ref="U78:V81"/>
    <mergeCell ref="AB78:AB81"/>
    <mergeCell ref="AC78:AD81"/>
    <mergeCell ref="G79:G80"/>
    <mergeCell ref="AF75:AF76"/>
    <mergeCell ref="AG75:AG76"/>
    <mergeCell ref="AH75:AH76"/>
    <mergeCell ref="G77:H77"/>
    <mergeCell ref="I77:J77"/>
    <mergeCell ref="O77:P77"/>
    <mergeCell ref="Q77:R77"/>
    <mergeCell ref="W77:X77"/>
    <mergeCell ref="Y77:Z77"/>
    <mergeCell ref="AE77:AF77"/>
    <mergeCell ref="R75:R76"/>
    <mergeCell ref="W75:W76"/>
    <mergeCell ref="X75:X76"/>
    <mergeCell ref="Y75:Y76"/>
    <mergeCell ref="Z75:Z76"/>
    <mergeCell ref="AE75:AE76"/>
    <mergeCell ref="H75:H76"/>
    <mergeCell ref="I75:I76"/>
    <mergeCell ref="J75:J76"/>
    <mergeCell ref="O75:O76"/>
    <mergeCell ref="P75:P76"/>
    <mergeCell ref="Q75:Q76"/>
    <mergeCell ref="AG77:AH77"/>
    <mergeCell ref="D74:D77"/>
    <mergeCell ref="E74:F77"/>
    <mergeCell ref="L74:L77"/>
    <mergeCell ref="M74:N77"/>
    <mergeCell ref="T74:T77"/>
    <mergeCell ref="U74:V77"/>
    <mergeCell ref="AB74:AB77"/>
    <mergeCell ref="AC74:AD77"/>
    <mergeCell ref="G75:G76"/>
    <mergeCell ref="Z71:Z72"/>
    <mergeCell ref="AE71:AE72"/>
    <mergeCell ref="H71:H72"/>
    <mergeCell ref="I71:I72"/>
    <mergeCell ref="J71:J72"/>
    <mergeCell ref="O71:O72"/>
    <mergeCell ref="P71:P72"/>
    <mergeCell ref="Q71:Q72"/>
    <mergeCell ref="AG73:AH73"/>
    <mergeCell ref="AG69:AH69"/>
    <mergeCell ref="D70:D73"/>
    <mergeCell ref="E70:F73"/>
    <mergeCell ref="L70:L73"/>
    <mergeCell ref="M70:N73"/>
    <mergeCell ref="T70:T73"/>
    <mergeCell ref="U70:V73"/>
    <mergeCell ref="AB70:AB73"/>
    <mergeCell ref="AC70:AD73"/>
    <mergeCell ref="G71:G72"/>
    <mergeCell ref="AF71:AF72"/>
    <mergeCell ref="AG71:AG72"/>
    <mergeCell ref="AH71:AH72"/>
    <mergeCell ref="G73:H73"/>
    <mergeCell ref="I73:J73"/>
    <mergeCell ref="O73:P73"/>
    <mergeCell ref="Q73:R73"/>
    <mergeCell ref="W73:X73"/>
    <mergeCell ref="Y73:Z73"/>
    <mergeCell ref="AE73:AF73"/>
    <mergeCell ref="R71:R72"/>
    <mergeCell ref="W71:W72"/>
    <mergeCell ref="X71:X72"/>
    <mergeCell ref="Y71:Y72"/>
    <mergeCell ref="Y69:Z69"/>
    <mergeCell ref="AE69:AF69"/>
    <mergeCell ref="R67:R68"/>
    <mergeCell ref="W67:W68"/>
    <mergeCell ref="X67:X68"/>
    <mergeCell ref="Y67:Y68"/>
    <mergeCell ref="Z67:Z68"/>
    <mergeCell ref="AE67:AE68"/>
    <mergeCell ref="H67:H68"/>
    <mergeCell ref="I67:I68"/>
    <mergeCell ref="J67:J68"/>
    <mergeCell ref="O67:O68"/>
    <mergeCell ref="P67:P68"/>
    <mergeCell ref="Q67:Q68"/>
    <mergeCell ref="AG65:AH65"/>
    <mergeCell ref="D66:D69"/>
    <mergeCell ref="E66:F69"/>
    <mergeCell ref="L66:L69"/>
    <mergeCell ref="M66:N69"/>
    <mergeCell ref="T66:T69"/>
    <mergeCell ref="U66:V69"/>
    <mergeCell ref="AB66:AB69"/>
    <mergeCell ref="AC66:AD69"/>
    <mergeCell ref="G67:G68"/>
    <mergeCell ref="Q65:R65"/>
    <mergeCell ref="U65:V65"/>
    <mergeCell ref="W65:X65"/>
    <mergeCell ref="Y65:Z65"/>
    <mergeCell ref="AC65:AD65"/>
    <mergeCell ref="AE65:AF65"/>
    <mergeCell ref="AF67:AF68"/>
    <mergeCell ref="AG67:AG68"/>
    <mergeCell ref="AH67:AH68"/>
    <mergeCell ref="G69:H69"/>
    <mergeCell ref="I69:J69"/>
    <mergeCell ref="O69:P69"/>
    <mergeCell ref="Q69:R69"/>
    <mergeCell ref="W69:X69"/>
    <mergeCell ref="E65:F65"/>
    <mergeCell ref="G65:H65"/>
    <mergeCell ref="I65:J65"/>
    <mergeCell ref="M65:N65"/>
    <mergeCell ref="O65:P65"/>
    <mergeCell ref="AA59:AA60"/>
    <mergeCell ref="AB59:AB60"/>
    <mergeCell ref="AC59:AC61"/>
    <mergeCell ref="E61:F61"/>
    <mergeCell ref="G61:H61"/>
    <mergeCell ref="O61:P61"/>
    <mergeCell ref="Q61:R61"/>
    <mergeCell ref="Y61:Z61"/>
    <mergeCell ref="AA61:AB61"/>
    <mergeCell ref="R59:R60"/>
    <mergeCell ref="S59:S61"/>
    <mergeCell ref="W59:W61"/>
    <mergeCell ref="X59:X61"/>
    <mergeCell ref="Y59:Y60"/>
    <mergeCell ref="Z59:Z60"/>
    <mergeCell ref="I59:I61"/>
    <mergeCell ref="M59:M61"/>
    <mergeCell ref="N59:N61"/>
    <mergeCell ref="P59:P60"/>
    <mergeCell ref="Q59:Q60"/>
    <mergeCell ref="C59:C61"/>
    <mergeCell ref="D59:D61"/>
    <mergeCell ref="E59:E60"/>
    <mergeCell ref="F59:F60"/>
    <mergeCell ref="G59:G60"/>
    <mergeCell ref="H59:H60"/>
    <mergeCell ref="D63:D64"/>
    <mergeCell ref="AA56:AA57"/>
    <mergeCell ref="AB56:AB57"/>
    <mergeCell ref="AC56:AC58"/>
    <mergeCell ref="E58:F58"/>
    <mergeCell ref="G58:H58"/>
    <mergeCell ref="O58:P58"/>
    <mergeCell ref="Q58:R58"/>
    <mergeCell ref="Y58:Z58"/>
    <mergeCell ref="AA58:AB58"/>
    <mergeCell ref="R56:R57"/>
    <mergeCell ref="S56:S58"/>
    <mergeCell ref="W56:W58"/>
    <mergeCell ref="X56:X58"/>
    <mergeCell ref="Y56:Y57"/>
    <mergeCell ref="Z56:Z57"/>
    <mergeCell ref="I56:I58"/>
    <mergeCell ref="M56:M58"/>
    <mergeCell ref="N56:N58"/>
    <mergeCell ref="O56:O57"/>
    <mergeCell ref="P56:P57"/>
    <mergeCell ref="Q56:Q57"/>
    <mergeCell ref="AA53:AA54"/>
    <mergeCell ref="AB53:AB54"/>
    <mergeCell ref="AC53:AC55"/>
    <mergeCell ref="E55:F55"/>
    <mergeCell ref="G55:H55"/>
    <mergeCell ref="O55:P55"/>
    <mergeCell ref="Q55:R55"/>
    <mergeCell ref="Y55:Z55"/>
    <mergeCell ref="AA55:AB55"/>
    <mergeCell ref="R53:R54"/>
    <mergeCell ref="S53:S55"/>
    <mergeCell ref="W53:W55"/>
    <mergeCell ref="X53:X55"/>
    <mergeCell ref="Y53:Y54"/>
    <mergeCell ref="Z53:Z54"/>
    <mergeCell ref="I53:I55"/>
    <mergeCell ref="M53:M55"/>
    <mergeCell ref="N53:N55"/>
    <mergeCell ref="P53:P54"/>
    <mergeCell ref="Q53:Q54"/>
    <mergeCell ref="C53:C55"/>
    <mergeCell ref="D53:D55"/>
    <mergeCell ref="E53:E54"/>
    <mergeCell ref="F53:F54"/>
    <mergeCell ref="G53:G54"/>
    <mergeCell ref="H53:H54"/>
    <mergeCell ref="C56:C58"/>
    <mergeCell ref="D56:D58"/>
    <mergeCell ref="E56:E57"/>
    <mergeCell ref="F56:F57"/>
    <mergeCell ref="G56:G57"/>
    <mergeCell ref="H56:H57"/>
    <mergeCell ref="AA50:AA51"/>
    <mergeCell ref="AB50:AB51"/>
    <mergeCell ref="AC50:AC52"/>
    <mergeCell ref="E52:F52"/>
    <mergeCell ref="G52:H52"/>
    <mergeCell ref="O52:P52"/>
    <mergeCell ref="Q52:R52"/>
    <mergeCell ref="Y52:Z52"/>
    <mergeCell ref="AA52:AB52"/>
    <mergeCell ref="R50:R51"/>
    <mergeCell ref="S50:S52"/>
    <mergeCell ref="W50:W52"/>
    <mergeCell ref="X50:X52"/>
    <mergeCell ref="Y50:Y51"/>
    <mergeCell ref="Z50:Z51"/>
    <mergeCell ref="I50:I52"/>
    <mergeCell ref="M50:M52"/>
    <mergeCell ref="N50:N52"/>
    <mergeCell ref="O50:O51"/>
    <mergeCell ref="P50:P51"/>
    <mergeCell ref="Q50:Q51"/>
    <mergeCell ref="AA47:AA48"/>
    <mergeCell ref="AB47:AB48"/>
    <mergeCell ref="AC47:AC49"/>
    <mergeCell ref="E49:F49"/>
    <mergeCell ref="G49:H49"/>
    <mergeCell ref="O49:P49"/>
    <mergeCell ref="Q49:R49"/>
    <mergeCell ref="Y49:Z49"/>
    <mergeCell ref="AA49:AB49"/>
    <mergeCell ref="R47:R48"/>
    <mergeCell ref="S47:S49"/>
    <mergeCell ref="W47:W49"/>
    <mergeCell ref="X47:X49"/>
    <mergeCell ref="Y47:Y48"/>
    <mergeCell ref="Z47:Z48"/>
    <mergeCell ref="I47:I49"/>
    <mergeCell ref="M47:M49"/>
    <mergeCell ref="N47:N49"/>
    <mergeCell ref="P47:P48"/>
    <mergeCell ref="Q47:Q48"/>
    <mergeCell ref="C47:C49"/>
    <mergeCell ref="D47:D49"/>
    <mergeCell ref="E47:E48"/>
    <mergeCell ref="F47:F48"/>
    <mergeCell ref="G47:G48"/>
    <mergeCell ref="H47:H48"/>
    <mergeCell ref="C50:C52"/>
    <mergeCell ref="D50:D52"/>
    <mergeCell ref="E50:E51"/>
    <mergeCell ref="F50:F51"/>
    <mergeCell ref="G50:G51"/>
    <mergeCell ref="H50:H51"/>
    <mergeCell ref="AA44:AA45"/>
    <mergeCell ref="AB44:AB45"/>
    <mergeCell ref="AC44:AC46"/>
    <mergeCell ref="E46:F46"/>
    <mergeCell ref="G46:H46"/>
    <mergeCell ref="O46:P46"/>
    <mergeCell ref="Q46:R46"/>
    <mergeCell ref="Y46:Z46"/>
    <mergeCell ref="AA46:AB46"/>
    <mergeCell ref="R44:R45"/>
    <mergeCell ref="S44:S46"/>
    <mergeCell ref="W44:W46"/>
    <mergeCell ref="X44:X46"/>
    <mergeCell ref="Y44:Y45"/>
    <mergeCell ref="Z44:Z45"/>
    <mergeCell ref="I44:I46"/>
    <mergeCell ref="M44:M46"/>
    <mergeCell ref="N44:N46"/>
    <mergeCell ref="O44:O45"/>
    <mergeCell ref="P44:P45"/>
    <mergeCell ref="Q44:Q45"/>
    <mergeCell ref="AA41:AA42"/>
    <mergeCell ref="AB41:AB42"/>
    <mergeCell ref="AC41:AC43"/>
    <mergeCell ref="E43:F43"/>
    <mergeCell ref="G43:H43"/>
    <mergeCell ref="O43:P43"/>
    <mergeCell ref="Q43:R43"/>
    <mergeCell ref="Y43:Z43"/>
    <mergeCell ref="AA43:AB43"/>
    <mergeCell ref="R41:R42"/>
    <mergeCell ref="S41:S43"/>
    <mergeCell ref="W41:W43"/>
    <mergeCell ref="X41:X43"/>
    <mergeCell ref="Y41:Y42"/>
    <mergeCell ref="Z41:Z42"/>
    <mergeCell ref="I41:I43"/>
    <mergeCell ref="M41:M43"/>
    <mergeCell ref="N41:N43"/>
    <mergeCell ref="P41:P42"/>
    <mergeCell ref="Q41:Q42"/>
    <mergeCell ref="X38:X40"/>
    <mergeCell ref="Y38:Y39"/>
    <mergeCell ref="Z38:Z39"/>
    <mergeCell ref="AA38:AA39"/>
    <mergeCell ref="AB38:AB39"/>
    <mergeCell ref="AC38:AC40"/>
    <mergeCell ref="Y40:Z40"/>
    <mergeCell ref="AA40:AB40"/>
    <mergeCell ref="O38:O39"/>
    <mergeCell ref="P38:P39"/>
    <mergeCell ref="Q38:Q39"/>
    <mergeCell ref="R38:R39"/>
    <mergeCell ref="S38:S40"/>
    <mergeCell ref="W38:W40"/>
    <mergeCell ref="O40:P40"/>
    <mergeCell ref="Q40:R40"/>
    <mergeCell ref="AA37:AB37"/>
    <mergeCell ref="Q35:Q36"/>
    <mergeCell ref="R35:R36"/>
    <mergeCell ref="S35:S37"/>
    <mergeCell ref="W35:W37"/>
    <mergeCell ref="X35:X37"/>
    <mergeCell ref="Y35:Y36"/>
    <mergeCell ref="F35:F36"/>
    <mergeCell ref="G35:G36"/>
    <mergeCell ref="H35:H36"/>
    <mergeCell ref="I35:I37"/>
    <mergeCell ref="M35:M37"/>
    <mergeCell ref="N35:N37"/>
    <mergeCell ref="Z35:Z36"/>
    <mergeCell ref="X32:X34"/>
    <mergeCell ref="Y32:Y33"/>
    <mergeCell ref="Z32:Z33"/>
    <mergeCell ref="AA32:AA33"/>
    <mergeCell ref="AB32:AB33"/>
    <mergeCell ref="AC32:AC34"/>
    <mergeCell ref="Y34:Z34"/>
    <mergeCell ref="AA34:AB34"/>
    <mergeCell ref="P32:P33"/>
    <mergeCell ref="Q32:Q33"/>
    <mergeCell ref="R32:R33"/>
    <mergeCell ref="S32:S34"/>
    <mergeCell ref="V32:V61"/>
    <mergeCell ref="W32:W34"/>
    <mergeCell ref="O34:P34"/>
    <mergeCell ref="Q34:R34"/>
    <mergeCell ref="O35:O36"/>
    <mergeCell ref="P35:P36"/>
    <mergeCell ref="AA35:AA36"/>
    <mergeCell ref="AB35:AB36"/>
    <mergeCell ref="AC35:AC37"/>
    <mergeCell ref="O37:P37"/>
    <mergeCell ref="Q37:R37"/>
    <mergeCell ref="Y37:Z37"/>
    <mergeCell ref="H32:H33"/>
    <mergeCell ref="I32:I34"/>
    <mergeCell ref="L32:L61"/>
    <mergeCell ref="M32:M34"/>
    <mergeCell ref="N32:N34"/>
    <mergeCell ref="O32:O33"/>
    <mergeCell ref="G34:H34"/>
    <mergeCell ref="I38:I40"/>
    <mergeCell ref="M38:M40"/>
    <mergeCell ref="N38:N40"/>
    <mergeCell ref="G37:H37"/>
    <mergeCell ref="G38:G39"/>
    <mergeCell ref="H38:H39"/>
    <mergeCell ref="G40:H40"/>
    <mergeCell ref="O41:O42"/>
    <mergeCell ref="O47:O48"/>
    <mergeCell ref="O53:O54"/>
    <mergeCell ref="O59:O60"/>
    <mergeCell ref="G41:G42"/>
    <mergeCell ref="H41:H42"/>
    <mergeCell ref="G44:G45"/>
    <mergeCell ref="H44:H45"/>
    <mergeCell ref="B32:B61"/>
    <mergeCell ref="C32:C34"/>
    <mergeCell ref="D32:D34"/>
    <mergeCell ref="E32:E33"/>
    <mergeCell ref="F32:F33"/>
    <mergeCell ref="G32:G33"/>
    <mergeCell ref="E34:F34"/>
    <mergeCell ref="C35:C37"/>
    <mergeCell ref="D35:D37"/>
    <mergeCell ref="E35:E36"/>
    <mergeCell ref="E37:F37"/>
    <mergeCell ref="C38:C40"/>
    <mergeCell ref="D38:D40"/>
    <mergeCell ref="E38:E39"/>
    <mergeCell ref="F38:F39"/>
    <mergeCell ref="E40:F40"/>
    <mergeCell ref="C41:C43"/>
    <mergeCell ref="D41:D43"/>
    <mergeCell ref="E41:E42"/>
    <mergeCell ref="F41:F42"/>
    <mergeCell ref="C44:C46"/>
    <mergeCell ref="D44:D46"/>
    <mergeCell ref="E44:E45"/>
    <mergeCell ref="F44:F45"/>
    <mergeCell ref="L30:M31"/>
    <mergeCell ref="N30:S30"/>
    <mergeCell ref="V30:W31"/>
    <mergeCell ref="X30:AC30"/>
    <mergeCell ref="E31:F31"/>
    <mergeCell ref="G31:H31"/>
    <mergeCell ref="O31:P31"/>
    <mergeCell ref="Q31:R31"/>
    <mergeCell ref="Y31:Z31"/>
    <mergeCell ref="AA31:AB31"/>
    <mergeCell ref="I18:I20"/>
    <mergeCell ref="E20:F20"/>
    <mergeCell ref="G20:H20"/>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03096-94DD-4A7B-95E7-502ADBB7CE3F}">
  <dimension ref="B1:AH97"/>
  <sheetViews>
    <sheetView topLeftCell="A34" zoomScale="70" zoomScaleNormal="70" workbookViewId="0">
      <selection activeCell="G58" sqref="G58:H58"/>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501</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503</v>
      </c>
      <c r="D8" s="143">
        <v>84</v>
      </c>
      <c r="E8" s="143">
        <v>12</v>
      </c>
      <c r="F8" s="143">
        <v>15</v>
      </c>
      <c r="G8" s="143">
        <v>18</v>
      </c>
      <c r="H8" s="143">
        <v>15</v>
      </c>
      <c r="I8" s="144">
        <v>44</v>
      </c>
      <c r="J8" s="106" t="s">
        <v>265</v>
      </c>
    </row>
    <row r="9" spans="2:10" x14ac:dyDescent="0.4">
      <c r="B9" s="141"/>
      <c r="C9" s="143"/>
      <c r="D9" s="143"/>
      <c r="E9" s="143"/>
      <c r="F9" s="143"/>
      <c r="G9" s="143"/>
      <c r="H9" s="143"/>
      <c r="I9" s="145"/>
    </row>
    <row r="10" spans="2:10" x14ac:dyDescent="0.4">
      <c r="B10" s="141"/>
      <c r="C10" s="143"/>
      <c r="D10" s="143"/>
      <c r="E10" s="143">
        <f>E8+F8</f>
        <v>27</v>
      </c>
      <c r="F10" s="143"/>
      <c r="G10" s="143">
        <f>G8+H8</f>
        <v>33</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504</v>
      </c>
      <c r="D15" s="143"/>
      <c r="E15" s="143"/>
      <c r="F15" s="143"/>
      <c r="G15" s="143"/>
      <c r="H15" s="143"/>
      <c r="I15" s="144"/>
    </row>
    <row r="16" spans="2:10" x14ac:dyDescent="0.4">
      <c r="B16" s="141"/>
      <c r="C16" s="143"/>
      <c r="D16" s="143"/>
      <c r="E16" s="143"/>
      <c r="F16" s="143"/>
      <c r="G16" s="143"/>
      <c r="H16" s="143"/>
      <c r="I16" s="145"/>
    </row>
    <row r="17" spans="2:29" x14ac:dyDescent="0.4">
      <c r="B17" s="141"/>
      <c r="C17" s="143"/>
      <c r="D17" s="143"/>
      <c r="E17" s="143">
        <f>E15+F15</f>
        <v>0</v>
      </c>
      <c r="F17" s="143"/>
      <c r="G17" s="143">
        <f>G15+H15</f>
        <v>0</v>
      </c>
      <c r="H17" s="143"/>
      <c r="I17" s="146"/>
    </row>
    <row r="18" spans="2:29" x14ac:dyDescent="0.4">
      <c r="B18" s="141"/>
      <c r="C18" s="276" t="s">
        <v>463</v>
      </c>
      <c r="D18" s="150" t="e">
        <f t="shared" ref="D18:I18" si="1">D15*D11</f>
        <v>#DIV/0!</v>
      </c>
      <c r="E18" s="150" t="e">
        <f t="shared" si="1"/>
        <v>#DIV/0!</v>
      </c>
      <c r="F18" s="150" t="e">
        <f t="shared" si="1"/>
        <v>#DIV/0!</v>
      </c>
      <c r="G18" s="150" t="e">
        <f t="shared" si="1"/>
        <v>#DIV/0!</v>
      </c>
      <c r="H18" s="150" t="e">
        <f t="shared" si="1"/>
        <v>#DIV/0!</v>
      </c>
      <c r="I18" s="147" t="e">
        <f t="shared" si="1"/>
        <v>#DIV/0!</v>
      </c>
    </row>
    <row r="19" spans="2:29" x14ac:dyDescent="0.4">
      <c r="B19" s="141"/>
      <c r="C19" s="143"/>
      <c r="D19" s="150"/>
      <c r="E19" s="150"/>
      <c r="F19" s="150"/>
      <c r="G19" s="150"/>
      <c r="H19" s="150"/>
      <c r="I19" s="148"/>
    </row>
    <row r="20" spans="2:29" x14ac:dyDescent="0.4">
      <c r="B20" s="141"/>
      <c r="C20" s="143"/>
      <c r="D20" s="150"/>
      <c r="E20" s="150" t="e">
        <f>E18+F18</f>
        <v>#DIV/0!</v>
      </c>
      <c r="F20" s="150"/>
      <c r="G20" s="150" t="e">
        <f>G18+H18</f>
        <v>#DIV/0!</v>
      </c>
      <c r="H20" s="150"/>
      <c r="I20" s="149"/>
    </row>
    <row r="21" spans="2:2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29" x14ac:dyDescent="0.4">
      <c r="B22" s="77"/>
      <c r="C22" s="77"/>
      <c r="D22" s="151" t="s">
        <v>261</v>
      </c>
      <c r="E22" s="78"/>
      <c r="F22" s="78"/>
      <c r="G22" s="78"/>
      <c r="H22" s="78"/>
      <c r="I22" s="78"/>
    </row>
    <row r="23" spans="2:29" x14ac:dyDescent="0.4">
      <c r="B23" s="77"/>
      <c r="C23" s="77"/>
      <c r="D23" s="152"/>
      <c r="E23" s="78"/>
      <c r="F23" s="78"/>
      <c r="G23" s="78"/>
      <c r="H23" s="78"/>
      <c r="I23" s="78"/>
    </row>
    <row r="24" spans="2:29" x14ac:dyDescent="0.4">
      <c r="B24" s="77"/>
      <c r="C24" s="77"/>
      <c r="D24" s="78"/>
      <c r="E24" s="78"/>
      <c r="F24" s="78"/>
      <c r="G24" s="78"/>
      <c r="H24" s="78"/>
      <c r="I24" s="78"/>
    </row>
    <row r="25" spans="2:29" x14ac:dyDescent="0.4">
      <c r="B25" s="77"/>
      <c r="C25" s="77"/>
      <c r="D25" s="78"/>
      <c r="E25" s="78"/>
      <c r="F25" s="78"/>
      <c r="G25" s="78"/>
      <c r="H25" s="78"/>
      <c r="I25" s="78"/>
    </row>
    <row r="26" spans="2:29" x14ac:dyDescent="0.4">
      <c r="B26" s="77"/>
      <c r="C26" s="77"/>
      <c r="D26" s="78"/>
      <c r="E26" s="78"/>
      <c r="F26" s="78"/>
      <c r="G26" s="78"/>
      <c r="H26" s="78"/>
      <c r="I26" s="78"/>
    </row>
    <row r="27" spans="2:29" x14ac:dyDescent="0.4">
      <c r="B27" s="77"/>
      <c r="C27" s="77"/>
      <c r="D27" s="77"/>
      <c r="E27" s="78"/>
      <c r="F27" s="78"/>
      <c r="G27" s="78"/>
      <c r="H27" s="78"/>
      <c r="I27" s="78"/>
    </row>
    <row r="29" spans="2:29" ht="19.5" thickBot="1" x14ac:dyDescent="0.45">
      <c r="D29" s="79"/>
    </row>
    <row r="30" spans="2:29" ht="19.5"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row>
    <row r="31" spans="2:2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row>
    <row r="32" spans="2:29" x14ac:dyDescent="0.4">
      <c r="B32" s="281" t="s">
        <v>193</v>
      </c>
      <c r="C32" s="272" t="s">
        <v>457</v>
      </c>
      <c r="D32" s="273" t="s">
        <v>458</v>
      </c>
      <c r="E32" s="142">
        <v>154</v>
      </c>
      <c r="F32" s="154">
        <v>46</v>
      </c>
      <c r="G32" s="154">
        <v>174</v>
      </c>
      <c r="H32" s="144">
        <v>46</v>
      </c>
      <c r="I32" s="278">
        <v>328</v>
      </c>
      <c r="K32"/>
      <c r="L32" s="281" t="s">
        <v>193</v>
      </c>
      <c r="M32" s="272" t="s">
        <v>390</v>
      </c>
      <c r="N32" s="273" t="s">
        <v>397</v>
      </c>
      <c r="O32" s="273">
        <v>111</v>
      </c>
      <c r="P32" s="273">
        <v>72</v>
      </c>
      <c r="Q32" s="273">
        <v>191</v>
      </c>
      <c r="R32" s="273">
        <v>72</v>
      </c>
      <c r="S32" s="278">
        <v>175</v>
      </c>
      <c r="V32" s="191" t="s">
        <v>193</v>
      </c>
      <c r="W32" s="272" t="s">
        <v>333</v>
      </c>
      <c r="X32" s="273" t="s">
        <v>344</v>
      </c>
      <c r="Y32" s="273">
        <v>232</v>
      </c>
      <c r="Z32" s="273">
        <v>59</v>
      </c>
      <c r="AA32" s="273">
        <v>173</v>
      </c>
      <c r="AB32" s="273">
        <v>59</v>
      </c>
      <c r="AC32" s="194">
        <v>704</v>
      </c>
    </row>
    <row r="33" spans="2:30" x14ac:dyDescent="0.4">
      <c r="B33" s="282"/>
      <c r="C33" s="141"/>
      <c r="D33" s="143"/>
      <c r="E33" s="264"/>
      <c r="F33" s="156"/>
      <c r="G33" s="156"/>
      <c r="H33" s="146"/>
      <c r="I33" s="184"/>
      <c r="K33"/>
      <c r="L33" s="282"/>
      <c r="M33" s="141"/>
      <c r="N33" s="143"/>
      <c r="O33" s="143"/>
      <c r="P33" s="143"/>
      <c r="Q33" s="143"/>
      <c r="R33" s="143"/>
      <c r="S33" s="184"/>
      <c r="V33" s="192"/>
      <c r="W33" s="141"/>
      <c r="X33" s="143"/>
      <c r="Y33" s="143"/>
      <c r="Z33" s="143"/>
      <c r="AA33" s="143"/>
      <c r="AB33" s="143"/>
      <c r="AC33" s="145"/>
    </row>
    <row r="34" spans="2:30" ht="19.5" thickBot="1" x14ac:dyDescent="0.45">
      <c r="B34" s="282"/>
      <c r="C34" s="153"/>
      <c r="D34" s="177"/>
      <c r="E34" s="277">
        <f>E32+F32</f>
        <v>200</v>
      </c>
      <c r="F34" s="277"/>
      <c r="G34" s="277">
        <f>G32+H32</f>
        <v>220</v>
      </c>
      <c r="H34" s="277"/>
      <c r="I34" s="185"/>
      <c r="K34"/>
      <c r="L34" s="282"/>
      <c r="M34" s="153"/>
      <c r="N34" s="177"/>
      <c r="O34" s="277">
        <f>O32+P32</f>
        <v>183</v>
      </c>
      <c r="P34" s="277"/>
      <c r="Q34" s="277">
        <f>Q32+R32</f>
        <v>263</v>
      </c>
      <c r="R34" s="277"/>
      <c r="S34" s="185"/>
      <c r="V34" s="192"/>
      <c r="W34" s="153"/>
      <c r="X34" s="177"/>
      <c r="Y34" s="207">
        <f>Y32+Z32</f>
        <v>291</v>
      </c>
      <c r="Z34" s="208"/>
      <c r="AA34" s="207">
        <f>AA32+AB32</f>
        <v>232</v>
      </c>
      <c r="AB34" s="208"/>
      <c r="AC34" s="176"/>
    </row>
    <row r="35" spans="2:30" x14ac:dyDescent="0.4">
      <c r="B35" s="282"/>
      <c r="C35" s="272" t="s">
        <v>459</v>
      </c>
      <c r="D35" s="279" t="s">
        <v>474</v>
      </c>
      <c r="E35" s="143">
        <v>155</v>
      </c>
      <c r="F35" s="143">
        <v>47</v>
      </c>
      <c r="G35" s="143">
        <v>194</v>
      </c>
      <c r="H35" s="143">
        <v>47</v>
      </c>
      <c r="I35" s="144">
        <v>648</v>
      </c>
      <c r="K35"/>
      <c r="L35" s="282"/>
      <c r="M35" s="272" t="s">
        <v>391</v>
      </c>
      <c r="N35" s="279" t="s">
        <v>409</v>
      </c>
      <c r="O35" s="273">
        <v>183</v>
      </c>
      <c r="P35" s="273">
        <v>26</v>
      </c>
      <c r="Q35" s="273">
        <v>183</v>
      </c>
      <c r="R35" s="273">
        <v>26</v>
      </c>
      <c r="S35" s="278">
        <v>508</v>
      </c>
      <c r="V35" s="192"/>
      <c r="W35" s="272" t="s">
        <v>334</v>
      </c>
      <c r="X35" s="197" t="s">
        <v>359</v>
      </c>
      <c r="Y35" s="273">
        <v>274</v>
      </c>
      <c r="Z35" s="273">
        <v>47</v>
      </c>
      <c r="AA35" s="273">
        <v>257</v>
      </c>
      <c r="AB35" s="273">
        <v>47</v>
      </c>
      <c r="AC35" s="194">
        <v>1841</v>
      </c>
    </row>
    <row r="36" spans="2:30" x14ac:dyDescent="0.4">
      <c r="B36" s="282"/>
      <c r="C36" s="141"/>
      <c r="D36" s="150"/>
      <c r="E36" s="143"/>
      <c r="F36" s="143"/>
      <c r="G36" s="143"/>
      <c r="H36" s="143"/>
      <c r="I36" s="145"/>
      <c r="K36"/>
      <c r="L36" s="282"/>
      <c r="M36" s="141"/>
      <c r="N36" s="150"/>
      <c r="O36" s="143"/>
      <c r="P36" s="143"/>
      <c r="Q36" s="143"/>
      <c r="R36" s="143"/>
      <c r="S36" s="184"/>
      <c r="V36" s="192"/>
      <c r="W36" s="141"/>
      <c r="X36" s="204"/>
      <c r="Y36" s="143"/>
      <c r="Z36" s="143"/>
      <c r="AA36" s="143"/>
      <c r="AB36" s="143"/>
      <c r="AC36" s="145"/>
    </row>
    <row r="37" spans="2:30" ht="19.5" thickBot="1" x14ac:dyDescent="0.45">
      <c r="B37" s="282"/>
      <c r="C37" s="153"/>
      <c r="D37" s="280"/>
      <c r="E37" s="277">
        <f>E35+F35</f>
        <v>202</v>
      </c>
      <c r="F37" s="277"/>
      <c r="G37" s="277">
        <f>G35+H35</f>
        <v>241</v>
      </c>
      <c r="H37" s="277"/>
      <c r="I37" s="146"/>
      <c r="K37"/>
      <c r="L37" s="282"/>
      <c r="M37" s="153"/>
      <c r="N37" s="280"/>
      <c r="O37" s="277">
        <f>O35+P35</f>
        <v>209</v>
      </c>
      <c r="P37" s="277"/>
      <c r="Q37" s="277">
        <f>Q35+R35</f>
        <v>209</v>
      </c>
      <c r="R37" s="277"/>
      <c r="S37" s="185"/>
      <c r="V37" s="192"/>
      <c r="W37" s="153"/>
      <c r="X37" s="205"/>
      <c r="Y37" s="207">
        <f>Y35+Z35</f>
        <v>321</v>
      </c>
      <c r="Z37" s="208"/>
      <c r="AA37" s="207">
        <f>AA35+AB35</f>
        <v>304</v>
      </c>
      <c r="AB37" s="208"/>
      <c r="AC37" s="176"/>
    </row>
    <row r="38" spans="2:30" x14ac:dyDescent="0.4">
      <c r="B38" s="282"/>
      <c r="C38" s="272" t="s">
        <v>448</v>
      </c>
      <c r="D38" s="273" t="s">
        <v>478</v>
      </c>
      <c r="E38" s="143">
        <v>151</v>
      </c>
      <c r="F38" s="143">
        <v>17</v>
      </c>
      <c r="G38" s="143">
        <v>113</v>
      </c>
      <c r="H38" s="143">
        <v>17</v>
      </c>
      <c r="I38" s="144">
        <v>251</v>
      </c>
      <c r="K38"/>
      <c r="L38" s="282"/>
      <c r="M38" s="272" t="s">
        <v>398</v>
      </c>
      <c r="N38" s="273" t="s">
        <v>419</v>
      </c>
      <c r="O38" s="273">
        <v>182</v>
      </c>
      <c r="P38" s="273">
        <v>72</v>
      </c>
      <c r="Q38" s="273">
        <v>253</v>
      </c>
      <c r="R38" s="273">
        <v>72</v>
      </c>
      <c r="S38" s="278">
        <v>553</v>
      </c>
      <c r="V38" s="192"/>
      <c r="W38" s="272" t="s">
        <v>335</v>
      </c>
      <c r="X38" s="273" t="s">
        <v>364</v>
      </c>
      <c r="Y38" s="273">
        <v>275</v>
      </c>
      <c r="Z38" s="273">
        <v>74</v>
      </c>
      <c r="AA38" s="273">
        <v>253</v>
      </c>
      <c r="AB38" s="273">
        <v>74</v>
      </c>
      <c r="AC38" s="194">
        <v>1867</v>
      </c>
    </row>
    <row r="39" spans="2:30" x14ac:dyDescent="0.4">
      <c r="B39" s="282"/>
      <c r="C39" s="141"/>
      <c r="D39" s="143"/>
      <c r="E39" s="143"/>
      <c r="F39" s="143"/>
      <c r="G39" s="143"/>
      <c r="H39" s="143"/>
      <c r="I39" s="145"/>
      <c r="K39"/>
      <c r="L39" s="282"/>
      <c r="M39" s="141"/>
      <c r="N39" s="143"/>
      <c r="O39" s="143"/>
      <c r="P39" s="143"/>
      <c r="Q39" s="143"/>
      <c r="R39" s="143"/>
      <c r="S39" s="184"/>
      <c r="V39" s="192"/>
      <c r="W39" s="141"/>
      <c r="X39" s="143"/>
      <c r="Y39" s="143"/>
      <c r="Z39" s="143"/>
      <c r="AA39" s="143"/>
      <c r="AB39" s="143"/>
      <c r="AC39" s="145"/>
    </row>
    <row r="40" spans="2:30" ht="19.5" thickBot="1" x14ac:dyDescent="0.45">
      <c r="B40" s="282"/>
      <c r="C40" s="153"/>
      <c r="D40" s="177"/>
      <c r="E40" s="277">
        <f>E38+F38</f>
        <v>168</v>
      </c>
      <c r="F40" s="277"/>
      <c r="G40" s="277">
        <f>G38+H38</f>
        <v>130</v>
      </c>
      <c r="H40" s="277"/>
      <c r="I40" s="146"/>
      <c r="K40"/>
      <c r="L40" s="282"/>
      <c r="M40" s="153"/>
      <c r="N40" s="177"/>
      <c r="O40" s="277">
        <f>O38+P38</f>
        <v>254</v>
      </c>
      <c r="P40" s="277"/>
      <c r="Q40" s="277">
        <f>Q38+R38</f>
        <v>325</v>
      </c>
      <c r="R40" s="277"/>
      <c r="S40" s="185"/>
      <c r="V40" s="192"/>
      <c r="W40" s="153"/>
      <c r="X40" s="177"/>
      <c r="Y40" s="207">
        <f>Y38+Z38</f>
        <v>349</v>
      </c>
      <c r="Z40" s="208"/>
      <c r="AA40" s="207">
        <f>AA38+AB38</f>
        <v>327</v>
      </c>
      <c r="AB40" s="208"/>
      <c r="AC40" s="176"/>
      <c r="AD40" s="66">
        <v>82.9</v>
      </c>
    </row>
    <row r="41" spans="2:30" x14ac:dyDescent="0.4">
      <c r="B41" s="282"/>
      <c r="C41" s="272" t="s">
        <v>449</v>
      </c>
      <c r="D41" s="273" t="s">
        <v>481</v>
      </c>
      <c r="E41" s="143">
        <v>104</v>
      </c>
      <c r="F41" s="143">
        <v>31</v>
      </c>
      <c r="G41" s="143">
        <v>139</v>
      </c>
      <c r="H41" s="143">
        <v>31</v>
      </c>
      <c r="I41" s="144">
        <v>484</v>
      </c>
      <c r="K41"/>
      <c r="L41" s="282"/>
      <c r="M41" s="272" t="s">
        <v>399</v>
      </c>
      <c r="N41" s="273" t="s">
        <v>423</v>
      </c>
      <c r="O41" s="273">
        <v>84</v>
      </c>
      <c r="P41" s="273">
        <v>23</v>
      </c>
      <c r="Q41" s="273">
        <v>102</v>
      </c>
      <c r="R41" s="273">
        <v>23</v>
      </c>
      <c r="S41" s="278">
        <v>332</v>
      </c>
      <c r="V41" s="192"/>
      <c r="W41" s="272" t="s">
        <v>336</v>
      </c>
      <c r="X41" s="273" t="s">
        <v>365</v>
      </c>
      <c r="Y41" s="273">
        <v>362</v>
      </c>
      <c r="Z41" s="273">
        <v>110</v>
      </c>
      <c r="AA41" s="273">
        <v>475</v>
      </c>
      <c r="AB41" s="273">
        <v>110</v>
      </c>
      <c r="AC41" s="194">
        <v>3341</v>
      </c>
    </row>
    <row r="42" spans="2:30" x14ac:dyDescent="0.4">
      <c r="B42" s="282"/>
      <c r="C42" s="141"/>
      <c r="D42" s="143"/>
      <c r="E42" s="143"/>
      <c r="F42" s="143"/>
      <c r="G42" s="143"/>
      <c r="H42" s="143"/>
      <c r="I42" s="145"/>
      <c r="K42"/>
      <c r="L42" s="282"/>
      <c r="M42" s="141"/>
      <c r="N42" s="143"/>
      <c r="O42" s="143"/>
      <c r="P42" s="143"/>
      <c r="Q42" s="143"/>
      <c r="R42" s="143"/>
      <c r="S42" s="184"/>
      <c r="V42" s="192"/>
      <c r="W42" s="141"/>
      <c r="X42" s="143"/>
      <c r="Y42" s="143"/>
      <c r="Z42" s="143"/>
      <c r="AA42" s="143"/>
      <c r="AB42" s="143"/>
      <c r="AC42" s="145"/>
    </row>
    <row r="43" spans="2:30" ht="19.5" thickBot="1" x14ac:dyDescent="0.45">
      <c r="B43" s="282"/>
      <c r="C43" s="153"/>
      <c r="D43" s="177"/>
      <c r="E43" s="277">
        <f>E41+F41</f>
        <v>135</v>
      </c>
      <c r="F43" s="277"/>
      <c r="G43" s="277">
        <f>G41+H41</f>
        <v>170</v>
      </c>
      <c r="H43" s="277"/>
      <c r="I43" s="146"/>
      <c r="K43"/>
      <c r="L43" s="282"/>
      <c r="M43" s="153"/>
      <c r="N43" s="177"/>
      <c r="O43" s="277">
        <f>O41+P41</f>
        <v>107</v>
      </c>
      <c r="P43" s="277"/>
      <c r="Q43" s="277">
        <f>Q41+R41</f>
        <v>125</v>
      </c>
      <c r="R43" s="277"/>
      <c r="S43" s="185"/>
      <c r="V43" s="192"/>
      <c r="W43" s="153"/>
      <c r="X43" s="177"/>
      <c r="Y43" s="207">
        <f>Y41+Z41</f>
        <v>472</v>
      </c>
      <c r="Z43" s="208"/>
      <c r="AA43" s="207">
        <f>AA41+AB41</f>
        <v>585</v>
      </c>
      <c r="AB43" s="208"/>
      <c r="AC43" s="176"/>
      <c r="AD43" s="66">
        <v>148.47999999999999</v>
      </c>
    </row>
    <row r="44" spans="2:30" x14ac:dyDescent="0.4">
      <c r="B44" s="282"/>
      <c r="C44" s="272" t="s">
        <v>450</v>
      </c>
      <c r="D44" s="143" t="s">
        <v>484</v>
      </c>
      <c r="E44" s="143">
        <v>133</v>
      </c>
      <c r="F44" s="143">
        <v>29</v>
      </c>
      <c r="G44" s="143">
        <v>146</v>
      </c>
      <c r="H44" s="143">
        <v>29</v>
      </c>
      <c r="I44" s="144">
        <v>432</v>
      </c>
      <c r="K44"/>
      <c r="L44" s="282"/>
      <c r="M44" s="272" t="s">
        <v>427</v>
      </c>
      <c r="N44" s="273" t="s">
        <v>428</v>
      </c>
      <c r="O44" s="273">
        <v>76</v>
      </c>
      <c r="P44" s="273">
        <v>20</v>
      </c>
      <c r="Q44" s="273">
        <v>78</v>
      </c>
      <c r="R44" s="273">
        <v>20</v>
      </c>
      <c r="S44" s="278">
        <v>332</v>
      </c>
      <c r="V44" s="192"/>
      <c r="W44" s="272" t="s">
        <v>337</v>
      </c>
      <c r="X44" s="143" t="s">
        <v>370</v>
      </c>
      <c r="Y44" s="143">
        <v>457</v>
      </c>
      <c r="Z44" s="143">
        <v>150</v>
      </c>
      <c r="AA44" s="143">
        <v>536</v>
      </c>
      <c r="AB44" s="143">
        <v>150</v>
      </c>
      <c r="AC44" s="144">
        <v>2319</v>
      </c>
    </row>
    <row r="45" spans="2:30" x14ac:dyDescent="0.4">
      <c r="B45" s="282"/>
      <c r="C45" s="141"/>
      <c r="D45" s="143"/>
      <c r="E45" s="143"/>
      <c r="F45" s="143"/>
      <c r="G45" s="143"/>
      <c r="H45" s="143"/>
      <c r="I45" s="145"/>
      <c r="K45"/>
      <c r="L45" s="282"/>
      <c r="M45" s="141"/>
      <c r="N45" s="143"/>
      <c r="O45" s="143"/>
      <c r="P45" s="143"/>
      <c r="Q45" s="143"/>
      <c r="R45" s="143"/>
      <c r="S45" s="184"/>
      <c r="V45" s="192"/>
      <c r="W45" s="141"/>
      <c r="X45" s="143"/>
      <c r="Y45" s="143"/>
      <c r="Z45" s="143"/>
      <c r="AA45" s="143"/>
      <c r="AB45" s="143"/>
      <c r="AC45" s="145"/>
    </row>
    <row r="46" spans="2:30" ht="19.5" thickBot="1" x14ac:dyDescent="0.45">
      <c r="B46" s="282"/>
      <c r="C46" s="153"/>
      <c r="D46" s="143"/>
      <c r="E46" s="277">
        <f>E44+F44</f>
        <v>162</v>
      </c>
      <c r="F46" s="277"/>
      <c r="G46" s="277">
        <f>G44+H44</f>
        <v>175</v>
      </c>
      <c r="H46" s="277"/>
      <c r="I46" s="146"/>
      <c r="K46"/>
      <c r="L46" s="282"/>
      <c r="M46" s="153"/>
      <c r="N46" s="177"/>
      <c r="O46" s="277">
        <f>O44+P44</f>
        <v>96</v>
      </c>
      <c r="P46" s="277"/>
      <c r="Q46" s="277">
        <f>Q44+R44</f>
        <v>98</v>
      </c>
      <c r="R46" s="277"/>
      <c r="S46" s="185"/>
      <c r="V46" s="192"/>
      <c r="W46" s="153"/>
      <c r="X46" s="143"/>
      <c r="Y46" s="207">
        <f>Y44+Z44</f>
        <v>607</v>
      </c>
      <c r="Z46" s="208"/>
      <c r="AA46" s="207">
        <f>AA44+AB44</f>
        <v>686</v>
      </c>
      <c r="AB46" s="208"/>
      <c r="AC46" s="146"/>
      <c r="AD46" s="66">
        <v>103</v>
      </c>
    </row>
    <row r="47" spans="2:30" x14ac:dyDescent="0.4">
      <c r="B47" s="282"/>
      <c r="C47" s="272" t="s">
        <v>451</v>
      </c>
      <c r="D47" s="273" t="s">
        <v>492</v>
      </c>
      <c r="E47" s="273">
        <v>215</v>
      </c>
      <c r="F47" s="273">
        <v>37</v>
      </c>
      <c r="G47" s="273">
        <v>168</v>
      </c>
      <c r="H47" s="273">
        <v>37</v>
      </c>
      <c r="I47" s="278">
        <v>478</v>
      </c>
      <c r="K47" s="88"/>
      <c r="L47" s="282"/>
      <c r="M47" s="272" t="s">
        <v>429</v>
      </c>
      <c r="N47" s="273" t="s">
        <v>432</v>
      </c>
      <c r="O47" s="273">
        <v>102</v>
      </c>
      <c r="P47" s="273">
        <v>24</v>
      </c>
      <c r="Q47" s="273">
        <v>72</v>
      </c>
      <c r="R47" s="273">
        <v>24</v>
      </c>
      <c r="S47" s="278">
        <v>184</v>
      </c>
      <c r="V47" s="192"/>
      <c r="W47" s="272" t="s">
        <v>338</v>
      </c>
      <c r="X47" s="143" t="s">
        <v>374</v>
      </c>
      <c r="Y47" s="143">
        <v>754</v>
      </c>
      <c r="Z47" s="143">
        <v>244</v>
      </c>
      <c r="AA47" s="143">
        <v>853</v>
      </c>
      <c r="AB47" s="143">
        <v>244</v>
      </c>
      <c r="AC47" s="144">
        <v>3095</v>
      </c>
    </row>
    <row r="48" spans="2:30" x14ac:dyDescent="0.4">
      <c r="B48" s="282"/>
      <c r="C48" s="141"/>
      <c r="D48" s="143"/>
      <c r="E48" s="143"/>
      <c r="F48" s="143"/>
      <c r="G48" s="143"/>
      <c r="H48" s="143"/>
      <c r="I48" s="184"/>
      <c r="K48" s="88"/>
      <c r="L48" s="282"/>
      <c r="M48" s="141"/>
      <c r="N48" s="143"/>
      <c r="O48" s="143"/>
      <c r="P48" s="143"/>
      <c r="Q48" s="143"/>
      <c r="R48" s="143"/>
      <c r="S48" s="184"/>
      <c r="V48" s="192"/>
      <c r="W48" s="141"/>
      <c r="X48" s="143"/>
      <c r="Y48" s="143"/>
      <c r="Z48" s="143"/>
      <c r="AA48" s="143"/>
      <c r="AB48" s="143"/>
      <c r="AC48" s="145"/>
    </row>
    <row r="49" spans="2:30" ht="19.5" thickBot="1" x14ac:dyDescent="0.45">
      <c r="B49" s="282"/>
      <c r="C49" s="153"/>
      <c r="D49" s="177"/>
      <c r="E49" s="277">
        <f>E47+F47</f>
        <v>252</v>
      </c>
      <c r="F49" s="277"/>
      <c r="G49" s="277">
        <f>G47+H47</f>
        <v>205</v>
      </c>
      <c r="H49" s="277"/>
      <c r="I49" s="185"/>
      <c r="K49" s="88"/>
      <c r="L49" s="282"/>
      <c r="M49" s="153"/>
      <c r="N49" s="177"/>
      <c r="O49" s="277">
        <f>O47+P47</f>
        <v>126</v>
      </c>
      <c r="P49" s="277"/>
      <c r="Q49" s="277">
        <f>Q47+R47</f>
        <v>96</v>
      </c>
      <c r="R49" s="277"/>
      <c r="S49" s="185"/>
      <c r="V49" s="192"/>
      <c r="W49" s="153"/>
      <c r="X49" s="143"/>
      <c r="Y49" s="207">
        <f>Y47+Z47</f>
        <v>998</v>
      </c>
      <c r="Z49" s="208"/>
      <c r="AA49" s="207">
        <f>AA47+AB47</f>
        <v>1097</v>
      </c>
      <c r="AB49" s="208"/>
      <c r="AC49" s="146"/>
      <c r="AD49" s="66">
        <v>137.5</v>
      </c>
    </row>
    <row r="50" spans="2:30" x14ac:dyDescent="0.4">
      <c r="B50" s="282"/>
      <c r="C50" s="272" t="s">
        <v>460</v>
      </c>
      <c r="D50" s="273" t="s">
        <v>495</v>
      </c>
      <c r="E50" s="143">
        <v>165</v>
      </c>
      <c r="F50" s="143">
        <v>31</v>
      </c>
      <c r="G50" s="143">
        <v>147</v>
      </c>
      <c r="H50" s="143">
        <v>31</v>
      </c>
      <c r="I50" s="144">
        <v>221</v>
      </c>
      <c r="K50" s="88"/>
      <c r="L50" s="282"/>
      <c r="M50" s="272" t="s">
        <v>402</v>
      </c>
      <c r="N50" s="273" t="s">
        <v>436</v>
      </c>
      <c r="O50" s="143">
        <v>154</v>
      </c>
      <c r="P50" s="143">
        <v>35</v>
      </c>
      <c r="Q50" s="143">
        <v>159</v>
      </c>
      <c r="R50" s="143">
        <v>35</v>
      </c>
      <c r="S50" s="144">
        <v>270</v>
      </c>
      <c r="V50" s="192"/>
      <c r="W50" s="272" t="s">
        <v>339</v>
      </c>
      <c r="X50" s="143" t="s">
        <v>384</v>
      </c>
      <c r="Y50" s="143">
        <v>508</v>
      </c>
      <c r="Z50" s="143">
        <v>167</v>
      </c>
      <c r="AA50" s="143">
        <v>563</v>
      </c>
      <c r="AB50" s="143">
        <v>167</v>
      </c>
      <c r="AC50" s="144">
        <v>1064</v>
      </c>
    </row>
    <row r="51" spans="2:30" x14ac:dyDescent="0.4">
      <c r="B51" s="282"/>
      <c r="C51" s="141"/>
      <c r="D51" s="143"/>
      <c r="E51" s="143"/>
      <c r="F51" s="143"/>
      <c r="G51" s="143"/>
      <c r="H51" s="143"/>
      <c r="I51" s="145"/>
      <c r="K51" s="88"/>
      <c r="L51" s="282"/>
      <c r="M51" s="141"/>
      <c r="N51" s="143"/>
      <c r="O51" s="143"/>
      <c r="P51" s="143"/>
      <c r="Q51" s="143"/>
      <c r="R51" s="143"/>
      <c r="S51" s="145"/>
      <c r="V51" s="192"/>
      <c r="W51" s="141"/>
      <c r="X51" s="143"/>
      <c r="Y51" s="143"/>
      <c r="Z51" s="143"/>
      <c r="AA51" s="143"/>
      <c r="AB51" s="143"/>
      <c r="AC51" s="145"/>
    </row>
    <row r="52" spans="2:30" ht="19.5" thickBot="1" x14ac:dyDescent="0.45">
      <c r="B52" s="282"/>
      <c r="C52" s="153"/>
      <c r="D52" s="177"/>
      <c r="E52" s="277">
        <f>E50+F50</f>
        <v>196</v>
      </c>
      <c r="F52" s="277"/>
      <c r="G52" s="277">
        <f>G50+H50</f>
        <v>178</v>
      </c>
      <c r="H52" s="277"/>
      <c r="I52" s="146"/>
      <c r="K52" s="88"/>
      <c r="L52" s="282"/>
      <c r="M52" s="153"/>
      <c r="N52" s="177"/>
      <c r="O52" s="277">
        <f>O50+P50</f>
        <v>189</v>
      </c>
      <c r="P52" s="277"/>
      <c r="Q52" s="277">
        <f>Q50+R50</f>
        <v>194</v>
      </c>
      <c r="R52" s="277"/>
      <c r="S52" s="146"/>
      <c r="V52" s="192"/>
      <c r="W52" s="153"/>
      <c r="X52" s="143"/>
      <c r="Y52" s="207">
        <f>Y50+Z50</f>
        <v>675</v>
      </c>
      <c r="Z52" s="208"/>
      <c r="AA52" s="207">
        <f>AA50+AB50</f>
        <v>730</v>
      </c>
      <c r="AB52" s="208"/>
      <c r="AC52" s="146"/>
      <c r="AD52" s="66">
        <v>47.2</v>
      </c>
    </row>
    <row r="53" spans="2:30" x14ac:dyDescent="0.4">
      <c r="B53" s="282"/>
      <c r="C53" s="272" t="s">
        <v>461</v>
      </c>
      <c r="D53" s="273" t="s">
        <v>502</v>
      </c>
      <c r="E53" s="143">
        <v>95</v>
      </c>
      <c r="F53" s="143">
        <v>34</v>
      </c>
      <c r="G53" s="143">
        <v>97</v>
      </c>
      <c r="H53" s="143">
        <v>34</v>
      </c>
      <c r="I53" s="278">
        <v>345</v>
      </c>
      <c r="K53" s="88"/>
      <c r="L53" s="282"/>
      <c r="M53" s="272" t="s">
        <v>403</v>
      </c>
      <c r="N53" s="273" t="s">
        <v>440</v>
      </c>
      <c r="O53" s="273">
        <v>89</v>
      </c>
      <c r="P53" s="273">
        <v>49</v>
      </c>
      <c r="Q53" s="273">
        <v>136</v>
      </c>
      <c r="R53" s="273">
        <v>49</v>
      </c>
      <c r="S53" s="278">
        <v>277</v>
      </c>
      <c r="V53" s="192"/>
      <c r="W53" s="179" t="s">
        <v>388</v>
      </c>
      <c r="X53" s="143" t="s">
        <v>389</v>
      </c>
      <c r="Y53" s="143">
        <v>176</v>
      </c>
      <c r="Z53" s="143">
        <v>33</v>
      </c>
      <c r="AA53" s="143">
        <v>174</v>
      </c>
      <c r="AB53" s="143">
        <v>33</v>
      </c>
      <c r="AC53" s="144">
        <v>476</v>
      </c>
    </row>
    <row r="54" spans="2:30" x14ac:dyDescent="0.4">
      <c r="B54" s="282"/>
      <c r="C54" s="141"/>
      <c r="D54" s="143"/>
      <c r="E54" s="143"/>
      <c r="F54" s="143"/>
      <c r="G54" s="143"/>
      <c r="H54" s="143"/>
      <c r="I54" s="184"/>
      <c r="K54" s="88"/>
      <c r="L54" s="282"/>
      <c r="M54" s="141"/>
      <c r="N54" s="143"/>
      <c r="O54" s="143"/>
      <c r="P54" s="143"/>
      <c r="Q54" s="143"/>
      <c r="R54" s="143"/>
      <c r="S54" s="184"/>
      <c r="V54" s="192"/>
      <c r="W54" s="180"/>
      <c r="X54" s="143"/>
      <c r="Y54" s="143"/>
      <c r="Z54" s="143"/>
      <c r="AA54" s="143"/>
      <c r="AB54" s="143"/>
      <c r="AC54" s="145"/>
    </row>
    <row r="55" spans="2:30" ht="19.5" thickBot="1" x14ac:dyDescent="0.45">
      <c r="B55" s="282"/>
      <c r="C55" s="153"/>
      <c r="D55" s="177"/>
      <c r="E55" s="277">
        <f>E53+F53</f>
        <v>129</v>
      </c>
      <c r="F55" s="277"/>
      <c r="G55" s="277">
        <f>G53+H53</f>
        <v>131</v>
      </c>
      <c r="H55" s="277"/>
      <c r="I55" s="185"/>
      <c r="K55" s="88"/>
      <c r="L55" s="282"/>
      <c r="M55" s="153"/>
      <c r="N55" s="177"/>
      <c r="O55" s="277">
        <f>O53+P53</f>
        <v>138</v>
      </c>
      <c r="P55" s="277"/>
      <c r="Q55" s="277">
        <f>Q53+R53</f>
        <v>185</v>
      </c>
      <c r="R55" s="277"/>
      <c r="S55" s="185"/>
      <c r="V55" s="192"/>
      <c r="W55" s="181"/>
      <c r="X55" s="143"/>
      <c r="Y55" s="207">
        <f>Y53+Z53</f>
        <v>209</v>
      </c>
      <c r="Z55" s="208"/>
      <c r="AA55" s="207">
        <f>AA53+AB53</f>
        <v>207</v>
      </c>
      <c r="AB55" s="208"/>
      <c r="AC55" s="146"/>
      <c r="AD55" s="66">
        <f>AC53/22.5</f>
        <v>21.155555555555555</v>
      </c>
    </row>
    <row r="56" spans="2:30" x14ac:dyDescent="0.4">
      <c r="B56" s="282"/>
      <c r="C56" s="272" t="s">
        <v>462</v>
      </c>
      <c r="D56" s="143" t="s">
        <v>505</v>
      </c>
      <c r="E56" s="143">
        <v>33</v>
      </c>
      <c r="F56" s="143">
        <v>19</v>
      </c>
      <c r="G56" s="143">
        <v>55</v>
      </c>
      <c r="H56" s="143">
        <v>19</v>
      </c>
      <c r="I56" s="144">
        <v>44</v>
      </c>
      <c r="K56" s="88"/>
      <c r="L56" s="282"/>
      <c r="M56" s="272" t="s">
        <v>439</v>
      </c>
      <c r="N56" s="143" t="s">
        <v>444</v>
      </c>
      <c r="O56" s="143">
        <v>79</v>
      </c>
      <c r="P56" s="143">
        <v>22</v>
      </c>
      <c r="Q56" s="143">
        <v>112</v>
      </c>
      <c r="R56" s="143">
        <v>22</v>
      </c>
      <c r="S56" s="144">
        <v>336</v>
      </c>
      <c r="V56" s="192"/>
      <c r="W56" s="272" t="s">
        <v>390</v>
      </c>
      <c r="X56" s="273"/>
      <c r="Y56" s="200"/>
      <c r="Z56" s="200"/>
      <c r="AA56" s="200"/>
      <c r="AB56" s="200"/>
      <c r="AC56" s="194"/>
    </row>
    <row r="57" spans="2:30" x14ac:dyDescent="0.4">
      <c r="B57" s="282"/>
      <c r="C57" s="141"/>
      <c r="D57" s="143"/>
      <c r="E57" s="143"/>
      <c r="F57" s="143"/>
      <c r="G57" s="143"/>
      <c r="H57" s="143"/>
      <c r="I57" s="145"/>
      <c r="K57" s="88"/>
      <c r="L57" s="282"/>
      <c r="M57" s="141"/>
      <c r="N57" s="143"/>
      <c r="O57" s="143"/>
      <c r="P57" s="143"/>
      <c r="Q57" s="143"/>
      <c r="R57" s="143"/>
      <c r="S57" s="145"/>
      <c r="V57" s="192"/>
      <c r="W57" s="141"/>
      <c r="X57" s="143"/>
      <c r="Y57" s="156"/>
      <c r="Z57" s="156"/>
      <c r="AA57" s="156"/>
      <c r="AB57" s="156"/>
      <c r="AC57" s="145"/>
    </row>
    <row r="58" spans="2:30" ht="19.5" thickBot="1" x14ac:dyDescent="0.45">
      <c r="B58" s="282"/>
      <c r="C58" s="153"/>
      <c r="D58" s="143"/>
      <c r="E58" s="277">
        <f>E56+F56</f>
        <v>52</v>
      </c>
      <c r="F58" s="277"/>
      <c r="G58" s="277">
        <f>G56+H56</f>
        <v>74</v>
      </c>
      <c r="H58" s="277"/>
      <c r="I58" s="146"/>
      <c r="K58" s="88"/>
      <c r="L58" s="282"/>
      <c r="M58" s="153"/>
      <c r="N58" s="143"/>
      <c r="O58" s="277">
        <f>O56+P56</f>
        <v>101</v>
      </c>
      <c r="P58" s="277"/>
      <c r="Q58" s="277">
        <f>Q56+R56</f>
        <v>134</v>
      </c>
      <c r="R58" s="277"/>
      <c r="S58" s="146"/>
      <c r="V58" s="192"/>
      <c r="W58" s="153"/>
      <c r="X58" s="177"/>
      <c r="Y58" s="207"/>
      <c r="Z58" s="208"/>
      <c r="AA58" s="207"/>
      <c r="AB58" s="208"/>
      <c r="AC58" s="176"/>
    </row>
    <row r="59" spans="2:30" x14ac:dyDescent="0.4">
      <c r="B59" s="282"/>
      <c r="C59" s="272" t="s">
        <v>463</v>
      </c>
      <c r="D59" s="279"/>
      <c r="E59" s="143"/>
      <c r="F59" s="143"/>
      <c r="G59" s="143"/>
      <c r="H59" s="143"/>
      <c r="I59" s="144"/>
      <c r="K59" s="88"/>
      <c r="L59" s="282"/>
      <c r="M59" s="272" t="s">
        <v>455</v>
      </c>
      <c r="N59" s="279" t="s">
        <v>456</v>
      </c>
      <c r="O59" s="143">
        <v>148</v>
      </c>
      <c r="P59" s="143">
        <v>48</v>
      </c>
      <c r="Q59" s="143">
        <v>172</v>
      </c>
      <c r="R59" s="143">
        <v>48</v>
      </c>
      <c r="S59" s="144">
        <v>317</v>
      </c>
      <c r="V59" s="192"/>
      <c r="W59" s="272" t="s">
        <v>391</v>
      </c>
      <c r="X59" s="197"/>
      <c r="Y59" s="273"/>
      <c r="Z59" s="273"/>
      <c r="AA59" s="273"/>
      <c r="AB59" s="273"/>
      <c r="AC59" s="194"/>
    </row>
    <row r="60" spans="2:30" x14ac:dyDescent="0.4">
      <c r="B60" s="282"/>
      <c r="C60" s="141"/>
      <c r="D60" s="150"/>
      <c r="E60" s="143"/>
      <c r="F60" s="143"/>
      <c r="G60" s="143"/>
      <c r="H60" s="143"/>
      <c r="I60" s="145"/>
      <c r="K60" s="88"/>
      <c r="L60" s="282"/>
      <c r="M60" s="141"/>
      <c r="N60" s="150"/>
      <c r="O60" s="143"/>
      <c r="P60" s="143"/>
      <c r="Q60" s="143"/>
      <c r="R60" s="143"/>
      <c r="S60" s="145"/>
      <c r="V60" s="192"/>
      <c r="W60" s="141"/>
      <c r="X60" s="204"/>
      <c r="Y60" s="143"/>
      <c r="Z60" s="143"/>
      <c r="AA60" s="143"/>
      <c r="AB60" s="143"/>
      <c r="AC60" s="145"/>
    </row>
    <row r="61" spans="2:30" ht="19.5" thickBot="1" x14ac:dyDescent="0.45">
      <c r="B61" s="283"/>
      <c r="C61" s="153"/>
      <c r="D61" s="280"/>
      <c r="E61" s="277">
        <f>E59+F59</f>
        <v>0</v>
      </c>
      <c r="F61" s="277"/>
      <c r="G61" s="277">
        <f>G59+H59</f>
        <v>0</v>
      </c>
      <c r="H61" s="277"/>
      <c r="I61" s="146"/>
      <c r="K61" s="88"/>
      <c r="L61" s="283"/>
      <c r="M61" s="153"/>
      <c r="N61" s="280"/>
      <c r="O61" s="277">
        <f>O59+P59</f>
        <v>196</v>
      </c>
      <c r="P61" s="277"/>
      <c r="Q61" s="277">
        <f>Q59+R59</f>
        <v>220</v>
      </c>
      <c r="R61" s="277"/>
      <c r="S61" s="146"/>
      <c r="V61" s="193"/>
      <c r="W61" s="153"/>
      <c r="X61" s="205"/>
      <c r="Y61" s="207">
        <f>Y59+Z59</f>
        <v>0</v>
      </c>
      <c r="Z61" s="208"/>
      <c r="AA61" s="207">
        <f>AA59+AB59</f>
        <v>0</v>
      </c>
      <c r="AB61" s="208"/>
      <c r="AC61" s="176"/>
    </row>
    <row r="62" spans="2:30" x14ac:dyDescent="0.4">
      <c r="B62" s="77"/>
      <c r="C62" s="77"/>
      <c r="D62" s="91"/>
      <c r="E62" s="92"/>
      <c r="F62" s="92"/>
      <c r="G62" s="92"/>
      <c r="H62" s="92"/>
      <c r="I62" s="77"/>
      <c r="K62" s="88"/>
      <c r="L62" s="88"/>
      <c r="M62" s="88"/>
      <c r="N62" s="88"/>
      <c r="O62" s="88"/>
      <c r="P62" s="88"/>
      <c r="Q62" s="88"/>
      <c r="R62" s="88"/>
    </row>
    <row r="63" spans="2:30" x14ac:dyDescent="0.4">
      <c r="D63" s="178" t="s">
        <v>145</v>
      </c>
    </row>
    <row r="64" spans="2:30" ht="19.5" thickBot="1" x14ac:dyDescent="0.45">
      <c r="D64" s="178"/>
    </row>
    <row r="65" spans="3:34"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B65" s="83"/>
      <c r="AC65" s="255" t="s">
        <v>183</v>
      </c>
      <c r="AD65" s="256"/>
      <c r="AE65" s="263" t="s">
        <v>147</v>
      </c>
      <c r="AF65" s="182"/>
      <c r="AG65" s="182" t="s">
        <v>148</v>
      </c>
      <c r="AH65" s="183"/>
    </row>
    <row r="66" spans="3:34" x14ac:dyDescent="0.4">
      <c r="C66" s="84" t="s">
        <v>146</v>
      </c>
      <c r="D66" s="191" t="s">
        <v>460</v>
      </c>
      <c r="E66" s="266">
        <v>79</v>
      </c>
      <c r="F66" s="267"/>
      <c r="G66" s="97" t="s">
        <v>103</v>
      </c>
      <c r="H66" s="70" t="s">
        <v>128</v>
      </c>
      <c r="I66" s="70" t="s">
        <v>129</v>
      </c>
      <c r="J66" s="71" t="s">
        <v>128</v>
      </c>
      <c r="L66" s="191" t="s">
        <v>439</v>
      </c>
      <c r="M66" s="266">
        <v>162</v>
      </c>
      <c r="N66" s="267"/>
      <c r="O66" s="97" t="s">
        <v>103</v>
      </c>
      <c r="P66" s="70" t="s">
        <v>128</v>
      </c>
      <c r="Q66" s="70" t="s">
        <v>129</v>
      </c>
      <c r="R66" s="71" t="s">
        <v>128</v>
      </c>
      <c r="T66" s="191" t="s">
        <v>390</v>
      </c>
      <c r="U66" s="266">
        <v>47</v>
      </c>
      <c r="V66" s="267"/>
      <c r="W66" s="97" t="s">
        <v>103</v>
      </c>
      <c r="X66" s="70" t="s">
        <v>128</v>
      </c>
      <c r="Y66" s="70" t="s">
        <v>129</v>
      </c>
      <c r="Z66" s="71" t="s">
        <v>128</v>
      </c>
      <c r="AB66" s="191" t="s">
        <v>333</v>
      </c>
      <c r="AC66" s="266">
        <v>88</v>
      </c>
      <c r="AD66" s="267"/>
      <c r="AE66" s="97" t="s">
        <v>103</v>
      </c>
      <c r="AF66" s="70" t="s">
        <v>128</v>
      </c>
      <c r="AG66" s="70" t="s">
        <v>129</v>
      </c>
      <c r="AH66" s="71" t="s">
        <v>128</v>
      </c>
    </row>
    <row r="67" spans="3:34" ht="19.5" x14ac:dyDescent="0.4">
      <c r="C67" s="107" t="s">
        <v>302</v>
      </c>
      <c r="D67" s="192"/>
      <c r="E67" s="268"/>
      <c r="F67" s="269"/>
      <c r="G67" s="142">
        <v>43</v>
      </c>
      <c r="H67" s="154">
        <v>10</v>
      </c>
      <c r="I67" s="154">
        <v>27</v>
      </c>
      <c r="J67" s="144">
        <v>10</v>
      </c>
      <c r="L67" s="192"/>
      <c r="M67" s="268"/>
      <c r="N67" s="269"/>
      <c r="O67" s="142">
        <v>38</v>
      </c>
      <c r="P67" s="154">
        <v>10</v>
      </c>
      <c r="Q67" s="154">
        <v>37</v>
      </c>
      <c r="R67" s="144">
        <v>10</v>
      </c>
      <c r="T67" s="192"/>
      <c r="U67" s="268"/>
      <c r="V67" s="269"/>
      <c r="W67" s="142">
        <v>27</v>
      </c>
      <c r="X67" s="154">
        <v>13</v>
      </c>
      <c r="Y67" s="154">
        <v>43</v>
      </c>
      <c r="Z67" s="144">
        <v>13</v>
      </c>
      <c r="AB67" s="192"/>
      <c r="AC67" s="268"/>
      <c r="AD67" s="269"/>
      <c r="AE67" s="142">
        <v>43</v>
      </c>
      <c r="AF67" s="154">
        <v>9</v>
      </c>
      <c r="AG67" s="154">
        <v>42</v>
      </c>
      <c r="AH67" s="144">
        <v>9</v>
      </c>
    </row>
    <row r="68" spans="3:34" x14ac:dyDescent="0.4">
      <c r="D68" s="192"/>
      <c r="E68" s="268"/>
      <c r="F68" s="269"/>
      <c r="G68" s="264"/>
      <c r="H68" s="156"/>
      <c r="I68" s="156"/>
      <c r="J68" s="146"/>
      <c r="L68" s="192"/>
      <c r="M68" s="268"/>
      <c r="N68" s="269"/>
      <c r="O68" s="264"/>
      <c r="P68" s="156"/>
      <c r="Q68" s="156"/>
      <c r="R68" s="146"/>
      <c r="T68" s="192"/>
      <c r="U68" s="268"/>
      <c r="V68" s="269"/>
      <c r="W68" s="264"/>
      <c r="X68" s="156"/>
      <c r="Y68" s="156"/>
      <c r="Z68" s="146"/>
      <c r="AB68" s="192"/>
      <c r="AC68" s="268"/>
      <c r="AD68" s="269"/>
      <c r="AE68" s="264"/>
      <c r="AF68" s="156"/>
      <c r="AG68" s="156"/>
      <c r="AH68" s="146"/>
    </row>
    <row r="69" spans="3:34" ht="19.5" thickBot="1" x14ac:dyDescent="0.45">
      <c r="D69" s="193"/>
      <c r="E69" s="270"/>
      <c r="F69" s="271"/>
      <c r="G69" s="265">
        <f>G67+H67</f>
        <v>53</v>
      </c>
      <c r="H69" s="196"/>
      <c r="I69" s="195">
        <f>I67+J67</f>
        <v>37</v>
      </c>
      <c r="J69" s="201"/>
      <c r="L69" s="193"/>
      <c r="M69" s="270"/>
      <c r="N69" s="271"/>
      <c r="O69" s="265">
        <f>O67+P67</f>
        <v>48</v>
      </c>
      <c r="P69" s="196"/>
      <c r="Q69" s="195">
        <f>Q67+R67</f>
        <v>47</v>
      </c>
      <c r="R69" s="201"/>
      <c r="T69" s="193"/>
      <c r="U69" s="270"/>
      <c r="V69" s="271"/>
      <c r="W69" s="265">
        <f>W67+X67</f>
        <v>40</v>
      </c>
      <c r="X69" s="196"/>
      <c r="Y69" s="195">
        <f>Y67+Z67</f>
        <v>56</v>
      </c>
      <c r="Z69" s="201"/>
      <c r="AB69" s="193"/>
      <c r="AC69" s="270"/>
      <c r="AD69" s="271"/>
      <c r="AE69" s="265">
        <f>AE67+AF67</f>
        <v>52</v>
      </c>
      <c r="AF69" s="196"/>
      <c r="AG69" s="195">
        <f>AG67+AH67</f>
        <v>51</v>
      </c>
      <c r="AH69" s="201"/>
    </row>
    <row r="70" spans="3:34" x14ac:dyDescent="0.4">
      <c r="D70" s="191" t="s">
        <v>461</v>
      </c>
      <c r="E70" s="266">
        <v>184</v>
      </c>
      <c r="F70" s="267"/>
      <c r="G70" s="97" t="s">
        <v>103</v>
      </c>
      <c r="H70" s="70" t="s">
        <v>128</v>
      </c>
      <c r="I70" s="70" t="s">
        <v>129</v>
      </c>
      <c r="J70" s="71" t="s">
        <v>128</v>
      </c>
      <c r="L70" s="191" t="s">
        <v>455</v>
      </c>
      <c r="M70" s="266">
        <v>380</v>
      </c>
      <c r="N70" s="267"/>
      <c r="O70" s="97" t="s">
        <v>103</v>
      </c>
      <c r="P70" s="70" t="s">
        <v>128</v>
      </c>
      <c r="Q70" s="70" t="s">
        <v>129</v>
      </c>
      <c r="R70" s="71" t="s">
        <v>128</v>
      </c>
      <c r="T70" s="191" t="s">
        <v>391</v>
      </c>
      <c r="U70" s="266">
        <v>57</v>
      </c>
      <c r="V70" s="267"/>
      <c r="W70" s="97" t="s">
        <v>103</v>
      </c>
      <c r="X70" s="70" t="s">
        <v>128</v>
      </c>
      <c r="Y70" s="70" t="s">
        <v>129</v>
      </c>
      <c r="Z70" s="71" t="s">
        <v>128</v>
      </c>
      <c r="AB70" s="191" t="s">
        <v>334</v>
      </c>
      <c r="AC70" s="266">
        <v>62</v>
      </c>
      <c r="AD70" s="267"/>
      <c r="AE70" s="97" t="s">
        <v>103</v>
      </c>
      <c r="AF70" s="70" t="s">
        <v>128</v>
      </c>
      <c r="AG70" s="70" t="s">
        <v>129</v>
      </c>
      <c r="AH70" s="71" t="s">
        <v>128</v>
      </c>
    </row>
    <row r="71" spans="3:34" x14ac:dyDescent="0.4">
      <c r="D71" s="192"/>
      <c r="E71" s="268"/>
      <c r="F71" s="269"/>
      <c r="G71" s="142">
        <v>21</v>
      </c>
      <c r="H71" s="154">
        <v>0</v>
      </c>
      <c r="I71" s="154">
        <v>25</v>
      </c>
      <c r="J71" s="144">
        <v>0</v>
      </c>
      <c r="L71" s="192"/>
      <c r="M71" s="268"/>
      <c r="N71" s="269"/>
      <c r="O71" s="142">
        <v>53</v>
      </c>
      <c r="P71" s="154">
        <v>16</v>
      </c>
      <c r="Q71" s="154">
        <v>65</v>
      </c>
      <c r="R71" s="144">
        <v>16</v>
      </c>
      <c r="T71" s="192"/>
      <c r="U71" s="268"/>
      <c r="V71" s="269"/>
      <c r="W71" s="142">
        <v>32</v>
      </c>
      <c r="X71" s="154">
        <v>7</v>
      </c>
      <c r="Y71" s="154">
        <v>32</v>
      </c>
      <c r="Z71" s="144">
        <v>7</v>
      </c>
      <c r="AB71" s="192"/>
      <c r="AC71" s="268"/>
      <c r="AD71" s="269"/>
      <c r="AE71" s="142">
        <v>85</v>
      </c>
      <c r="AF71" s="154">
        <v>18</v>
      </c>
      <c r="AG71" s="154">
        <v>91</v>
      </c>
      <c r="AH71" s="144">
        <v>18</v>
      </c>
    </row>
    <row r="72" spans="3:34" x14ac:dyDescent="0.4">
      <c r="D72" s="192"/>
      <c r="E72" s="268"/>
      <c r="F72" s="269"/>
      <c r="G72" s="264"/>
      <c r="H72" s="156"/>
      <c r="I72" s="156"/>
      <c r="J72" s="146"/>
      <c r="L72" s="192"/>
      <c r="M72" s="268"/>
      <c r="N72" s="269"/>
      <c r="O72" s="264"/>
      <c r="P72" s="156"/>
      <c r="Q72" s="156"/>
      <c r="R72" s="146"/>
      <c r="T72" s="192"/>
      <c r="U72" s="268"/>
      <c r="V72" s="269"/>
      <c r="W72" s="264"/>
      <c r="X72" s="156"/>
      <c r="Y72" s="156"/>
      <c r="Z72" s="146"/>
      <c r="AB72" s="192"/>
      <c r="AC72" s="268"/>
      <c r="AD72" s="269"/>
      <c r="AE72" s="264"/>
      <c r="AF72" s="156"/>
      <c r="AG72" s="156"/>
      <c r="AH72" s="146"/>
    </row>
    <row r="73" spans="3:34" ht="19.5" thickBot="1" x14ac:dyDescent="0.45">
      <c r="D73" s="193"/>
      <c r="E73" s="270"/>
      <c r="F73" s="271"/>
      <c r="G73" s="265">
        <f>G71+H71</f>
        <v>21</v>
      </c>
      <c r="H73" s="196"/>
      <c r="I73" s="195">
        <f>I71+J71</f>
        <v>25</v>
      </c>
      <c r="J73" s="201"/>
      <c r="L73" s="193"/>
      <c r="M73" s="270"/>
      <c r="N73" s="271"/>
      <c r="O73" s="265">
        <f>O71+P71</f>
        <v>69</v>
      </c>
      <c r="P73" s="196"/>
      <c r="Q73" s="195">
        <f>Q71+R71</f>
        <v>81</v>
      </c>
      <c r="R73" s="201"/>
      <c r="T73" s="193"/>
      <c r="U73" s="270"/>
      <c r="V73" s="271"/>
      <c r="W73" s="265">
        <f>W71+X71</f>
        <v>39</v>
      </c>
      <c r="X73" s="196"/>
      <c r="Y73" s="195">
        <f>Y71+Z71</f>
        <v>39</v>
      </c>
      <c r="Z73" s="201"/>
      <c r="AB73" s="193"/>
      <c r="AC73" s="270"/>
      <c r="AD73" s="271"/>
      <c r="AE73" s="265">
        <f>AE71+AF71</f>
        <v>103</v>
      </c>
      <c r="AF73" s="196"/>
      <c r="AG73" s="195">
        <f>AG71+AH71</f>
        <v>109</v>
      </c>
      <c r="AH73" s="201"/>
    </row>
    <row r="74" spans="3:34" x14ac:dyDescent="0.4">
      <c r="D74" s="191" t="s">
        <v>462</v>
      </c>
      <c r="E74" s="266">
        <v>127</v>
      </c>
      <c r="F74" s="267"/>
      <c r="G74" s="97" t="s">
        <v>103</v>
      </c>
      <c r="H74" s="70" t="s">
        <v>128</v>
      </c>
      <c r="I74" s="70" t="s">
        <v>129</v>
      </c>
      <c r="J74" s="71" t="s">
        <v>128</v>
      </c>
      <c r="L74" s="191" t="s">
        <v>454</v>
      </c>
      <c r="M74" s="266">
        <v>97</v>
      </c>
      <c r="N74" s="267"/>
      <c r="O74" s="97" t="s">
        <v>103</v>
      </c>
      <c r="P74" s="70" t="s">
        <v>128</v>
      </c>
      <c r="Q74" s="70" t="s">
        <v>129</v>
      </c>
      <c r="R74" s="71" t="s">
        <v>128</v>
      </c>
      <c r="T74" s="191" t="s">
        <v>398</v>
      </c>
      <c r="U74" s="266">
        <v>111</v>
      </c>
      <c r="V74" s="267"/>
      <c r="W74" s="97" t="s">
        <v>103</v>
      </c>
      <c r="X74" s="70" t="s">
        <v>128</v>
      </c>
      <c r="Y74" s="70" t="s">
        <v>129</v>
      </c>
      <c r="Z74" s="71" t="s">
        <v>128</v>
      </c>
      <c r="AB74" s="191" t="s">
        <v>335</v>
      </c>
      <c r="AC74" s="266">
        <v>148</v>
      </c>
      <c r="AD74" s="267"/>
      <c r="AE74" s="97" t="s">
        <v>103</v>
      </c>
      <c r="AF74" s="70" t="s">
        <v>128</v>
      </c>
      <c r="AG74" s="70" t="s">
        <v>129</v>
      </c>
      <c r="AH74" s="71" t="s">
        <v>128</v>
      </c>
    </row>
    <row r="75" spans="3:34" x14ac:dyDescent="0.4">
      <c r="D75" s="192"/>
      <c r="E75" s="268"/>
      <c r="F75" s="269"/>
      <c r="G75" s="142">
        <v>21</v>
      </c>
      <c r="H75" s="154">
        <v>4</v>
      </c>
      <c r="I75" s="154">
        <v>37</v>
      </c>
      <c r="J75" s="144">
        <v>4</v>
      </c>
      <c r="L75" s="192"/>
      <c r="M75" s="268"/>
      <c r="N75" s="269"/>
      <c r="O75" s="142">
        <v>53</v>
      </c>
      <c r="P75" s="154">
        <v>7</v>
      </c>
      <c r="Q75" s="154">
        <v>75</v>
      </c>
      <c r="R75" s="144">
        <v>7</v>
      </c>
      <c r="T75" s="192"/>
      <c r="U75" s="268"/>
      <c r="V75" s="269"/>
      <c r="W75" s="142">
        <v>61</v>
      </c>
      <c r="X75" s="154">
        <v>15</v>
      </c>
      <c r="Y75" s="154">
        <v>58</v>
      </c>
      <c r="Z75" s="144">
        <v>15</v>
      </c>
      <c r="AB75" s="192"/>
      <c r="AC75" s="268"/>
      <c r="AD75" s="269"/>
      <c r="AE75" s="142">
        <v>157</v>
      </c>
      <c r="AF75" s="154">
        <v>33</v>
      </c>
      <c r="AG75" s="154">
        <v>134</v>
      </c>
      <c r="AH75" s="144">
        <v>33</v>
      </c>
    </row>
    <row r="76" spans="3:34" x14ac:dyDescent="0.4">
      <c r="D76" s="192"/>
      <c r="E76" s="268"/>
      <c r="F76" s="269"/>
      <c r="G76" s="264"/>
      <c r="H76" s="156"/>
      <c r="I76" s="156"/>
      <c r="J76" s="146"/>
      <c r="L76" s="192"/>
      <c r="M76" s="268"/>
      <c r="N76" s="269"/>
      <c r="O76" s="264"/>
      <c r="P76" s="156"/>
      <c r="Q76" s="156"/>
      <c r="R76" s="146"/>
      <c r="T76" s="192"/>
      <c r="U76" s="268"/>
      <c r="V76" s="269"/>
      <c r="W76" s="264"/>
      <c r="X76" s="156"/>
      <c r="Y76" s="156"/>
      <c r="Z76" s="146"/>
      <c r="AB76" s="192"/>
      <c r="AC76" s="268"/>
      <c r="AD76" s="269"/>
      <c r="AE76" s="264"/>
      <c r="AF76" s="156"/>
      <c r="AG76" s="156"/>
      <c r="AH76" s="146"/>
    </row>
    <row r="77" spans="3:34" ht="19.5" thickBot="1" x14ac:dyDescent="0.45">
      <c r="D77" s="193"/>
      <c r="E77" s="270"/>
      <c r="F77" s="271"/>
      <c r="G77" s="265">
        <f t="shared" ref="G77" si="3">G75+H75</f>
        <v>25</v>
      </c>
      <c r="H77" s="196"/>
      <c r="I77" s="195">
        <f t="shared" ref="I77" si="4">I75+J75</f>
        <v>41</v>
      </c>
      <c r="J77" s="201"/>
      <c r="L77" s="193"/>
      <c r="M77" s="270"/>
      <c r="N77" s="271"/>
      <c r="O77" s="265">
        <f t="shared" ref="O77" si="5">O75+P75</f>
        <v>60</v>
      </c>
      <c r="P77" s="196"/>
      <c r="Q77" s="195">
        <f t="shared" ref="Q77" si="6">Q75+R75</f>
        <v>82</v>
      </c>
      <c r="R77" s="201"/>
      <c r="T77" s="193"/>
      <c r="U77" s="270"/>
      <c r="V77" s="271"/>
      <c r="W77" s="265">
        <f>W75+X75</f>
        <v>76</v>
      </c>
      <c r="X77" s="196"/>
      <c r="Y77" s="195">
        <f>Y75+Z75</f>
        <v>73</v>
      </c>
      <c r="Z77" s="201"/>
      <c r="AB77" s="193"/>
      <c r="AC77" s="270"/>
      <c r="AD77" s="271"/>
      <c r="AE77" s="265">
        <f>AE75+AF75</f>
        <v>190</v>
      </c>
      <c r="AF77" s="196"/>
      <c r="AG77" s="195">
        <f>AG75+AH75</f>
        <v>167</v>
      </c>
      <c r="AH77" s="201"/>
    </row>
    <row r="78" spans="3:34" x14ac:dyDescent="0.4">
      <c r="D78" s="191" t="s">
        <v>463</v>
      </c>
      <c r="E78" s="266"/>
      <c r="F78" s="267"/>
      <c r="G78" s="97" t="s">
        <v>103</v>
      </c>
      <c r="H78" s="70" t="s">
        <v>128</v>
      </c>
      <c r="I78" s="70" t="s">
        <v>129</v>
      </c>
      <c r="J78" s="71" t="s">
        <v>128</v>
      </c>
      <c r="L78" s="191" t="s">
        <v>447</v>
      </c>
      <c r="M78" s="266">
        <v>64</v>
      </c>
      <c r="N78" s="267"/>
      <c r="O78" s="97" t="s">
        <v>103</v>
      </c>
      <c r="P78" s="70" t="s">
        <v>128</v>
      </c>
      <c r="Q78" s="70" t="s">
        <v>129</v>
      </c>
      <c r="R78" s="71" t="s">
        <v>128</v>
      </c>
      <c r="T78" s="191" t="s">
        <v>399</v>
      </c>
      <c r="U78" s="266">
        <v>176</v>
      </c>
      <c r="V78" s="267"/>
      <c r="W78" s="97" t="s">
        <v>103</v>
      </c>
      <c r="X78" s="70" t="s">
        <v>128</v>
      </c>
      <c r="Y78" s="70" t="s">
        <v>129</v>
      </c>
      <c r="Z78" s="71" t="s">
        <v>128</v>
      </c>
      <c r="AB78" s="191" t="s">
        <v>336</v>
      </c>
      <c r="AC78" s="266">
        <v>447</v>
      </c>
      <c r="AD78" s="267"/>
      <c r="AE78" s="97" t="s">
        <v>103</v>
      </c>
      <c r="AF78" s="70" t="s">
        <v>128</v>
      </c>
      <c r="AG78" s="70" t="s">
        <v>129</v>
      </c>
      <c r="AH78" s="71" t="s">
        <v>128</v>
      </c>
    </row>
    <row r="79" spans="3:34" x14ac:dyDescent="0.4">
      <c r="D79" s="192"/>
      <c r="E79" s="268"/>
      <c r="F79" s="269"/>
      <c r="G79" s="142"/>
      <c r="H79" s="154"/>
      <c r="I79" s="154"/>
      <c r="J79" s="144"/>
      <c r="L79" s="192"/>
      <c r="M79" s="268"/>
      <c r="N79" s="269"/>
      <c r="O79" s="142">
        <v>67</v>
      </c>
      <c r="P79" s="154">
        <v>8</v>
      </c>
      <c r="Q79" s="154">
        <v>44</v>
      </c>
      <c r="R79" s="144">
        <v>8</v>
      </c>
      <c r="T79" s="192"/>
      <c r="U79" s="268"/>
      <c r="V79" s="269"/>
      <c r="W79" s="142">
        <v>21</v>
      </c>
      <c r="X79" s="154">
        <v>4</v>
      </c>
      <c r="Y79" s="154">
        <v>23</v>
      </c>
      <c r="Z79" s="144">
        <v>4</v>
      </c>
      <c r="AB79" s="192"/>
      <c r="AC79" s="268"/>
      <c r="AD79" s="269"/>
      <c r="AE79" s="142">
        <v>167</v>
      </c>
      <c r="AF79" s="154">
        <v>35</v>
      </c>
      <c r="AG79" s="154">
        <v>179</v>
      </c>
      <c r="AH79" s="144">
        <v>35</v>
      </c>
    </row>
    <row r="80" spans="3:34" x14ac:dyDescent="0.4">
      <c r="D80" s="192"/>
      <c r="E80" s="268"/>
      <c r="F80" s="269"/>
      <c r="G80" s="264"/>
      <c r="H80" s="156"/>
      <c r="I80" s="156"/>
      <c r="J80" s="146"/>
      <c r="L80" s="192"/>
      <c r="M80" s="268"/>
      <c r="N80" s="269"/>
      <c r="O80" s="264"/>
      <c r="P80" s="156"/>
      <c r="Q80" s="156"/>
      <c r="R80" s="146"/>
      <c r="T80" s="192"/>
      <c r="U80" s="268"/>
      <c r="V80" s="269"/>
      <c r="W80" s="264"/>
      <c r="X80" s="156"/>
      <c r="Y80" s="156"/>
      <c r="Z80" s="146"/>
      <c r="AB80" s="192"/>
      <c r="AC80" s="268"/>
      <c r="AD80" s="269"/>
      <c r="AE80" s="264"/>
      <c r="AF80" s="156"/>
      <c r="AG80" s="156"/>
      <c r="AH80" s="146"/>
    </row>
    <row r="81" spans="4:34" ht="19.5" thickBot="1" x14ac:dyDescent="0.45">
      <c r="D81" s="193"/>
      <c r="E81" s="270"/>
      <c r="F81" s="271"/>
      <c r="G81" s="265">
        <f t="shared" ref="G81" si="7">G79+H79</f>
        <v>0</v>
      </c>
      <c r="H81" s="196"/>
      <c r="I81" s="195">
        <f t="shared" ref="I81" si="8">I79+J79</f>
        <v>0</v>
      </c>
      <c r="J81" s="201"/>
      <c r="L81" s="193"/>
      <c r="M81" s="270"/>
      <c r="N81" s="271"/>
      <c r="O81" s="265">
        <f t="shared" ref="O81" si="9">O79+P79</f>
        <v>75</v>
      </c>
      <c r="P81" s="196"/>
      <c r="Q81" s="195">
        <f t="shared" ref="Q81" si="10">Q79+R79</f>
        <v>52</v>
      </c>
      <c r="R81" s="201"/>
      <c r="T81" s="193"/>
      <c r="U81" s="270"/>
      <c r="V81" s="271"/>
      <c r="W81" s="265">
        <f>W79+X79</f>
        <v>25</v>
      </c>
      <c r="X81" s="196"/>
      <c r="Y81" s="195">
        <f>Y79+Z79</f>
        <v>27</v>
      </c>
      <c r="Z81" s="201"/>
      <c r="AB81" s="193"/>
      <c r="AC81" s="270"/>
      <c r="AD81" s="271"/>
      <c r="AE81" s="265">
        <f>AE79+AF79</f>
        <v>202</v>
      </c>
      <c r="AF81" s="196"/>
      <c r="AG81" s="195">
        <f>AG79+AH79</f>
        <v>214</v>
      </c>
      <c r="AH81" s="201"/>
    </row>
    <row r="82" spans="4:34" x14ac:dyDescent="0.4">
      <c r="D82" s="191" t="s">
        <v>496</v>
      </c>
      <c r="E82" s="266"/>
      <c r="F82" s="267"/>
      <c r="G82" s="97" t="s">
        <v>103</v>
      </c>
      <c r="H82" s="70" t="s">
        <v>128</v>
      </c>
      <c r="I82" s="70" t="s">
        <v>129</v>
      </c>
      <c r="J82" s="71" t="s">
        <v>128</v>
      </c>
      <c r="L82" s="191" t="s">
        <v>448</v>
      </c>
      <c r="M82" s="266">
        <v>22</v>
      </c>
      <c r="N82" s="267"/>
      <c r="O82" s="97" t="s">
        <v>103</v>
      </c>
      <c r="P82" s="70" t="s">
        <v>128</v>
      </c>
      <c r="Q82" s="70" t="s">
        <v>129</v>
      </c>
      <c r="R82" s="71" t="s">
        <v>128</v>
      </c>
      <c r="T82" s="191" t="s">
        <v>427</v>
      </c>
      <c r="U82" s="266">
        <v>576</v>
      </c>
      <c r="V82" s="267"/>
      <c r="W82" s="97" t="s">
        <v>103</v>
      </c>
      <c r="X82" s="70" t="s">
        <v>128</v>
      </c>
      <c r="Y82" s="70" t="s">
        <v>129</v>
      </c>
      <c r="Z82" s="71" t="s">
        <v>128</v>
      </c>
      <c r="AB82" s="191" t="s">
        <v>337</v>
      </c>
      <c r="AC82" s="266">
        <v>109</v>
      </c>
      <c r="AD82" s="267"/>
      <c r="AE82" s="97" t="s">
        <v>103</v>
      </c>
      <c r="AF82" s="70" t="s">
        <v>128</v>
      </c>
      <c r="AG82" s="70" t="s">
        <v>129</v>
      </c>
      <c r="AH82" s="71" t="s">
        <v>128</v>
      </c>
    </row>
    <row r="83" spans="4:34" x14ac:dyDescent="0.4">
      <c r="D83" s="192"/>
      <c r="E83" s="268"/>
      <c r="F83" s="269"/>
      <c r="G83" s="142"/>
      <c r="H83" s="154"/>
      <c r="I83" s="154"/>
      <c r="J83" s="144"/>
      <c r="L83" s="192"/>
      <c r="M83" s="268"/>
      <c r="N83" s="269"/>
      <c r="O83" s="142">
        <v>24</v>
      </c>
      <c r="P83" s="154">
        <v>3</v>
      </c>
      <c r="Q83" s="154">
        <v>21</v>
      </c>
      <c r="R83" s="144">
        <v>3</v>
      </c>
      <c r="T83" s="192"/>
      <c r="U83" s="268"/>
      <c r="V83" s="269"/>
      <c r="W83" s="142">
        <v>44</v>
      </c>
      <c r="X83" s="154">
        <v>6</v>
      </c>
      <c r="Y83" s="154">
        <v>29</v>
      </c>
      <c r="Z83" s="144">
        <v>6</v>
      </c>
      <c r="AB83" s="192"/>
      <c r="AC83" s="268"/>
      <c r="AD83" s="269"/>
      <c r="AE83" s="142">
        <v>160</v>
      </c>
      <c r="AF83" s="154">
        <v>40</v>
      </c>
      <c r="AG83" s="154">
        <v>155</v>
      </c>
      <c r="AH83" s="144">
        <v>40</v>
      </c>
    </row>
    <row r="84" spans="4:34" x14ac:dyDescent="0.4">
      <c r="D84" s="192"/>
      <c r="E84" s="268"/>
      <c r="F84" s="269"/>
      <c r="G84" s="264"/>
      <c r="H84" s="156"/>
      <c r="I84" s="156"/>
      <c r="J84" s="146"/>
      <c r="L84" s="192"/>
      <c r="M84" s="268"/>
      <c r="N84" s="269"/>
      <c r="O84" s="264"/>
      <c r="P84" s="156"/>
      <c r="Q84" s="156"/>
      <c r="R84" s="146"/>
      <c r="T84" s="192"/>
      <c r="U84" s="268"/>
      <c r="V84" s="269"/>
      <c r="W84" s="264"/>
      <c r="X84" s="156"/>
      <c r="Y84" s="156"/>
      <c r="Z84" s="146"/>
      <c r="AB84" s="192"/>
      <c r="AC84" s="268"/>
      <c r="AD84" s="269"/>
      <c r="AE84" s="264"/>
      <c r="AF84" s="156"/>
      <c r="AG84" s="156"/>
      <c r="AH84" s="146"/>
    </row>
    <row r="85" spans="4:34" ht="19.5" thickBot="1" x14ac:dyDescent="0.45">
      <c r="D85" s="193"/>
      <c r="E85" s="270"/>
      <c r="F85" s="271"/>
      <c r="G85" s="265">
        <f t="shared" ref="G85" si="11">G83+H83</f>
        <v>0</v>
      </c>
      <c r="H85" s="196"/>
      <c r="I85" s="195">
        <f t="shared" ref="I85" si="12">I83+J83</f>
        <v>0</v>
      </c>
      <c r="J85" s="201"/>
      <c r="L85" s="193"/>
      <c r="M85" s="270"/>
      <c r="N85" s="271"/>
      <c r="O85" s="265">
        <f t="shared" ref="O85" si="13">O83+P83</f>
        <v>27</v>
      </c>
      <c r="P85" s="196"/>
      <c r="Q85" s="195">
        <f t="shared" ref="Q85" si="14">Q83+R83</f>
        <v>24</v>
      </c>
      <c r="R85" s="201"/>
      <c r="T85" s="193"/>
      <c r="U85" s="270"/>
      <c r="V85" s="271"/>
      <c r="W85" s="265">
        <f>W83+X83</f>
        <v>50</v>
      </c>
      <c r="X85" s="196"/>
      <c r="Y85" s="195">
        <f>Y83+Z83</f>
        <v>35</v>
      </c>
      <c r="Z85" s="201"/>
      <c r="AB85" s="193"/>
      <c r="AC85" s="270"/>
      <c r="AD85" s="271"/>
      <c r="AE85" s="265">
        <f>AE83+AF83</f>
        <v>200</v>
      </c>
      <c r="AF85" s="196"/>
      <c r="AG85" s="195">
        <f>AG83+AH83</f>
        <v>195</v>
      </c>
      <c r="AH85" s="201"/>
    </row>
    <row r="86" spans="4:34" x14ac:dyDescent="0.4">
      <c r="D86" s="191" t="s">
        <v>497</v>
      </c>
      <c r="E86" s="266"/>
      <c r="F86" s="267"/>
      <c r="G86" s="97" t="s">
        <v>103</v>
      </c>
      <c r="H86" s="70" t="s">
        <v>128</v>
      </c>
      <c r="I86" s="70" t="s">
        <v>129</v>
      </c>
      <c r="J86" s="71" t="s">
        <v>128</v>
      </c>
      <c r="L86" s="191" t="s">
        <v>449</v>
      </c>
      <c r="M86" s="266">
        <v>57</v>
      </c>
      <c r="N86" s="267"/>
      <c r="O86" s="97" t="s">
        <v>103</v>
      </c>
      <c r="P86" s="70" t="s">
        <v>128</v>
      </c>
      <c r="Q86" s="70" t="s">
        <v>129</v>
      </c>
      <c r="R86" s="71" t="s">
        <v>128</v>
      </c>
      <c r="T86" s="191" t="s">
        <v>429</v>
      </c>
      <c r="U86" s="266">
        <v>47</v>
      </c>
      <c r="V86" s="267"/>
      <c r="W86" s="97" t="s">
        <v>103</v>
      </c>
      <c r="X86" s="70" t="s">
        <v>128</v>
      </c>
      <c r="Y86" s="70" t="s">
        <v>129</v>
      </c>
      <c r="Z86" s="71" t="s">
        <v>128</v>
      </c>
      <c r="AB86" s="191" t="s">
        <v>338</v>
      </c>
      <c r="AC86" s="266">
        <v>25</v>
      </c>
      <c r="AD86" s="267"/>
      <c r="AE86" s="97" t="s">
        <v>103</v>
      </c>
      <c r="AF86" s="70" t="s">
        <v>128</v>
      </c>
      <c r="AG86" s="70" t="s">
        <v>129</v>
      </c>
      <c r="AH86" s="71" t="s">
        <v>128</v>
      </c>
    </row>
    <row r="87" spans="4:34" x14ac:dyDescent="0.4">
      <c r="D87" s="192"/>
      <c r="E87" s="268"/>
      <c r="F87" s="269"/>
      <c r="G87" s="142"/>
      <c r="H87" s="154"/>
      <c r="I87" s="154"/>
      <c r="J87" s="144"/>
      <c r="L87" s="192"/>
      <c r="M87" s="268"/>
      <c r="N87" s="269"/>
      <c r="O87" s="142">
        <v>21</v>
      </c>
      <c r="P87" s="154">
        <v>1</v>
      </c>
      <c r="Q87" s="154">
        <v>49</v>
      </c>
      <c r="R87" s="144">
        <v>1</v>
      </c>
      <c r="T87" s="192"/>
      <c r="U87" s="268"/>
      <c r="V87" s="269"/>
      <c r="W87" s="142">
        <v>42</v>
      </c>
      <c r="X87" s="154">
        <v>7</v>
      </c>
      <c r="Y87" s="154">
        <v>35</v>
      </c>
      <c r="Z87" s="144">
        <v>7</v>
      </c>
      <c r="AB87" s="192"/>
      <c r="AC87" s="268"/>
      <c r="AD87" s="269"/>
      <c r="AE87" s="142">
        <v>175</v>
      </c>
      <c r="AF87" s="154">
        <v>73</v>
      </c>
      <c r="AG87" s="154">
        <v>186</v>
      </c>
      <c r="AH87" s="144">
        <v>73</v>
      </c>
    </row>
    <row r="88" spans="4:34" x14ac:dyDescent="0.4">
      <c r="D88" s="192"/>
      <c r="E88" s="268"/>
      <c r="F88" s="269"/>
      <c r="G88" s="264"/>
      <c r="H88" s="156"/>
      <c r="I88" s="156"/>
      <c r="J88" s="146"/>
      <c r="L88" s="192"/>
      <c r="M88" s="268"/>
      <c r="N88" s="269"/>
      <c r="O88" s="264"/>
      <c r="P88" s="156"/>
      <c r="Q88" s="156"/>
      <c r="R88" s="146"/>
      <c r="T88" s="192"/>
      <c r="U88" s="268"/>
      <c r="V88" s="269"/>
      <c r="W88" s="264"/>
      <c r="X88" s="156"/>
      <c r="Y88" s="156"/>
      <c r="Z88" s="146"/>
      <c r="AB88" s="192"/>
      <c r="AC88" s="268"/>
      <c r="AD88" s="269"/>
      <c r="AE88" s="264"/>
      <c r="AF88" s="156"/>
      <c r="AG88" s="156"/>
      <c r="AH88" s="146"/>
    </row>
    <row r="89" spans="4:34" ht="19.5" thickBot="1" x14ac:dyDescent="0.45">
      <c r="D89" s="193"/>
      <c r="E89" s="270"/>
      <c r="F89" s="271"/>
      <c r="G89" s="265">
        <f t="shared" ref="G89" si="15">G87+H87</f>
        <v>0</v>
      </c>
      <c r="H89" s="196"/>
      <c r="I89" s="195">
        <f t="shared" ref="I89" si="16">I87+J87</f>
        <v>0</v>
      </c>
      <c r="J89" s="201"/>
      <c r="L89" s="193"/>
      <c r="M89" s="270"/>
      <c r="N89" s="271"/>
      <c r="O89" s="265">
        <f t="shared" ref="O89" si="17">O87+P87</f>
        <v>22</v>
      </c>
      <c r="P89" s="196"/>
      <c r="Q89" s="195">
        <f t="shared" ref="Q89" si="18">Q87+R87</f>
        <v>50</v>
      </c>
      <c r="R89" s="201"/>
      <c r="T89" s="193"/>
      <c r="U89" s="270"/>
      <c r="V89" s="271"/>
      <c r="W89" s="265">
        <f>W87+X87</f>
        <v>49</v>
      </c>
      <c r="X89" s="196"/>
      <c r="Y89" s="195">
        <f>Y87+Z87</f>
        <v>42</v>
      </c>
      <c r="Z89" s="201"/>
      <c r="AB89" s="193"/>
      <c r="AC89" s="270"/>
      <c r="AD89" s="271"/>
      <c r="AE89" s="265">
        <f>AE87+AF87</f>
        <v>248</v>
      </c>
      <c r="AF89" s="196"/>
      <c r="AG89" s="195">
        <f>AG87+AH87</f>
        <v>259</v>
      </c>
      <c r="AH89" s="201"/>
    </row>
    <row r="90" spans="4:34" x14ac:dyDescent="0.4">
      <c r="D90" s="191" t="s">
        <v>498</v>
      </c>
      <c r="E90" s="266"/>
      <c r="F90" s="267"/>
      <c r="G90" s="97" t="s">
        <v>103</v>
      </c>
      <c r="H90" s="70" t="s">
        <v>128</v>
      </c>
      <c r="I90" s="70" t="s">
        <v>129</v>
      </c>
      <c r="J90" s="71" t="s">
        <v>128</v>
      </c>
      <c r="L90" s="191" t="s">
        <v>450</v>
      </c>
      <c r="M90" s="266">
        <v>88</v>
      </c>
      <c r="N90" s="267"/>
      <c r="O90" s="97" t="s">
        <v>103</v>
      </c>
      <c r="P90" s="70" t="s">
        <v>128</v>
      </c>
      <c r="Q90" s="70" t="s">
        <v>129</v>
      </c>
      <c r="R90" s="71" t="s">
        <v>128</v>
      </c>
      <c r="T90" s="191" t="s">
        <v>402</v>
      </c>
      <c r="U90" s="266">
        <v>80</v>
      </c>
      <c r="V90" s="267"/>
      <c r="W90" s="97" t="s">
        <v>103</v>
      </c>
      <c r="X90" s="70" t="s">
        <v>128</v>
      </c>
      <c r="Y90" s="70" t="s">
        <v>129</v>
      </c>
      <c r="Z90" s="71" t="s">
        <v>128</v>
      </c>
      <c r="AB90" s="191" t="s">
        <v>339</v>
      </c>
      <c r="AC90" s="266">
        <v>119</v>
      </c>
      <c r="AD90" s="267"/>
      <c r="AE90" s="97" t="s">
        <v>103</v>
      </c>
      <c r="AF90" s="70" t="s">
        <v>128</v>
      </c>
      <c r="AG90" s="70" t="s">
        <v>129</v>
      </c>
      <c r="AH90" s="71" t="s">
        <v>128</v>
      </c>
    </row>
    <row r="91" spans="4:34" x14ac:dyDescent="0.4">
      <c r="D91" s="192"/>
      <c r="E91" s="268"/>
      <c r="F91" s="269"/>
      <c r="G91" s="142"/>
      <c r="H91" s="154"/>
      <c r="I91" s="154"/>
      <c r="J91" s="144"/>
      <c r="L91" s="192"/>
      <c r="M91" s="268"/>
      <c r="N91" s="269"/>
      <c r="O91" s="142">
        <v>44</v>
      </c>
      <c r="P91" s="154">
        <v>2</v>
      </c>
      <c r="Q91" s="154">
        <v>34</v>
      </c>
      <c r="R91" s="144">
        <v>2</v>
      </c>
      <c r="T91" s="192"/>
      <c r="U91" s="268"/>
      <c r="V91" s="269"/>
      <c r="W91" s="142">
        <v>35</v>
      </c>
      <c r="X91" s="154">
        <v>14</v>
      </c>
      <c r="Y91" s="154">
        <v>52</v>
      </c>
      <c r="Z91" s="144">
        <v>14</v>
      </c>
      <c r="AB91" s="192"/>
      <c r="AC91" s="268"/>
      <c r="AD91" s="269"/>
      <c r="AE91" s="142">
        <v>185</v>
      </c>
      <c r="AF91" s="154">
        <v>43</v>
      </c>
      <c r="AG91" s="154">
        <v>227</v>
      </c>
      <c r="AH91" s="144">
        <v>43</v>
      </c>
    </row>
    <row r="92" spans="4:34" x14ac:dyDescent="0.4">
      <c r="D92" s="192"/>
      <c r="E92" s="268"/>
      <c r="F92" s="269"/>
      <c r="G92" s="264"/>
      <c r="H92" s="156"/>
      <c r="I92" s="156"/>
      <c r="J92" s="146"/>
      <c r="L92" s="192"/>
      <c r="M92" s="268"/>
      <c r="N92" s="269"/>
      <c r="O92" s="264"/>
      <c r="P92" s="156"/>
      <c r="Q92" s="156"/>
      <c r="R92" s="146"/>
      <c r="T92" s="192"/>
      <c r="U92" s="268"/>
      <c r="V92" s="269"/>
      <c r="W92" s="264"/>
      <c r="X92" s="156"/>
      <c r="Y92" s="156"/>
      <c r="Z92" s="146"/>
      <c r="AB92" s="192"/>
      <c r="AC92" s="268"/>
      <c r="AD92" s="269"/>
      <c r="AE92" s="264"/>
      <c r="AF92" s="156"/>
      <c r="AG92" s="156"/>
      <c r="AH92" s="146"/>
    </row>
    <row r="93" spans="4:34" ht="19.5" thickBot="1" x14ac:dyDescent="0.45">
      <c r="D93" s="193"/>
      <c r="E93" s="270"/>
      <c r="F93" s="271"/>
      <c r="G93" s="265">
        <f t="shared" ref="G93" si="19">G91+H91</f>
        <v>0</v>
      </c>
      <c r="H93" s="196"/>
      <c r="I93" s="195">
        <f t="shared" ref="I93" si="20">I91+J91</f>
        <v>0</v>
      </c>
      <c r="J93" s="201"/>
      <c r="L93" s="193"/>
      <c r="M93" s="270"/>
      <c r="N93" s="271"/>
      <c r="O93" s="265">
        <f t="shared" ref="O93" si="21">O91+P91</f>
        <v>46</v>
      </c>
      <c r="P93" s="196"/>
      <c r="Q93" s="195">
        <f t="shared" ref="Q93" si="22">Q91+R91</f>
        <v>36</v>
      </c>
      <c r="R93" s="201"/>
      <c r="T93" s="193"/>
      <c r="U93" s="270"/>
      <c r="V93" s="271"/>
      <c r="W93" s="265">
        <f>W91+X91</f>
        <v>49</v>
      </c>
      <c r="X93" s="196"/>
      <c r="Y93" s="195">
        <f>Y91+Z91</f>
        <v>66</v>
      </c>
      <c r="Z93" s="201"/>
      <c r="AB93" s="193"/>
      <c r="AC93" s="270"/>
      <c r="AD93" s="271"/>
      <c r="AE93" s="265">
        <f>AE91+AF91</f>
        <v>228</v>
      </c>
      <c r="AF93" s="196"/>
      <c r="AG93" s="195">
        <f>AG91+AH91</f>
        <v>270</v>
      </c>
      <c r="AH93" s="201"/>
    </row>
    <row r="94" spans="4:34" ht="19.5" thickBot="1" x14ac:dyDescent="0.45">
      <c r="D94" s="191" t="s">
        <v>499</v>
      </c>
      <c r="E94" s="266"/>
      <c r="F94" s="267"/>
      <c r="G94" s="97" t="s">
        <v>103</v>
      </c>
      <c r="H94" s="70" t="s">
        <v>128</v>
      </c>
      <c r="I94" s="70" t="s">
        <v>129</v>
      </c>
      <c r="J94" s="71" t="s">
        <v>128</v>
      </c>
      <c r="L94" s="191" t="s">
        <v>451</v>
      </c>
      <c r="M94" s="266">
        <v>100</v>
      </c>
      <c r="N94" s="267"/>
      <c r="O94" s="97" t="s">
        <v>103</v>
      </c>
      <c r="P94" s="70" t="s">
        <v>128</v>
      </c>
      <c r="Q94" s="70" t="s">
        <v>129</v>
      </c>
      <c r="R94" s="71" t="s">
        <v>128</v>
      </c>
      <c r="T94" s="191" t="s">
        <v>403</v>
      </c>
      <c r="U94" s="266">
        <v>68</v>
      </c>
      <c r="V94" s="267"/>
      <c r="W94" s="97" t="s">
        <v>103</v>
      </c>
      <c r="X94" s="70" t="s">
        <v>128</v>
      </c>
      <c r="Y94" s="70" t="s">
        <v>129</v>
      </c>
      <c r="Z94" s="71" t="s">
        <v>128</v>
      </c>
      <c r="AB94" s="191" t="s">
        <v>392</v>
      </c>
      <c r="AC94" s="266">
        <v>85</v>
      </c>
      <c r="AD94" s="267"/>
      <c r="AE94" s="97" t="s">
        <v>103</v>
      </c>
      <c r="AF94" s="70" t="s">
        <v>128</v>
      </c>
      <c r="AG94" s="70" t="s">
        <v>129</v>
      </c>
      <c r="AH94" s="71" t="s">
        <v>128</v>
      </c>
    </row>
    <row r="95" spans="4:34" x14ac:dyDescent="0.4">
      <c r="D95" s="192"/>
      <c r="E95" s="268"/>
      <c r="F95" s="269"/>
      <c r="G95" s="273"/>
      <c r="H95" s="273"/>
      <c r="I95" s="273"/>
      <c r="J95" s="273"/>
      <c r="L95" s="192"/>
      <c r="M95" s="268"/>
      <c r="N95" s="269"/>
      <c r="O95" s="273">
        <v>55</v>
      </c>
      <c r="P95" s="273">
        <v>3</v>
      </c>
      <c r="Q95" s="273">
        <v>45</v>
      </c>
      <c r="R95" s="273">
        <v>3</v>
      </c>
      <c r="T95" s="192"/>
      <c r="U95" s="268"/>
      <c r="V95" s="269"/>
      <c r="W95" s="142">
        <v>6</v>
      </c>
      <c r="X95" s="154">
        <v>6</v>
      </c>
      <c r="Y95" s="154">
        <v>43</v>
      </c>
      <c r="Z95" s="144">
        <v>6</v>
      </c>
      <c r="AB95" s="192"/>
      <c r="AC95" s="268"/>
      <c r="AD95" s="269"/>
      <c r="AE95" s="142">
        <v>33</v>
      </c>
      <c r="AF95" s="154">
        <v>8</v>
      </c>
      <c r="AG95" s="154">
        <v>50</v>
      </c>
      <c r="AH95" s="144">
        <v>8</v>
      </c>
    </row>
    <row r="96" spans="4:34" x14ac:dyDescent="0.4">
      <c r="D96" s="192"/>
      <c r="E96" s="268"/>
      <c r="F96" s="269"/>
      <c r="G96" s="143"/>
      <c r="H96" s="143"/>
      <c r="I96" s="143"/>
      <c r="J96" s="143"/>
      <c r="L96" s="192"/>
      <c r="M96" s="268"/>
      <c r="N96" s="269"/>
      <c r="O96" s="143"/>
      <c r="P96" s="143"/>
      <c r="Q96" s="143"/>
      <c r="R96" s="143"/>
      <c r="T96" s="192"/>
      <c r="U96" s="268"/>
      <c r="V96" s="269"/>
      <c r="W96" s="264"/>
      <c r="X96" s="156"/>
      <c r="Y96" s="156"/>
      <c r="Z96" s="146"/>
      <c r="AB96" s="192"/>
      <c r="AC96" s="268"/>
      <c r="AD96" s="269"/>
      <c r="AE96" s="264"/>
      <c r="AF96" s="156"/>
      <c r="AG96" s="156"/>
      <c r="AH96" s="146"/>
    </row>
    <row r="97" spans="4:34" ht="19.5" thickBot="1" x14ac:dyDescent="0.45">
      <c r="D97" s="193"/>
      <c r="E97" s="270"/>
      <c r="F97" s="271"/>
      <c r="G97" s="265">
        <f t="shared" ref="G97" si="23">G95+H95</f>
        <v>0</v>
      </c>
      <c r="H97" s="196"/>
      <c r="I97" s="195">
        <f t="shared" ref="I97" si="24">I95+J95</f>
        <v>0</v>
      </c>
      <c r="J97" s="201"/>
      <c r="L97" s="193"/>
      <c r="M97" s="270"/>
      <c r="N97" s="271"/>
      <c r="O97" s="265">
        <f t="shared" ref="O97" si="25">O95+P95</f>
        <v>58</v>
      </c>
      <c r="P97" s="196"/>
      <c r="Q97" s="195">
        <f t="shared" ref="Q97" si="26">Q95+R95</f>
        <v>48</v>
      </c>
      <c r="R97" s="201"/>
      <c r="T97" s="193"/>
      <c r="U97" s="270"/>
      <c r="V97" s="271"/>
      <c r="W97" s="265">
        <f>W95+X95</f>
        <v>12</v>
      </c>
      <c r="X97" s="196"/>
      <c r="Y97" s="195">
        <f>Y95+Z95</f>
        <v>49</v>
      </c>
      <c r="Z97" s="201"/>
      <c r="AB97" s="193"/>
      <c r="AC97" s="270"/>
      <c r="AD97" s="271"/>
      <c r="AE97" s="265">
        <f>AE95+AF95</f>
        <v>41</v>
      </c>
      <c r="AF97" s="196"/>
      <c r="AG97" s="195">
        <f>AG95+AH95</f>
        <v>58</v>
      </c>
      <c r="AH97" s="201"/>
    </row>
  </sheetData>
  <mergeCells count="601">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L30:M31"/>
    <mergeCell ref="N30:S30"/>
    <mergeCell ref="V30:W31"/>
    <mergeCell ref="X30:AC30"/>
    <mergeCell ref="E31:F31"/>
    <mergeCell ref="G31:H31"/>
    <mergeCell ref="O31:P31"/>
    <mergeCell ref="Q31:R31"/>
    <mergeCell ref="Y31:Z31"/>
    <mergeCell ref="AA31:AB31"/>
    <mergeCell ref="B32:B61"/>
    <mergeCell ref="C32:C34"/>
    <mergeCell ref="D32:D34"/>
    <mergeCell ref="E32:E33"/>
    <mergeCell ref="F32:F33"/>
    <mergeCell ref="G32:G33"/>
    <mergeCell ref="E34:F34"/>
    <mergeCell ref="C35:C37"/>
    <mergeCell ref="D35:D37"/>
    <mergeCell ref="E35:E36"/>
    <mergeCell ref="E37:F37"/>
    <mergeCell ref="C38:C40"/>
    <mergeCell ref="D38:D40"/>
    <mergeCell ref="E38:E39"/>
    <mergeCell ref="F38:F39"/>
    <mergeCell ref="E40:F40"/>
    <mergeCell ref="C41:C43"/>
    <mergeCell ref="D41:D43"/>
    <mergeCell ref="E41:E42"/>
    <mergeCell ref="F41:F42"/>
    <mergeCell ref="C44:C46"/>
    <mergeCell ref="D44:D46"/>
    <mergeCell ref="E44:E45"/>
    <mergeCell ref="F44:F45"/>
    <mergeCell ref="H32:H33"/>
    <mergeCell ref="I32:I34"/>
    <mergeCell ref="L32:L61"/>
    <mergeCell ref="M32:M34"/>
    <mergeCell ref="N32:N34"/>
    <mergeCell ref="O32:O33"/>
    <mergeCell ref="G34:H34"/>
    <mergeCell ref="I38:I40"/>
    <mergeCell ref="M38:M40"/>
    <mergeCell ref="N38:N40"/>
    <mergeCell ref="G37:H37"/>
    <mergeCell ref="G38:G39"/>
    <mergeCell ref="H38:H39"/>
    <mergeCell ref="G40:H40"/>
    <mergeCell ref="O41:O42"/>
    <mergeCell ref="O47:O48"/>
    <mergeCell ref="O53:O54"/>
    <mergeCell ref="O59:O60"/>
    <mergeCell ref="G41:G42"/>
    <mergeCell ref="H41:H42"/>
    <mergeCell ref="G44:G45"/>
    <mergeCell ref="H44:H45"/>
    <mergeCell ref="X32:X34"/>
    <mergeCell ref="Y32:Y33"/>
    <mergeCell ref="Z32:Z33"/>
    <mergeCell ref="AA32:AA33"/>
    <mergeCell ref="AB32:AB33"/>
    <mergeCell ref="AC32:AC34"/>
    <mergeCell ref="Y34:Z34"/>
    <mergeCell ref="AA34:AB34"/>
    <mergeCell ref="P32:P33"/>
    <mergeCell ref="Q32:Q33"/>
    <mergeCell ref="R32:R33"/>
    <mergeCell ref="S32:S34"/>
    <mergeCell ref="V32:V61"/>
    <mergeCell ref="W32:W34"/>
    <mergeCell ref="O34:P34"/>
    <mergeCell ref="Q34:R34"/>
    <mergeCell ref="O35:O36"/>
    <mergeCell ref="P35:P36"/>
    <mergeCell ref="AA35:AA36"/>
    <mergeCell ref="AB35:AB36"/>
    <mergeCell ref="AC35:AC37"/>
    <mergeCell ref="O37:P37"/>
    <mergeCell ref="Q37:R37"/>
    <mergeCell ref="Y37:Z37"/>
    <mergeCell ref="AA37:AB37"/>
    <mergeCell ref="Q35:Q36"/>
    <mergeCell ref="R35:R36"/>
    <mergeCell ref="S35:S37"/>
    <mergeCell ref="W35:W37"/>
    <mergeCell ref="X35:X37"/>
    <mergeCell ref="Y35:Y36"/>
    <mergeCell ref="F35:F36"/>
    <mergeCell ref="G35:G36"/>
    <mergeCell ref="H35:H36"/>
    <mergeCell ref="I35:I37"/>
    <mergeCell ref="M35:M37"/>
    <mergeCell ref="N35:N37"/>
    <mergeCell ref="Z35:Z36"/>
    <mergeCell ref="X38:X40"/>
    <mergeCell ref="Y38:Y39"/>
    <mergeCell ref="Z38:Z39"/>
    <mergeCell ref="AA38:AA39"/>
    <mergeCell ref="AB38:AB39"/>
    <mergeCell ref="AC38:AC40"/>
    <mergeCell ref="Y40:Z40"/>
    <mergeCell ref="AA40:AB40"/>
    <mergeCell ref="O38:O39"/>
    <mergeCell ref="P38:P39"/>
    <mergeCell ref="Q38:Q39"/>
    <mergeCell ref="R38:R39"/>
    <mergeCell ref="S38:S40"/>
    <mergeCell ref="W38:W40"/>
    <mergeCell ref="O40:P40"/>
    <mergeCell ref="Q40:R40"/>
    <mergeCell ref="AA41:AA42"/>
    <mergeCell ref="AB41:AB42"/>
    <mergeCell ref="AC41:AC43"/>
    <mergeCell ref="E43:F43"/>
    <mergeCell ref="G43:H43"/>
    <mergeCell ref="O43:P43"/>
    <mergeCell ref="Q43:R43"/>
    <mergeCell ref="Y43:Z43"/>
    <mergeCell ref="AA43:AB43"/>
    <mergeCell ref="R41:R42"/>
    <mergeCell ref="S41:S43"/>
    <mergeCell ref="W41:W43"/>
    <mergeCell ref="X41:X43"/>
    <mergeCell ref="Y41:Y42"/>
    <mergeCell ref="Z41:Z42"/>
    <mergeCell ref="I41:I43"/>
    <mergeCell ref="M41:M43"/>
    <mergeCell ref="N41:N43"/>
    <mergeCell ref="P41:P42"/>
    <mergeCell ref="Q41:Q42"/>
    <mergeCell ref="AA44:AA45"/>
    <mergeCell ref="AB44:AB45"/>
    <mergeCell ref="AC44:AC46"/>
    <mergeCell ref="E46:F46"/>
    <mergeCell ref="G46:H46"/>
    <mergeCell ref="O46:P46"/>
    <mergeCell ref="Q46:R46"/>
    <mergeCell ref="Y46:Z46"/>
    <mergeCell ref="AA46:AB46"/>
    <mergeCell ref="R44:R45"/>
    <mergeCell ref="S44:S46"/>
    <mergeCell ref="W44:W46"/>
    <mergeCell ref="X44:X46"/>
    <mergeCell ref="Y44:Y45"/>
    <mergeCell ref="Z44:Z45"/>
    <mergeCell ref="I44:I46"/>
    <mergeCell ref="M44:M46"/>
    <mergeCell ref="N44:N46"/>
    <mergeCell ref="O44:O45"/>
    <mergeCell ref="P44:P45"/>
    <mergeCell ref="Q44:Q45"/>
    <mergeCell ref="C47:C49"/>
    <mergeCell ref="D47:D49"/>
    <mergeCell ref="E47:E48"/>
    <mergeCell ref="F47:F48"/>
    <mergeCell ref="G47:G48"/>
    <mergeCell ref="H47:H48"/>
    <mergeCell ref="C50:C52"/>
    <mergeCell ref="D50:D52"/>
    <mergeCell ref="E50:E51"/>
    <mergeCell ref="F50:F51"/>
    <mergeCell ref="G50:G51"/>
    <mergeCell ref="H50:H51"/>
    <mergeCell ref="AA47:AA48"/>
    <mergeCell ref="AB47:AB48"/>
    <mergeCell ref="AC47:AC49"/>
    <mergeCell ref="E49:F49"/>
    <mergeCell ref="G49:H49"/>
    <mergeCell ref="O49:P49"/>
    <mergeCell ref="Q49:R49"/>
    <mergeCell ref="Y49:Z49"/>
    <mergeCell ref="AA49:AB49"/>
    <mergeCell ref="R47:R48"/>
    <mergeCell ref="S47:S49"/>
    <mergeCell ref="W47:W49"/>
    <mergeCell ref="X47:X49"/>
    <mergeCell ref="Y47:Y48"/>
    <mergeCell ref="Z47:Z48"/>
    <mergeCell ref="I47:I49"/>
    <mergeCell ref="M47:M49"/>
    <mergeCell ref="N47:N49"/>
    <mergeCell ref="P47:P48"/>
    <mergeCell ref="Q47:Q48"/>
    <mergeCell ref="AA50:AA51"/>
    <mergeCell ref="AB50:AB51"/>
    <mergeCell ref="AC50:AC52"/>
    <mergeCell ref="E52:F52"/>
    <mergeCell ref="G52:H52"/>
    <mergeCell ref="O52:P52"/>
    <mergeCell ref="Q52:R52"/>
    <mergeCell ref="Y52:Z52"/>
    <mergeCell ref="AA52:AB52"/>
    <mergeCell ref="R50:R51"/>
    <mergeCell ref="S50:S52"/>
    <mergeCell ref="W50:W52"/>
    <mergeCell ref="X50:X52"/>
    <mergeCell ref="Y50:Y51"/>
    <mergeCell ref="Z50:Z51"/>
    <mergeCell ref="I50:I52"/>
    <mergeCell ref="M50:M52"/>
    <mergeCell ref="N50:N52"/>
    <mergeCell ref="O50:O51"/>
    <mergeCell ref="P50:P51"/>
    <mergeCell ref="Q50:Q51"/>
    <mergeCell ref="C53:C55"/>
    <mergeCell ref="D53:D55"/>
    <mergeCell ref="E53:E54"/>
    <mergeCell ref="F53:F54"/>
    <mergeCell ref="G53:G54"/>
    <mergeCell ref="H53:H54"/>
    <mergeCell ref="C56:C58"/>
    <mergeCell ref="D56:D58"/>
    <mergeCell ref="E56:E57"/>
    <mergeCell ref="F56:F57"/>
    <mergeCell ref="G56:G57"/>
    <mergeCell ref="H56:H57"/>
    <mergeCell ref="AA53:AA54"/>
    <mergeCell ref="AB53:AB54"/>
    <mergeCell ref="AC53:AC55"/>
    <mergeCell ref="E55:F55"/>
    <mergeCell ref="G55:H55"/>
    <mergeCell ref="O55:P55"/>
    <mergeCell ref="Q55:R55"/>
    <mergeCell ref="Y55:Z55"/>
    <mergeCell ref="AA55:AB55"/>
    <mergeCell ref="R53:R54"/>
    <mergeCell ref="S53:S55"/>
    <mergeCell ref="W53:W55"/>
    <mergeCell ref="X53:X55"/>
    <mergeCell ref="Y53:Y54"/>
    <mergeCell ref="Z53:Z54"/>
    <mergeCell ref="I53:I55"/>
    <mergeCell ref="M53:M55"/>
    <mergeCell ref="N53:N55"/>
    <mergeCell ref="P53:P54"/>
    <mergeCell ref="Q53:Q54"/>
    <mergeCell ref="AB56:AB57"/>
    <mergeCell ref="AC56:AC58"/>
    <mergeCell ref="E58:F58"/>
    <mergeCell ref="G58:H58"/>
    <mergeCell ref="O58:P58"/>
    <mergeCell ref="Q58:R58"/>
    <mergeCell ref="Y58:Z58"/>
    <mergeCell ref="AA58:AB58"/>
    <mergeCell ref="R56:R57"/>
    <mergeCell ref="S56:S58"/>
    <mergeCell ref="W56:W58"/>
    <mergeCell ref="X56:X58"/>
    <mergeCell ref="Y56:Y57"/>
    <mergeCell ref="Z56:Z57"/>
    <mergeCell ref="I56:I58"/>
    <mergeCell ref="M56:M58"/>
    <mergeCell ref="N56:N58"/>
    <mergeCell ref="O56:O57"/>
    <mergeCell ref="P56:P57"/>
    <mergeCell ref="Q56:Q57"/>
    <mergeCell ref="Q59:Q60"/>
    <mergeCell ref="C59:C61"/>
    <mergeCell ref="D59:D61"/>
    <mergeCell ref="E59:E60"/>
    <mergeCell ref="F59:F60"/>
    <mergeCell ref="G59:G60"/>
    <mergeCell ref="H59:H60"/>
    <mergeCell ref="D63:D64"/>
    <mergeCell ref="AA56:AA57"/>
    <mergeCell ref="E65:F65"/>
    <mergeCell ref="G65:H65"/>
    <mergeCell ref="I65:J65"/>
    <mergeCell ref="M65:N65"/>
    <mergeCell ref="O65:P65"/>
    <mergeCell ref="AA59:AA60"/>
    <mergeCell ref="AB59:AB60"/>
    <mergeCell ref="AC59:AC61"/>
    <mergeCell ref="E61:F61"/>
    <mergeCell ref="G61:H61"/>
    <mergeCell ref="O61:P61"/>
    <mergeCell ref="Q61:R61"/>
    <mergeCell ref="Y61:Z61"/>
    <mergeCell ref="AA61:AB61"/>
    <mergeCell ref="R59:R60"/>
    <mergeCell ref="S59:S61"/>
    <mergeCell ref="W59:W61"/>
    <mergeCell ref="X59:X61"/>
    <mergeCell ref="Y59:Y60"/>
    <mergeCell ref="Z59:Z60"/>
    <mergeCell ref="I59:I61"/>
    <mergeCell ref="M59:M61"/>
    <mergeCell ref="N59:N61"/>
    <mergeCell ref="P59:P60"/>
    <mergeCell ref="AG65:AH65"/>
    <mergeCell ref="D66:D69"/>
    <mergeCell ref="E66:F69"/>
    <mergeCell ref="L66:L69"/>
    <mergeCell ref="M66:N69"/>
    <mergeCell ref="T66:T69"/>
    <mergeCell ref="U66:V69"/>
    <mergeCell ref="AB66:AB69"/>
    <mergeCell ref="AC66:AD69"/>
    <mergeCell ref="G67:G68"/>
    <mergeCell ref="Q65:R65"/>
    <mergeCell ref="U65:V65"/>
    <mergeCell ref="W65:X65"/>
    <mergeCell ref="Y65:Z65"/>
    <mergeCell ref="AC65:AD65"/>
    <mergeCell ref="AE65:AF65"/>
    <mergeCell ref="AF67:AF68"/>
    <mergeCell ref="AG67:AG68"/>
    <mergeCell ref="AH67:AH68"/>
    <mergeCell ref="G69:H69"/>
    <mergeCell ref="I69:J69"/>
    <mergeCell ref="O69:P69"/>
    <mergeCell ref="Q69:R69"/>
    <mergeCell ref="W69:X69"/>
    <mergeCell ref="Y69:Z69"/>
    <mergeCell ref="AE69:AF69"/>
    <mergeCell ref="R67:R68"/>
    <mergeCell ref="W67:W68"/>
    <mergeCell ref="X67:X68"/>
    <mergeCell ref="Y67:Y68"/>
    <mergeCell ref="Z67:Z68"/>
    <mergeCell ref="AE67:AE68"/>
    <mergeCell ref="H67:H68"/>
    <mergeCell ref="I67:I68"/>
    <mergeCell ref="J67:J68"/>
    <mergeCell ref="O67:O68"/>
    <mergeCell ref="P67:P68"/>
    <mergeCell ref="Q67:Q68"/>
    <mergeCell ref="AG69:AH69"/>
    <mergeCell ref="D70:D73"/>
    <mergeCell ref="E70:F73"/>
    <mergeCell ref="L70:L73"/>
    <mergeCell ref="M70:N73"/>
    <mergeCell ref="T70:T73"/>
    <mergeCell ref="U70:V73"/>
    <mergeCell ref="AB70:AB73"/>
    <mergeCell ref="AC70:AD73"/>
    <mergeCell ref="G71:G72"/>
    <mergeCell ref="AF71:AF72"/>
    <mergeCell ref="AG71:AG72"/>
    <mergeCell ref="AH71:AH72"/>
    <mergeCell ref="G73:H73"/>
    <mergeCell ref="I73:J73"/>
    <mergeCell ref="O73:P73"/>
    <mergeCell ref="Q73:R73"/>
    <mergeCell ref="W73:X73"/>
    <mergeCell ref="Y73:Z73"/>
    <mergeCell ref="AE73:AF73"/>
    <mergeCell ref="R71:R72"/>
    <mergeCell ref="W71:W72"/>
    <mergeCell ref="X71:X72"/>
    <mergeCell ref="Y71:Y72"/>
    <mergeCell ref="Z71:Z72"/>
    <mergeCell ref="AE71:AE72"/>
    <mergeCell ref="H71:H72"/>
    <mergeCell ref="I71:I72"/>
    <mergeCell ref="J71:J72"/>
    <mergeCell ref="O71:O72"/>
    <mergeCell ref="P71:P72"/>
    <mergeCell ref="Q71:Q72"/>
    <mergeCell ref="AG73:AH73"/>
    <mergeCell ref="D74:D77"/>
    <mergeCell ref="E74:F77"/>
    <mergeCell ref="L74:L77"/>
    <mergeCell ref="M74:N77"/>
    <mergeCell ref="T74:T77"/>
    <mergeCell ref="U74:V77"/>
    <mergeCell ref="AB74:AB77"/>
    <mergeCell ref="AC74:AD77"/>
    <mergeCell ref="G75:G76"/>
    <mergeCell ref="AF75:AF76"/>
    <mergeCell ref="AG75:AG76"/>
    <mergeCell ref="AH75:AH76"/>
    <mergeCell ref="G77:H77"/>
    <mergeCell ref="I77:J77"/>
    <mergeCell ref="O77:P77"/>
    <mergeCell ref="Q77:R77"/>
    <mergeCell ref="W77:X77"/>
    <mergeCell ref="Y77:Z77"/>
    <mergeCell ref="AE77:AF77"/>
    <mergeCell ref="R75:R76"/>
    <mergeCell ref="W75:W76"/>
    <mergeCell ref="X75:X76"/>
    <mergeCell ref="Y75:Y76"/>
    <mergeCell ref="Z75:Z76"/>
    <mergeCell ref="AE75:AE76"/>
    <mergeCell ref="H75:H76"/>
    <mergeCell ref="I75:I76"/>
    <mergeCell ref="J75:J76"/>
    <mergeCell ref="O75:O76"/>
    <mergeCell ref="P75:P76"/>
    <mergeCell ref="Q75:Q76"/>
    <mergeCell ref="AG77:AH77"/>
    <mergeCell ref="D78:D81"/>
    <mergeCell ref="E78:F81"/>
    <mergeCell ref="L78:L81"/>
    <mergeCell ref="M78:N81"/>
    <mergeCell ref="T78:T81"/>
    <mergeCell ref="U78:V81"/>
    <mergeCell ref="AB78:AB81"/>
    <mergeCell ref="AC78:AD81"/>
    <mergeCell ref="G79:G80"/>
    <mergeCell ref="AF79:AF80"/>
    <mergeCell ref="AG79:AG80"/>
    <mergeCell ref="AH79:AH80"/>
    <mergeCell ref="G81:H81"/>
    <mergeCell ref="I81:J81"/>
    <mergeCell ref="O81:P81"/>
    <mergeCell ref="Q81:R81"/>
    <mergeCell ref="W81:X81"/>
    <mergeCell ref="Y81:Z81"/>
    <mergeCell ref="AE81:AF81"/>
    <mergeCell ref="R79:R80"/>
    <mergeCell ref="W79:W80"/>
    <mergeCell ref="X79:X80"/>
    <mergeCell ref="Y79:Y80"/>
    <mergeCell ref="Z79:Z80"/>
    <mergeCell ref="AE79:AE80"/>
    <mergeCell ref="H79:H80"/>
    <mergeCell ref="I79:I80"/>
    <mergeCell ref="J79:J80"/>
    <mergeCell ref="O79:O80"/>
    <mergeCell ref="P79:P80"/>
    <mergeCell ref="Q79:Q80"/>
    <mergeCell ref="AG81:AH81"/>
    <mergeCell ref="D82:D85"/>
    <mergeCell ref="E82:F85"/>
    <mergeCell ref="L82:L85"/>
    <mergeCell ref="M82:N85"/>
    <mergeCell ref="T82:T85"/>
    <mergeCell ref="U82:V85"/>
    <mergeCell ref="AB82:AB85"/>
    <mergeCell ref="AC82:AD85"/>
    <mergeCell ref="G83:G84"/>
    <mergeCell ref="AF83:AF84"/>
    <mergeCell ref="AG83:AG84"/>
    <mergeCell ref="AH83:AH84"/>
    <mergeCell ref="G85:H85"/>
    <mergeCell ref="I85:J85"/>
    <mergeCell ref="O85:P85"/>
    <mergeCell ref="Q85:R85"/>
    <mergeCell ref="W85:X85"/>
    <mergeCell ref="Y85:Z85"/>
    <mergeCell ref="AE85:AF85"/>
    <mergeCell ref="R83:R84"/>
    <mergeCell ref="W83:W84"/>
    <mergeCell ref="X83:X84"/>
    <mergeCell ref="Y83:Y84"/>
    <mergeCell ref="Z83:Z84"/>
    <mergeCell ref="AE83:AE84"/>
    <mergeCell ref="H83:H84"/>
    <mergeCell ref="I83:I84"/>
    <mergeCell ref="J83:J84"/>
    <mergeCell ref="O83:O84"/>
    <mergeCell ref="P83:P84"/>
    <mergeCell ref="Q83:Q84"/>
    <mergeCell ref="AG85:AH85"/>
    <mergeCell ref="D86:D89"/>
    <mergeCell ref="E86:F89"/>
    <mergeCell ref="L86:L89"/>
    <mergeCell ref="M86:N89"/>
    <mergeCell ref="T86:T89"/>
    <mergeCell ref="U86:V89"/>
    <mergeCell ref="AB86:AB89"/>
    <mergeCell ref="AC86:AD89"/>
    <mergeCell ref="G87:G88"/>
    <mergeCell ref="AF87:AF88"/>
    <mergeCell ref="AG87:AG88"/>
    <mergeCell ref="AH87:AH88"/>
    <mergeCell ref="G89:H89"/>
    <mergeCell ref="I89:J89"/>
    <mergeCell ref="O89:P89"/>
    <mergeCell ref="Q89:R89"/>
    <mergeCell ref="W89:X89"/>
    <mergeCell ref="Y89:Z89"/>
    <mergeCell ref="AE89:AF89"/>
    <mergeCell ref="R87:R88"/>
    <mergeCell ref="W87:W88"/>
    <mergeCell ref="X87:X88"/>
    <mergeCell ref="Y87:Y88"/>
    <mergeCell ref="Z87:Z88"/>
    <mergeCell ref="AE87:AE88"/>
    <mergeCell ref="H87:H88"/>
    <mergeCell ref="I87:I88"/>
    <mergeCell ref="J87:J88"/>
    <mergeCell ref="O87:O88"/>
    <mergeCell ref="P87:P88"/>
    <mergeCell ref="Q87:Q88"/>
    <mergeCell ref="AG89:AH89"/>
    <mergeCell ref="D90:D93"/>
    <mergeCell ref="E90:F93"/>
    <mergeCell ref="L90:L93"/>
    <mergeCell ref="M90:N93"/>
    <mergeCell ref="T90:T93"/>
    <mergeCell ref="U90:V93"/>
    <mergeCell ref="AB90:AB93"/>
    <mergeCell ref="AC90:AD93"/>
    <mergeCell ref="G91:G92"/>
    <mergeCell ref="AF91:AF92"/>
    <mergeCell ref="AG91:AG92"/>
    <mergeCell ref="AH91:AH92"/>
    <mergeCell ref="G93:H93"/>
    <mergeCell ref="I93:J93"/>
    <mergeCell ref="O93:P93"/>
    <mergeCell ref="Q93:R93"/>
    <mergeCell ref="W93:X93"/>
    <mergeCell ref="Y93:Z93"/>
    <mergeCell ref="AE93:AF93"/>
    <mergeCell ref="R91:R92"/>
    <mergeCell ref="W91:W92"/>
    <mergeCell ref="X91:X92"/>
    <mergeCell ref="Y91:Y92"/>
    <mergeCell ref="Z91:Z92"/>
    <mergeCell ref="AE91:AE92"/>
    <mergeCell ref="H91:H92"/>
    <mergeCell ref="I91:I92"/>
    <mergeCell ref="J91:J92"/>
    <mergeCell ref="O91:O92"/>
    <mergeCell ref="P91:P92"/>
    <mergeCell ref="Q91:Q92"/>
    <mergeCell ref="AG93:AH93"/>
    <mergeCell ref="D94:D97"/>
    <mergeCell ref="E94:F97"/>
    <mergeCell ref="L94:L97"/>
    <mergeCell ref="M94:N97"/>
    <mergeCell ref="T94:T97"/>
    <mergeCell ref="U94:V97"/>
    <mergeCell ref="AB94:AB97"/>
    <mergeCell ref="AC94:AD97"/>
    <mergeCell ref="G95:G96"/>
    <mergeCell ref="AG97:AH97"/>
    <mergeCell ref="AF95:AF96"/>
    <mergeCell ref="AG95:AG96"/>
    <mergeCell ref="AH95:AH96"/>
    <mergeCell ref="G97:H97"/>
    <mergeCell ref="I97:J97"/>
    <mergeCell ref="O97:P97"/>
    <mergeCell ref="Q97:R97"/>
    <mergeCell ref="W97:X97"/>
    <mergeCell ref="Y97:Z97"/>
    <mergeCell ref="AE97:AF97"/>
    <mergeCell ref="R95:R96"/>
    <mergeCell ref="W95:W96"/>
    <mergeCell ref="X95:X96"/>
    <mergeCell ref="Y95:Y96"/>
    <mergeCell ref="Z95:Z96"/>
    <mergeCell ref="AE95:AE96"/>
    <mergeCell ref="H95:H96"/>
    <mergeCell ref="I95:I96"/>
    <mergeCell ref="J95:J96"/>
    <mergeCell ref="O95:O96"/>
    <mergeCell ref="P95:P96"/>
    <mergeCell ref="Q95:Q96"/>
  </mergeCells>
  <phoneticPr fontId="4"/>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225C8-DAF1-4406-A35A-7615FA6453B7}">
  <dimension ref="B1:AH97"/>
  <sheetViews>
    <sheetView topLeftCell="A43" zoomScale="70" zoomScaleNormal="70" workbookViewId="0">
      <selection activeCell="G61" sqref="G61:H61"/>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504</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506</v>
      </c>
      <c r="D8" s="143">
        <v>389</v>
      </c>
      <c r="E8" s="143">
        <v>119</v>
      </c>
      <c r="F8" s="143">
        <v>40</v>
      </c>
      <c r="G8" s="143">
        <v>120</v>
      </c>
      <c r="H8" s="143">
        <v>40</v>
      </c>
      <c r="I8" s="144">
        <v>525</v>
      </c>
      <c r="J8" s="106" t="s">
        <v>265</v>
      </c>
    </row>
    <row r="9" spans="2:10" x14ac:dyDescent="0.4">
      <c r="B9" s="141"/>
      <c r="C9" s="143"/>
      <c r="D9" s="143"/>
      <c r="E9" s="143"/>
      <c r="F9" s="143"/>
      <c r="G9" s="143"/>
      <c r="H9" s="143"/>
      <c r="I9" s="145"/>
    </row>
    <row r="10" spans="2:10" x14ac:dyDescent="0.4">
      <c r="B10" s="141"/>
      <c r="C10" s="143"/>
      <c r="D10" s="143"/>
      <c r="E10" s="143">
        <f>E8+F8</f>
        <v>159</v>
      </c>
      <c r="F10" s="143"/>
      <c r="G10" s="143">
        <f>G8+H8</f>
        <v>160</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507</v>
      </c>
      <c r="D15" s="143"/>
      <c r="E15" s="143"/>
      <c r="F15" s="143"/>
      <c r="G15" s="143"/>
      <c r="H15" s="143"/>
      <c r="I15" s="144"/>
    </row>
    <row r="16" spans="2:10" x14ac:dyDescent="0.4">
      <c r="B16" s="141"/>
      <c r="C16" s="143"/>
      <c r="D16" s="143"/>
      <c r="E16" s="143"/>
      <c r="F16" s="143"/>
      <c r="G16" s="143"/>
      <c r="H16" s="143"/>
      <c r="I16" s="145"/>
    </row>
    <row r="17" spans="2:29" x14ac:dyDescent="0.4">
      <c r="B17" s="141"/>
      <c r="C17" s="143"/>
      <c r="D17" s="143"/>
      <c r="E17" s="143">
        <f>E15+F15</f>
        <v>0</v>
      </c>
      <c r="F17" s="143"/>
      <c r="G17" s="143">
        <f>G15+H15</f>
        <v>0</v>
      </c>
      <c r="H17" s="143"/>
      <c r="I17" s="146"/>
    </row>
    <row r="18" spans="2:29" x14ac:dyDescent="0.4">
      <c r="B18" s="141"/>
      <c r="C18" s="276" t="s">
        <v>496</v>
      </c>
      <c r="D18" s="150" t="e">
        <f t="shared" ref="D18:I18" si="1">D15*D11</f>
        <v>#DIV/0!</v>
      </c>
      <c r="E18" s="150" t="e">
        <f t="shared" si="1"/>
        <v>#DIV/0!</v>
      </c>
      <c r="F18" s="150" t="e">
        <f t="shared" si="1"/>
        <v>#DIV/0!</v>
      </c>
      <c r="G18" s="150" t="e">
        <f t="shared" si="1"/>
        <v>#DIV/0!</v>
      </c>
      <c r="H18" s="150" t="e">
        <f t="shared" si="1"/>
        <v>#DIV/0!</v>
      </c>
      <c r="I18" s="147" t="e">
        <f t="shared" si="1"/>
        <v>#DIV/0!</v>
      </c>
    </row>
    <row r="19" spans="2:29" x14ac:dyDescent="0.4">
      <c r="B19" s="141"/>
      <c r="C19" s="143"/>
      <c r="D19" s="150"/>
      <c r="E19" s="150"/>
      <c r="F19" s="150"/>
      <c r="G19" s="150"/>
      <c r="H19" s="150"/>
      <c r="I19" s="148"/>
    </row>
    <row r="20" spans="2:29" x14ac:dyDescent="0.4">
      <c r="B20" s="141"/>
      <c r="C20" s="143"/>
      <c r="D20" s="150"/>
      <c r="E20" s="150" t="e">
        <f>E18+F18</f>
        <v>#DIV/0!</v>
      </c>
      <c r="F20" s="150"/>
      <c r="G20" s="150" t="e">
        <f>G18+H18</f>
        <v>#DIV/0!</v>
      </c>
      <c r="H20" s="150"/>
      <c r="I20" s="149"/>
    </row>
    <row r="21" spans="2:2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29" x14ac:dyDescent="0.4">
      <c r="B22" s="77"/>
      <c r="C22" s="77"/>
      <c r="D22" s="151" t="s">
        <v>261</v>
      </c>
      <c r="E22" s="78"/>
      <c r="F22" s="78"/>
      <c r="G22" s="78"/>
      <c r="H22" s="78"/>
      <c r="I22" s="78"/>
    </row>
    <row r="23" spans="2:29" x14ac:dyDescent="0.4">
      <c r="B23" s="77"/>
      <c r="C23" s="77"/>
      <c r="D23" s="152"/>
      <c r="E23" s="78"/>
      <c r="F23" s="78"/>
      <c r="G23" s="78"/>
      <c r="H23" s="78"/>
      <c r="I23" s="78"/>
    </row>
    <row r="24" spans="2:29" x14ac:dyDescent="0.4">
      <c r="B24" s="77"/>
      <c r="C24" s="77"/>
      <c r="D24" s="78"/>
      <c r="E24" s="78"/>
      <c r="F24" s="78"/>
      <c r="G24" s="78"/>
      <c r="H24" s="78"/>
      <c r="I24" s="78"/>
    </row>
    <row r="25" spans="2:29" x14ac:dyDescent="0.4">
      <c r="B25" s="77"/>
      <c r="C25" s="77"/>
      <c r="D25" s="78"/>
      <c r="E25" s="78"/>
      <c r="F25" s="78"/>
      <c r="G25" s="78"/>
      <c r="H25" s="78"/>
      <c r="I25" s="78"/>
    </row>
    <row r="26" spans="2:29" x14ac:dyDescent="0.4">
      <c r="B26" s="77"/>
      <c r="C26" s="77"/>
      <c r="D26" s="78"/>
      <c r="E26" s="78"/>
      <c r="F26" s="78"/>
      <c r="G26" s="78"/>
      <c r="H26" s="78"/>
      <c r="I26" s="78"/>
    </row>
    <row r="27" spans="2:29" x14ac:dyDescent="0.4">
      <c r="B27" s="77"/>
      <c r="C27" s="77"/>
      <c r="D27" s="77"/>
      <c r="E27" s="78"/>
      <c r="F27" s="78"/>
      <c r="G27" s="78"/>
      <c r="H27" s="78"/>
      <c r="I27" s="78"/>
    </row>
    <row r="29" spans="2:29" ht="19.5" thickBot="1" x14ac:dyDescent="0.45">
      <c r="D29" s="79"/>
    </row>
    <row r="30" spans="2:29" ht="19.5"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row>
    <row r="31" spans="2:2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row>
    <row r="32" spans="2:29" x14ac:dyDescent="0.4">
      <c r="B32" s="281" t="s">
        <v>193</v>
      </c>
      <c r="C32" s="272" t="s">
        <v>457</v>
      </c>
      <c r="D32" s="273" t="s">
        <v>458</v>
      </c>
      <c r="E32" s="142">
        <v>154</v>
      </c>
      <c r="F32" s="154">
        <v>46</v>
      </c>
      <c r="G32" s="154">
        <v>174</v>
      </c>
      <c r="H32" s="144">
        <v>46</v>
      </c>
      <c r="I32" s="278">
        <v>328</v>
      </c>
      <c r="K32"/>
      <c r="L32" s="281" t="s">
        <v>193</v>
      </c>
      <c r="M32" s="272" t="s">
        <v>390</v>
      </c>
      <c r="N32" s="273" t="s">
        <v>397</v>
      </c>
      <c r="O32" s="273">
        <v>111</v>
      </c>
      <c r="P32" s="273">
        <v>72</v>
      </c>
      <c r="Q32" s="273">
        <v>191</v>
      </c>
      <c r="R32" s="273">
        <v>72</v>
      </c>
      <c r="S32" s="278">
        <v>175</v>
      </c>
      <c r="V32" s="191" t="s">
        <v>193</v>
      </c>
      <c r="W32" s="272" t="s">
        <v>333</v>
      </c>
      <c r="X32" s="273" t="s">
        <v>344</v>
      </c>
      <c r="Y32" s="273">
        <v>232</v>
      </c>
      <c r="Z32" s="273">
        <v>59</v>
      </c>
      <c r="AA32" s="273">
        <v>173</v>
      </c>
      <c r="AB32" s="273">
        <v>59</v>
      </c>
      <c r="AC32" s="194">
        <v>704</v>
      </c>
    </row>
    <row r="33" spans="2:30" x14ac:dyDescent="0.4">
      <c r="B33" s="282"/>
      <c r="C33" s="141"/>
      <c r="D33" s="143"/>
      <c r="E33" s="264"/>
      <c r="F33" s="156"/>
      <c r="G33" s="156"/>
      <c r="H33" s="146"/>
      <c r="I33" s="184"/>
      <c r="K33"/>
      <c r="L33" s="282"/>
      <c r="M33" s="141"/>
      <c r="N33" s="143"/>
      <c r="O33" s="143"/>
      <c r="P33" s="143"/>
      <c r="Q33" s="143"/>
      <c r="R33" s="143"/>
      <c r="S33" s="184"/>
      <c r="V33" s="192"/>
      <c r="W33" s="141"/>
      <c r="X33" s="143"/>
      <c r="Y33" s="143"/>
      <c r="Z33" s="143"/>
      <c r="AA33" s="143"/>
      <c r="AB33" s="143"/>
      <c r="AC33" s="145"/>
    </row>
    <row r="34" spans="2:30" ht="19.5" thickBot="1" x14ac:dyDescent="0.45">
      <c r="B34" s="282"/>
      <c r="C34" s="153"/>
      <c r="D34" s="177"/>
      <c r="E34" s="277">
        <f>E32+F32</f>
        <v>200</v>
      </c>
      <c r="F34" s="277"/>
      <c r="G34" s="277">
        <f>G32+H32</f>
        <v>220</v>
      </c>
      <c r="H34" s="277"/>
      <c r="I34" s="185"/>
      <c r="K34"/>
      <c r="L34" s="282"/>
      <c r="M34" s="153"/>
      <c r="N34" s="177"/>
      <c r="O34" s="277">
        <f>O32+P32</f>
        <v>183</v>
      </c>
      <c r="P34" s="277"/>
      <c r="Q34" s="277">
        <f>Q32+R32</f>
        <v>263</v>
      </c>
      <c r="R34" s="277"/>
      <c r="S34" s="185"/>
      <c r="V34" s="192"/>
      <c r="W34" s="153"/>
      <c r="X34" s="177"/>
      <c r="Y34" s="207">
        <f>Y32+Z32</f>
        <v>291</v>
      </c>
      <c r="Z34" s="208"/>
      <c r="AA34" s="207">
        <f>AA32+AB32</f>
        <v>232</v>
      </c>
      <c r="AB34" s="208"/>
      <c r="AC34" s="176"/>
    </row>
    <row r="35" spans="2:30" x14ac:dyDescent="0.4">
      <c r="B35" s="282"/>
      <c r="C35" s="272" t="s">
        <v>459</v>
      </c>
      <c r="D35" s="279" t="s">
        <v>474</v>
      </c>
      <c r="E35" s="143">
        <v>155</v>
      </c>
      <c r="F35" s="143">
        <v>47</v>
      </c>
      <c r="G35" s="143">
        <v>194</v>
      </c>
      <c r="H35" s="143">
        <v>47</v>
      </c>
      <c r="I35" s="144">
        <v>648</v>
      </c>
      <c r="K35"/>
      <c r="L35" s="282"/>
      <c r="M35" s="272" t="s">
        <v>391</v>
      </c>
      <c r="N35" s="279" t="s">
        <v>409</v>
      </c>
      <c r="O35" s="273">
        <v>183</v>
      </c>
      <c r="P35" s="273">
        <v>26</v>
      </c>
      <c r="Q35" s="273">
        <v>183</v>
      </c>
      <c r="R35" s="273">
        <v>26</v>
      </c>
      <c r="S35" s="278">
        <v>508</v>
      </c>
      <c r="V35" s="192"/>
      <c r="W35" s="272" t="s">
        <v>334</v>
      </c>
      <c r="X35" s="197" t="s">
        <v>359</v>
      </c>
      <c r="Y35" s="273">
        <v>274</v>
      </c>
      <c r="Z35" s="273">
        <v>47</v>
      </c>
      <c r="AA35" s="273">
        <v>257</v>
      </c>
      <c r="AB35" s="273">
        <v>47</v>
      </c>
      <c r="AC35" s="194">
        <v>1841</v>
      </c>
    </row>
    <row r="36" spans="2:30" x14ac:dyDescent="0.4">
      <c r="B36" s="282"/>
      <c r="C36" s="141"/>
      <c r="D36" s="150"/>
      <c r="E36" s="143"/>
      <c r="F36" s="143"/>
      <c r="G36" s="143"/>
      <c r="H36" s="143"/>
      <c r="I36" s="145"/>
      <c r="K36"/>
      <c r="L36" s="282"/>
      <c r="M36" s="141"/>
      <c r="N36" s="150"/>
      <c r="O36" s="143"/>
      <c r="P36" s="143"/>
      <c r="Q36" s="143"/>
      <c r="R36" s="143"/>
      <c r="S36" s="184"/>
      <c r="V36" s="192"/>
      <c r="W36" s="141"/>
      <c r="X36" s="204"/>
      <c r="Y36" s="143"/>
      <c r="Z36" s="143"/>
      <c r="AA36" s="143"/>
      <c r="AB36" s="143"/>
      <c r="AC36" s="145"/>
    </row>
    <row r="37" spans="2:30" ht="19.5" thickBot="1" x14ac:dyDescent="0.45">
      <c r="B37" s="282"/>
      <c r="C37" s="153"/>
      <c r="D37" s="280"/>
      <c r="E37" s="277">
        <f>E35+F35</f>
        <v>202</v>
      </c>
      <c r="F37" s="277"/>
      <c r="G37" s="277">
        <f>G35+H35</f>
        <v>241</v>
      </c>
      <c r="H37" s="277"/>
      <c r="I37" s="146"/>
      <c r="K37"/>
      <c r="L37" s="282"/>
      <c r="M37" s="153"/>
      <c r="N37" s="280"/>
      <c r="O37" s="277">
        <f>O35+P35</f>
        <v>209</v>
      </c>
      <c r="P37" s="277"/>
      <c r="Q37" s="277">
        <f>Q35+R35</f>
        <v>209</v>
      </c>
      <c r="R37" s="277"/>
      <c r="S37" s="185"/>
      <c r="V37" s="192"/>
      <c r="W37" s="153"/>
      <c r="X37" s="205"/>
      <c r="Y37" s="207">
        <f>Y35+Z35</f>
        <v>321</v>
      </c>
      <c r="Z37" s="208"/>
      <c r="AA37" s="207">
        <f>AA35+AB35</f>
        <v>304</v>
      </c>
      <c r="AB37" s="208"/>
      <c r="AC37" s="176"/>
    </row>
    <row r="38" spans="2:30" x14ac:dyDescent="0.4">
      <c r="B38" s="282"/>
      <c r="C38" s="272" t="s">
        <v>448</v>
      </c>
      <c r="D38" s="273" t="s">
        <v>478</v>
      </c>
      <c r="E38" s="143">
        <v>151</v>
      </c>
      <c r="F38" s="143">
        <v>17</v>
      </c>
      <c r="G38" s="143">
        <v>113</v>
      </c>
      <c r="H38" s="143">
        <v>17</v>
      </c>
      <c r="I38" s="144">
        <v>251</v>
      </c>
      <c r="K38"/>
      <c r="L38" s="282"/>
      <c r="M38" s="272" t="s">
        <v>398</v>
      </c>
      <c r="N38" s="273" t="s">
        <v>419</v>
      </c>
      <c r="O38" s="273">
        <v>182</v>
      </c>
      <c r="P38" s="273">
        <v>72</v>
      </c>
      <c r="Q38" s="273">
        <v>253</v>
      </c>
      <c r="R38" s="273">
        <v>72</v>
      </c>
      <c r="S38" s="278">
        <v>553</v>
      </c>
      <c r="V38" s="192"/>
      <c r="W38" s="272" t="s">
        <v>335</v>
      </c>
      <c r="X38" s="273" t="s">
        <v>364</v>
      </c>
      <c r="Y38" s="273">
        <v>275</v>
      </c>
      <c r="Z38" s="273">
        <v>74</v>
      </c>
      <c r="AA38" s="273">
        <v>253</v>
      </c>
      <c r="AB38" s="273">
        <v>74</v>
      </c>
      <c r="AC38" s="194">
        <v>1867</v>
      </c>
    </row>
    <row r="39" spans="2:30" x14ac:dyDescent="0.4">
      <c r="B39" s="282"/>
      <c r="C39" s="141"/>
      <c r="D39" s="143"/>
      <c r="E39" s="143"/>
      <c r="F39" s="143"/>
      <c r="G39" s="143"/>
      <c r="H39" s="143"/>
      <c r="I39" s="145"/>
      <c r="K39"/>
      <c r="L39" s="282"/>
      <c r="M39" s="141"/>
      <c r="N39" s="143"/>
      <c r="O39" s="143"/>
      <c r="P39" s="143"/>
      <c r="Q39" s="143"/>
      <c r="R39" s="143"/>
      <c r="S39" s="184"/>
      <c r="V39" s="192"/>
      <c r="W39" s="141"/>
      <c r="X39" s="143"/>
      <c r="Y39" s="143"/>
      <c r="Z39" s="143"/>
      <c r="AA39" s="143"/>
      <c r="AB39" s="143"/>
      <c r="AC39" s="145"/>
    </row>
    <row r="40" spans="2:30" ht="19.5" thickBot="1" x14ac:dyDescent="0.45">
      <c r="B40" s="282"/>
      <c r="C40" s="153"/>
      <c r="D40" s="177"/>
      <c r="E40" s="277">
        <f>E38+F38</f>
        <v>168</v>
      </c>
      <c r="F40" s="277"/>
      <c r="G40" s="277">
        <f>G38+H38</f>
        <v>130</v>
      </c>
      <c r="H40" s="277"/>
      <c r="I40" s="146"/>
      <c r="K40"/>
      <c r="L40" s="282"/>
      <c r="M40" s="153"/>
      <c r="N40" s="177"/>
      <c r="O40" s="277">
        <f>O38+P38</f>
        <v>254</v>
      </c>
      <c r="P40" s="277"/>
      <c r="Q40" s="277">
        <f>Q38+R38</f>
        <v>325</v>
      </c>
      <c r="R40" s="277"/>
      <c r="S40" s="185"/>
      <c r="V40" s="192"/>
      <c r="W40" s="153"/>
      <c r="X40" s="177"/>
      <c r="Y40" s="207">
        <f>Y38+Z38</f>
        <v>349</v>
      </c>
      <c r="Z40" s="208"/>
      <c r="AA40" s="207">
        <f>AA38+AB38</f>
        <v>327</v>
      </c>
      <c r="AB40" s="208"/>
      <c r="AC40" s="176"/>
      <c r="AD40" s="66">
        <v>82.9</v>
      </c>
    </row>
    <row r="41" spans="2:30" x14ac:dyDescent="0.4">
      <c r="B41" s="282"/>
      <c r="C41" s="272" t="s">
        <v>449</v>
      </c>
      <c r="D41" s="273" t="s">
        <v>481</v>
      </c>
      <c r="E41" s="143">
        <v>104</v>
      </c>
      <c r="F41" s="143">
        <v>31</v>
      </c>
      <c r="G41" s="143">
        <v>139</v>
      </c>
      <c r="H41" s="143">
        <v>31</v>
      </c>
      <c r="I41" s="144">
        <v>484</v>
      </c>
      <c r="K41"/>
      <c r="L41" s="282"/>
      <c r="M41" s="272" t="s">
        <v>399</v>
      </c>
      <c r="N41" s="273" t="s">
        <v>423</v>
      </c>
      <c r="O41" s="273">
        <v>84</v>
      </c>
      <c r="P41" s="273">
        <v>23</v>
      </c>
      <c r="Q41" s="273">
        <v>102</v>
      </c>
      <c r="R41" s="273">
        <v>23</v>
      </c>
      <c r="S41" s="278">
        <v>332</v>
      </c>
      <c r="V41" s="192"/>
      <c r="W41" s="272" t="s">
        <v>336</v>
      </c>
      <c r="X41" s="273" t="s">
        <v>365</v>
      </c>
      <c r="Y41" s="273">
        <v>362</v>
      </c>
      <c r="Z41" s="273">
        <v>110</v>
      </c>
      <c r="AA41" s="273">
        <v>475</v>
      </c>
      <c r="AB41" s="273">
        <v>110</v>
      </c>
      <c r="AC41" s="194">
        <v>3341</v>
      </c>
    </row>
    <row r="42" spans="2:30" x14ac:dyDescent="0.4">
      <c r="B42" s="282"/>
      <c r="C42" s="141"/>
      <c r="D42" s="143"/>
      <c r="E42" s="143"/>
      <c r="F42" s="143"/>
      <c r="G42" s="143"/>
      <c r="H42" s="143"/>
      <c r="I42" s="145"/>
      <c r="K42"/>
      <c r="L42" s="282"/>
      <c r="M42" s="141"/>
      <c r="N42" s="143"/>
      <c r="O42" s="143"/>
      <c r="P42" s="143"/>
      <c r="Q42" s="143"/>
      <c r="R42" s="143"/>
      <c r="S42" s="184"/>
      <c r="V42" s="192"/>
      <c r="W42" s="141"/>
      <c r="X42" s="143"/>
      <c r="Y42" s="143"/>
      <c r="Z42" s="143"/>
      <c r="AA42" s="143"/>
      <c r="AB42" s="143"/>
      <c r="AC42" s="145"/>
    </row>
    <row r="43" spans="2:30" ht="19.5" thickBot="1" x14ac:dyDescent="0.45">
      <c r="B43" s="282"/>
      <c r="C43" s="153"/>
      <c r="D43" s="177"/>
      <c r="E43" s="277">
        <f>E41+F41</f>
        <v>135</v>
      </c>
      <c r="F43" s="277"/>
      <c r="G43" s="277">
        <f>G41+H41</f>
        <v>170</v>
      </c>
      <c r="H43" s="277"/>
      <c r="I43" s="146"/>
      <c r="K43"/>
      <c r="L43" s="282"/>
      <c r="M43" s="153"/>
      <c r="N43" s="177"/>
      <c r="O43" s="277">
        <f>O41+P41</f>
        <v>107</v>
      </c>
      <c r="P43" s="277"/>
      <c r="Q43" s="277">
        <f>Q41+R41</f>
        <v>125</v>
      </c>
      <c r="R43" s="277"/>
      <c r="S43" s="185"/>
      <c r="V43" s="192"/>
      <c r="W43" s="153"/>
      <c r="X43" s="177"/>
      <c r="Y43" s="207">
        <f>Y41+Z41</f>
        <v>472</v>
      </c>
      <c r="Z43" s="208"/>
      <c r="AA43" s="207">
        <f>AA41+AB41</f>
        <v>585</v>
      </c>
      <c r="AB43" s="208"/>
      <c r="AC43" s="176"/>
      <c r="AD43" s="66">
        <v>148.47999999999999</v>
      </c>
    </row>
    <row r="44" spans="2:30" x14ac:dyDescent="0.4">
      <c r="B44" s="282"/>
      <c r="C44" s="272" t="s">
        <v>450</v>
      </c>
      <c r="D44" s="143" t="s">
        <v>484</v>
      </c>
      <c r="E44" s="143">
        <v>133</v>
      </c>
      <c r="F44" s="143">
        <v>29</v>
      </c>
      <c r="G44" s="143">
        <v>146</v>
      </c>
      <c r="H44" s="143">
        <v>29</v>
      </c>
      <c r="I44" s="144">
        <v>432</v>
      </c>
      <c r="K44"/>
      <c r="L44" s="282"/>
      <c r="M44" s="272" t="s">
        <v>427</v>
      </c>
      <c r="N44" s="273" t="s">
        <v>428</v>
      </c>
      <c r="O44" s="273">
        <v>76</v>
      </c>
      <c r="P44" s="273">
        <v>20</v>
      </c>
      <c r="Q44" s="273">
        <v>78</v>
      </c>
      <c r="R44" s="273">
        <v>20</v>
      </c>
      <c r="S44" s="278">
        <v>332</v>
      </c>
      <c r="V44" s="192"/>
      <c r="W44" s="272" t="s">
        <v>337</v>
      </c>
      <c r="X44" s="143" t="s">
        <v>370</v>
      </c>
      <c r="Y44" s="143">
        <v>457</v>
      </c>
      <c r="Z44" s="143">
        <v>150</v>
      </c>
      <c r="AA44" s="143">
        <v>536</v>
      </c>
      <c r="AB44" s="143">
        <v>150</v>
      </c>
      <c r="AC44" s="144">
        <v>2319</v>
      </c>
    </row>
    <row r="45" spans="2:30" x14ac:dyDescent="0.4">
      <c r="B45" s="282"/>
      <c r="C45" s="141"/>
      <c r="D45" s="143"/>
      <c r="E45" s="143"/>
      <c r="F45" s="143"/>
      <c r="G45" s="143"/>
      <c r="H45" s="143"/>
      <c r="I45" s="145"/>
      <c r="K45"/>
      <c r="L45" s="282"/>
      <c r="M45" s="141"/>
      <c r="N45" s="143"/>
      <c r="O45" s="143"/>
      <c r="P45" s="143"/>
      <c r="Q45" s="143"/>
      <c r="R45" s="143"/>
      <c r="S45" s="184"/>
      <c r="V45" s="192"/>
      <c r="W45" s="141"/>
      <c r="X45" s="143"/>
      <c r="Y45" s="143"/>
      <c r="Z45" s="143"/>
      <c r="AA45" s="143"/>
      <c r="AB45" s="143"/>
      <c r="AC45" s="145"/>
    </row>
    <row r="46" spans="2:30" ht="19.5" thickBot="1" x14ac:dyDescent="0.45">
      <c r="B46" s="282"/>
      <c r="C46" s="153"/>
      <c r="D46" s="143"/>
      <c r="E46" s="277">
        <f>E44+F44</f>
        <v>162</v>
      </c>
      <c r="F46" s="277"/>
      <c r="G46" s="277">
        <f>G44+H44</f>
        <v>175</v>
      </c>
      <c r="H46" s="277"/>
      <c r="I46" s="146"/>
      <c r="K46"/>
      <c r="L46" s="282"/>
      <c r="M46" s="153"/>
      <c r="N46" s="177"/>
      <c r="O46" s="277">
        <f>O44+P44</f>
        <v>96</v>
      </c>
      <c r="P46" s="277"/>
      <c r="Q46" s="277">
        <f>Q44+R44</f>
        <v>98</v>
      </c>
      <c r="R46" s="277"/>
      <c r="S46" s="185"/>
      <c r="V46" s="192"/>
      <c r="W46" s="153"/>
      <c r="X46" s="143"/>
      <c r="Y46" s="207">
        <f>Y44+Z44</f>
        <v>607</v>
      </c>
      <c r="Z46" s="208"/>
      <c r="AA46" s="207">
        <f>AA44+AB44</f>
        <v>686</v>
      </c>
      <c r="AB46" s="208"/>
      <c r="AC46" s="146"/>
      <c r="AD46" s="66">
        <v>103</v>
      </c>
    </row>
    <row r="47" spans="2:30" x14ac:dyDescent="0.4">
      <c r="B47" s="282"/>
      <c r="C47" s="272" t="s">
        <v>451</v>
      </c>
      <c r="D47" s="273" t="s">
        <v>492</v>
      </c>
      <c r="E47" s="273">
        <v>215</v>
      </c>
      <c r="F47" s="273">
        <v>37</v>
      </c>
      <c r="G47" s="273">
        <v>168</v>
      </c>
      <c r="H47" s="273">
        <v>37</v>
      </c>
      <c r="I47" s="278">
        <v>478</v>
      </c>
      <c r="K47" s="88"/>
      <c r="L47" s="282"/>
      <c r="M47" s="272" t="s">
        <v>429</v>
      </c>
      <c r="N47" s="273" t="s">
        <v>432</v>
      </c>
      <c r="O47" s="273">
        <v>102</v>
      </c>
      <c r="P47" s="273">
        <v>24</v>
      </c>
      <c r="Q47" s="273">
        <v>72</v>
      </c>
      <c r="R47" s="273">
        <v>24</v>
      </c>
      <c r="S47" s="278">
        <v>184</v>
      </c>
      <c r="V47" s="192"/>
      <c r="W47" s="272" t="s">
        <v>338</v>
      </c>
      <c r="X47" s="143" t="s">
        <v>374</v>
      </c>
      <c r="Y47" s="143">
        <v>754</v>
      </c>
      <c r="Z47" s="143">
        <v>244</v>
      </c>
      <c r="AA47" s="143">
        <v>853</v>
      </c>
      <c r="AB47" s="143">
        <v>244</v>
      </c>
      <c r="AC47" s="144">
        <v>3095</v>
      </c>
    </row>
    <row r="48" spans="2:30" x14ac:dyDescent="0.4">
      <c r="B48" s="282"/>
      <c r="C48" s="141"/>
      <c r="D48" s="143"/>
      <c r="E48" s="143"/>
      <c r="F48" s="143"/>
      <c r="G48" s="143"/>
      <c r="H48" s="143"/>
      <c r="I48" s="184"/>
      <c r="K48" s="88"/>
      <c r="L48" s="282"/>
      <c r="M48" s="141"/>
      <c r="N48" s="143"/>
      <c r="O48" s="143"/>
      <c r="P48" s="143"/>
      <c r="Q48" s="143"/>
      <c r="R48" s="143"/>
      <c r="S48" s="184"/>
      <c r="V48" s="192"/>
      <c r="W48" s="141"/>
      <c r="X48" s="143"/>
      <c r="Y48" s="143"/>
      <c r="Z48" s="143"/>
      <c r="AA48" s="143"/>
      <c r="AB48" s="143"/>
      <c r="AC48" s="145"/>
    </row>
    <row r="49" spans="2:30" ht="19.5" thickBot="1" x14ac:dyDescent="0.45">
      <c r="B49" s="282"/>
      <c r="C49" s="153"/>
      <c r="D49" s="177"/>
      <c r="E49" s="277">
        <f>E47+F47</f>
        <v>252</v>
      </c>
      <c r="F49" s="277"/>
      <c r="G49" s="277">
        <f>G47+H47</f>
        <v>205</v>
      </c>
      <c r="H49" s="277"/>
      <c r="I49" s="185"/>
      <c r="K49" s="88"/>
      <c r="L49" s="282"/>
      <c r="M49" s="153"/>
      <c r="N49" s="177"/>
      <c r="O49" s="277">
        <f>O47+P47</f>
        <v>126</v>
      </c>
      <c r="P49" s="277"/>
      <c r="Q49" s="277">
        <f>Q47+R47</f>
        <v>96</v>
      </c>
      <c r="R49" s="277"/>
      <c r="S49" s="185"/>
      <c r="V49" s="192"/>
      <c r="W49" s="153"/>
      <c r="X49" s="143"/>
      <c r="Y49" s="207">
        <f>Y47+Z47</f>
        <v>998</v>
      </c>
      <c r="Z49" s="208"/>
      <c r="AA49" s="207">
        <f>AA47+AB47</f>
        <v>1097</v>
      </c>
      <c r="AB49" s="208"/>
      <c r="AC49" s="146"/>
      <c r="AD49" s="66">
        <v>137.5</v>
      </c>
    </row>
    <row r="50" spans="2:30" x14ac:dyDescent="0.4">
      <c r="B50" s="282"/>
      <c r="C50" s="272" t="s">
        <v>460</v>
      </c>
      <c r="D50" s="273" t="s">
        <v>495</v>
      </c>
      <c r="E50" s="143">
        <v>165</v>
      </c>
      <c r="F50" s="143">
        <v>31</v>
      </c>
      <c r="G50" s="143">
        <v>147</v>
      </c>
      <c r="H50" s="143">
        <v>31</v>
      </c>
      <c r="I50" s="144">
        <v>221</v>
      </c>
      <c r="K50" s="88"/>
      <c r="L50" s="282"/>
      <c r="M50" s="272" t="s">
        <v>402</v>
      </c>
      <c r="N50" s="273" t="s">
        <v>436</v>
      </c>
      <c r="O50" s="143">
        <v>154</v>
      </c>
      <c r="P50" s="143">
        <v>35</v>
      </c>
      <c r="Q50" s="143">
        <v>159</v>
      </c>
      <c r="R50" s="143">
        <v>35</v>
      </c>
      <c r="S50" s="144">
        <v>270</v>
      </c>
      <c r="V50" s="192"/>
      <c r="W50" s="272" t="s">
        <v>339</v>
      </c>
      <c r="X50" s="143" t="s">
        <v>384</v>
      </c>
      <c r="Y50" s="143">
        <v>508</v>
      </c>
      <c r="Z50" s="143">
        <v>167</v>
      </c>
      <c r="AA50" s="143">
        <v>563</v>
      </c>
      <c r="AB50" s="143">
        <v>167</v>
      </c>
      <c r="AC50" s="144">
        <v>1064</v>
      </c>
    </row>
    <row r="51" spans="2:30" x14ac:dyDescent="0.4">
      <c r="B51" s="282"/>
      <c r="C51" s="141"/>
      <c r="D51" s="143"/>
      <c r="E51" s="143"/>
      <c r="F51" s="143"/>
      <c r="G51" s="143"/>
      <c r="H51" s="143"/>
      <c r="I51" s="145"/>
      <c r="K51" s="88"/>
      <c r="L51" s="282"/>
      <c r="M51" s="141"/>
      <c r="N51" s="143"/>
      <c r="O51" s="143"/>
      <c r="P51" s="143"/>
      <c r="Q51" s="143"/>
      <c r="R51" s="143"/>
      <c r="S51" s="145"/>
      <c r="V51" s="192"/>
      <c r="W51" s="141"/>
      <c r="X51" s="143"/>
      <c r="Y51" s="143"/>
      <c r="Z51" s="143"/>
      <c r="AA51" s="143"/>
      <c r="AB51" s="143"/>
      <c r="AC51" s="145"/>
    </row>
    <row r="52" spans="2:30" ht="19.5" thickBot="1" x14ac:dyDescent="0.45">
      <c r="B52" s="282"/>
      <c r="C52" s="153"/>
      <c r="D52" s="177"/>
      <c r="E52" s="277">
        <f>E50+F50</f>
        <v>196</v>
      </c>
      <c r="F52" s="277"/>
      <c r="G52" s="277">
        <f>G50+H50</f>
        <v>178</v>
      </c>
      <c r="H52" s="277"/>
      <c r="I52" s="146"/>
      <c r="K52" s="88"/>
      <c r="L52" s="282"/>
      <c r="M52" s="153"/>
      <c r="N52" s="177"/>
      <c r="O52" s="277">
        <f>O50+P50</f>
        <v>189</v>
      </c>
      <c r="P52" s="277"/>
      <c r="Q52" s="277">
        <f>Q50+R50</f>
        <v>194</v>
      </c>
      <c r="R52" s="277"/>
      <c r="S52" s="146"/>
      <c r="V52" s="192"/>
      <c r="W52" s="153"/>
      <c r="X52" s="143"/>
      <c r="Y52" s="207">
        <f>Y50+Z50</f>
        <v>675</v>
      </c>
      <c r="Z52" s="208"/>
      <c r="AA52" s="207">
        <f>AA50+AB50</f>
        <v>730</v>
      </c>
      <c r="AB52" s="208"/>
      <c r="AC52" s="146"/>
      <c r="AD52" s="66">
        <v>47.2</v>
      </c>
    </row>
    <row r="53" spans="2:30" x14ac:dyDescent="0.4">
      <c r="B53" s="282"/>
      <c r="C53" s="272" t="s">
        <v>461</v>
      </c>
      <c r="D53" s="273" t="s">
        <v>502</v>
      </c>
      <c r="E53" s="143">
        <v>95</v>
      </c>
      <c r="F53" s="143">
        <v>34</v>
      </c>
      <c r="G53" s="143">
        <v>97</v>
      </c>
      <c r="H53" s="143">
        <v>34</v>
      </c>
      <c r="I53" s="278">
        <v>345</v>
      </c>
      <c r="K53" s="88"/>
      <c r="L53" s="282"/>
      <c r="M53" s="272" t="s">
        <v>403</v>
      </c>
      <c r="N53" s="273" t="s">
        <v>440</v>
      </c>
      <c r="O53" s="273">
        <v>89</v>
      </c>
      <c r="P53" s="273">
        <v>49</v>
      </c>
      <c r="Q53" s="273">
        <v>136</v>
      </c>
      <c r="R53" s="273">
        <v>49</v>
      </c>
      <c r="S53" s="278">
        <v>277</v>
      </c>
      <c r="V53" s="192"/>
      <c r="W53" s="179" t="s">
        <v>388</v>
      </c>
      <c r="X53" s="143" t="s">
        <v>389</v>
      </c>
      <c r="Y53" s="143">
        <v>176</v>
      </c>
      <c r="Z53" s="143">
        <v>33</v>
      </c>
      <c r="AA53" s="143">
        <v>174</v>
      </c>
      <c r="AB53" s="143">
        <v>33</v>
      </c>
      <c r="AC53" s="144">
        <v>476</v>
      </c>
    </row>
    <row r="54" spans="2:30" x14ac:dyDescent="0.4">
      <c r="B54" s="282"/>
      <c r="C54" s="141"/>
      <c r="D54" s="143"/>
      <c r="E54" s="143"/>
      <c r="F54" s="143"/>
      <c r="G54" s="143"/>
      <c r="H54" s="143"/>
      <c r="I54" s="184"/>
      <c r="K54" s="88"/>
      <c r="L54" s="282"/>
      <c r="M54" s="141"/>
      <c r="N54" s="143"/>
      <c r="O54" s="143"/>
      <c r="P54" s="143"/>
      <c r="Q54" s="143"/>
      <c r="R54" s="143"/>
      <c r="S54" s="184"/>
      <c r="V54" s="192"/>
      <c r="W54" s="180"/>
      <c r="X54" s="143"/>
      <c r="Y54" s="143"/>
      <c r="Z54" s="143"/>
      <c r="AA54" s="143"/>
      <c r="AB54" s="143"/>
      <c r="AC54" s="145"/>
    </row>
    <row r="55" spans="2:30" ht="19.5" thickBot="1" x14ac:dyDescent="0.45">
      <c r="B55" s="282"/>
      <c r="C55" s="153"/>
      <c r="D55" s="177"/>
      <c r="E55" s="277">
        <f>E53+F53</f>
        <v>129</v>
      </c>
      <c r="F55" s="277"/>
      <c r="G55" s="277">
        <f>G53+H53</f>
        <v>131</v>
      </c>
      <c r="H55" s="277"/>
      <c r="I55" s="185"/>
      <c r="K55" s="88"/>
      <c r="L55" s="282"/>
      <c r="M55" s="153"/>
      <c r="N55" s="177"/>
      <c r="O55" s="277">
        <f>O53+P53</f>
        <v>138</v>
      </c>
      <c r="P55" s="277"/>
      <c r="Q55" s="277">
        <f>Q53+R53</f>
        <v>185</v>
      </c>
      <c r="R55" s="277"/>
      <c r="S55" s="185"/>
      <c r="V55" s="192"/>
      <c r="W55" s="181"/>
      <c r="X55" s="143"/>
      <c r="Y55" s="207">
        <f>Y53+Z53</f>
        <v>209</v>
      </c>
      <c r="Z55" s="208"/>
      <c r="AA55" s="207">
        <f>AA53+AB53</f>
        <v>207</v>
      </c>
      <c r="AB55" s="208"/>
      <c r="AC55" s="146"/>
      <c r="AD55" s="66">
        <f>AC53/22.5</f>
        <v>21.155555555555555</v>
      </c>
    </row>
    <row r="56" spans="2:30" x14ac:dyDescent="0.4">
      <c r="B56" s="282"/>
      <c r="C56" s="272" t="s">
        <v>462</v>
      </c>
      <c r="D56" s="143" t="s">
        <v>505</v>
      </c>
      <c r="E56" s="143">
        <v>33</v>
      </c>
      <c r="F56" s="143">
        <v>19</v>
      </c>
      <c r="G56" s="143">
        <v>55</v>
      </c>
      <c r="H56" s="143">
        <v>19</v>
      </c>
      <c r="I56" s="144">
        <v>44</v>
      </c>
      <c r="K56" s="88"/>
      <c r="L56" s="282"/>
      <c r="M56" s="272" t="s">
        <v>439</v>
      </c>
      <c r="N56" s="143" t="s">
        <v>444</v>
      </c>
      <c r="O56" s="143">
        <v>79</v>
      </c>
      <c r="P56" s="143">
        <v>22</v>
      </c>
      <c r="Q56" s="143">
        <v>112</v>
      </c>
      <c r="R56" s="143">
        <v>22</v>
      </c>
      <c r="S56" s="144">
        <v>336</v>
      </c>
      <c r="V56" s="192"/>
      <c r="W56" s="272" t="s">
        <v>390</v>
      </c>
      <c r="X56" s="273"/>
      <c r="Y56" s="200"/>
      <c r="Z56" s="200"/>
      <c r="AA56" s="200"/>
      <c r="AB56" s="200"/>
      <c r="AC56" s="194"/>
    </row>
    <row r="57" spans="2:30" x14ac:dyDescent="0.4">
      <c r="B57" s="282"/>
      <c r="C57" s="141"/>
      <c r="D57" s="143"/>
      <c r="E57" s="143"/>
      <c r="F57" s="143"/>
      <c r="G57" s="143"/>
      <c r="H57" s="143"/>
      <c r="I57" s="145"/>
      <c r="K57" s="88"/>
      <c r="L57" s="282"/>
      <c r="M57" s="141"/>
      <c r="N57" s="143"/>
      <c r="O57" s="143"/>
      <c r="P57" s="143"/>
      <c r="Q57" s="143"/>
      <c r="R57" s="143"/>
      <c r="S57" s="145"/>
      <c r="V57" s="192"/>
      <c r="W57" s="141"/>
      <c r="X57" s="143"/>
      <c r="Y57" s="156"/>
      <c r="Z57" s="156"/>
      <c r="AA57" s="156"/>
      <c r="AB57" s="156"/>
      <c r="AC57" s="145"/>
    </row>
    <row r="58" spans="2:30" ht="19.5" thickBot="1" x14ac:dyDescent="0.45">
      <c r="B58" s="282"/>
      <c r="C58" s="153"/>
      <c r="D58" s="143"/>
      <c r="E58" s="277">
        <f>E56+F56</f>
        <v>52</v>
      </c>
      <c r="F58" s="277"/>
      <c r="G58" s="277">
        <f>G56+H56</f>
        <v>74</v>
      </c>
      <c r="H58" s="277"/>
      <c r="I58" s="146"/>
      <c r="K58" s="88"/>
      <c r="L58" s="282"/>
      <c r="M58" s="153"/>
      <c r="N58" s="143"/>
      <c r="O58" s="277">
        <f>O56+P56</f>
        <v>101</v>
      </c>
      <c r="P58" s="277"/>
      <c r="Q58" s="277">
        <f>Q56+R56</f>
        <v>134</v>
      </c>
      <c r="R58" s="277"/>
      <c r="S58" s="146"/>
      <c r="V58" s="192"/>
      <c r="W58" s="153"/>
      <c r="X58" s="177"/>
      <c r="Y58" s="207"/>
      <c r="Z58" s="208"/>
      <c r="AA58" s="207"/>
      <c r="AB58" s="208"/>
      <c r="AC58" s="176"/>
    </row>
    <row r="59" spans="2:30" x14ac:dyDescent="0.4">
      <c r="B59" s="282"/>
      <c r="C59" s="272" t="s">
        <v>463</v>
      </c>
      <c r="D59" s="279" t="s">
        <v>508</v>
      </c>
      <c r="E59" s="143">
        <v>164</v>
      </c>
      <c r="F59" s="143">
        <v>41</v>
      </c>
      <c r="G59" s="143">
        <v>158</v>
      </c>
      <c r="H59" s="143">
        <v>41</v>
      </c>
      <c r="I59" s="144">
        <v>525</v>
      </c>
      <c r="K59" s="88"/>
      <c r="L59" s="282"/>
      <c r="M59" s="272" t="s">
        <v>455</v>
      </c>
      <c r="N59" s="279" t="s">
        <v>456</v>
      </c>
      <c r="O59" s="143">
        <v>148</v>
      </c>
      <c r="P59" s="143">
        <v>48</v>
      </c>
      <c r="Q59" s="143">
        <v>172</v>
      </c>
      <c r="R59" s="143">
        <v>48</v>
      </c>
      <c r="S59" s="144">
        <v>317</v>
      </c>
      <c r="V59" s="192"/>
      <c r="W59" s="272" t="s">
        <v>391</v>
      </c>
      <c r="X59" s="197"/>
      <c r="Y59" s="273"/>
      <c r="Z59" s="273"/>
      <c r="AA59" s="273"/>
      <c r="AB59" s="273"/>
      <c r="AC59" s="194"/>
    </row>
    <row r="60" spans="2:30" x14ac:dyDescent="0.4">
      <c r="B60" s="282"/>
      <c r="C60" s="141"/>
      <c r="D60" s="150"/>
      <c r="E60" s="143"/>
      <c r="F60" s="143"/>
      <c r="G60" s="143"/>
      <c r="H60" s="143"/>
      <c r="I60" s="145"/>
      <c r="K60" s="88"/>
      <c r="L60" s="282"/>
      <c r="M60" s="141"/>
      <c r="N60" s="150"/>
      <c r="O60" s="143"/>
      <c r="P60" s="143"/>
      <c r="Q60" s="143"/>
      <c r="R60" s="143"/>
      <c r="S60" s="145"/>
      <c r="V60" s="192"/>
      <c r="W60" s="141"/>
      <c r="X60" s="204"/>
      <c r="Y60" s="143"/>
      <c r="Z60" s="143"/>
      <c r="AA60" s="143"/>
      <c r="AB60" s="143"/>
      <c r="AC60" s="145"/>
    </row>
    <row r="61" spans="2:30" ht="19.5" thickBot="1" x14ac:dyDescent="0.45">
      <c r="B61" s="283"/>
      <c r="C61" s="153"/>
      <c r="D61" s="280"/>
      <c r="E61" s="277">
        <f>E59+F59</f>
        <v>205</v>
      </c>
      <c r="F61" s="277"/>
      <c r="G61" s="277">
        <f>G59+H59</f>
        <v>199</v>
      </c>
      <c r="H61" s="277"/>
      <c r="I61" s="146"/>
      <c r="K61" s="88"/>
      <c r="L61" s="283"/>
      <c r="M61" s="153"/>
      <c r="N61" s="280"/>
      <c r="O61" s="277">
        <f>O59+P59</f>
        <v>196</v>
      </c>
      <c r="P61" s="277"/>
      <c r="Q61" s="277">
        <f>Q59+R59</f>
        <v>220</v>
      </c>
      <c r="R61" s="277"/>
      <c r="S61" s="146"/>
      <c r="V61" s="193"/>
      <c r="W61" s="153"/>
      <c r="X61" s="205"/>
      <c r="Y61" s="207">
        <f>Y59+Z59</f>
        <v>0</v>
      </c>
      <c r="Z61" s="208"/>
      <c r="AA61" s="207">
        <f>AA59+AB59</f>
        <v>0</v>
      </c>
      <c r="AB61" s="208"/>
      <c r="AC61" s="176"/>
    </row>
    <row r="62" spans="2:30" x14ac:dyDescent="0.4">
      <c r="B62" s="77"/>
      <c r="C62" s="77"/>
      <c r="D62" s="91"/>
      <c r="E62" s="92"/>
      <c r="F62" s="92"/>
      <c r="G62" s="92"/>
      <c r="H62" s="92"/>
      <c r="I62" s="77"/>
      <c r="K62" s="88"/>
      <c r="L62" s="88"/>
      <c r="M62" s="88"/>
      <c r="N62" s="88"/>
      <c r="O62" s="88"/>
      <c r="P62" s="88"/>
      <c r="Q62" s="88"/>
      <c r="R62" s="88"/>
    </row>
    <row r="63" spans="2:30" x14ac:dyDescent="0.4">
      <c r="D63" s="178" t="s">
        <v>145</v>
      </c>
    </row>
    <row r="64" spans="2:30" ht="19.5" thickBot="1" x14ac:dyDescent="0.45">
      <c r="D64" s="178"/>
    </row>
    <row r="65" spans="3:34"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B65" s="83"/>
      <c r="AC65" s="255" t="s">
        <v>183</v>
      </c>
      <c r="AD65" s="256"/>
      <c r="AE65" s="263" t="s">
        <v>147</v>
      </c>
      <c r="AF65" s="182"/>
      <c r="AG65" s="182" t="s">
        <v>148</v>
      </c>
      <c r="AH65" s="183"/>
    </row>
    <row r="66" spans="3:34" x14ac:dyDescent="0.4">
      <c r="C66" s="84" t="s">
        <v>146</v>
      </c>
      <c r="D66" s="191" t="s">
        <v>460</v>
      </c>
      <c r="E66" s="266">
        <v>79</v>
      </c>
      <c r="F66" s="267"/>
      <c r="G66" s="97" t="s">
        <v>103</v>
      </c>
      <c r="H66" s="70" t="s">
        <v>128</v>
      </c>
      <c r="I66" s="70" t="s">
        <v>129</v>
      </c>
      <c r="J66" s="71" t="s">
        <v>128</v>
      </c>
      <c r="L66" s="191" t="s">
        <v>439</v>
      </c>
      <c r="M66" s="266">
        <v>162</v>
      </c>
      <c r="N66" s="267"/>
      <c r="O66" s="97" t="s">
        <v>103</v>
      </c>
      <c r="P66" s="70" t="s">
        <v>128</v>
      </c>
      <c r="Q66" s="70" t="s">
        <v>129</v>
      </c>
      <c r="R66" s="71" t="s">
        <v>128</v>
      </c>
      <c r="T66" s="191" t="s">
        <v>390</v>
      </c>
      <c r="U66" s="266">
        <v>47</v>
      </c>
      <c r="V66" s="267"/>
      <c r="W66" s="97" t="s">
        <v>103</v>
      </c>
      <c r="X66" s="70" t="s">
        <v>128</v>
      </c>
      <c r="Y66" s="70" t="s">
        <v>129</v>
      </c>
      <c r="Z66" s="71" t="s">
        <v>128</v>
      </c>
      <c r="AB66" s="191" t="s">
        <v>333</v>
      </c>
      <c r="AC66" s="266">
        <v>88</v>
      </c>
      <c r="AD66" s="267"/>
      <c r="AE66" s="97" t="s">
        <v>103</v>
      </c>
      <c r="AF66" s="70" t="s">
        <v>128</v>
      </c>
      <c r="AG66" s="70" t="s">
        <v>129</v>
      </c>
      <c r="AH66" s="71" t="s">
        <v>128</v>
      </c>
    </row>
    <row r="67" spans="3:34" ht="19.5" x14ac:dyDescent="0.4">
      <c r="C67" s="107" t="s">
        <v>302</v>
      </c>
      <c r="D67" s="192"/>
      <c r="E67" s="268"/>
      <c r="F67" s="269"/>
      <c r="G67" s="142">
        <v>43</v>
      </c>
      <c r="H67" s="154">
        <v>10</v>
      </c>
      <c r="I67" s="154">
        <v>27</v>
      </c>
      <c r="J67" s="144">
        <v>10</v>
      </c>
      <c r="L67" s="192"/>
      <c r="M67" s="268"/>
      <c r="N67" s="269"/>
      <c r="O67" s="142">
        <v>38</v>
      </c>
      <c r="P67" s="154">
        <v>10</v>
      </c>
      <c r="Q67" s="154">
        <v>37</v>
      </c>
      <c r="R67" s="144">
        <v>10</v>
      </c>
      <c r="T67" s="192"/>
      <c r="U67" s="268"/>
      <c r="V67" s="269"/>
      <c r="W67" s="142">
        <v>27</v>
      </c>
      <c r="X67" s="154">
        <v>13</v>
      </c>
      <c r="Y67" s="154">
        <v>43</v>
      </c>
      <c r="Z67" s="144">
        <v>13</v>
      </c>
      <c r="AB67" s="192"/>
      <c r="AC67" s="268"/>
      <c r="AD67" s="269"/>
      <c r="AE67" s="142">
        <v>43</v>
      </c>
      <c r="AF67" s="154">
        <v>9</v>
      </c>
      <c r="AG67" s="154">
        <v>42</v>
      </c>
      <c r="AH67" s="144">
        <v>9</v>
      </c>
    </row>
    <row r="68" spans="3:34" x14ac:dyDescent="0.4">
      <c r="D68" s="192"/>
      <c r="E68" s="268"/>
      <c r="F68" s="269"/>
      <c r="G68" s="264"/>
      <c r="H68" s="156"/>
      <c r="I68" s="156"/>
      <c r="J68" s="146"/>
      <c r="L68" s="192"/>
      <c r="M68" s="268"/>
      <c r="N68" s="269"/>
      <c r="O68" s="264"/>
      <c r="P68" s="156"/>
      <c r="Q68" s="156"/>
      <c r="R68" s="146"/>
      <c r="T68" s="192"/>
      <c r="U68" s="268"/>
      <c r="V68" s="269"/>
      <c r="W68" s="264"/>
      <c r="X68" s="156"/>
      <c r="Y68" s="156"/>
      <c r="Z68" s="146"/>
      <c r="AB68" s="192"/>
      <c r="AC68" s="268"/>
      <c r="AD68" s="269"/>
      <c r="AE68" s="264"/>
      <c r="AF68" s="156"/>
      <c r="AG68" s="156"/>
      <c r="AH68" s="146"/>
    </row>
    <row r="69" spans="3:34" ht="19.5" thickBot="1" x14ac:dyDescent="0.45">
      <c r="D69" s="193"/>
      <c r="E69" s="270"/>
      <c r="F69" s="271"/>
      <c r="G69" s="265">
        <f>G67+H67</f>
        <v>53</v>
      </c>
      <c r="H69" s="196"/>
      <c r="I69" s="195">
        <f>I67+J67</f>
        <v>37</v>
      </c>
      <c r="J69" s="201"/>
      <c r="L69" s="193"/>
      <c r="M69" s="270"/>
      <c r="N69" s="271"/>
      <c r="O69" s="265">
        <f>O67+P67</f>
        <v>48</v>
      </c>
      <c r="P69" s="196"/>
      <c r="Q69" s="195">
        <f>Q67+R67</f>
        <v>47</v>
      </c>
      <c r="R69" s="201"/>
      <c r="T69" s="193"/>
      <c r="U69" s="270"/>
      <c r="V69" s="271"/>
      <c r="W69" s="265">
        <f>W67+X67</f>
        <v>40</v>
      </c>
      <c r="X69" s="196"/>
      <c r="Y69" s="195">
        <f>Y67+Z67</f>
        <v>56</v>
      </c>
      <c r="Z69" s="201"/>
      <c r="AB69" s="193"/>
      <c r="AC69" s="270"/>
      <c r="AD69" s="271"/>
      <c r="AE69" s="265">
        <f>AE67+AF67</f>
        <v>52</v>
      </c>
      <c r="AF69" s="196"/>
      <c r="AG69" s="195">
        <f>AG67+AH67</f>
        <v>51</v>
      </c>
      <c r="AH69" s="201"/>
    </row>
    <row r="70" spans="3:34" x14ac:dyDescent="0.4">
      <c r="D70" s="191" t="s">
        <v>461</v>
      </c>
      <c r="E70" s="266">
        <v>184</v>
      </c>
      <c r="F70" s="267"/>
      <c r="G70" s="97" t="s">
        <v>103</v>
      </c>
      <c r="H70" s="70" t="s">
        <v>128</v>
      </c>
      <c r="I70" s="70" t="s">
        <v>129</v>
      </c>
      <c r="J70" s="71" t="s">
        <v>128</v>
      </c>
      <c r="L70" s="191" t="s">
        <v>455</v>
      </c>
      <c r="M70" s="266">
        <v>380</v>
      </c>
      <c r="N70" s="267"/>
      <c r="O70" s="97" t="s">
        <v>103</v>
      </c>
      <c r="P70" s="70" t="s">
        <v>128</v>
      </c>
      <c r="Q70" s="70" t="s">
        <v>129</v>
      </c>
      <c r="R70" s="71" t="s">
        <v>128</v>
      </c>
      <c r="T70" s="191" t="s">
        <v>391</v>
      </c>
      <c r="U70" s="266">
        <v>57</v>
      </c>
      <c r="V70" s="267"/>
      <c r="W70" s="97" t="s">
        <v>103</v>
      </c>
      <c r="X70" s="70" t="s">
        <v>128</v>
      </c>
      <c r="Y70" s="70" t="s">
        <v>129</v>
      </c>
      <c r="Z70" s="71" t="s">
        <v>128</v>
      </c>
      <c r="AB70" s="191" t="s">
        <v>334</v>
      </c>
      <c r="AC70" s="266">
        <v>62</v>
      </c>
      <c r="AD70" s="267"/>
      <c r="AE70" s="97" t="s">
        <v>103</v>
      </c>
      <c r="AF70" s="70" t="s">
        <v>128</v>
      </c>
      <c r="AG70" s="70" t="s">
        <v>129</v>
      </c>
      <c r="AH70" s="71" t="s">
        <v>128</v>
      </c>
    </row>
    <row r="71" spans="3:34" x14ac:dyDescent="0.4">
      <c r="D71" s="192"/>
      <c r="E71" s="268"/>
      <c r="F71" s="269"/>
      <c r="G71" s="142">
        <v>21</v>
      </c>
      <c r="H71" s="154">
        <v>0</v>
      </c>
      <c r="I71" s="154">
        <v>25</v>
      </c>
      <c r="J71" s="144">
        <v>0</v>
      </c>
      <c r="L71" s="192"/>
      <c r="M71" s="268"/>
      <c r="N71" s="269"/>
      <c r="O71" s="142">
        <v>53</v>
      </c>
      <c r="P71" s="154">
        <v>16</v>
      </c>
      <c r="Q71" s="154">
        <v>65</v>
      </c>
      <c r="R71" s="144">
        <v>16</v>
      </c>
      <c r="T71" s="192"/>
      <c r="U71" s="268"/>
      <c r="V71" s="269"/>
      <c r="W71" s="142">
        <v>32</v>
      </c>
      <c r="X71" s="154">
        <v>7</v>
      </c>
      <c r="Y71" s="154">
        <v>32</v>
      </c>
      <c r="Z71" s="144">
        <v>7</v>
      </c>
      <c r="AB71" s="192"/>
      <c r="AC71" s="268"/>
      <c r="AD71" s="269"/>
      <c r="AE71" s="142">
        <v>85</v>
      </c>
      <c r="AF71" s="154">
        <v>18</v>
      </c>
      <c r="AG71" s="154">
        <v>91</v>
      </c>
      <c r="AH71" s="144">
        <v>18</v>
      </c>
    </row>
    <row r="72" spans="3:34" x14ac:dyDescent="0.4">
      <c r="D72" s="192"/>
      <c r="E72" s="268"/>
      <c r="F72" s="269"/>
      <c r="G72" s="264"/>
      <c r="H72" s="156"/>
      <c r="I72" s="156"/>
      <c r="J72" s="146"/>
      <c r="L72" s="192"/>
      <c r="M72" s="268"/>
      <c r="N72" s="269"/>
      <c r="O72" s="264"/>
      <c r="P72" s="156"/>
      <c r="Q72" s="156"/>
      <c r="R72" s="146"/>
      <c r="T72" s="192"/>
      <c r="U72" s="268"/>
      <c r="V72" s="269"/>
      <c r="W72" s="264"/>
      <c r="X72" s="156"/>
      <c r="Y72" s="156"/>
      <c r="Z72" s="146"/>
      <c r="AB72" s="192"/>
      <c r="AC72" s="268"/>
      <c r="AD72" s="269"/>
      <c r="AE72" s="264"/>
      <c r="AF72" s="156"/>
      <c r="AG72" s="156"/>
      <c r="AH72" s="146"/>
    </row>
    <row r="73" spans="3:34" ht="19.5" thickBot="1" x14ac:dyDescent="0.45">
      <c r="D73" s="193"/>
      <c r="E73" s="270"/>
      <c r="F73" s="271"/>
      <c r="G73" s="265">
        <f>G71+H71</f>
        <v>21</v>
      </c>
      <c r="H73" s="196"/>
      <c r="I73" s="195">
        <f>I71+J71</f>
        <v>25</v>
      </c>
      <c r="J73" s="201"/>
      <c r="L73" s="193"/>
      <c r="M73" s="270"/>
      <c r="N73" s="271"/>
      <c r="O73" s="265">
        <f>O71+P71</f>
        <v>69</v>
      </c>
      <c r="P73" s="196"/>
      <c r="Q73" s="195">
        <f>Q71+R71</f>
        <v>81</v>
      </c>
      <c r="R73" s="201"/>
      <c r="T73" s="193"/>
      <c r="U73" s="270"/>
      <c r="V73" s="271"/>
      <c r="W73" s="265">
        <f>W71+X71</f>
        <v>39</v>
      </c>
      <c r="X73" s="196"/>
      <c r="Y73" s="195">
        <f>Y71+Z71</f>
        <v>39</v>
      </c>
      <c r="Z73" s="201"/>
      <c r="AB73" s="193"/>
      <c r="AC73" s="270"/>
      <c r="AD73" s="271"/>
      <c r="AE73" s="265">
        <f>AE71+AF71</f>
        <v>103</v>
      </c>
      <c r="AF73" s="196"/>
      <c r="AG73" s="195">
        <f>AG71+AH71</f>
        <v>109</v>
      </c>
      <c r="AH73" s="201"/>
    </row>
    <row r="74" spans="3:34" x14ac:dyDescent="0.4">
      <c r="D74" s="191" t="s">
        <v>462</v>
      </c>
      <c r="E74" s="266">
        <v>127</v>
      </c>
      <c r="F74" s="267"/>
      <c r="G74" s="97" t="s">
        <v>103</v>
      </c>
      <c r="H74" s="70" t="s">
        <v>128</v>
      </c>
      <c r="I74" s="70" t="s">
        <v>129</v>
      </c>
      <c r="J74" s="71" t="s">
        <v>128</v>
      </c>
      <c r="L74" s="191" t="s">
        <v>454</v>
      </c>
      <c r="M74" s="266">
        <v>97</v>
      </c>
      <c r="N74" s="267"/>
      <c r="O74" s="97" t="s">
        <v>103</v>
      </c>
      <c r="P74" s="70" t="s">
        <v>128</v>
      </c>
      <c r="Q74" s="70" t="s">
        <v>129</v>
      </c>
      <c r="R74" s="71" t="s">
        <v>128</v>
      </c>
      <c r="T74" s="191" t="s">
        <v>398</v>
      </c>
      <c r="U74" s="266">
        <v>111</v>
      </c>
      <c r="V74" s="267"/>
      <c r="W74" s="97" t="s">
        <v>103</v>
      </c>
      <c r="X74" s="70" t="s">
        <v>128</v>
      </c>
      <c r="Y74" s="70" t="s">
        <v>129</v>
      </c>
      <c r="Z74" s="71" t="s">
        <v>128</v>
      </c>
      <c r="AB74" s="191" t="s">
        <v>335</v>
      </c>
      <c r="AC74" s="266">
        <v>148</v>
      </c>
      <c r="AD74" s="267"/>
      <c r="AE74" s="97" t="s">
        <v>103</v>
      </c>
      <c r="AF74" s="70" t="s">
        <v>128</v>
      </c>
      <c r="AG74" s="70" t="s">
        <v>129</v>
      </c>
      <c r="AH74" s="71" t="s">
        <v>128</v>
      </c>
    </row>
    <row r="75" spans="3:34" x14ac:dyDescent="0.4">
      <c r="D75" s="192"/>
      <c r="E75" s="268"/>
      <c r="F75" s="269"/>
      <c r="G75" s="142">
        <v>21</v>
      </c>
      <c r="H75" s="154">
        <v>4</v>
      </c>
      <c r="I75" s="154">
        <v>37</v>
      </c>
      <c r="J75" s="144">
        <v>4</v>
      </c>
      <c r="L75" s="192"/>
      <c r="M75" s="268"/>
      <c r="N75" s="269"/>
      <c r="O75" s="142">
        <v>53</v>
      </c>
      <c r="P75" s="154">
        <v>7</v>
      </c>
      <c r="Q75" s="154">
        <v>75</v>
      </c>
      <c r="R75" s="144">
        <v>7</v>
      </c>
      <c r="T75" s="192"/>
      <c r="U75" s="268"/>
      <c r="V75" s="269"/>
      <c r="W75" s="142">
        <v>61</v>
      </c>
      <c r="X75" s="154">
        <v>15</v>
      </c>
      <c r="Y75" s="154">
        <v>58</v>
      </c>
      <c r="Z75" s="144">
        <v>15</v>
      </c>
      <c r="AB75" s="192"/>
      <c r="AC75" s="268"/>
      <c r="AD75" s="269"/>
      <c r="AE75" s="142">
        <v>157</v>
      </c>
      <c r="AF75" s="154">
        <v>33</v>
      </c>
      <c r="AG75" s="154">
        <v>134</v>
      </c>
      <c r="AH75" s="144">
        <v>33</v>
      </c>
    </row>
    <row r="76" spans="3:34" x14ac:dyDescent="0.4">
      <c r="D76" s="192"/>
      <c r="E76" s="268"/>
      <c r="F76" s="269"/>
      <c r="G76" s="264"/>
      <c r="H76" s="156"/>
      <c r="I76" s="156"/>
      <c r="J76" s="146"/>
      <c r="L76" s="192"/>
      <c r="M76" s="268"/>
      <c r="N76" s="269"/>
      <c r="O76" s="264"/>
      <c r="P76" s="156"/>
      <c r="Q76" s="156"/>
      <c r="R76" s="146"/>
      <c r="T76" s="192"/>
      <c r="U76" s="268"/>
      <c r="V76" s="269"/>
      <c r="W76" s="264"/>
      <c r="X76" s="156"/>
      <c r="Y76" s="156"/>
      <c r="Z76" s="146"/>
      <c r="AB76" s="192"/>
      <c r="AC76" s="268"/>
      <c r="AD76" s="269"/>
      <c r="AE76" s="264"/>
      <c r="AF76" s="156"/>
      <c r="AG76" s="156"/>
      <c r="AH76" s="146"/>
    </row>
    <row r="77" spans="3:34" ht="19.5" thickBot="1" x14ac:dyDescent="0.45">
      <c r="D77" s="193"/>
      <c r="E77" s="270"/>
      <c r="F77" s="271"/>
      <c r="G77" s="265">
        <f t="shared" ref="G77" si="3">G75+H75</f>
        <v>25</v>
      </c>
      <c r="H77" s="196"/>
      <c r="I77" s="195">
        <f t="shared" ref="I77" si="4">I75+J75</f>
        <v>41</v>
      </c>
      <c r="J77" s="201"/>
      <c r="L77" s="193"/>
      <c r="M77" s="270"/>
      <c r="N77" s="271"/>
      <c r="O77" s="265">
        <f t="shared" ref="O77" si="5">O75+P75</f>
        <v>60</v>
      </c>
      <c r="P77" s="196"/>
      <c r="Q77" s="195">
        <f t="shared" ref="Q77" si="6">Q75+R75</f>
        <v>82</v>
      </c>
      <c r="R77" s="201"/>
      <c r="T77" s="193"/>
      <c r="U77" s="270"/>
      <c r="V77" s="271"/>
      <c r="W77" s="265">
        <f>W75+X75</f>
        <v>76</v>
      </c>
      <c r="X77" s="196"/>
      <c r="Y77" s="195">
        <f>Y75+Z75</f>
        <v>73</v>
      </c>
      <c r="Z77" s="201"/>
      <c r="AB77" s="193"/>
      <c r="AC77" s="270"/>
      <c r="AD77" s="271"/>
      <c r="AE77" s="265">
        <f>AE75+AF75</f>
        <v>190</v>
      </c>
      <c r="AF77" s="196"/>
      <c r="AG77" s="195">
        <f>AG75+AH75</f>
        <v>167</v>
      </c>
      <c r="AH77" s="201"/>
    </row>
    <row r="78" spans="3:34" x14ac:dyDescent="0.4">
      <c r="D78" s="191" t="s">
        <v>463</v>
      </c>
      <c r="E78" s="266">
        <v>94</v>
      </c>
      <c r="F78" s="267"/>
      <c r="G78" s="97" t="s">
        <v>103</v>
      </c>
      <c r="H78" s="70" t="s">
        <v>128</v>
      </c>
      <c r="I78" s="70" t="s">
        <v>129</v>
      </c>
      <c r="J78" s="71" t="s">
        <v>128</v>
      </c>
      <c r="L78" s="191" t="s">
        <v>447</v>
      </c>
      <c r="M78" s="266">
        <v>64</v>
      </c>
      <c r="N78" s="267"/>
      <c r="O78" s="97" t="s">
        <v>103</v>
      </c>
      <c r="P78" s="70" t="s">
        <v>128</v>
      </c>
      <c r="Q78" s="70" t="s">
        <v>129</v>
      </c>
      <c r="R78" s="71" t="s">
        <v>128</v>
      </c>
      <c r="T78" s="191" t="s">
        <v>399</v>
      </c>
      <c r="U78" s="266">
        <v>176</v>
      </c>
      <c r="V78" s="267"/>
      <c r="W78" s="97" t="s">
        <v>103</v>
      </c>
      <c r="X78" s="70" t="s">
        <v>128</v>
      </c>
      <c r="Y78" s="70" t="s">
        <v>129</v>
      </c>
      <c r="Z78" s="71" t="s">
        <v>128</v>
      </c>
      <c r="AB78" s="191" t="s">
        <v>336</v>
      </c>
      <c r="AC78" s="266">
        <v>447</v>
      </c>
      <c r="AD78" s="267"/>
      <c r="AE78" s="97" t="s">
        <v>103</v>
      </c>
      <c r="AF78" s="70" t="s">
        <v>128</v>
      </c>
      <c r="AG78" s="70" t="s">
        <v>129</v>
      </c>
      <c r="AH78" s="71" t="s">
        <v>128</v>
      </c>
    </row>
    <row r="79" spans="3:34" x14ac:dyDescent="0.4">
      <c r="D79" s="192"/>
      <c r="E79" s="268"/>
      <c r="F79" s="269"/>
      <c r="G79" s="142">
        <v>45</v>
      </c>
      <c r="H79" s="154">
        <v>1</v>
      </c>
      <c r="I79" s="154">
        <v>38</v>
      </c>
      <c r="J79" s="144">
        <v>1</v>
      </c>
      <c r="L79" s="192"/>
      <c r="M79" s="268"/>
      <c r="N79" s="269"/>
      <c r="O79" s="142">
        <v>67</v>
      </c>
      <c r="P79" s="154">
        <v>8</v>
      </c>
      <c r="Q79" s="154">
        <v>44</v>
      </c>
      <c r="R79" s="144">
        <v>8</v>
      </c>
      <c r="T79" s="192"/>
      <c r="U79" s="268"/>
      <c r="V79" s="269"/>
      <c r="W79" s="142">
        <v>21</v>
      </c>
      <c r="X79" s="154">
        <v>4</v>
      </c>
      <c r="Y79" s="154">
        <v>23</v>
      </c>
      <c r="Z79" s="144">
        <v>4</v>
      </c>
      <c r="AB79" s="192"/>
      <c r="AC79" s="268"/>
      <c r="AD79" s="269"/>
      <c r="AE79" s="142">
        <v>167</v>
      </c>
      <c r="AF79" s="154">
        <v>35</v>
      </c>
      <c r="AG79" s="154">
        <v>179</v>
      </c>
      <c r="AH79" s="144">
        <v>35</v>
      </c>
    </row>
    <row r="80" spans="3:34" x14ac:dyDescent="0.4">
      <c r="D80" s="192"/>
      <c r="E80" s="268"/>
      <c r="F80" s="269"/>
      <c r="G80" s="264"/>
      <c r="H80" s="156"/>
      <c r="I80" s="156"/>
      <c r="J80" s="146"/>
      <c r="L80" s="192"/>
      <c r="M80" s="268"/>
      <c r="N80" s="269"/>
      <c r="O80" s="264"/>
      <c r="P80" s="156"/>
      <c r="Q80" s="156"/>
      <c r="R80" s="146"/>
      <c r="T80" s="192"/>
      <c r="U80" s="268"/>
      <c r="V80" s="269"/>
      <c r="W80" s="264"/>
      <c r="X80" s="156"/>
      <c r="Y80" s="156"/>
      <c r="Z80" s="146"/>
      <c r="AB80" s="192"/>
      <c r="AC80" s="268"/>
      <c r="AD80" s="269"/>
      <c r="AE80" s="264"/>
      <c r="AF80" s="156"/>
      <c r="AG80" s="156"/>
      <c r="AH80" s="146"/>
    </row>
    <row r="81" spans="4:34" ht="19.5" thickBot="1" x14ac:dyDescent="0.45">
      <c r="D81" s="193"/>
      <c r="E81" s="270"/>
      <c r="F81" s="271"/>
      <c r="G81" s="265">
        <f t="shared" ref="G81" si="7">G79+H79</f>
        <v>46</v>
      </c>
      <c r="H81" s="196"/>
      <c r="I81" s="195">
        <f t="shared" ref="I81" si="8">I79+J79</f>
        <v>39</v>
      </c>
      <c r="J81" s="201"/>
      <c r="L81" s="193"/>
      <c r="M81" s="270"/>
      <c r="N81" s="271"/>
      <c r="O81" s="265">
        <f t="shared" ref="O81" si="9">O79+P79</f>
        <v>75</v>
      </c>
      <c r="P81" s="196"/>
      <c r="Q81" s="195">
        <f t="shared" ref="Q81" si="10">Q79+R79</f>
        <v>52</v>
      </c>
      <c r="R81" s="201"/>
      <c r="T81" s="193"/>
      <c r="U81" s="270"/>
      <c r="V81" s="271"/>
      <c r="W81" s="265">
        <f>W79+X79</f>
        <v>25</v>
      </c>
      <c r="X81" s="196"/>
      <c r="Y81" s="195">
        <f>Y79+Z79</f>
        <v>27</v>
      </c>
      <c r="Z81" s="201"/>
      <c r="AB81" s="193"/>
      <c r="AC81" s="270"/>
      <c r="AD81" s="271"/>
      <c r="AE81" s="265">
        <f>AE79+AF79</f>
        <v>202</v>
      </c>
      <c r="AF81" s="196"/>
      <c r="AG81" s="195">
        <f>AG79+AH79</f>
        <v>214</v>
      </c>
      <c r="AH81" s="201"/>
    </row>
    <row r="82" spans="4:34" x14ac:dyDescent="0.4">
      <c r="D82" s="191" t="s">
        <v>496</v>
      </c>
      <c r="E82" s="266"/>
      <c r="F82" s="267"/>
      <c r="G82" s="97" t="s">
        <v>103</v>
      </c>
      <c r="H82" s="70" t="s">
        <v>128</v>
      </c>
      <c r="I82" s="70" t="s">
        <v>129</v>
      </c>
      <c r="J82" s="71" t="s">
        <v>128</v>
      </c>
      <c r="L82" s="191" t="s">
        <v>448</v>
      </c>
      <c r="M82" s="266">
        <v>22</v>
      </c>
      <c r="N82" s="267"/>
      <c r="O82" s="97" t="s">
        <v>103</v>
      </c>
      <c r="P82" s="70" t="s">
        <v>128</v>
      </c>
      <c r="Q82" s="70" t="s">
        <v>129</v>
      </c>
      <c r="R82" s="71" t="s">
        <v>128</v>
      </c>
      <c r="T82" s="191" t="s">
        <v>427</v>
      </c>
      <c r="U82" s="266">
        <v>576</v>
      </c>
      <c r="V82" s="267"/>
      <c r="W82" s="97" t="s">
        <v>103</v>
      </c>
      <c r="X82" s="70" t="s">
        <v>128</v>
      </c>
      <c r="Y82" s="70" t="s">
        <v>129</v>
      </c>
      <c r="Z82" s="71" t="s">
        <v>128</v>
      </c>
      <c r="AB82" s="191" t="s">
        <v>337</v>
      </c>
      <c r="AC82" s="266">
        <v>109</v>
      </c>
      <c r="AD82" s="267"/>
      <c r="AE82" s="97" t="s">
        <v>103</v>
      </c>
      <c r="AF82" s="70" t="s">
        <v>128</v>
      </c>
      <c r="AG82" s="70" t="s">
        <v>129</v>
      </c>
      <c r="AH82" s="71" t="s">
        <v>128</v>
      </c>
    </row>
    <row r="83" spans="4:34" x14ac:dyDescent="0.4">
      <c r="D83" s="192"/>
      <c r="E83" s="268"/>
      <c r="F83" s="269"/>
      <c r="G83" s="142"/>
      <c r="H83" s="154"/>
      <c r="I83" s="154"/>
      <c r="J83" s="144"/>
      <c r="L83" s="192"/>
      <c r="M83" s="268"/>
      <c r="N83" s="269"/>
      <c r="O83" s="142">
        <v>24</v>
      </c>
      <c r="P83" s="154">
        <v>3</v>
      </c>
      <c r="Q83" s="154">
        <v>21</v>
      </c>
      <c r="R83" s="144">
        <v>3</v>
      </c>
      <c r="T83" s="192"/>
      <c r="U83" s="268"/>
      <c r="V83" s="269"/>
      <c r="W83" s="142">
        <v>44</v>
      </c>
      <c r="X83" s="154">
        <v>6</v>
      </c>
      <c r="Y83" s="154">
        <v>29</v>
      </c>
      <c r="Z83" s="144">
        <v>6</v>
      </c>
      <c r="AB83" s="192"/>
      <c r="AC83" s="268"/>
      <c r="AD83" s="269"/>
      <c r="AE83" s="142">
        <v>160</v>
      </c>
      <c r="AF83" s="154">
        <v>40</v>
      </c>
      <c r="AG83" s="154">
        <v>155</v>
      </c>
      <c r="AH83" s="144">
        <v>40</v>
      </c>
    </row>
    <row r="84" spans="4:34" x14ac:dyDescent="0.4">
      <c r="D84" s="192"/>
      <c r="E84" s="268"/>
      <c r="F84" s="269"/>
      <c r="G84" s="264"/>
      <c r="H84" s="156"/>
      <c r="I84" s="156"/>
      <c r="J84" s="146"/>
      <c r="L84" s="192"/>
      <c r="M84" s="268"/>
      <c r="N84" s="269"/>
      <c r="O84" s="264"/>
      <c r="P84" s="156"/>
      <c r="Q84" s="156"/>
      <c r="R84" s="146"/>
      <c r="T84" s="192"/>
      <c r="U84" s="268"/>
      <c r="V84" s="269"/>
      <c r="W84" s="264"/>
      <c r="X84" s="156"/>
      <c r="Y84" s="156"/>
      <c r="Z84" s="146"/>
      <c r="AB84" s="192"/>
      <c r="AC84" s="268"/>
      <c r="AD84" s="269"/>
      <c r="AE84" s="264"/>
      <c r="AF84" s="156"/>
      <c r="AG84" s="156"/>
      <c r="AH84" s="146"/>
    </row>
    <row r="85" spans="4:34" ht="19.5" thickBot="1" x14ac:dyDescent="0.45">
      <c r="D85" s="193"/>
      <c r="E85" s="270"/>
      <c r="F85" s="271"/>
      <c r="G85" s="265">
        <f t="shared" ref="G85" si="11">G83+H83</f>
        <v>0</v>
      </c>
      <c r="H85" s="196"/>
      <c r="I85" s="195">
        <f t="shared" ref="I85" si="12">I83+J83</f>
        <v>0</v>
      </c>
      <c r="J85" s="201"/>
      <c r="L85" s="193"/>
      <c r="M85" s="270"/>
      <c r="N85" s="271"/>
      <c r="O85" s="265">
        <f t="shared" ref="O85" si="13">O83+P83</f>
        <v>27</v>
      </c>
      <c r="P85" s="196"/>
      <c r="Q85" s="195">
        <f t="shared" ref="Q85" si="14">Q83+R83</f>
        <v>24</v>
      </c>
      <c r="R85" s="201"/>
      <c r="T85" s="193"/>
      <c r="U85" s="270"/>
      <c r="V85" s="271"/>
      <c r="W85" s="265">
        <f>W83+X83</f>
        <v>50</v>
      </c>
      <c r="X85" s="196"/>
      <c r="Y85" s="195">
        <f>Y83+Z83</f>
        <v>35</v>
      </c>
      <c r="Z85" s="201"/>
      <c r="AB85" s="193"/>
      <c r="AC85" s="270"/>
      <c r="AD85" s="271"/>
      <c r="AE85" s="265">
        <f>AE83+AF83</f>
        <v>200</v>
      </c>
      <c r="AF85" s="196"/>
      <c r="AG85" s="195">
        <f>AG83+AH83</f>
        <v>195</v>
      </c>
      <c r="AH85" s="201"/>
    </row>
    <row r="86" spans="4:34" x14ac:dyDescent="0.4">
      <c r="D86" s="191" t="s">
        <v>497</v>
      </c>
      <c r="E86" s="266"/>
      <c r="F86" s="267"/>
      <c r="G86" s="97" t="s">
        <v>103</v>
      </c>
      <c r="H86" s="70" t="s">
        <v>128</v>
      </c>
      <c r="I86" s="70" t="s">
        <v>129</v>
      </c>
      <c r="J86" s="71" t="s">
        <v>128</v>
      </c>
      <c r="L86" s="191" t="s">
        <v>449</v>
      </c>
      <c r="M86" s="266">
        <v>57</v>
      </c>
      <c r="N86" s="267"/>
      <c r="O86" s="97" t="s">
        <v>103</v>
      </c>
      <c r="P86" s="70" t="s">
        <v>128</v>
      </c>
      <c r="Q86" s="70" t="s">
        <v>129</v>
      </c>
      <c r="R86" s="71" t="s">
        <v>128</v>
      </c>
      <c r="T86" s="191" t="s">
        <v>429</v>
      </c>
      <c r="U86" s="266">
        <v>47</v>
      </c>
      <c r="V86" s="267"/>
      <c r="W86" s="97" t="s">
        <v>103</v>
      </c>
      <c r="X86" s="70" t="s">
        <v>128</v>
      </c>
      <c r="Y86" s="70" t="s">
        <v>129</v>
      </c>
      <c r="Z86" s="71" t="s">
        <v>128</v>
      </c>
      <c r="AB86" s="191" t="s">
        <v>338</v>
      </c>
      <c r="AC86" s="266">
        <v>25</v>
      </c>
      <c r="AD86" s="267"/>
      <c r="AE86" s="97" t="s">
        <v>103</v>
      </c>
      <c r="AF86" s="70" t="s">
        <v>128</v>
      </c>
      <c r="AG86" s="70" t="s">
        <v>129</v>
      </c>
      <c r="AH86" s="71" t="s">
        <v>128</v>
      </c>
    </row>
    <row r="87" spans="4:34" x14ac:dyDescent="0.4">
      <c r="D87" s="192"/>
      <c r="E87" s="268"/>
      <c r="F87" s="269"/>
      <c r="G87" s="142"/>
      <c r="H87" s="154"/>
      <c r="I87" s="154"/>
      <c r="J87" s="144"/>
      <c r="L87" s="192"/>
      <c r="M87" s="268"/>
      <c r="N87" s="269"/>
      <c r="O87" s="142">
        <v>21</v>
      </c>
      <c r="P87" s="154">
        <v>1</v>
      </c>
      <c r="Q87" s="154">
        <v>49</v>
      </c>
      <c r="R87" s="144">
        <v>1</v>
      </c>
      <c r="T87" s="192"/>
      <c r="U87" s="268"/>
      <c r="V87" s="269"/>
      <c r="W87" s="142">
        <v>42</v>
      </c>
      <c r="X87" s="154">
        <v>7</v>
      </c>
      <c r="Y87" s="154">
        <v>35</v>
      </c>
      <c r="Z87" s="144">
        <v>7</v>
      </c>
      <c r="AB87" s="192"/>
      <c r="AC87" s="268"/>
      <c r="AD87" s="269"/>
      <c r="AE87" s="142">
        <v>175</v>
      </c>
      <c r="AF87" s="154">
        <v>73</v>
      </c>
      <c r="AG87" s="154">
        <v>186</v>
      </c>
      <c r="AH87" s="144">
        <v>73</v>
      </c>
    </row>
    <row r="88" spans="4:34" x14ac:dyDescent="0.4">
      <c r="D88" s="192"/>
      <c r="E88" s="268"/>
      <c r="F88" s="269"/>
      <c r="G88" s="264"/>
      <c r="H88" s="156"/>
      <c r="I88" s="156"/>
      <c r="J88" s="146"/>
      <c r="L88" s="192"/>
      <c r="M88" s="268"/>
      <c r="N88" s="269"/>
      <c r="O88" s="264"/>
      <c r="P88" s="156"/>
      <c r="Q88" s="156"/>
      <c r="R88" s="146"/>
      <c r="T88" s="192"/>
      <c r="U88" s="268"/>
      <c r="V88" s="269"/>
      <c r="W88" s="264"/>
      <c r="X88" s="156"/>
      <c r="Y88" s="156"/>
      <c r="Z88" s="146"/>
      <c r="AB88" s="192"/>
      <c r="AC88" s="268"/>
      <c r="AD88" s="269"/>
      <c r="AE88" s="264"/>
      <c r="AF88" s="156"/>
      <c r="AG88" s="156"/>
      <c r="AH88" s="146"/>
    </row>
    <row r="89" spans="4:34" ht="19.5" thickBot="1" x14ac:dyDescent="0.45">
      <c r="D89" s="193"/>
      <c r="E89" s="270"/>
      <c r="F89" s="271"/>
      <c r="G89" s="265">
        <f t="shared" ref="G89" si="15">G87+H87</f>
        <v>0</v>
      </c>
      <c r="H89" s="196"/>
      <c r="I89" s="195">
        <f t="shared" ref="I89" si="16">I87+J87</f>
        <v>0</v>
      </c>
      <c r="J89" s="201"/>
      <c r="L89" s="193"/>
      <c r="M89" s="270"/>
      <c r="N89" s="271"/>
      <c r="O89" s="265">
        <f t="shared" ref="O89" si="17">O87+P87</f>
        <v>22</v>
      </c>
      <c r="P89" s="196"/>
      <c r="Q89" s="195">
        <f t="shared" ref="Q89" si="18">Q87+R87</f>
        <v>50</v>
      </c>
      <c r="R89" s="201"/>
      <c r="T89" s="193"/>
      <c r="U89" s="270"/>
      <c r="V89" s="271"/>
      <c r="W89" s="265">
        <f>W87+X87</f>
        <v>49</v>
      </c>
      <c r="X89" s="196"/>
      <c r="Y89" s="195">
        <f>Y87+Z87</f>
        <v>42</v>
      </c>
      <c r="Z89" s="201"/>
      <c r="AB89" s="193"/>
      <c r="AC89" s="270"/>
      <c r="AD89" s="271"/>
      <c r="AE89" s="265">
        <f>AE87+AF87</f>
        <v>248</v>
      </c>
      <c r="AF89" s="196"/>
      <c r="AG89" s="195">
        <f>AG87+AH87</f>
        <v>259</v>
      </c>
      <c r="AH89" s="201"/>
    </row>
    <row r="90" spans="4:34" x14ac:dyDescent="0.4">
      <c r="D90" s="191" t="s">
        <v>498</v>
      </c>
      <c r="E90" s="266"/>
      <c r="F90" s="267"/>
      <c r="G90" s="97" t="s">
        <v>103</v>
      </c>
      <c r="H90" s="70" t="s">
        <v>128</v>
      </c>
      <c r="I90" s="70" t="s">
        <v>129</v>
      </c>
      <c r="J90" s="71" t="s">
        <v>128</v>
      </c>
      <c r="L90" s="191" t="s">
        <v>450</v>
      </c>
      <c r="M90" s="266">
        <v>88</v>
      </c>
      <c r="N90" s="267"/>
      <c r="O90" s="97" t="s">
        <v>103</v>
      </c>
      <c r="P90" s="70" t="s">
        <v>128</v>
      </c>
      <c r="Q90" s="70" t="s">
        <v>129</v>
      </c>
      <c r="R90" s="71" t="s">
        <v>128</v>
      </c>
      <c r="T90" s="191" t="s">
        <v>402</v>
      </c>
      <c r="U90" s="266">
        <v>80</v>
      </c>
      <c r="V90" s="267"/>
      <c r="W90" s="97" t="s">
        <v>103</v>
      </c>
      <c r="X90" s="70" t="s">
        <v>128</v>
      </c>
      <c r="Y90" s="70" t="s">
        <v>129</v>
      </c>
      <c r="Z90" s="71" t="s">
        <v>128</v>
      </c>
      <c r="AB90" s="191" t="s">
        <v>339</v>
      </c>
      <c r="AC90" s="266">
        <v>119</v>
      </c>
      <c r="AD90" s="267"/>
      <c r="AE90" s="97" t="s">
        <v>103</v>
      </c>
      <c r="AF90" s="70" t="s">
        <v>128</v>
      </c>
      <c r="AG90" s="70" t="s">
        <v>129</v>
      </c>
      <c r="AH90" s="71" t="s">
        <v>128</v>
      </c>
    </row>
    <row r="91" spans="4:34" x14ac:dyDescent="0.4">
      <c r="D91" s="192"/>
      <c r="E91" s="268"/>
      <c r="F91" s="269"/>
      <c r="G91" s="142"/>
      <c r="H91" s="154"/>
      <c r="I91" s="154"/>
      <c r="J91" s="144"/>
      <c r="L91" s="192"/>
      <c r="M91" s="268"/>
      <c r="N91" s="269"/>
      <c r="O91" s="142">
        <v>44</v>
      </c>
      <c r="P91" s="154">
        <v>2</v>
      </c>
      <c r="Q91" s="154">
        <v>34</v>
      </c>
      <c r="R91" s="144">
        <v>2</v>
      </c>
      <c r="T91" s="192"/>
      <c r="U91" s="268"/>
      <c r="V91" s="269"/>
      <c r="W91" s="142">
        <v>35</v>
      </c>
      <c r="X91" s="154">
        <v>14</v>
      </c>
      <c r="Y91" s="154">
        <v>52</v>
      </c>
      <c r="Z91" s="144">
        <v>14</v>
      </c>
      <c r="AB91" s="192"/>
      <c r="AC91" s="268"/>
      <c r="AD91" s="269"/>
      <c r="AE91" s="142">
        <v>185</v>
      </c>
      <c r="AF91" s="154">
        <v>43</v>
      </c>
      <c r="AG91" s="154">
        <v>227</v>
      </c>
      <c r="AH91" s="144">
        <v>43</v>
      </c>
    </row>
    <row r="92" spans="4:34" x14ac:dyDescent="0.4">
      <c r="D92" s="192"/>
      <c r="E92" s="268"/>
      <c r="F92" s="269"/>
      <c r="G92" s="264"/>
      <c r="H92" s="156"/>
      <c r="I92" s="156"/>
      <c r="J92" s="146"/>
      <c r="L92" s="192"/>
      <c r="M92" s="268"/>
      <c r="N92" s="269"/>
      <c r="O92" s="264"/>
      <c r="P92" s="156"/>
      <c r="Q92" s="156"/>
      <c r="R92" s="146"/>
      <c r="T92" s="192"/>
      <c r="U92" s="268"/>
      <c r="V92" s="269"/>
      <c r="W92" s="264"/>
      <c r="X92" s="156"/>
      <c r="Y92" s="156"/>
      <c r="Z92" s="146"/>
      <c r="AB92" s="192"/>
      <c r="AC92" s="268"/>
      <c r="AD92" s="269"/>
      <c r="AE92" s="264"/>
      <c r="AF92" s="156"/>
      <c r="AG92" s="156"/>
      <c r="AH92" s="146"/>
    </row>
    <row r="93" spans="4:34" ht="19.5" thickBot="1" x14ac:dyDescent="0.45">
      <c r="D93" s="193"/>
      <c r="E93" s="270"/>
      <c r="F93" s="271"/>
      <c r="G93" s="265">
        <f t="shared" ref="G93" si="19">G91+H91</f>
        <v>0</v>
      </c>
      <c r="H93" s="196"/>
      <c r="I93" s="195">
        <f t="shared" ref="I93" si="20">I91+J91</f>
        <v>0</v>
      </c>
      <c r="J93" s="201"/>
      <c r="L93" s="193"/>
      <c r="M93" s="270"/>
      <c r="N93" s="271"/>
      <c r="O93" s="265">
        <f t="shared" ref="O93" si="21">O91+P91</f>
        <v>46</v>
      </c>
      <c r="P93" s="196"/>
      <c r="Q93" s="195">
        <f t="shared" ref="Q93" si="22">Q91+R91</f>
        <v>36</v>
      </c>
      <c r="R93" s="201"/>
      <c r="T93" s="193"/>
      <c r="U93" s="270"/>
      <c r="V93" s="271"/>
      <c r="W93" s="265">
        <f>W91+X91</f>
        <v>49</v>
      </c>
      <c r="X93" s="196"/>
      <c r="Y93" s="195">
        <f>Y91+Z91</f>
        <v>66</v>
      </c>
      <c r="Z93" s="201"/>
      <c r="AB93" s="193"/>
      <c r="AC93" s="270"/>
      <c r="AD93" s="271"/>
      <c r="AE93" s="265">
        <f>AE91+AF91</f>
        <v>228</v>
      </c>
      <c r="AF93" s="196"/>
      <c r="AG93" s="195">
        <f>AG91+AH91</f>
        <v>270</v>
      </c>
      <c r="AH93" s="201"/>
    </row>
    <row r="94" spans="4:34" ht="19.5" thickBot="1" x14ac:dyDescent="0.45">
      <c r="D94" s="191" t="s">
        <v>499</v>
      </c>
      <c r="E94" s="266"/>
      <c r="F94" s="267"/>
      <c r="G94" s="97" t="s">
        <v>103</v>
      </c>
      <c r="H94" s="70" t="s">
        <v>128</v>
      </c>
      <c r="I94" s="70" t="s">
        <v>129</v>
      </c>
      <c r="J94" s="71" t="s">
        <v>128</v>
      </c>
      <c r="L94" s="191" t="s">
        <v>451</v>
      </c>
      <c r="M94" s="266">
        <v>100</v>
      </c>
      <c r="N94" s="267"/>
      <c r="O94" s="97" t="s">
        <v>103</v>
      </c>
      <c r="P94" s="70" t="s">
        <v>128</v>
      </c>
      <c r="Q94" s="70" t="s">
        <v>129</v>
      </c>
      <c r="R94" s="71" t="s">
        <v>128</v>
      </c>
      <c r="T94" s="191" t="s">
        <v>403</v>
      </c>
      <c r="U94" s="266">
        <v>68</v>
      </c>
      <c r="V94" s="267"/>
      <c r="W94" s="97" t="s">
        <v>103</v>
      </c>
      <c r="X94" s="70" t="s">
        <v>128</v>
      </c>
      <c r="Y94" s="70" t="s">
        <v>129</v>
      </c>
      <c r="Z94" s="71" t="s">
        <v>128</v>
      </c>
      <c r="AB94" s="191" t="s">
        <v>392</v>
      </c>
      <c r="AC94" s="266">
        <v>85</v>
      </c>
      <c r="AD94" s="267"/>
      <c r="AE94" s="97" t="s">
        <v>103</v>
      </c>
      <c r="AF94" s="70" t="s">
        <v>128</v>
      </c>
      <c r="AG94" s="70" t="s">
        <v>129</v>
      </c>
      <c r="AH94" s="71" t="s">
        <v>128</v>
      </c>
    </row>
    <row r="95" spans="4:34" x14ac:dyDescent="0.4">
      <c r="D95" s="192"/>
      <c r="E95" s="268"/>
      <c r="F95" s="269"/>
      <c r="G95" s="273"/>
      <c r="H95" s="273"/>
      <c r="I95" s="273"/>
      <c r="J95" s="273"/>
      <c r="L95" s="192"/>
      <c r="M95" s="268"/>
      <c r="N95" s="269"/>
      <c r="O95" s="273">
        <v>55</v>
      </c>
      <c r="P95" s="273">
        <v>3</v>
      </c>
      <c r="Q95" s="273">
        <v>45</v>
      </c>
      <c r="R95" s="273">
        <v>3</v>
      </c>
      <c r="T95" s="192"/>
      <c r="U95" s="268"/>
      <c r="V95" s="269"/>
      <c r="W95" s="142">
        <v>6</v>
      </c>
      <c r="X95" s="154">
        <v>6</v>
      </c>
      <c r="Y95" s="154">
        <v>43</v>
      </c>
      <c r="Z95" s="144">
        <v>6</v>
      </c>
      <c r="AB95" s="192"/>
      <c r="AC95" s="268"/>
      <c r="AD95" s="269"/>
      <c r="AE95" s="142">
        <v>33</v>
      </c>
      <c r="AF95" s="154">
        <v>8</v>
      </c>
      <c r="AG95" s="154">
        <v>50</v>
      </c>
      <c r="AH95" s="144">
        <v>8</v>
      </c>
    </row>
    <row r="96" spans="4:34" x14ac:dyDescent="0.4">
      <c r="D96" s="192"/>
      <c r="E96" s="268"/>
      <c r="F96" s="269"/>
      <c r="G96" s="143"/>
      <c r="H96" s="143"/>
      <c r="I96" s="143"/>
      <c r="J96" s="143"/>
      <c r="L96" s="192"/>
      <c r="M96" s="268"/>
      <c r="N96" s="269"/>
      <c r="O96" s="143"/>
      <c r="P96" s="143"/>
      <c r="Q96" s="143"/>
      <c r="R96" s="143"/>
      <c r="T96" s="192"/>
      <c r="U96" s="268"/>
      <c r="V96" s="269"/>
      <c r="W96" s="264"/>
      <c r="X96" s="156"/>
      <c r="Y96" s="156"/>
      <c r="Z96" s="146"/>
      <c r="AB96" s="192"/>
      <c r="AC96" s="268"/>
      <c r="AD96" s="269"/>
      <c r="AE96" s="264"/>
      <c r="AF96" s="156"/>
      <c r="AG96" s="156"/>
      <c r="AH96" s="146"/>
    </row>
    <row r="97" spans="4:34" ht="19.5" thickBot="1" x14ac:dyDescent="0.45">
      <c r="D97" s="193"/>
      <c r="E97" s="270"/>
      <c r="F97" s="271"/>
      <c r="G97" s="265">
        <f t="shared" ref="G97" si="23">G95+H95</f>
        <v>0</v>
      </c>
      <c r="H97" s="196"/>
      <c r="I97" s="195">
        <f t="shared" ref="I97" si="24">I95+J95</f>
        <v>0</v>
      </c>
      <c r="J97" s="201"/>
      <c r="L97" s="193"/>
      <c r="M97" s="270"/>
      <c r="N97" s="271"/>
      <c r="O97" s="265">
        <f t="shared" ref="O97" si="25">O95+P95</f>
        <v>58</v>
      </c>
      <c r="P97" s="196"/>
      <c r="Q97" s="195">
        <f t="shared" ref="Q97" si="26">Q95+R95</f>
        <v>48</v>
      </c>
      <c r="R97" s="201"/>
      <c r="T97" s="193"/>
      <c r="U97" s="270"/>
      <c r="V97" s="271"/>
      <c r="W97" s="265">
        <f>W95+X95</f>
        <v>12</v>
      </c>
      <c r="X97" s="196"/>
      <c r="Y97" s="195">
        <f>Y95+Z95</f>
        <v>49</v>
      </c>
      <c r="Z97" s="201"/>
      <c r="AB97" s="193"/>
      <c r="AC97" s="270"/>
      <c r="AD97" s="271"/>
      <c r="AE97" s="265">
        <f>AE95+AF95</f>
        <v>41</v>
      </c>
      <c r="AF97" s="196"/>
      <c r="AG97" s="195">
        <f>AG95+AH95</f>
        <v>58</v>
      </c>
      <c r="AH97" s="201"/>
    </row>
  </sheetData>
  <mergeCells count="601">
    <mergeCell ref="AG97:AH97"/>
    <mergeCell ref="AF95:AF96"/>
    <mergeCell ref="AG95:AG96"/>
    <mergeCell ref="AH95:AH96"/>
    <mergeCell ref="G97:H97"/>
    <mergeCell ref="I97:J97"/>
    <mergeCell ref="O97:P97"/>
    <mergeCell ref="Q97:R97"/>
    <mergeCell ref="W97:X97"/>
    <mergeCell ref="Y97:Z97"/>
    <mergeCell ref="AE97:AF97"/>
    <mergeCell ref="R95:R96"/>
    <mergeCell ref="W95:W96"/>
    <mergeCell ref="X95:X96"/>
    <mergeCell ref="Y95:Y96"/>
    <mergeCell ref="Z95:Z96"/>
    <mergeCell ref="AE95:AE96"/>
    <mergeCell ref="H95:H96"/>
    <mergeCell ref="I95:I96"/>
    <mergeCell ref="J95:J96"/>
    <mergeCell ref="O95:O96"/>
    <mergeCell ref="P95:P96"/>
    <mergeCell ref="Q95:Q96"/>
    <mergeCell ref="D94:D97"/>
    <mergeCell ref="E94:F97"/>
    <mergeCell ref="L94:L97"/>
    <mergeCell ref="M94:N97"/>
    <mergeCell ref="T94:T97"/>
    <mergeCell ref="U94:V97"/>
    <mergeCell ref="AB94:AB97"/>
    <mergeCell ref="AC94:AD97"/>
    <mergeCell ref="G95:G96"/>
    <mergeCell ref="AF91:AF92"/>
    <mergeCell ref="AG91:AG92"/>
    <mergeCell ref="AH91:AH92"/>
    <mergeCell ref="G93:H93"/>
    <mergeCell ref="I93:J93"/>
    <mergeCell ref="O93:P93"/>
    <mergeCell ref="Q93:R93"/>
    <mergeCell ref="W93:X93"/>
    <mergeCell ref="Y93:Z93"/>
    <mergeCell ref="AE93:AF93"/>
    <mergeCell ref="R91:R92"/>
    <mergeCell ref="W91:W92"/>
    <mergeCell ref="X91:X92"/>
    <mergeCell ref="Y91:Y92"/>
    <mergeCell ref="Z91:Z92"/>
    <mergeCell ref="AE91:AE92"/>
    <mergeCell ref="H91:H92"/>
    <mergeCell ref="I91:I92"/>
    <mergeCell ref="J91:J92"/>
    <mergeCell ref="O91:O92"/>
    <mergeCell ref="P91:P92"/>
    <mergeCell ref="Q91:Q92"/>
    <mergeCell ref="AG93:AH93"/>
    <mergeCell ref="D90:D93"/>
    <mergeCell ref="E90:F93"/>
    <mergeCell ref="L90:L93"/>
    <mergeCell ref="M90:N93"/>
    <mergeCell ref="T90:T93"/>
    <mergeCell ref="U90:V93"/>
    <mergeCell ref="AB90:AB93"/>
    <mergeCell ref="AC90:AD93"/>
    <mergeCell ref="G91:G92"/>
    <mergeCell ref="AF87:AF88"/>
    <mergeCell ref="AG87:AG88"/>
    <mergeCell ref="AH87:AH88"/>
    <mergeCell ref="G89:H89"/>
    <mergeCell ref="I89:J89"/>
    <mergeCell ref="O89:P89"/>
    <mergeCell ref="Q89:R89"/>
    <mergeCell ref="W89:X89"/>
    <mergeCell ref="Y89:Z89"/>
    <mergeCell ref="AE89:AF89"/>
    <mergeCell ref="R87:R88"/>
    <mergeCell ref="W87:W88"/>
    <mergeCell ref="X87:X88"/>
    <mergeCell ref="Y87:Y88"/>
    <mergeCell ref="Z87:Z88"/>
    <mergeCell ref="AE87:AE88"/>
    <mergeCell ref="H87:H88"/>
    <mergeCell ref="I87:I88"/>
    <mergeCell ref="J87:J88"/>
    <mergeCell ref="O87:O88"/>
    <mergeCell ref="P87:P88"/>
    <mergeCell ref="Q87:Q88"/>
    <mergeCell ref="AG89:AH89"/>
    <mergeCell ref="D86:D89"/>
    <mergeCell ref="E86:F89"/>
    <mergeCell ref="L86:L89"/>
    <mergeCell ref="M86:N89"/>
    <mergeCell ref="T86:T89"/>
    <mergeCell ref="U86:V89"/>
    <mergeCell ref="AB86:AB89"/>
    <mergeCell ref="AC86:AD89"/>
    <mergeCell ref="G87:G88"/>
    <mergeCell ref="AF83:AF84"/>
    <mergeCell ref="AG83:AG84"/>
    <mergeCell ref="AH83:AH84"/>
    <mergeCell ref="G85:H85"/>
    <mergeCell ref="I85:J85"/>
    <mergeCell ref="O85:P85"/>
    <mergeCell ref="Q85:R85"/>
    <mergeCell ref="W85:X85"/>
    <mergeCell ref="Y85:Z85"/>
    <mergeCell ref="AE85:AF85"/>
    <mergeCell ref="R83:R84"/>
    <mergeCell ref="W83:W84"/>
    <mergeCell ref="X83:X84"/>
    <mergeCell ref="Y83:Y84"/>
    <mergeCell ref="Z83:Z84"/>
    <mergeCell ref="AE83:AE84"/>
    <mergeCell ref="H83:H84"/>
    <mergeCell ref="I83:I84"/>
    <mergeCell ref="J83:J84"/>
    <mergeCell ref="O83:O84"/>
    <mergeCell ref="P83:P84"/>
    <mergeCell ref="Q83:Q84"/>
    <mergeCell ref="AG85:AH85"/>
    <mergeCell ref="D82:D85"/>
    <mergeCell ref="E82:F85"/>
    <mergeCell ref="L82:L85"/>
    <mergeCell ref="M82:N85"/>
    <mergeCell ref="T82:T85"/>
    <mergeCell ref="U82:V85"/>
    <mergeCell ref="AB82:AB85"/>
    <mergeCell ref="AC82:AD85"/>
    <mergeCell ref="G83:G84"/>
    <mergeCell ref="AF79:AF80"/>
    <mergeCell ref="AG79:AG80"/>
    <mergeCell ref="AH79:AH80"/>
    <mergeCell ref="G81:H81"/>
    <mergeCell ref="I81:J81"/>
    <mergeCell ref="O81:P81"/>
    <mergeCell ref="Q81:R81"/>
    <mergeCell ref="W81:X81"/>
    <mergeCell ref="Y81:Z81"/>
    <mergeCell ref="AE81:AF81"/>
    <mergeCell ref="R79:R80"/>
    <mergeCell ref="W79:W80"/>
    <mergeCell ref="X79:X80"/>
    <mergeCell ref="Y79:Y80"/>
    <mergeCell ref="Z79:Z80"/>
    <mergeCell ref="AE79:AE80"/>
    <mergeCell ref="H79:H80"/>
    <mergeCell ref="I79:I80"/>
    <mergeCell ref="J79:J80"/>
    <mergeCell ref="O79:O80"/>
    <mergeCell ref="P79:P80"/>
    <mergeCell ref="Q79:Q80"/>
    <mergeCell ref="AG81:AH81"/>
    <mergeCell ref="D78:D81"/>
    <mergeCell ref="E78:F81"/>
    <mergeCell ref="L78:L81"/>
    <mergeCell ref="M78:N81"/>
    <mergeCell ref="T78:T81"/>
    <mergeCell ref="U78:V81"/>
    <mergeCell ref="AB78:AB81"/>
    <mergeCell ref="AC78:AD81"/>
    <mergeCell ref="G79:G80"/>
    <mergeCell ref="AF75:AF76"/>
    <mergeCell ref="AG75:AG76"/>
    <mergeCell ref="AH75:AH76"/>
    <mergeCell ref="G77:H77"/>
    <mergeCell ref="I77:J77"/>
    <mergeCell ref="O77:P77"/>
    <mergeCell ref="Q77:R77"/>
    <mergeCell ref="W77:X77"/>
    <mergeCell ref="Y77:Z77"/>
    <mergeCell ref="AE77:AF77"/>
    <mergeCell ref="R75:R76"/>
    <mergeCell ref="W75:W76"/>
    <mergeCell ref="X75:X76"/>
    <mergeCell ref="Y75:Y76"/>
    <mergeCell ref="Z75:Z76"/>
    <mergeCell ref="AE75:AE76"/>
    <mergeCell ref="H75:H76"/>
    <mergeCell ref="I75:I76"/>
    <mergeCell ref="J75:J76"/>
    <mergeCell ref="O75:O76"/>
    <mergeCell ref="P75:P76"/>
    <mergeCell ref="Q75:Q76"/>
    <mergeCell ref="AG77:AH77"/>
    <mergeCell ref="D74:D77"/>
    <mergeCell ref="E74:F77"/>
    <mergeCell ref="L74:L77"/>
    <mergeCell ref="M74:N77"/>
    <mergeCell ref="T74:T77"/>
    <mergeCell ref="U74:V77"/>
    <mergeCell ref="AB74:AB77"/>
    <mergeCell ref="AC74:AD77"/>
    <mergeCell ref="G75:G76"/>
    <mergeCell ref="Z71:Z72"/>
    <mergeCell ref="AE71:AE72"/>
    <mergeCell ref="H71:H72"/>
    <mergeCell ref="I71:I72"/>
    <mergeCell ref="J71:J72"/>
    <mergeCell ref="O71:O72"/>
    <mergeCell ref="P71:P72"/>
    <mergeCell ref="Q71:Q72"/>
    <mergeCell ref="AG73:AH73"/>
    <mergeCell ref="AG69:AH69"/>
    <mergeCell ref="D70:D73"/>
    <mergeCell ref="E70:F73"/>
    <mergeCell ref="L70:L73"/>
    <mergeCell ref="M70:N73"/>
    <mergeCell ref="T70:T73"/>
    <mergeCell ref="U70:V73"/>
    <mergeCell ref="AB70:AB73"/>
    <mergeCell ref="AC70:AD73"/>
    <mergeCell ref="G71:G72"/>
    <mergeCell ref="AF71:AF72"/>
    <mergeCell ref="AG71:AG72"/>
    <mergeCell ref="AH71:AH72"/>
    <mergeCell ref="G73:H73"/>
    <mergeCell ref="I73:J73"/>
    <mergeCell ref="O73:P73"/>
    <mergeCell ref="Q73:R73"/>
    <mergeCell ref="W73:X73"/>
    <mergeCell ref="Y73:Z73"/>
    <mergeCell ref="AE73:AF73"/>
    <mergeCell ref="R71:R72"/>
    <mergeCell ref="W71:W72"/>
    <mergeCell ref="X71:X72"/>
    <mergeCell ref="Y71:Y72"/>
    <mergeCell ref="Y69:Z69"/>
    <mergeCell ref="AE69:AF69"/>
    <mergeCell ref="R67:R68"/>
    <mergeCell ref="W67:W68"/>
    <mergeCell ref="X67:X68"/>
    <mergeCell ref="Y67:Y68"/>
    <mergeCell ref="Z67:Z68"/>
    <mergeCell ref="AE67:AE68"/>
    <mergeCell ref="H67:H68"/>
    <mergeCell ref="I67:I68"/>
    <mergeCell ref="J67:J68"/>
    <mergeCell ref="O67:O68"/>
    <mergeCell ref="P67:P68"/>
    <mergeCell ref="Q67:Q68"/>
    <mergeCell ref="AG65:AH65"/>
    <mergeCell ref="D66:D69"/>
    <mergeCell ref="E66:F69"/>
    <mergeCell ref="L66:L69"/>
    <mergeCell ref="M66:N69"/>
    <mergeCell ref="T66:T69"/>
    <mergeCell ref="U66:V69"/>
    <mergeCell ref="AB66:AB69"/>
    <mergeCell ref="AC66:AD69"/>
    <mergeCell ref="G67:G68"/>
    <mergeCell ref="Q65:R65"/>
    <mergeCell ref="U65:V65"/>
    <mergeCell ref="W65:X65"/>
    <mergeCell ref="Y65:Z65"/>
    <mergeCell ref="AC65:AD65"/>
    <mergeCell ref="AE65:AF65"/>
    <mergeCell ref="AF67:AF68"/>
    <mergeCell ref="AG67:AG68"/>
    <mergeCell ref="AH67:AH68"/>
    <mergeCell ref="G69:H69"/>
    <mergeCell ref="I69:J69"/>
    <mergeCell ref="O69:P69"/>
    <mergeCell ref="Q69:R69"/>
    <mergeCell ref="W69:X69"/>
    <mergeCell ref="E65:F65"/>
    <mergeCell ref="G65:H65"/>
    <mergeCell ref="I65:J65"/>
    <mergeCell ref="M65:N65"/>
    <mergeCell ref="O65:P65"/>
    <mergeCell ref="AA59:AA60"/>
    <mergeCell ref="AB59:AB60"/>
    <mergeCell ref="AC59:AC61"/>
    <mergeCell ref="E61:F61"/>
    <mergeCell ref="G61:H61"/>
    <mergeCell ref="O61:P61"/>
    <mergeCell ref="Q61:R61"/>
    <mergeCell ref="Y61:Z61"/>
    <mergeCell ref="AA61:AB61"/>
    <mergeCell ref="R59:R60"/>
    <mergeCell ref="S59:S61"/>
    <mergeCell ref="W59:W61"/>
    <mergeCell ref="X59:X61"/>
    <mergeCell ref="Y59:Y60"/>
    <mergeCell ref="Z59:Z60"/>
    <mergeCell ref="I59:I61"/>
    <mergeCell ref="M59:M61"/>
    <mergeCell ref="N59:N61"/>
    <mergeCell ref="P59:P60"/>
    <mergeCell ref="Q59:Q60"/>
    <mergeCell ref="C59:C61"/>
    <mergeCell ref="D59:D61"/>
    <mergeCell ref="E59:E60"/>
    <mergeCell ref="F59:F60"/>
    <mergeCell ref="G59:G60"/>
    <mergeCell ref="H59:H60"/>
    <mergeCell ref="D63:D64"/>
    <mergeCell ref="AA56:AA57"/>
    <mergeCell ref="AB56:AB57"/>
    <mergeCell ref="AC56:AC58"/>
    <mergeCell ref="E58:F58"/>
    <mergeCell ref="G58:H58"/>
    <mergeCell ref="O58:P58"/>
    <mergeCell ref="Q58:R58"/>
    <mergeCell ref="Y58:Z58"/>
    <mergeCell ref="AA58:AB58"/>
    <mergeCell ref="R56:R57"/>
    <mergeCell ref="S56:S58"/>
    <mergeCell ref="W56:W58"/>
    <mergeCell ref="X56:X58"/>
    <mergeCell ref="Y56:Y57"/>
    <mergeCell ref="Z56:Z57"/>
    <mergeCell ref="I56:I58"/>
    <mergeCell ref="M56:M58"/>
    <mergeCell ref="N56:N58"/>
    <mergeCell ref="O56:O57"/>
    <mergeCell ref="P56:P57"/>
    <mergeCell ref="Q56:Q57"/>
    <mergeCell ref="AA53:AA54"/>
    <mergeCell ref="AB53:AB54"/>
    <mergeCell ref="AC53:AC55"/>
    <mergeCell ref="E55:F55"/>
    <mergeCell ref="G55:H55"/>
    <mergeCell ref="O55:P55"/>
    <mergeCell ref="Q55:R55"/>
    <mergeCell ref="Y55:Z55"/>
    <mergeCell ref="AA55:AB55"/>
    <mergeCell ref="R53:R54"/>
    <mergeCell ref="S53:S55"/>
    <mergeCell ref="W53:W55"/>
    <mergeCell ref="X53:X55"/>
    <mergeCell ref="Y53:Y54"/>
    <mergeCell ref="Z53:Z54"/>
    <mergeCell ref="I53:I55"/>
    <mergeCell ref="M53:M55"/>
    <mergeCell ref="N53:N55"/>
    <mergeCell ref="P53:P54"/>
    <mergeCell ref="Q53:Q54"/>
    <mergeCell ref="C53:C55"/>
    <mergeCell ref="D53:D55"/>
    <mergeCell ref="E53:E54"/>
    <mergeCell ref="F53:F54"/>
    <mergeCell ref="G53:G54"/>
    <mergeCell ref="H53:H54"/>
    <mergeCell ref="C56:C58"/>
    <mergeCell ref="D56:D58"/>
    <mergeCell ref="E56:E57"/>
    <mergeCell ref="F56:F57"/>
    <mergeCell ref="G56:G57"/>
    <mergeCell ref="H56:H57"/>
    <mergeCell ref="AA50:AA51"/>
    <mergeCell ref="AB50:AB51"/>
    <mergeCell ref="AC50:AC52"/>
    <mergeCell ref="E52:F52"/>
    <mergeCell ref="G52:H52"/>
    <mergeCell ref="O52:P52"/>
    <mergeCell ref="Q52:R52"/>
    <mergeCell ref="Y52:Z52"/>
    <mergeCell ref="AA52:AB52"/>
    <mergeCell ref="R50:R51"/>
    <mergeCell ref="S50:S52"/>
    <mergeCell ref="W50:W52"/>
    <mergeCell ref="X50:X52"/>
    <mergeCell ref="Y50:Y51"/>
    <mergeCell ref="Z50:Z51"/>
    <mergeCell ref="I50:I52"/>
    <mergeCell ref="M50:M52"/>
    <mergeCell ref="N50:N52"/>
    <mergeCell ref="O50:O51"/>
    <mergeCell ref="P50:P51"/>
    <mergeCell ref="Q50:Q51"/>
    <mergeCell ref="AA47:AA48"/>
    <mergeCell ref="AB47:AB48"/>
    <mergeCell ref="AC47:AC49"/>
    <mergeCell ref="E49:F49"/>
    <mergeCell ref="G49:H49"/>
    <mergeCell ref="O49:P49"/>
    <mergeCell ref="Q49:R49"/>
    <mergeCell ref="Y49:Z49"/>
    <mergeCell ref="AA49:AB49"/>
    <mergeCell ref="R47:R48"/>
    <mergeCell ref="S47:S49"/>
    <mergeCell ref="W47:W49"/>
    <mergeCell ref="X47:X49"/>
    <mergeCell ref="Y47:Y48"/>
    <mergeCell ref="Z47:Z48"/>
    <mergeCell ref="I47:I49"/>
    <mergeCell ref="M47:M49"/>
    <mergeCell ref="N47:N49"/>
    <mergeCell ref="P47:P48"/>
    <mergeCell ref="Q47:Q48"/>
    <mergeCell ref="C47:C49"/>
    <mergeCell ref="D47:D49"/>
    <mergeCell ref="E47:E48"/>
    <mergeCell ref="F47:F48"/>
    <mergeCell ref="G47:G48"/>
    <mergeCell ref="H47:H48"/>
    <mergeCell ref="C50:C52"/>
    <mergeCell ref="D50:D52"/>
    <mergeCell ref="E50:E51"/>
    <mergeCell ref="F50:F51"/>
    <mergeCell ref="G50:G51"/>
    <mergeCell ref="H50:H51"/>
    <mergeCell ref="AA44:AA45"/>
    <mergeCell ref="AB44:AB45"/>
    <mergeCell ref="AC44:AC46"/>
    <mergeCell ref="E46:F46"/>
    <mergeCell ref="G46:H46"/>
    <mergeCell ref="O46:P46"/>
    <mergeCell ref="Q46:R46"/>
    <mergeCell ref="Y46:Z46"/>
    <mergeCell ref="AA46:AB46"/>
    <mergeCell ref="R44:R45"/>
    <mergeCell ref="S44:S46"/>
    <mergeCell ref="W44:W46"/>
    <mergeCell ref="X44:X46"/>
    <mergeCell ref="Y44:Y45"/>
    <mergeCell ref="Z44:Z45"/>
    <mergeCell ref="I44:I46"/>
    <mergeCell ref="M44:M46"/>
    <mergeCell ref="N44:N46"/>
    <mergeCell ref="O44:O45"/>
    <mergeCell ref="P44:P45"/>
    <mergeCell ref="Q44:Q45"/>
    <mergeCell ref="AA41:AA42"/>
    <mergeCell ref="AB41:AB42"/>
    <mergeCell ref="AC41:AC43"/>
    <mergeCell ref="E43:F43"/>
    <mergeCell ref="G43:H43"/>
    <mergeCell ref="O43:P43"/>
    <mergeCell ref="Q43:R43"/>
    <mergeCell ref="Y43:Z43"/>
    <mergeCell ref="AA43:AB43"/>
    <mergeCell ref="R41:R42"/>
    <mergeCell ref="S41:S43"/>
    <mergeCell ref="W41:W43"/>
    <mergeCell ref="X41:X43"/>
    <mergeCell ref="Y41:Y42"/>
    <mergeCell ref="Z41:Z42"/>
    <mergeCell ref="I41:I43"/>
    <mergeCell ref="M41:M43"/>
    <mergeCell ref="N41:N43"/>
    <mergeCell ref="P41:P42"/>
    <mergeCell ref="Q41:Q42"/>
    <mergeCell ref="X38:X40"/>
    <mergeCell ref="Y38:Y39"/>
    <mergeCell ref="Z38:Z39"/>
    <mergeCell ref="AA38:AA39"/>
    <mergeCell ref="AB38:AB39"/>
    <mergeCell ref="AC38:AC40"/>
    <mergeCell ref="Y40:Z40"/>
    <mergeCell ref="AA40:AB40"/>
    <mergeCell ref="O38:O39"/>
    <mergeCell ref="P38:P39"/>
    <mergeCell ref="Q38:Q39"/>
    <mergeCell ref="R38:R39"/>
    <mergeCell ref="S38:S40"/>
    <mergeCell ref="W38:W40"/>
    <mergeCell ref="O40:P40"/>
    <mergeCell ref="Q40:R40"/>
    <mergeCell ref="AA37:AB37"/>
    <mergeCell ref="Q35:Q36"/>
    <mergeCell ref="R35:R36"/>
    <mergeCell ref="S35:S37"/>
    <mergeCell ref="W35:W37"/>
    <mergeCell ref="X35:X37"/>
    <mergeCell ref="Y35:Y36"/>
    <mergeCell ref="F35:F36"/>
    <mergeCell ref="G35:G36"/>
    <mergeCell ref="H35:H36"/>
    <mergeCell ref="I35:I37"/>
    <mergeCell ref="M35:M37"/>
    <mergeCell ref="N35:N37"/>
    <mergeCell ref="Z35:Z36"/>
    <mergeCell ref="X32:X34"/>
    <mergeCell ref="Y32:Y33"/>
    <mergeCell ref="Z32:Z33"/>
    <mergeCell ref="AA32:AA33"/>
    <mergeCell ref="AB32:AB33"/>
    <mergeCell ref="AC32:AC34"/>
    <mergeCell ref="Y34:Z34"/>
    <mergeCell ref="AA34:AB34"/>
    <mergeCell ref="P32:P33"/>
    <mergeCell ref="Q32:Q33"/>
    <mergeCell ref="R32:R33"/>
    <mergeCell ref="S32:S34"/>
    <mergeCell ref="V32:V61"/>
    <mergeCell ref="W32:W34"/>
    <mergeCell ref="O34:P34"/>
    <mergeCell ref="Q34:R34"/>
    <mergeCell ref="O35:O36"/>
    <mergeCell ref="P35:P36"/>
    <mergeCell ref="AA35:AA36"/>
    <mergeCell ref="AB35:AB36"/>
    <mergeCell ref="AC35:AC37"/>
    <mergeCell ref="O37:P37"/>
    <mergeCell ref="Q37:R37"/>
    <mergeCell ref="Y37:Z37"/>
    <mergeCell ref="H32:H33"/>
    <mergeCell ref="I32:I34"/>
    <mergeCell ref="L32:L61"/>
    <mergeCell ref="M32:M34"/>
    <mergeCell ref="N32:N34"/>
    <mergeCell ref="O32:O33"/>
    <mergeCell ref="G34:H34"/>
    <mergeCell ref="I38:I40"/>
    <mergeCell ref="M38:M40"/>
    <mergeCell ref="N38:N40"/>
    <mergeCell ref="G37:H37"/>
    <mergeCell ref="G38:G39"/>
    <mergeCell ref="H38:H39"/>
    <mergeCell ref="G40:H40"/>
    <mergeCell ref="O41:O42"/>
    <mergeCell ref="O47:O48"/>
    <mergeCell ref="O53:O54"/>
    <mergeCell ref="O59:O60"/>
    <mergeCell ref="G41:G42"/>
    <mergeCell ref="H41:H42"/>
    <mergeCell ref="G44:G45"/>
    <mergeCell ref="H44:H45"/>
    <mergeCell ref="B32:B61"/>
    <mergeCell ref="C32:C34"/>
    <mergeCell ref="D32:D34"/>
    <mergeCell ref="E32:E33"/>
    <mergeCell ref="F32:F33"/>
    <mergeCell ref="G32:G33"/>
    <mergeCell ref="E34:F34"/>
    <mergeCell ref="C35:C37"/>
    <mergeCell ref="D35:D37"/>
    <mergeCell ref="E35:E36"/>
    <mergeCell ref="E37:F37"/>
    <mergeCell ref="C38:C40"/>
    <mergeCell ref="D38:D40"/>
    <mergeCell ref="E38:E39"/>
    <mergeCell ref="F38:F39"/>
    <mergeCell ref="E40:F40"/>
    <mergeCell ref="C41:C43"/>
    <mergeCell ref="D41:D43"/>
    <mergeCell ref="E41:E42"/>
    <mergeCell ref="F41:F42"/>
    <mergeCell ref="C44:C46"/>
    <mergeCell ref="D44:D46"/>
    <mergeCell ref="E44:E45"/>
    <mergeCell ref="F44:F45"/>
    <mergeCell ref="L30:M31"/>
    <mergeCell ref="N30:S30"/>
    <mergeCell ref="V30:W31"/>
    <mergeCell ref="X30:AC30"/>
    <mergeCell ref="E31:F31"/>
    <mergeCell ref="G31:H31"/>
    <mergeCell ref="O31:P31"/>
    <mergeCell ref="Q31:R31"/>
    <mergeCell ref="Y31:Z31"/>
    <mergeCell ref="AA31:AB31"/>
    <mergeCell ref="I18:I20"/>
    <mergeCell ref="E20:F20"/>
    <mergeCell ref="G20:H20"/>
    <mergeCell ref="D22:D23"/>
    <mergeCell ref="B30:C31"/>
    <mergeCell ref="D30:I30"/>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93F6F-C63C-4DBB-AA1B-84D62D201952}">
  <sheetPr>
    <pageSetUpPr fitToPage="1"/>
  </sheetPr>
  <dimension ref="B1:AE128"/>
  <sheetViews>
    <sheetView topLeftCell="A58" zoomScale="70" zoomScaleNormal="70" workbookViewId="0">
      <selection activeCell="K79" sqref="K79"/>
    </sheetView>
  </sheetViews>
  <sheetFormatPr defaultRowHeight="18.75" x14ac:dyDescent="0.4"/>
  <cols>
    <col min="1" max="1" width="4.5" customWidth="1"/>
    <col min="2" max="2" width="21.75" customWidth="1"/>
    <col min="3" max="4" width="13.125" customWidth="1"/>
    <col min="5" max="5" width="17.875" customWidth="1"/>
    <col min="6" max="16" width="13.625" customWidth="1"/>
    <col min="17" max="18" width="22.25" customWidth="1"/>
    <col min="19" max="19" width="29.125" customWidth="1"/>
    <col min="20" max="20" width="22.625" customWidth="1"/>
    <col min="21" max="21" width="10.625" customWidth="1"/>
    <col min="22" max="22" width="16.375" customWidth="1"/>
    <col min="24" max="25" width="11.25" customWidth="1"/>
    <col min="27" max="27" width="17.375" customWidth="1"/>
  </cols>
  <sheetData>
    <row r="1" spans="2:29" ht="20.25" customHeight="1" thickBot="1" x14ac:dyDescent="0.45">
      <c r="B1" s="114" t="s">
        <v>0</v>
      </c>
      <c r="C1" s="1"/>
      <c r="D1" s="2"/>
      <c r="E1" s="3"/>
      <c r="F1" s="115" t="s">
        <v>1</v>
      </c>
      <c r="G1" s="116"/>
      <c r="H1" s="117"/>
      <c r="I1" s="115" t="s">
        <v>2</v>
      </c>
      <c r="J1" s="116"/>
      <c r="K1" s="117"/>
      <c r="L1" s="126" t="s">
        <v>82</v>
      </c>
      <c r="M1" s="127"/>
      <c r="N1" s="127"/>
      <c r="O1" s="127"/>
    </row>
    <row r="2" spans="2:29" ht="20.25" customHeight="1" x14ac:dyDescent="0.4">
      <c r="B2" s="114"/>
      <c r="C2" s="6" t="s">
        <v>8</v>
      </c>
      <c r="D2" s="2"/>
      <c r="E2" s="4" t="s">
        <v>4</v>
      </c>
      <c r="F2" s="115" t="s">
        <v>168</v>
      </c>
      <c r="G2" s="116"/>
      <c r="H2" s="117"/>
      <c r="I2" s="115" t="s">
        <v>168</v>
      </c>
      <c r="J2" s="116"/>
      <c r="K2" s="117"/>
      <c r="S2" s="5" t="s">
        <v>7</v>
      </c>
    </row>
    <row r="3" spans="2:29" ht="20.25" customHeight="1" thickBot="1" x14ac:dyDescent="0.45">
      <c r="B3" s="114"/>
      <c r="C3" s="248">
        <v>2520</v>
      </c>
      <c r="D3" s="249"/>
      <c r="E3" s="8" t="s">
        <v>9</v>
      </c>
      <c r="F3" s="118" t="s">
        <v>169</v>
      </c>
      <c r="G3" s="119"/>
      <c r="H3" s="120"/>
      <c r="I3" s="118" t="s">
        <v>169</v>
      </c>
      <c r="J3" s="119"/>
      <c r="K3" s="120"/>
      <c r="S3" s="9" t="s">
        <v>12</v>
      </c>
    </row>
    <row r="4" spans="2:29" ht="20.25" customHeight="1" x14ac:dyDescent="0.4">
      <c r="C4" s="248">
        <v>1040</v>
      </c>
      <c r="D4" s="249"/>
      <c r="E4" s="4" t="s">
        <v>13</v>
      </c>
      <c r="F4" s="115" t="s">
        <v>170</v>
      </c>
      <c r="G4" s="116"/>
      <c r="H4" s="117"/>
      <c r="I4" s="115" t="s">
        <v>170</v>
      </c>
      <c r="J4" s="116"/>
      <c r="K4" s="117"/>
    </row>
    <row r="5" spans="2:29" ht="20.25" customHeight="1" x14ac:dyDescent="0.4">
      <c r="C5" s="248">
        <v>1040</v>
      </c>
      <c r="D5" s="249"/>
      <c r="E5" s="8" t="s">
        <v>16</v>
      </c>
      <c r="F5" s="118" t="s">
        <v>171</v>
      </c>
      <c r="G5" s="119"/>
      <c r="H5" s="120"/>
      <c r="I5" s="118" t="s">
        <v>171</v>
      </c>
      <c r="J5" s="119"/>
      <c r="K5" s="120"/>
    </row>
    <row r="6" spans="2:29" ht="20.25" customHeight="1" x14ac:dyDescent="0.4">
      <c r="E6" s="4" t="s">
        <v>21</v>
      </c>
      <c r="F6" s="115"/>
      <c r="G6" s="116"/>
      <c r="H6" s="117"/>
      <c r="I6" s="115"/>
      <c r="J6" s="116"/>
      <c r="K6" s="117"/>
      <c r="S6" t="s">
        <v>23</v>
      </c>
    </row>
    <row r="7" spans="2:29" ht="20.25" customHeight="1" x14ac:dyDescent="0.4">
      <c r="E7" s="8" t="s">
        <v>26</v>
      </c>
      <c r="F7" s="118"/>
      <c r="G7" s="119"/>
      <c r="H7" s="120"/>
      <c r="I7" s="118"/>
      <c r="J7" s="119"/>
      <c r="K7" s="120"/>
      <c r="S7" t="s">
        <v>25</v>
      </c>
    </row>
    <row r="8" spans="2:29" ht="20.25" customHeight="1" x14ac:dyDescent="0.4">
      <c r="E8" s="111" t="s">
        <v>7</v>
      </c>
      <c r="F8" s="115"/>
      <c r="G8" s="116"/>
      <c r="H8" s="117"/>
      <c r="I8" s="115"/>
      <c r="J8" s="116"/>
      <c r="K8" s="117"/>
      <c r="S8" t="s">
        <v>28</v>
      </c>
    </row>
    <row r="9" spans="2:29" ht="20.25" customHeight="1" x14ac:dyDescent="0.4">
      <c r="E9" s="8" t="s">
        <v>29</v>
      </c>
      <c r="F9" s="118"/>
      <c r="G9" s="119"/>
      <c r="H9" s="120"/>
      <c r="I9" s="118"/>
      <c r="J9" s="119"/>
      <c r="K9" s="120"/>
    </row>
    <row r="10" spans="2:29" ht="20.25" customHeight="1" x14ac:dyDescent="0.4">
      <c r="E10" s="4" t="s">
        <v>31</v>
      </c>
      <c r="F10" s="115"/>
      <c r="G10" s="116"/>
      <c r="H10" s="117"/>
      <c r="I10" s="115"/>
      <c r="J10" s="116"/>
      <c r="K10" s="117"/>
      <c r="S10" t="s">
        <v>33</v>
      </c>
    </row>
    <row r="11" spans="2:29" ht="20.25" customHeight="1" x14ac:dyDescent="0.4">
      <c r="E11" s="8"/>
      <c r="F11" s="118"/>
      <c r="G11" s="119"/>
      <c r="H11" s="120"/>
      <c r="I11" s="118"/>
      <c r="J11" s="119"/>
      <c r="K11" s="120"/>
      <c r="S11" t="s">
        <v>35</v>
      </c>
    </row>
    <row r="12" spans="2:29" ht="20.25" customHeight="1" x14ac:dyDescent="0.4">
      <c r="E12" s="4"/>
      <c r="F12" s="115"/>
      <c r="G12" s="116"/>
      <c r="H12" s="117"/>
      <c r="I12" s="115"/>
      <c r="J12" s="116"/>
      <c r="K12" s="117"/>
    </row>
    <row r="13" spans="2:29" ht="20.25" customHeight="1" x14ac:dyDescent="0.4">
      <c r="E13" s="8"/>
      <c r="F13" s="118"/>
      <c r="G13" s="119"/>
      <c r="H13" s="120"/>
      <c r="I13" s="118"/>
      <c r="J13" s="119"/>
      <c r="K13" s="120"/>
      <c r="W13" s="14" t="s">
        <v>91</v>
      </c>
    </row>
    <row r="14" spans="2:29" ht="22.5" customHeight="1" thickBot="1" x14ac:dyDescent="0.45">
      <c r="W14" s="128" t="s">
        <v>92</v>
      </c>
      <c r="X14" s="128"/>
      <c r="Y14" s="128"/>
      <c r="Z14" s="129" t="s">
        <v>93</v>
      </c>
      <c r="AA14" s="128" t="s">
        <v>94</v>
      </c>
      <c r="AB14" s="128"/>
      <c r="AC14" s="128"/>
    </row>
    <row r="15" spans="2:29" ht="27" customHeight="1" x14ac:dyDescent="0.4">
      <c r="C15" s="121"/>
      <c r="D15" s="122"/>
      <c r="E15" s="15">
        <v>45138</v>
      </c>
      <c r="F15" s="16" t="s">
        <v>38</v>
      </c>
      <c r="G15" s="15">
        <v>45139</v>
      </c>
      <c r="H15" s="16" t="s">
        <v>38</v>
      </c>
      <c r="I15" s="15">
        <v>45140</v>
      </c>
      <c r="J15" s="16" t="s">
        <v>38</v>
      </c>
      <c r="K15" s="15">
        <v>45141</v>
      </c>
      <c r="L15" s="16" t="s">
        <v>38</v>
      </c>
      <c r="M15" s="15">
        <v>45142</v>
      </c>
      <c r="N15" s="16" t="s">
        <v>38</v>
      </c>
      <c r="O15" s="15">
        <v>45143</v>
      </c>
      <c r="P15" s="16" t="s">
        <v>38</v>
      </c>
      <c r="Q15" s="17" t="s">
        <v>39</v>
      </c>
      <c r="R15" s="17" t="s">
        <v>40</v>
      </c>
      <c r="T15" s="18" t="s">
        <v>41</v>
      </c>
      <c r="U15" s="19"/>
      <c r="W15" s="130" t="s">
        <v>95</v>
      </c>
      <c r="X15" s="130"/>
      <c r="Y15" s="130"/>
      <c r="Z15" s="129"/>
      <c r="AA15" s="130" t="s">
        <v>96</v>
      </c>
      <c r="AB15" s="130"/>
      <c r="AC15" s="130"/>
    </row>
    <row r="16" spans="2:29" ht="27" customHeight="1" x14ac:dyDescent="0.4">
      <c r="B16" s="20"/>
      <c r="C16" s="21" t="s">
        <v>42</v>
      </c>
      <c r="D16" s="21" t="s">
        <v>43</v>
      </c>
      <c r="E16" s="4" t="s">
        <v>44</v>
      </c>
      <c r="F16" s="4"/>
      <c r="G16" s="4" t="s">
        <v>45</v>
      </c>
      <c r="H16" s="4"/>
      <c r="I16" s="4" t="s">
        <v>46</v>
      </c>
      <c r="J16" s="4"/>
      <c r="K16" s="4" t="s">
        <v>47</v>
      </c>
      <c r="L16" s="4"/>
      <c r="M16" s="4" t="s">
        <v>48</v>
      </c>
      <c r="N16" s="4"/>
      <c r="O16" s="4" t="s">
        <v>49</v>
      </c>
      <c r="P16" s="4"/>
      <c r="Q16" s="22"/>
      <c r="R16" s="23"/>
      <c r="T16" s="24" t="s">
        <v>50</v>
      </c>
      <c r="U16" s="25">
        <v>353</v>
      </c>
      <c r="W16" s="130"/>
      <c r="X16" s="130"/>
      <c r="Y16" s="130"/>
      <c r="Z16" s="129"/>
      <c r="AA16" s="130"/>
      <c r="AB16" s="130"/>
      <c r="AC16" s="130"/>
    </row>
    <row r="17" spans="2:31" ht="27" customHeight="1" x14ac:dyDescent="0.4">
      <c r="B17" s="8" t="s">
        <v>51</v>
      </c>
      <c r="C17" s="26"/>
      <c r="D17" s="8">
        <f>C17/5</f>
        <v>0</v>
      </c>
      <c r="E17" s="8"/>
      <c r="F17" s="8">
        <f t="shared" ref="F17:F24" si="0">E17</f>
        <v>0</v>
      </c>
      <c r="G17" s="8"/>
      <c r="H17" s="8">
        <f t="shared" ref="H17:H24" si="1">F17+G17</f>
        <v>0</v>
      </c>
      <c r="I17" s="8"/>
      <c r="J17" s="8">
        <f t="shared" ref="J17:J24" si="2">H17+I17</f>
        <v>0</v>
      </c>
      <c r="K17" s="8"/>
      <c r="L17" s="8">
        <f t="shared" ref="L17:L24" si="3">J17+K17</f>
        <v>0</v>
      </c>
      <c r="M17" s="8"/>
      <c r="N17" s="8">
        <f t="shared" ref="N17:N24" si="4">L17+M17</f>
        <v>0</v>
      </c>
      <c r="O17" s="8"/>
      <c r="P17" s="8"/>
      <c r="Q17" s="27">
        <f t="shared" ref="Q17:Q27" si="5">E17+G17+I17+K17+M17+O17</f>
        <v>0</v>
      </c>
      <c r="R17" s="27">
        <v>0</v>
      </c>
      <c r="T17" s="24" t="s">
        <v>52</v>
      </c>
      <c r="U17" s="25">
        <v>588</v>
      </c>
      <c r="W17" s="29"/>
      <c r="X17" s="29" t="s">
        <v>98</v>
      </c>
      <c r="Y17" s="29" t="s">
        <v>99</v>
      </c>
      <c r="Z17" s="129"/>
      <c r="AA17" s="29" t="s">
        <v>100</v>
      </c>
      <c r="AB17" s="29" t="s">
        <v>101</v>
      </c>
      <c r="AC17" s="29" t="s">
        <v>102</v>
      </c>
    </row>
    <row r="18" spans="2:31" ht="27" customHeight="1" x14ac:dyDescent="0.4">
      <c r="B18" s="12" t="s">
        <v>53</v>
      </c>
      <c r="C18" s="21"/>
      <c r="D18" s="4">
        <f t="shared" ref="D18:D24" si="6">C18/5</f>
        <v>0</v>
      </c>
      <c r="E18" s="4"/>
      <c r="F18" s="4">
        <f t="shared" si="0"/>
        <v>0</v>
      </c>
      <c r="G18" s="4"/>
      <c r="H18" s="4">
        <f t="shared" si="1"/>
        <v>0</v>
      </c>
      <c r="I18" s="4"/>
      <c r="J18" s="4">
        <f t="shared" si="2"/>
        <v>0</v>
      </c>
      <c r="K18" s="4"/>
      <c r="L18" s="4">
        <f t="shared" si="3"/>
        <v>0</v>
      </c>
      <c r="M18" s="4"/>
      <c r="N18" s="4">
        <f t="shared" si="4"/>
        <v>0</v>
      </c>
      <c r="O18" s="4"/>
      <c r="P18" s="4"/>
      <c r="Q18" s="30">
        <f t="shared" si="5"/>
        <v>0</v>
      </c>
      <c r="R18" s="27">
        <v>0</v>
      </c>
      <c r="T18" s="24"/>
      <c r="U18" s="31" t="s">
        <v>54</v>
      </c>
      <c r="W18" s="29" t="s">
        <v>103</v>
      </c>
      <c r="X18" s="29">
        <v>38.6</v>
      </c>
      <c r="Y18" s="29">
        <v>0.28741623231571106</v>
      </c>
      <c r="Z18" s="129"/>
      <c r="AA18" s="32">
        <v>71.854058078927764</v>
      </c>
      <c r="AB18" s="29">
        <v>718540.58078927768</v>
      </c>
      <c r="AC18" s="33">
        <v>182.37070578408063</v>
      </c>
      <c r="AD18" s="34">
        <v>220</v>
      </c>
    </row>
    <row r="19" spans="2:31" ht="27" customHeight="1" x14ac:dyDescent="0.4">
      <c r="B19" s="8" t="s">
        <v>55</v>
      </c>
      <c r="C19" s="26"/>
      <c r="D19" s="8">
        <f t="shared" si="6"/>
        <v>0</v>
      </c>
      <c r="E19" s="8"/>
      <c r="F19" s="8">
        <f t="shared" si="0"/>
        <v>0</v>
      </c>
      <c r="G19" s="8"/>
      <c r="H19" s="8">
        <f t="shared" si="1"/>
        <v>0</v>
      </c>
      <c r="I19" s="8"/>
      <c r="J19" s="8">
        <f t="shared" si="2"/>
        <v>0</v>
      </c>
      <c r="K19" s="8"/>
      <c r="L19" s="8">
        <f t="shared" si="3"/>
        <v>0</v>
      </c>
      <c r="M19" s="8"/>
      <c r="N19" s="8">
        <f t="shared" si="4"/>
        <v>0</v>
      </c>
      <c r="O19" s="8"/>
      <c r="P19" s="8"/>
      <c r="Q19" s="27">
        <f t="shared" si="5"/>
        <v>0</v>
      </c>
      <c r="R19" s="27">
        <v>0</v>
      </c>
      <c r="T19" s="24"/>
      <c r="U19" s="25"/>
      <c r="W19" s="29" t="s">
        <v>104</v>
      </c>
      <c r="X19" s="29">
        <v>74.2</v>
      </c>
      <c r="Y19" s="29">
        <v>0.55249441548771405</v>
      </c>
      <c r="Z19" s="129"/>
      <c r="AA19" s="32">
        <v>138.12360387192851</v>
      </c>
      <c r="AB19" s="29">
        <v>1381236.038719285</v>
      </c>
      <c r="AC19" s="33">
        <v>213.153709678902</v>
      </c>
      <c r="AD19" s="34">
        <v>260</v>
      </c>
    </row>
    <row r="20" spans="2:31" ht="27" customHeight="1" x14ac:dyDescent="0.4">
      <c r="B20" s="4" t="s">
        <v>9</v>
      </c>
      <c r="C20" s="4">
        <v>720</v>
      </c>
      <c r="D20" s="4">
        <f t="shared" si="6"/>
        <v>144</v>
      </c>
      <c r="E20" s="4">
        <v>144</v>
      </c>
      <c r="F20" s="4">
        <f t="shared" si="0"/>
        <v>144</v>
      </c>
      <c r="G20" s="4">
        <v>488</v>
      </c>
      <c r="H20" s="4">
        <f t="shared" si="1"/>
        <v>632</v>
      </c>
      <c r="I20" s="4">
        <v>88</v>
      </c>
      <c r="J20" s="4">
        <f t="shared" si="2"/>
        <v>720</v>
      </c>
      <c r="K20" s="4"/>
      <c r="L20" s="4">
        <f t="shared" si="3"/>
        <v>720</v>
      </c>
      <c r="M20" s="4"/>
      <c r="N20" s="4">
        <f t="shared" si="4"/>
        <v>720</v>
      </c>
      <c r="O20" s="4"/>
      <c r="P20" s="4"/>
      <c r="Q20" s="30">
        <f t="shared" si="5"/>
        <v>720</v>
      </c>
      <c r="R20" s="28">
        <f>Q20-C20</f>
        <v>0</v>
      </c>
      <c r="T20" s="24" t="s">
        <v>105</v>
      </c>
      <c r="U20" s="31" t="s">
        <v>106</v>
      </c>
      <c r="W20" s="29" t="s">
        <v>107</v>
      </c>
      <c r="X20" s="29">
        <v>20.5</v>
      </c>
      <c r="Y20" s="29">
        <v>0.15264333581533879</v>
      </c>
      <c r="Z20" s="129"/>
      <c r="AA20" s="32">
        <v>38.160833953834697</v>
      </c>
      <c r="AB20" s="29">
        <v>381608.33953834698</v>
      </c>
      <c r="AC20" s="33">
        <v>39.26011723645545</v>
      </c>
    </row>
    <row r="21" spans="2:31" ht="27" customHeight="1" x14ac:dyDescent="0.4">
      <c r="B21" s="8" t="s">
        <v>13</v>
      </c>
      <c r="C21" s="100">
        <v>260</v>
      </c>
      <c r="D21" s="8">
        <f t="shared" si="6"/>
        <v>52</v>
      </c>
      <c r="E21" s="8"/>
      <c r="F21" s="8">
        <f t="shared" si="0"/>
        <v>0</v>
      </c>
      <c r="G21" s="8"/>
      <c r="H21" s="8">
        <f t="shared" si="1"/>
        <v>0</v>
      </c>
      <c r="I21" s="8">
        <v>200</v>
      </c>
      <c r="J21" s="8">
        <f t="shared" si="2"/>
        <v>200</v>
      </c>
      <c r="K21" s="8"/>
      <c r="L21" s="8">
        <f t="shared" si="3"/>
        <v>200</v>
      </c>
      <c r="M21" s="8"/>
      <c r="N21" s="8">
        <f t="shared" si="4"/>
        <v>200</v>
      </c>
      <c r="O21" s="8"/>
      <c r="P21" s="8"/>
      <c r="Q21" s="27">
        <f t="shared" si="5"/>
        <v>200</v>
      </c>
      <c r="R21" s="28">
        <f>Q21-C21</f>
        <v>-60</v>
      </c>
      <c r="T21" s="24" t="s">
        <v>108</v>
      </c>
      <c r="U21" s="31" t="s">
        <v>109</v>
      </c>
      <c r="W21" s="35"/>
      <c r="X21" s="35"/>
      <c r="Y21" s="35"/>
      <c r="Z21" s="35"/>
      <c r="AA21" s="35"/>
      <c r="AB21" s="35"/>
      <c r="AC21" s="35"/>
      <c r="AD21" s="35"/>
      <c r="AE21" s="35"/>
    </row>
    <row r="22" spans="2:31" ht="27" customHeight="1" thickBot="1" x14ac:dyDescent="0.45">
      <c r="B22" s="4" t="s">
        <v>16</v>
      </c>
      <c r="C22" s="101">
        <v>208</v>
      </c>
      <c r="D22" s="4">
        <f t="shared" si="6"/>
        <v>41.6</v>
      </c>
      <c r="E22" s="4"/>
      <c r="F22" s="4">
        <f t="shared" si="0"/>
        <v>0</v>
      </c>
      <c r="G22" s="4"/>
      <c r="H22" s="4">
        <f t="shared" si="1"/>
        <v>0</v>
      </c>
      <c r="I22" s="4">
        <v>208</v>
      </c>
      <c r="J22" s="4">
        <f t="shared" si="2"/>
        <v>208</v>
      </c>
      <c r="K22" s="4"/>
      <c r="L22" s="4">
        <f t="shared" si="3"/>
        <v>208</v>
      </c>
      <c r="M22" s="4"/>
      <c r="N22" s="4">
        <f t="shared" si="4"/>
        <v>208</v>
      </c>
      <c r="O22" s="4"/>
      <c r="P22" s="4"/>
      <c r="Q22" s="30">
        <f t="shared" si="5"/>
        <v>208</v>
      </c>
      <c r="R22" s="28">
        <f>Q22-C22</f>
        <v>0</v>
      </c>
      <c r="T22" s="36"/>
      <c r="U22" s="37" t="s">
        <v>110</v>
      </c>
    </row>
    <row r="23" spans="2:31" ht="27" customHeight="1" x14ac:dyDescent="0.4">
      <c r="B23" s="26" t="s">
        <v>7</v>
      </c>
      <c r="C23" s="8"/>
      <c r="D23" s="8">
        <f t="shared" si="6"/>
        <v>0</v>
      </c>
      <c r="E23" s="8"/>
      <c r="F23" s="8">
        <f t="shared" si="0"/>
        <v>0</v>
      </c>
      <c r="G23" s="8"/>
      <c r="H23" s="8">
        <f t="shared" si="1"/>
        <v>0</v>
      </c>
      <c r="I23" s="8"/>
      <c r="J23" s="8">
        <f t="shared" si="2"/>
        <v>0</v>
      </c>
      <c r="K23" s="8"/>
      <c r="L23" s="8">
        <f t="shared" si="3"/>
        <v>0</v>
      </c>
      <c r="M23" s="8"/>
      <c r="N23" s="8">
        <f t="shared" si="4"/>
        <v>0</v>
      </c>
      <c r="O23" s="8"/>
      <c r="P23" s="8"/>
      <c r="Q23" s="27">
        <f t="shared" si="5"/>
        <v>0</v>
      </c>
      <c r="R23" s="27">
        <v>0</v>
      </c>
    </row>
    <row r="24" spans="2:31" ht="27" customHeight="1" thickBot="1" x14ac:dyDescent="0.45">
      <c r="B24" s="4" t="s">
        <v>31</v>
      </c>
      <c r="C24" s="12"/>
      <c r="D24" s="4">
        <f t="shared" si="6"/>
        <v>0</v>
      </c>
      <c r="E24" s="4"/>
      <c r="F24" s="4">
        <f t="shared" si="0"/>
        <v>0</v>
      </c>
      <c r="G24" s="4"/>
      <c r="H24" s="4">
        <f t="shared" si="1"/>
        <v>0</v>
      </c>
      <c r="I24" s="4"/>
      <c r="J24" s="4">
        <f t="shared" si="2"/>
        <v>0</v>
      </c>
      <c r="K24" s="4"/>
      <c r="L24" s="4">
        <f t="shared" si="3"/>
        <v>0</v>
      </c>
      <c r="M24" s="4"/>
      <c r="N24" s="4">
        <f t="shared" si="4"/>
        <v>0</v>
      </c>
      <c r="O24" s="4"/>
      <c r="P24" s="4"/>
      <c r="Q24" s="30">
        <f t="shared" si="5"/>
        <v>0</v>
      </c>
      <c r="R24" s="27">
        <v>0</v>
      </c>
    </row>
    <row r="25" spans="2:31" ht="27" customHeight="1" x14ac:dyDescent="0.4">
      <c r="B25" s="8"/>
      <c r="C25" s="8"/>
      <c r="D25" s="8"/>
      <c r="E25" s="8"/>
      <c r="F25" s="8"/>
      <c r="G25" s="8"/>
      <c r="H25" s="8"/>
      <c r="I25" s="8"/>
      <c r="J25" s="8"/>
      <c r="K25" s="8"/>
      <c r="L25" s="8"/>
      <c r="M25" s="8"/>
      <c r="N25" s="8"/>
      <c r="O25" s="8"/>
      <c r="P25" s="8"/>
      <c r="Q25" s="27">
        <f t="shared" si="5"/>
        <v>0</v>
      </c>
      <c r="R25" s="27">
        <f>Q25-C25</f>
        <v>0</v>
      </c>
      <c r="T25" s="38" t="s">
        <v>111</v>
      </c>
      <c r="U25" s="19"/>
    </row>
    <row r="26" spans="2:31" ht="27" customHeight="1" x14ac:dyDescent="0.4">
      <c r="B26" s="4"/>
      <c r="C26" s="12"/>
      <c r="D26" s="4"/>
      <c r="E26" s="4"/>
      <c r="F26" s="4"/>
      <c r="G26" s="4"/>
      <c r="H26" s="4"/>
      <c r="I26" s="4"/>
      <c r="J26" s="4"/>
      <c r="K26" s="4"/>
      <c r="L26" s="4"/>
      <c r="M26" s="4"/>
      <c r="N26" s="4"/>
      <c r="O26" s="4"/>
      <c r="P26" s="4"/>
      <c r="Q26" s="30">
        <f t="shared" si="5"/>
        <v>0</v>
      </c>
      <c r="R26" s="27">
        <f>Q26-C26</f>
        <v>0</v>
      </c>
      <c r="T26" s="24" t="s">
        <v>105</v>
      </c>
      <c r="U26" s="31" t="s">
        <v>112</v>
      </c>
    </row>
    <row r="27" spans="2:31" ht="27" customHeight="1" thickBot="1" x14ac:dyDescent="0.45">
      <c r="B27" s="8"/>
      <c r="C27" s="8"/>
      <c r="D27" s="26"/>
      <c r="E27" s="8"/>
      <c r="F27" s="8"/>
      <c r="G27" s="8"/>
      <c r="H27" s="8"/>
      <c r="I27" s="8"/>
      <c r="J27" s="8"/>
      <c r="K27" s="8"/>
      <c r="L27" s="8"/>
      <c r="M27" s="8"/>
      <c r="N27" s="8"/>
      <c r="O27" s="8"/>
      <c r="P27" s="8"/>
      <c r="Q27" s="39">
        <f t="shared" si="5"/>
        <v>0</v>
      </c>
      <c r="R27" s="27">
        <f>Q27-C27</f>
        <v>0</v>
      </c>
      <c r="T27" s="24" t="s">
        <v>108</v>
      </c>
      <c r="U27" s="31" t="s">
        <v>113</v>
      </c>
    </row>
    <row r="28" spans="2:31" ht="22.5" customHeight="1" thickBot="1" x14ac:dyDescent="0.45">
      <c r="B28" s="40"/>
      <c r="C28" s="40"/>
      <c r="D28" s="40"/>
      <c r="E28" s="40"/>
      <c r="F28" s="40"/>
      <c r="G28" s="40"/>
      <c r="H28" s="40"/>
      <c r="I28" s="40"/>
      <c r="J28" s="40"/>
      <c r="K28" s="40"/>
      <c r="L28" s="40"/>
      <c r="M28" s="40"/>
      <c r="N28" s="40"/>
      <c r="O28" s="40"/>
      <c r="P28" s="40"/>
      <c r="T28" s="24"/>
      <c r="U28" s="31" t="s">
        <v>114</v>
      </c>
    </row>
    <row r="29" spans="2:31" ht="27" customHeight="1" thickBot="1" x14ac:dyDescent="0.45">
      <c r="C29" s="121" t="s">
        <v>56</v>
      </c>
      <c r="D29" s="122"/>
      <c r="E29" s="15">
        <f>O15+2</f>
        <v>45145</v>
      </c>
      <c r="F29" s="16" t="s">
        <v>38</v>
      </c>
      <c r="G29" s="15">
        <f>E29+1</f>
        <v>45146</v>
      </c>
      <c r="H29" s="16" t="s">
        <v>38</v>
      </c>
      <c r="I29" s="15">
        <f>G29+1</f>
        <v>45147</v>
      </c>
      <c r="J29" s="16" t="s">
        <v>38</v>
      </c>
      <c r="K29" s="15">
        <f>I29+1</f>
        <v>45148</v>
      </c>
      <c r="L29" s="16" t="s">
        <v>38</v>
      </c>
      <c r="M29" s="15">
        <f>K29+1</f>
        <v>45149</v>
      </c>
      <c r="N29" s="16" t="s">
        <v>38</v>
      </c>
      <c r="O29" s="15">
        <f>M29+1</f>
        <v>45150</v>
      </c>
      <c r="P29" s="16" t="s">
        <v>38</v>
      </c>
      <c r="Q29" s="17" t="s">
        <v>39</v>
      </c>
      <c r="R29" s="17" t="s">
        <v>40</v>
      </c>
      <c r="T29" s="36"/>
      <c r="U29" s="41"/>
    </row>
    <row r="30" spans="2:31" ht="27" customHeight="1" x14ac:dyDescent="0.4">
      <c r="B30" s="20"/>
      <c r="C30" s="21"/>
      <c r="D30" s="21"/>
      <c r="E30" s="4" t="s">
        <v>44</v>
      </c>
      <c r="F30" s="4"/>
      <c r="G30" s="4" t="s">
        <v>45</v>
      </c>
      <c r="H30" s="4"/>
      <c r="I30" s="4" t="s">
        <v>46</v>
      </c>
      <c r="J30" s="4"/>
      <c r="K30" s="4" t="s">
        <v>47</v>
      </c>
      <c r="L30" s="4"/>
      <c r="M30" s="4" t="s">
        <v>48</v>
      </c>
      <c r="N30" s="4"/>
      <c r="O30" s="4" t="s">
        <v>49</v>
      </c>
      <c r="P30" s="4"/>
      <c r="Q30" s="22"/>
      <c r="R30" s="23"/>
    </row>
    <row r="31" spans="2:31" ht="27" customHeight="1" thickBot="1" x14ac:dyDescent="0.45">
      <c r="B31" s="8" t="s">
        <v>51</v>
      </c>
      <c r="C31" s="26"/>
      <c r="D31" s="8">
        <f>C31/5</f>
        <v>0</v>
      </c>
      <c r="E31" s="8"/>
      <c r="F31" s="8">
        <f t="shared" ref="F31:F38" si="7">E31</f>
        <v>0</v>
      </c>
      <c r="G31" s="8"/>
      <c r="H31" s="8">
        <f t="shared" ref="H31:H38" si="8">F31+G31</f>
        <v>0</v>
      </c>
      <c r="I31" s="8"/>
      <c r="J31" s="8">
        <f t="shared" ref="J31:J38" si="9">H31+I31</f>
        <v>0</v>
      </c>
      <c r="K31" s="8"/>
      <c r="L31" s="8">
        <f t="shared" ref="L31:L38" si="10">J31+K31</f>
        <v>0</v>
      </c>
      <c r="M31" s="8"/>
      <c r="N31" s="8">
        <f t="shared" ref="N31:N38" si="11">L31+M31</f>
        <v>0</v>
      </c>
      <c r="O31" s="8"/>
      <c r="P31" s="8"/>
      <c r="Q31" s="27">
        <f t="shared" ref="Q31:Q41" si="12">E31+G31+I31+K31+M31+O31</f>
        <v>0</v>
      </c>
      <c r="R31" s="27">
        <v>0</v>
      </c>
    </row>
    <row r="32" spans="2:31" ht="27" customHeight="1" x14ac:dyDescent="0.4">
      <c r="B32" s="12" t="s">
        <v>53</v>
      </c>
      <c r="C32" s="21"/>
      <c r="D32" s="4">
        <f t="shared" ref="D32:D38" si="13">C32/5</f>
        <v>0</v>
      </c>
      <c r="E32" s="4"/>
      <c r="F32" s="4">
        <f t="shared" si="7"/>
        <v>0</v>
      </c>
      <c r="G32" s="4"/>
      <c r="H32" s="4">
        <f t="shared" si="8"/>
        <v>0</v>
      </c>
      <c r="I32" s="4"/>
      <c r="J32" s="4">
        <f t="shared" si="9"/>
        <v>0</v>
      </c>
      <c r="K32" s="4"/>
      <c r="L32" s="4">
        <f t="shared" si="10"/>
        <v>0</v>
      </c>
      <c r="M32" s="4"/>
      <c r="N32" s="4">
        <f t="shared" si="11"/>
        <v>0</v>
      </c>
      <c r="O32" s="4"/>
      <c r="P32" s="4"/>
      <c r="Q32" s="30">
        <f t="shared" si="12"/>
        <v>0</v>
      </c>
      <c r="R32" s="27">
        <v>0</v>
      </c>
      <c r="T32" s="38" t="s">
        <v>115</v>
      </c>
      <c r="U32" s="19"/>
    </row>
    <row r="33" spans="2:21" ht="27" customHeight="1" x14ac:dyDescent="0.4">
      <c r="B33" s="8" t="s">
        <v>55</v>
      </c>
      <c r="C33" s="26"/>
      <c r="D33" s="8">
        <f t="shared" si="13"/>
        <v>0</v>
      </c>
      <c r="E33" s="8"/>
      <c r="F33" s="8">
        <f t="shared" si="7"/>
        <v>0</v>
      </c>
      <c r="G33" s="8"/>
      <c r="H33" s="8">
        <f t="shared" si="8"/>
        <v>0</v>
      </c>
      <c r="I33" s="8"/>
      <c r="J33" s="8">
        <f t="shared" si="9"/>
        <v>0</v>
      </c>
      <c r="K33" s="8"/>
      <c r="L33" s="8">
        <f t="shared" si="10"/>
        <v>0</v>
      </c>
      <c r="M33" s="8"/>
      <c r="N33" s="8">
        <f t="shared" si="11"/>
        <v>0</v>
      </c>
      <c r="O33" s="8"/>
      <c r="P33" s="8"/>
      <c r="Q33" s="27">
        <f t="shared" si="12"/>
        <v>0</v>
      </c>
      <c r="R33" s="27">
        <v>0</v>
      </c>
      <c r="T33" s="24" t="s">
        <v>105</v>
      </c>
      <c r="U33" s="31" t="s">
        <v>116</v>
      </c>
    </row>
    <row r="34" spans="2:21" ht="27" customHeight="1" x14ac:dyDescent="0.4">
      <c r="B34" s="4" t="s">
        <v>9</v>
      </c>
      <c r="C34" s="4">
        <v>990</v>
      </c>
      <c r="D34" s="4">
        <f t="shared" si="13"/>
        <v>198</v>
      </c>
      <c r="E34" s="4">
        <v>164</v>
      </c>
      <c r="F34" s="4">
        <f t="shared" si="7"/>
        <v>164</v>
      </c>
      <c r="G34" s="4">
        <v>300</v>
      </c>
      <c r="H34" s="4">
        <f t="shared" si="8"/>
        <v>464</v>
      </c>
      <c r="I34" s="4">
        <v>471</v>
      </c>
      <c r="J34" s="4">
        <f t="shared" si="9"/>
        <v>935</v>
      </c>
      <c r="K34" s="4">
        <v>74</v>
      </c>
      <c r="L34" s="4">
        <f t="shared" si="10"/>
        <v>1009</v>
      </c>
      <c r="M34" s="4">
        <v>300</v>
      </c>
      <c r="N34" s="4">
        <f t="shared" si="11"/>
        <v>1309</v>
      </c>
      <c r="O34" s="4"/>
      <c r="P34" s="4"/>
      <c r="Q34" s="30">
        <f t="shared" si="12"/>
        <v>1309</v>
      </c>
      <c r="R34" s="28">
        <f>Q34-C34</f>
        <v>319</v>
      </c>
      <c r="T34" s="24" t="s">
        <v>108</v>
      </c>
      <c r="U34" s="31" t="s">
        <v>117</v>
      </c>
    </row>
    <row r="35" spans="2:21" ht="27" customHeight="1" x14ac:dyDescent="0.4">
      <c r="B35" s="8" t="s">
        <v>13</v>
      </c>
      <c r="C35" s="100">
        <v>104</v>
      </c>
      <c r="D35" s="8">
        <f t="shared" si="13"/>
        <v>20.8</v>
      </c>
      <c r="E35" s="8"/>
      <c r="F35" s="8">
        <f t="shared" si="7"/>
        <v>0</v>
      </c>
      <c r="G35" s="8"/>
      <c r="H35" s="8">
        <f t="shared" si="8"/>
        <v>0</v>
      </c>
      <c r="I35" s="8"/>
      <c r="J35" s="8">
        <f t="shared" si="9"/>
        <v>0</v>
      </c>
      <c r="K35" s="8">
        <v>104</v>
      </c>
      <c r="L35" s="8">
        <f t="shared" si="10"/>
        <v>104</v>
      </c>
      <c r="M35" s="8"/>
      <c r="N35" s="8">
        <f t="shared" si="11"/>
        <v>104</v>
      </c>
      <c r="O35" s="8"/>
      <c r="P35" s="8"/>
      <c r="Q35" s="27">
        <f t="shared" si="12"/>
        <v>104</v>
      </c>
      <c r="R35" s="28">
        <f>Q35-C35</f>
        <v>0</v>
      </c>
      <c r="T35" s="24"/>
      <c r="U35" s="31" t="s">
        <v>118</v>
      </c>
    </row>
    <row r="36" spans="2:21" ht="27" customHeight="1" thickBot="1" x14ac:dyDescent="0.45">
      <c r="B36" s="4" t="s">
        <v>16</v>
      </c>
      <c r="C36" s="101">
        <v>104</v>
      </c>
      <c r="D36" s="4">
        <f t="shared" si="13"/>
        <v>20.8</v>
      </c>
      <c r="E36" s="4"/>
      <c r="F36" s="4">
        <f t="shared" si="7"/>
        <v>0</v>
      </c>
      <c r="G36" s="4"/>
      <c r="H36" s="4">
        <f t="shared" si="8"/>
        <v>0</v>
      </c>
      <c r="I36" s="4"/>
      <c r="J36" s="4">
        <f t="shared" si="9"/>
        <v>0</v>
      </c>
      <c r="K36" s="4">
        <v>104</v>
      </c>
      <c r="L36" s="4">
        <f t="shared" si="10"/>
        <v>104</v>
      </c>
      <c r="M36" s="4"/>
      <c r="N36" s="4">
        <f t="shared" si="11"/>
        <v>104</v>
      </c>
      <c r="O36" s="4"/>
      <c r="P36" s="4"/>
      <c r="Q36" s="30">
        <f t="shared" si="12"/>
        <v>104</v>
      </c>
      <c r="R36" s="28">
        <f>Q36-C36</f>
        <v>0</v>
      </c>
      <c r="T36" s="36"/>
      <c r="U36" s="41"/>
    </row>
    <row r="37" spans="2:21" ht="27" customHeight="1" x14ac:dyDescent="0.4">
      <c r="B37" s="26" t="s">
        <v>7</v>
      </c>
      <c r="C37" s="8"/>
      <c r="D37" s="8">
        <f t="shared" si="13"/>
        <v>0</v>
      </c>
      <c r="E37" s="8"/>
      <c r="F37" s="8">
        <f t="shared" si="7"/>
        <v>0</v>
      </c>
      <c r="G37" s="8"/>
      <c r="H37" s="8">
        <f t="shared" si="8"/>
        <v>0</v>
      </c>
      <c r="I37" s="8"/>
      <c r="J37" s="8">
        <f t="shared" si="9"/>
        <v>0</v>
      </c>
      <c r="K37" s="8"/>
      <c r="L37" s="8">
        <f t="shared" si="10"/>
        <v>0</v>
      </c>
      <c r="M37" s="8"/>
      <c r="N37" s="8">
        <f t="shared" si="11"/>
        <v>0</v>
      </c>
      <c r="O37" s="8"/>
      <c r="P37" s="8"/>
      <c r="Q37" s="27">
        <f t="shared" si="12"/>
        <v>0</v>
      </c>
      <c r="R37" s="27">
        <v>0</v>
      </c>
    </row>
    <row r="38" spans="2:21" ht="27" customHeight="1" x14ac:dyDescent="0.4">
      <c r="B38" s="4" t="s">
        <v>31</v>
      </c>
      <c r="C38" s="12"/>
      <c r="D38" s="4">
        <f t="shared" si="13"/>
        <v>0</v>
      </c>
      <c r="E38" s="4"/>
      <c r="F38" s="4">
        <f t="shared" si="7"/>
        <v>0</v>
      </c>
      <c r="G38" s="4"/>
      <c r="H38" s="4">
        <f t="shared" si="8"/>
        <v>0</v>
      </c>
      <c r="I38" s="4"/>
      <c r="J38" s="4">
        <f t="shared" si="9"/>
        <v>0</v>
      </c>
      <c r="K38" s="4"/>
      <c r="L38" s="4">
        <f t="shared" si="10"/>
        <v>0</v>
      </c>
      <c r="M38" s="4"/>
      <c r="N38" s="4">
        <f t="shared" si="11"/>
        <v>0</v>
      </c>
      <c r="O38" s="4"/>
      <c r="P38" s="4"/>
      <c r="Q38" s="30">
        <f t="shared" si="12"/>
        <v>0</v>
      </c>
      <c r="R38" s="27">
        <v>0</v>
      </c>
    </row>
    <row r="39" spans="2:21" ht="27" customHeight="1" x14ac:dyDescent="0.4">
      <c r="B39" s="8"/>
      <c r="C39" s="8"/>
      <c r="D39" s="8"/>
      <c r="E39" s="8"/>
      <c r="F39" s="8"/>
      <c r="G39" s="8"/>
      <c r="H39" s="8"/>
      <c r="I39" s="8"/>
      <c r="J39" s="8"/>
      <c r="K39" s="8"/>
      <c r="L39" s="8"/>
      <c r="M39" s="8"/>
      <c r="N39" s="8"/>
      <c r="O39" s="8"/>
      <c r="P39" s="8"/>
      <c r="Q39" s="27">
        <f t="shared" si="12"/>
        <v>0</v>
      </c>
      <c r="R39" s="27">
        <f>Q39-C39</f>
        <v>0</v>
      </c>
    </row>
    <row r="40" spans="2:21" ht="27" customHeight="1" x14ac:dyDescent="0.4">
      <c r="B40" s="4"/>
      <c r="C40" s="12"/>
      <c r="D40" s="4"/>
      <c r="E40" s="4"/>
      <c r="F40" s="4"/>
      <c r="G40" s="4"/>
      <c r="H40" s="4"/>
      <c r="I40" s="4"/>
      <c r="J40" s="4"/>
      <c r="K40" s="4"/>
      <c r="L40" s="4"/>
      <c r="M40" s="4"/>
      <c r="N40" s="4"/>
      <c r="O40" s="4"/>
      <c r="P40" s="4"/>
      <c r="Q40" s="30">
        <f t="shared" si="12"/>
        <v>0</v>
      </c>
      <c r="R40" s="27">
        <f>Q40-C40</f>
        <v>0</v>
      </c>
    </row>
    <row r="41" spans="2:21" ht="27" customHeight="1" thickBot="1" x14ac:dyDescent="0.45">
      <c r="B41" s="8"/>
      <c r="C41" s="8"/>
      <c r="D41" s="26"/>
      <c r="E41" s="8"/>
      <c r="F41" s="8"/>
      <c r="G41" s="8"/>
      <c r="H41" s="8"/>
      <c r="I41" s="8"/>
      <c r="J41" s="8"/>
      <c r="K41" s="8"/>
      <c r="L41" s="8"/>
      <c r="M41" s="8"/>
      <c r="N41" s="8"/>
      <c r="O41" s="8"/>
      <c r="P41" s="8"/>
      <c r="Q41" s="39">
        <f t="shared" si="12"/>
        <v>0</v>
      </c>
      <c r="R41" s="27">
        <f>Q41-C41</f>
        <v>0</v>
      </c>
    </row>
    <row r="42" spans="2:21" ht="136.5" customHeight="1" thickBot="1" x14ac:dyDescent="0.45">
      <c r="B42" s="42"/>
      <c r="C42" s="42"/>
      <c r="D42" s="42"/>
      <c r="E42" s="42"/>
      <c r="F42" s="42"/>
      <c r="G42" s="42"/>
      <c r="H42" s="42"/>
      <c r="I42" s="42"/>
      <c r="J42" s="42"/>
      <c r="K42" s="42"/>
      <c r="L42" s="42"/>
      <c r="M42" s="42"/>
      <c r="N42" s="42"/>
      <c r="O42" s="42"/>
      <c r="P42" s="42"/>
    </row>
    <row r="43" spans="2:21" ht="18" customHeight="1" x14ac:dyDescent="0.4">
      <c r="B43" s="43"/>
      <c r="C43" s="123" t="s">
        <v>56</v>
      </c>
      <c r="D43" s="124"/>
      <c r="E43" s="44">
        <f>O29+2</f>
        <v>45152</v>
      </c>
      <c r="F43" s="45" t="s">
        <v>38</v>
      </c>
      <c r="G43" s="44">
        <f>E43+1</f>
        <v>45153</v>
      </c>
      <c r="H43" s="45" t="s">
        <v>38</v>
      </c>
      <c r="I43" s="44">
        <f>G43+1</f>
        <v>45154</v>
      </c>
      <c r="J43" s="45" t="s">
        <v>38</v>
      </c>
      <c r="K43" s="44">
        <f>I43+1</f>
        <v>45155</v>
      </c>
      <c r="L43" s="45" t="s">
        <v>38</v>
      </c>
      <c r="M43" s="44">
        <f>K43+1</f>
        <v>45156</v>
      </c>
      <c r="N43" s="45" t="s">
        <v>38</v>
      </c>
      <c r="O43" s="44">
        <f>M43+1</f>
        <v>45157</v>
      </c>
      <c r="P43" s="45" t="s">
        <v>38</v>
      </c>
      <c r="Q43" s="17" t="s">
        <v>39</v>
      </c>
      <c r="R43" s="17" t="s">
        <v>40</v>
      </c>
    </row>
    <row r="44" spans="2:21" ht="27" customHeight="1" x14ac:dyDescent="0.4">
      <c r="B44" s="20"/>
      <c r="C44" s="21"/>
      <c r="D44" s="21"/>
      <c r="E44" s="4" t="s">
        <v>44</v>
      </c>
      <c r="F44" s="4"/>
      <c r="G44" s="4" t="s">
        <v>45</v>
      </c>
      <c r="H44" s="4"/>
      <c r="I44" s="4" t="s">
        <v>46</v>
      </c>
      <c r="J44" s="4"/>
      <c r="K44" s="4" t="s">
        <v>47</v>
      </c>
      <c r="L44" s="4"/>
      <c r="M44" s="4" t="s">
        <v>48</v>
      </c>
      <c r="N44" s="4"/>
      <c r="O44" s="4" t="s">
        <v>49</v>
      </c>
      <c r="P44" s="4"/>
      <c r="Q44" s="22"/>
      <c r="R44" s="23"/>
    </row>
    <row r="45" spans="2:21" ht="27" customHeight="1" x14ac:dyDescent="0.4">
      <c r="B45" s="8" t="s">
        <v>51</v>
      </c>
      <c r="C45" s="26"/>
      <c r="D45" s="8">
        <f>C45/5</f>
        <v>0</v>
      </c>
      <c r="E45" s="8"/>
      <c r="F45" s="8">
        <f t="shared" ref="F45:F52" si="14">E45</f>
        <v>0</v>
      </c>
      <c r="G45" s="8"/>
      <c r="H45" s="8">
        <f t="shared" ref="H45:H52" si="15">F45+G45</f>
        <v>0</v>
      </c>
      <c r="I45" s="8"/>
      <c r="J45" s="8">
        <f t="shared" ref="J45:J52" si="16">H45+I45</f>
        <v>0</v>
      </c>
      <c r="K45" s="8"/>
      <c r="L45" s="8">
        <f t="shared" ref="L45:L52" si="17">J45+K45</f>
        <v>0</v>
      </c>
      <c r="M45" s="8"/>
      <c r="N45" s="8">
        <f t="shared" ref="N45:N52" si="18">L45+M45</f>
        <v>0</v>
      </c>
      <c r="O45" s="8"/>
      <c r="P45" s="8"/>
      <c r="Q45" s="27">
        <f t="shared" ref="Q45:Q55" si="19">E45+G45+I45+K45+M45+O45</f>
        <v>0</v>
      </c>
      <c r="R45" s="27">
        <v>0</v>
      </c>
    </row>
    <row r="46" spans="2:21" ht="27" customHeight="1" x14ac:dyDescent="0.4">
      <c r="B46" s="12" t="s">
        <v>53</v>
      </c>
      <c r="C46" s="21"/>
      <c r="D46" s="4">
        <f t="shared" ref="D46:D52" si="20">C46/5</f>
        <v>0</v>
      </c>
      <c r="E46" s="4"/>
      <c r="F46" s="4">
        <f t="shared" si="14"/>
        <v>0</v>
      </c>
      <c r="G46" s="4"/>
      <c r="H46" s="4">
        <f t="shared" si="15"/>
        <v>0</v>
      </c>
      <c r="I46" s="4"/>
      <c r="J46" s="4">
        <f t="shared" si="16"/>
        <v>0</v>
      </c>
      <c r="K46" s="4"/>
      <c r="L46" s="4">
        <f t="shared" si="17"/>
        <v>0</v>
      </c>
      <c r="M46" s="4"/>
      <c r="N46" s="4">
        <f t="shared" si="18"/>
        <v>0</v>
      </c>
      <c r="O46" s="4"/>
      <c r="P46" s="4"/>
      <c r="Q46" s="30">
        <f t="shared" si="19"/>
        <v>0</v>
      </c>
      <c r="R46" s="27">
        <v>0</v>
      </c>
    </row>
    <row r="47" spans="2:21" ht="27" customHeight="1" x14ac:dyDescent="0.4">
      <c r="B47" s="8" t="s">
        <v>55</v>
      </c>
      <c r="C47" s="26"/>
      <c r="D47" s="8">
        <f t="shared" si="20"/>
        <v>0</v>
      </c>
      <c r="E47" s="8"/>
      <c r="F47" s="8">
        <f t="shared" si="14"/>
        <v>0</v>
      </c>
      <c r="G47" s="8"/>
      <c r="H47" s="8">
        <f t="shared" si="15"/>
        <v>0</v>
      </c>
      <c r="I47" s="8"/>
      <c r="J47" s="8">
        <f t="shared" si="16"/>
        <v>0</v>
      </c>
      <c r="K47" s="8"/>
      <c r="L47" s="8">
        <f t="shared" si="17"/>
        <v>0</v>
      </c>
      <c r="M47" s="8"/>
      <c r="N47" s="8">
        <f t="shared" si="18"/>
        <v>0</v>
      </c>
      <c r="O47" s="8"/>
      <c r="P47" s="8"/>
      <c r="Q47" s="27">
        <f t="shared" si="19"/>
        <v>0</v>
      </c>
      <c r="R47" s="27">
        <v>0</v>
      </c>
    </row>
    <row r="48" spans="2:21" ht="27" customHeight="1" x14ac:dyDescent="0.4">
      <c r="B48" s="4" t="s">
        <v>9</v>
      </c>
      <c r="C48" s="4">
        <v>990</v>
      </c>
      <c r="D48" s="4">
        <f>C48/4</f>
        <v>247.5</v>
      </c>
      <c r="E48" s="4">
        <v>395</v>
      </c>
      <c r="F48" s="4">
        <f t="shared" si="14"/>
        <v>395</v>
      </c>
      <c r="G48" s="4"/>
      <c r="H48" s="4">
        <f t="shared" si="15"/>
        <v>395</v>
      </c>
      <c r="I48" s="4">
        <v>300</v>
      </c>
      <c r="J48" s="4">
        <f t="shared" si="16"/>
        <v>695</v>
      </c>
      <c r="K48" s="4">
        <v>600</v>
      </c>
      <c r="L48" s="4">
        <f t="shared" si="17"/>
        <v>1295</v>
      </c>
      <c r="M48" s="4"/>
      <c r="N48" s="4">
        <f t="shared" si="18"/>
        <v>1295</v>
      </c>
      <c r="O48" s="4"/>
      <c r="P48" s="4"/>
      <c r="Q48" s="30">
        <f t="shared" si="19"/>
        <v>1295</v>
      </c>
      <c r="R48" s="28">
        <f>Q48-C48</f>
        <v>305</v>
      </c>
    </row>
    <row r="49" spans="2:18" ht="27" customHeight="1" x14ac:dyDescent="0.4">
      <c r="B49" s="8" t="s">
        <v>13</v>
      </c>
      <c r="C49" s="100">
        <v>0</v>
      </c>
      <c r="D49" s="8">
        <f t="shared" ref="D49:D50" si="21">C49/4</f>
        <v>0</v>
      </c>
      <c r="E49" s="8"/>
      <c r="F49" s="8">
        <f t="shared" si="14"/>
        <v>0</v>
      </c>
      <c r="G49" s="8"/>
      <c r="H49" s="8">
        <f t="shared" si="15"/>
        <v>0</v>
      </c>
      <c r="I49" s="8"/>
      <c r="J49" s="8">
        <f t="shared" si="16"/>
        <v>0</v>
      </c>
      <c r="K49" s="8"/>
      <c r="L49" s="8">
        <f t="shared" si="17"/>
        <v>0</v>
      </c>
      <c r="M49" s="8"/>
      <c r="N49" s="8">
        <f t="shared" si="18"/>
        <v>0</v>
      </c>
      <c r="O49" s="8"/>
      <c r="P49" s="8"/>
      <c r="Q49" s="27">
        <f t="shared" si="19"/>
        <v>0</v>
      </c>
      <c r="R49" s="28">
        <f>Q49-C49</f>
        <v>0</v>
      </c>
    </row>
    <row r="50" spans="2:18" ht="27" customHeight="1" x14ac:dyDescent="0.4">
      <c r="B50" s="4" t="s">
        <v>16</v>
      </c>
      <c r="C50" s="101">
        <v>52</v>
      </c>
      <c r="D50" s="4">
        <f t="shared" si="21"/>
        <v>13</v>
      </c>
      <c r="E50" s="4"/>
      <c r="F50" s="4">
        <f t="shared" si="14"/>
        <v>0</v>
      </c>
      <c r="G50" s="4"/>
      <c r="H50" s="4">
        <f t="shared" si="15"/>
        <v>0</v>
      </c>
      <c r="I50" s="4"/>
      <c r="J50" s="4">
        <f t="shared" si="16"/>
        <v>0</v>
      </c>
      <c r="K50" s="4">
        <v>52</v>
      </c>
      <c r="L50" s="4">
        <f t="shared" si="17"/>
        <v>52</v>
      </c>
      <c r="M50" s="4"/>
      <c r="N50" s="4">
        <f t="shared" si="18"/>
        <v>52</v>
      </c>
      <c r="O50" s="4"/>
      <c r="P50" s="4"/>
      <c r="Q50" s="30">
        <f t="shared" si="19"/>
        <v>52</v>
      </c>
      <c r="R50" s="28">
        <f>Q50-C50</f>
        <v>0</v>
      </c>
    </row>
    <row r="51" spans="2:18" ht="27" customHeight="1" x14ac:dyDescent="0.4">
      <c r="B51" s="26" t="s">
        <v>7</v>
      </c>
      <c r="C51" s="8"/>
      <c r="D51" s="8">
        <f t="shared" si="20"/>
        <v>0</v>
      </c>
      <c r="E51" s="8"/>
      <c r="F51" s="8">
        <f t="shared" si="14"/>
        <v>0</v>
      </c>
      <c r="G51" s="8"/>
      <c r="H51" s="8">
        <f t="shared" si="15"/>
        <v>0</v>
      </c>
      <c r="I51" s="8"/>
      <c r="J51" s="8">
        <f t="shared" si="16"/>
        <v>0</v>
      </c>
      <c r="K51" s="8"/>
      <c r="L51" s="8">
        <f t="shared" si="17"/>
        <v>0</v>
      </c>
      <c r="M51" s="8"/>
      <c r="N51" s="8">
        <f t="shared" si="18"/>
        <v>0</v>
      </c>
      <c r="O51" s="8"/>
      <c r="P51" s="8"/>
      <c r="Q51" s="27">
        <f t="shared" si="19"/>
        <v>0</v>
      </c>
      <c r="R51" s="27">
        <v>0</v>
      </c>
    </row>
    <row r="52" spans="2:18" ht="27" customHeight="1" x14ac:dyDescent="0.4">
      <c r="B52" s="4" t="s">
        <v>31</v>
      </c>
      <c r="C52" s="12"/>
      <c r="D52" s="4">
        <f t="shared" si="20"/>
        <v>0</v>
      </c>
      <c r="E52" s="4"/>
      <c r="F52" s="4">
        <f t="shared" si="14"/>
        <v>0</v>
      </c>
      <c r="G52" s="4"/>
      <c r="H52" s="4">
        <f t="shared" si="15"/>
        <v>0</v>
      </c>
      <c r="I52" s="4"/>
      <c r="J52" s="4">
        <f t="shared" si="16"/>
        <v>0</v>
      </c>
      <c r="K52" s="4"/>
      <c r="L52" s="4">
        <f t="shared" si="17"/>
        <v>0</v>
      </c>
      <c r="M52" s="4"/>
      <c r="N52" s="4">
        <f t="shared" si="18"/>
        <v>0</v>
      </c>
      <c r="O52" s="4"/>
      <c r="P52" s="4"/>
      <c r="Q52" s="30">
        <f t="shared" si="19"/>
        <v>0</v>
      </c>
      <c r="R52" s="27">
        <v>0</v>
      </c>
    </row>
    <row r="53" spans="2:18" ht="27" customHeight="1" x14ac:dyDescent="0.4">
      <c r="B53" s="8"/>
      <c r="C53" s="8"/>
      <c r="D53" s="8"/>
      <c r="E53" s="8"/>
      <c r="F53" s="8"/>
      <c r="G53" s="8"/>
      <c r="H53" s="8"/>
      <c r="I53" s="8"/>
      <c r="J53" s="8"/>
      <c r="K53" s="8"/>
      <c r="L53" s="8"/>
      <c r="M53" s="8"/>
      <c r="N53" s="8"/>
      <c r="O53" s="8"/>
      <c r="P53" s="8"/>
      <c r="Q53" s="27">
        <f t="shared" si="19"/>
        <v>0</v>
      </c>
      <c r="R53" s="27">
        <f>Q53-C53</f>
        <v>0</v>
      </c>
    </row>
    <row r="54" spans="2:18" ht="27" customHeight="1" x14ac:dyDescent="0.4">
      <c r="B54" s="4"/>
      <c r="C54" s="12"/>
      <c r="D54" s="4"/>
      <c r="E54" s="4"/>
      <c r="F54" s="4"/>
      <c r="G54" s="4"/>
      <c r="H54" s="4"/>
      <c r="I54" s="4"/>
      <c r="J54" s="4"/>
      <c r="K54" s="4"/>
      <c r="L54" s="4"/>
      <c r="M54" s="4"/>
      <c r="N54" s="4"/>
      <c r="O54" s="4"/>
      <c r="P54" s="4"/>
      <c r="Q54" s="30">
        <f t="shared" si="19"/>
        <v>0</v>
      </c>
      <c r="R54" s="27">
        <f>Q54-C54</f>
        <v>0</v>
      </c>
    </row>
    <row r="55" spans="2:18" ht="27" customHeight="1" thickBot="1" x14ac:dyDescent="0.45">
      <c r="B55" s="8"/>
      <c r="C55" s="8"/>
      <c r="D55" s="26"/>
      <c r="E55" s="8"/>
      <c r="F55" s="8"/>
      <c r="G55" s="8"/>
      <c r="H55" s="8"/>
      <c r="I55" s="8"/>
      <c r="J55" s="8"/>
      <c r="K55" s="8"/>
      <c r="L55" s="8"/>
      <c r="M55" s="8"/>
      <c r="N55" s="8"/>
      <c r="O55" s="8"/>
      <c r="P55" s="8"/>
      <c r="Q55" s="39">
        <f t="shared" si="19"/>
        <v>0</v>
      </c>
      <c r="R55" s="27">
        <f>Q55-C55</f>
        <v>0</v>
      </c>
    </row>
    <row r="56" spans="2:18" ht="22.5" customHeight="1" thickBot="1" x14ac:dyDescent="0.45">
      <c r="B56" s="43"/>
      <c r="C56" s="43"/>
      <c r="D56" s="43"/>
      <c r="E56" s="43"/>
      <c r="F56" s="43"/>
      <c r="G56" s="43"/>
      <c r="H56" s="43"/>
      <c r="I56" s="43"/>
      <c r="J56" s="43"/>
      <c r="K56" s="43"/>
      <c r="L56" s="43"/>
      <c r="M56" s="43"/>
      <c r="N56" s="43"/>
      <c r="O56" s="43"/>
      <c r="P56" s="43"/>
    </row>
    <row r="57" spans="2:18" ht="27" customHeight="1" x14ac:dyDescent="0.4">
      <c r="B57" s="43"/>
      <c r="C57" s="123" t="s">
        <v>56</v>
      </c>
      <c r="D57" s="124"/>
      <c r="E57" s="44">
        <f>O43+2</f>
        <v>45159</v>
      </c>
      <c r="F57" s="45" t="s">
        <v>38</v>
      </c>
      <c r="G57" s="44">
        <f>E57+1</f>
        <v>45160</v>
      </c>
      <c r="H57" s="45" t="s">
        <v>38</v>
      </c>
      <c r="I57" s="44">
        <f>G57+1</f>
        <v>45161</v>
      </c>
      <c r="J57" s="45" t="s">
        <v>38</v>
      </c>
      <c r="K57" s="44">
        <f>I57+1</f>
        <v>45162</v>
      </c>
      <c r="L57" s="45" t="s">
        <v>38</v>
      </c>
      <c r="M57" s="44">
        <f>K57+1</f>
        <v>45163</v>
      </c>
      <c r="N57" s="45" t="s">
        <v>38</v>
      </c>
      <c r="O57" s="44">
        <f>M57+1</f>
        <v>45164</v>
      </c>
      <c r="P57" s="45" t="s">
        <v>38</v>
      </c>
      <c r="Q57" s="17" t="s">
        <v>39</v>
      </c>
      <c r="R57" s="17" t="s">
        <v>40</v>
      </c>
    </row>
    <row r="58" spans="2:18" ht="27" customHeight="1" x14ac:dyDescent="0.4">
      <c r="B58" s="20"/>
      <c r="C58" s="21"/>
      <c r="D58" s="21"/>
      <c r="E58" s="4" t="s">
        <v>44</v>
      </c>
      <c r="F58" s="4"/>
      <c r="G58" s="4" t="s">
        <v>45</v>
      </c>
      <c r="H58" s="4"/>
      <c r="I58" s="4" t="s">
        <v>46</v>
      </c>
      <c r="J58" s="4"/>
      <c r="K58" s="4" t="s">
        <v>47</v>
      </c>
      <c r="L58" s="4"/>
      <c r="M58" s="4" t="s">
        <v>48</v>
      </c>
      <c r="N58" s="4"/>
      <c r="O58" s="4" t="s">
        <v>49</v>
      </c>
      <c r="P58" s="4"/>
      <c r="Q58" s="22"/>
      <c r="R58" s="23"/>
    </row>
    <row r="59" spans="2:18" ht="27" customHeight="1" x14ac:dyDescent="0.4">
      <c r="B59" s="8" t="s">
        <v>51</v>
      </c>
      <c r="C59" s="26"/>
      <c r="D59" s="8">
        <f>C59/5</f>
        <v>0</v>
      </c>
      <c r="E59" s="8"/>
      <c r="F59" s="8">
        <f t="shared" ref="F59:F66" si="22">E59</f>
        <v>0</v>
      </c>
      <c r="G59" s="8"/>
      <c r="H59" s="8">
        <f t="shared" ref="H59:H66" si="23">F59+G59</f>
        <v>0</v>
      </c>
      <c r="I59" s="8"/>
      <c r="J59" s="8">
        <f t="shared" ref="J59:J66" si="24">H59+I59</f>
        <v>0</v>
      </c>
      <c r="K59" s="8"/>
      <c r="L59" s="8">
        <f t="shared" ref="L59:L66" si="25">J59+K59</f>
        <v>0</v>
      </c>
      <c r="M59" s="8"/>
      <c r="N59" s="8">
        <f t="shared" ref="N59:N66" si="26">L59+M59</f>
        <v>0</v>
      </c>
      <c r="O59" s="8"/>
      <c r="P59" s="8"/>
      <c r="Q59" s="27">
        <f t="shared" ref="Q59:Q69" si="27">E59+G59+I59+K59+M59+O59</f>
        <v>0</v>
      </c>
      <c r="R59" s="27">
        <v>0</v>
      </c>
    </row>
    <row r="60" spans="2:18" ht="27" customHeight="1" x14ac:dyDescent="0.4">
      <c r="B60" s="12" t="s">
        <v>53</v>
      </c>
      <c r="C60" s="21"/>
      <c r="D60" s="4">
        <f t="shared" ref="D60:D66" si="28">C60/5</f>
        <v>0</v>
      </c>
      <c r="E60" s="4"/>
      <c r="F60" s="4">
        <f t="shared" si="22"/>
        <v>0</v>
      </c>
      <c r="G60" s="4"/>
      <c r="H60" s="4">
        <f t="shared" si="23"/>
        <v>0</v>
      </c>
      <c r="I60" s="4"/>
      <c r="J60" s="4">
        <f t="shared" si="24"/>
        <v>0</v>
      </c>
      <c r="K60" s="4"/>
      <c r="L60" s="4">
        <f t="shared" si="25"/>
        <v>0</v>
      </c>
      <c r="M60" s="4"/>
      <c r="N60" s="4">
        <f t="shared" si="26"/>
        <v>0</v>
      </c>
      <c r="O60" s="4"/>
      <c r="P60" s="4"/>
      <c r="Q60" s="30">
        <f t="shared" si="27"/>
        <v>0</v>
      </c>
      <c r="R60" s="27">
        <v>0</v>
      </c>
    </row>
    <row r="61" spans="2:18" ht="27" customHeight="1" x14ac:dyDescent="0.4">
      <c r="B61" s="8" t="s">
        <v>55</v>
      </c>
      <c r="C61" s="26"/>
      <c r="D61" s="8">
        <f t="shared" si="28"/>
        <v>0</v>
      </c>
      <c r="E61" s="8"/>
      <c r="F61" s="8">
        <f t="shared" si="22"/>
        <v>0</v>
      </c>
      <c r="G61" s="8"/>
      <c r="H61" s="8">
        <f t="shared" si="23"/>
        <v>0</v>
      </c>
      <c r="I61" s="8"/>
      <c r="J61" s="8">
        <f t="shared" si="24"/>
        <v>0</v>
      </c>
      <c r="K61" s="8"/>
      <c r="L61" s="8">
        <f t="shared" si="25"/>
        <v>0</v>
      </c>
      <c r="M61" s="8"/>
      <c r="N61" s="8">
        <f t="shared" si="26"/>
        <v>0</v>
      </c>
      <c r="O61" s="8"/>
      <c r="P61" s="8"/>
      <c r="Q61" s="27">
        <f t="shared" si="27"/>
        <v>0</v>
      </c>
      <c r="R61" s="27">
        <v>0</v>
      </c>
    </row>
    <row r="62" spans="2:18" ht="27" customHeight="1" x14ac:dyDescent="0.4">
      <c r="B62" s="4" t="s">
        <v>9</v>
      </c>
      <c r="C62" s="4">
        <v>180</v>
      </c>
      <c r="D62" s="4">
        <f t="shared" si="28"/>
        <v>36</v>
      </c>
      <c r="E62" s="4">
        <v>200</v>
      </c>
      <c r="F62" s="4">
        <f t="shared" si="22"/>
        <v>200</v>
      </c>
      <c r="G62" s="4"/>
      <c r="H62" s="4">
        <f t="shared" si="23"/>
        <v>200</v>
      </c>
      <c r="I62" s="4"/>
      <c r="J62" s="4">
        <f t="shared" si="24"/>
        <v>200</v>
      </c>
      <c r="K62" s="4">
        <v>280</v>
      </c>
      <c r="L62" s="4">
        <f t="shared" si="25"/>
        <v>480</v>
      </c>
      <c r="M62" s="4"/>
      <c r="N62" s="4">
        <f t="shared" si="26"/>
        <v>480</v>
      </c>
      <c r="O62" s="4"/>
      <c r="P62" s="4"/>
      <c r="Q62" s="30">
        <f t="shared" si="27"/>
        <v>480</v>
      </c>
      <c r="R62" s="28">
        <f>Q62-C62</f>
        <v>300</v>
      </c>
    </row>
    <row r="63" spans="2:18" ht="27" customHeight="1" x14ac:dyDescent="0.4">
      <c r="B63" s="8" t="s">
        <v>13</v>
      </c>
      <c r="C63" s="100">
        <v>52</v>
      </c>
      <c r="D63" s="8">
        <f t="shared" si="28"/>
        <v>10.4</v>
      </c>
      <c r="E63" s="8"/>
      <c r="F63" s="8">
        <f t="shared" si="22"/>
        <v>0</v>
      </c>
      <c r="G63" s="8"/>
      <c r="H63" s="8">
        <f t="shared" si="23"/>
        <v>0</v>
      </c>
      <c r="I63" s="8">
        <v>52</v>
      </c>
      <c r="J63" s="8">
        <f t="shared" si="24"/>
        <v>52</v>
      </c>
      <c r="K63" s="8"/>
      <c r="L63" s="8">
        <f t="shared" si="25"/>
        <v>52</v>
      </c>
      <c r="M63" s="8"/>
      <c r="N63" s="8">
        <f t="shared" si="26"/>
        <v>52</v>
      </c>
      <c r="O63" s="8"/>
      <c r="P63" s="8"/>
      <c r="Q63" s="27">
        <f t="shared" si="27"/>
        <v>52</v>
      </c>
      <c r="R63" s="28">
        <f>Q63-C63</f>
        <v>0</v>
      </c>
    </row>
    <row r="64" spans="2:18" ht="27" customHeight="1" x14ac:dyDescent="0.4">
      <c r="B64" s="4" t="s">
        <v>16</v>
      </c>
      <c r="C64" s="101">
        <v>52</v>
      </c>
      <c r="D64" s="4">
        <f t="shared" si="28"/>
        <v>10.4</v>
      </c>
      <c r="E64" s="4"/>
      <c r="F64" s="4">
        <f t="shared" si="22"/>
        <v>0</v>
      </c>
      <c r="G64" s="4"/>
      <c r="H64" s="4">
        <f t="shared" si="23"/>
        <v>0</v>
      </c>
      <c r="I64" s="4">
        <v>52</v>
      </c>
      <c r="J64" s="4">
        <f t="shared" si="24"/>
        <v>52</v>
      </c>
      <c r="K64" s="4"/>
      <c r="L64" s="4">
        <f t="shared" si="25"/>
        <v>52</v>
      </c>
      <c r="M64" s="4"/>
      <c r="N64" s="4">
        <f t="shared" si="26"/>
        <v>52</v>
      </c>
      <c r="O64" s="4"/>
      <c r="P64" s="4"/>
      <c r="Q64" s="30">
        <f t="shared" si="27"/>
        <v>52</v>
      </c>
      <c r="R64" s="28">
        <f>Q64-C64</f>
        <v>0</v>
      </c>
    </row>
    <row r="65" spans="2:22" ht="27" customHeight="1" x14ac:dyDescent="0.4">
      <c r="B65" s="26" t="s">
        <v>7</v>
      </c>
      <c r="C65" s="8"/>
      <c r="D65" s="8">
        <f t="shared" si="28"/>
        <v>0</v>
      </c>
      <c r="E65" s="8"/>
      <c r="F65" s="8">
        <f t="shared" si="22"/>
        <v>0</v>
      </c>
      <c r="G65" s="8"/>
      <c r="H65" s="8">
        <f t="shared" si="23"/>
        <v>0</v>
      </c>
      <c r="I65" s="8"/>
      <c r="J65" s="8">
        <f t="shared" si="24"/>
        <v>0</v>
      </c>
      <c r="K65" s="8"/>
      <c r="L65" s="8">
        <f t="shared" si="25"/>
        <v>0</v>
      </c>
      <c r="M65" s="8"/>
      <c r="N65" s="8">
        <f t="shared" si="26"/>
        <v>0</v>
      </c>
      <c r="O65" s="8"/>
      <c r="P65" s="8"/>
      <c r="Q65" s="27">
        <f t="shared" si="27"/>
        <v>0</v>
      </c>
      <c r="R65" s="27">
        <v>0</v>
      </c>
    </row>
    <row r="66" spans="2:22" ht="27" customHeight="1" x14ac:dyDescent="0.4">
      <c r="B66" s="4" t="s">
        <v>31</v>
      </c>
      <c r="C66" s="12"/>
      <c r="D66" s="4">
        <f t="shared" si="28"/>
        <v>0</v>
      </c>
      <c r="E66" s="4"/>
      <c r="F66" s="4">
        <f t="shared" si="22"/>
        <v>0</v>
      </c>
      <c r="G66" s="4"/>
      <c r="H66" s="4">
        <f t="shared" si="23"/>
        <v>0</v>
      </c>
      <c r="I66" s="4"/>
      <c r="J66" s="4">
        <f t="shared" si="24"/>
        <v>0</v>
      </c>
      <c r="K66" s="4"/>
      <c r="L66" s="4">
        <f t="shared" si="25"/>
        <v>0</v>
      </c>
      <c r="M66" s="4"/>
      <c r="N66" s="4">
        <f t="shared" si="26"/>
        <v>0</v>
      </c>
      <c r="O66" s="4"/>
      <c r="P66" s="4"/>
      <c r="Q66" s="30">
        <f t="shared" si="27"/>
        <v>0</v>
      </c>
      <c r="R66" s="27">
        <v>0</v>
      </c>
    </row>
    <row r="67" spans="2:22" ht="27" customHeight="1" x14ac:dyDescent="0.4">
      <c r="B67" s="8"/>
      <c r="C67" s="8"/>
      <c r="D67" s="8"/>
      <c r="E67" s="8"/>
      <c r="F67" s="8"/>
      <c r="G67" s="8"/>
      <c r="H67" s="8"/>
      <c r="I67" s="8"/>
      <c r="J67" s="8"/>
      <c r="K67" s="8"/>
      <c r="L67" s="8"/>
      <c r="M67" s="8"/>
      <c r="N67" s="8"/>
      <c r="O67" s="8"/>
      <c r="P67" s="8"/>
      <c r="Q67" s="27">
        <f t="shared" si="27"/>
        <v>0</v>
      </c>
      <c r="R67" s="27">
        <f>Q67-C67</f>
        <v>0</v>
      </c>
    </row>
    <row r="68" spans="2:22" ht="27" customHeight="1" x14ac:dyDescent="0.4">
      <c r="B68" s="4"/>
      <c r="C68" s="12"/>
      <c r="D68" s="4"/>
      <c r="E68" s="4"/>
      <c r="F68" s="4"/>
      <c r="G68" s="4"/>
      <c r="H68" s="4"/>
      <c r="I68" s="4"/>
      <c r="J68" s="4"/>
      <c r="K68" s="4"/>
      <c r="L68" s="4"/>
      <c r="M68" s="4"/>
      <c r="N68" s="4"/>
      <c r="O68" s="4"/>
      <c r="P68" s="4"/>
      <c r="Q68" s="30">
        <f t="shared" si="27"/>
        <v>0</v>
      </c>
      <c r="R68" s="27">
        <f>Q68-C68</f>
        <v>0</v>
      </c>
    </row>
    <row r="69" spans="2:22" ht="27" customHeight="1" thickBot="1" x14ac:dyDescent="0.45">
      <c r="B69" s="8"/>
      <c r="C69" s="8"/>
      <c r="D69" s="26"/>
      <c r="E69" s="8"/>
      <c r="F69" s="8"/>
      <c r="G69" s="8"/>
      <c r="H69" s="8"/>
      <c r="I69" s="8"/>
      <c r="J69" s="8"/>
      <c r="K69" s="8"/>
      <c r="L69" s="8"/>
      <c r="M69" s="8"/>
      <c r="N69" s="8"/>
      <c r="O69" s="8"/>
      <c r="P69" s="8"/>
      <c r="Q69" s="39">
        <f t="shared" si="27"/>
        <v>0</v>
      </c>
      <c r="R69" s="27">
        <f>Q69-C69</f>
        <v>0</v>
      </c>
    </row>
    <row r="70" spans="2:22" ht="22.5" customHeight="1" thickBot="1" x14ac:dyDescent="0.45">
      <c r="B70" s="42"/>
      <c r="C70" s="42"/>
      <c r="D70" s="42"/>
      <c r="E70" s="42"/>
      <c r="F70" s="42"/>
      <c r="G70" s="42"/>
      <c r="H70" s="42"/>
      <c r="I70" s="42"/>
      <c r="J70" s="42"/>
      <c r="K70" s="42"/>
      <c r="L70" s="42"/>
      <c r="M70" s="42"/>
      <c r="N70" s="42"/>
      <c r="O70" s="42"/>
      <c r="P70" s="42"/>
    </row>
    <row r="71" spans="2:22" ht="27" customHeight="1" x14ac:dyDescent="0.4">
      <c r="B71" s="43"/>
      <c r="C71" s="123" t="s">
        <v>56</v>
      </c>
      <c r="D71" s="124"/>
      <c r="E71" s="44">
        <f>O57+2</f>
        <v>45166</v>
      </c>
      <c r="F71" s="45" t="s">
        <v>38</v>
      </c>
      <c r="G71" s="44">
        <f>E71+1</f>
        <v>45167</v>
      </c>
      <c r="H71" s="45" t="s">
        <v>38</v>
      </c>
      <c r="I71" s="44">
        <f>G71+1</f>
        <v>45168</v>
      </c>
      <c r="J71" s="45" t="s">
        <v>38</v>
      </c>
      <c r="K71" s="44">
        <f>I71+1</f>
        <v>45169</v>
      </c>
      <c r="L71" s="45" t="s">
        <v>38</v>
      </c>
      <c r="M71" s="44">
        <f>K71+1</f>
        <v>45170</v>
      </c>
      <c r="N71" s="45" t="s">
        <v>38</v>
      </c>
      <c r="O71" s="44">
        <f>M71+1</f>
        <v>45171</v>
      </c>
      <c r="P71" s="45" t="s">
        <v>38</v>
      </c>
      <c r="Q71" s="17" t="s">
        <v>39</v>
      </c>
      <c r="R71" s="17" t="s">
        <v>40</v>
      </c>
      <c r="S71" s="46"/>
      <c r="T71" s="12" t="s">
        <v>57</v>
      </c>
      <c r="U71" s="47" t="s">
        <v>58</v>
      </c>
      <c r="V71" s="47" t="s">
        <v>40</v>
      </c>
    </row>
    <row r="72" spans="2:22" ht="27" customHeight="1" x14ac:dyDescent="0.4">
      <c r="B72" s="20"/>
      <c r="C72" s="21"/>
      <c r="D72" s="21"/>
      <c r="E72" s="4" t="s">
        <v>44</v>
      </c>
      <c r="F72" s="4"/>
      <c r="G72" s="4" t="s">
        <v>45</v>
      </c>
      <c r="H72" s="4"/>
      <c r="I72" s="4" t="s">
        <v>46</v>
      </c>
      <c r="J72" s="4"/>
      <c r="K72" s="4" t="s">
        <v>47</v>
      </c>
      <c r="L72" s="4"/>
      <c r="M72" s="4" t="s">
        <v>48</v>
      </c>
      <c r="N72" s="4"/>
      <c r="O72" s="4" t="s">
        <v>49</v>
      </c>
      <c r="P72" s="4"/>
      <c r="Q72" s="22"/>
      <c r="R72" s="23"/>
      <c r="S72" s="48"/>
      <c r="T72" s="12"/>
      <c r="U72" s="49"/>
      <c r="V72" s="49"/>
    </row>
    <row r="73" spans="2:22" ht="27" customHeight="1" x14ac:dyDescent="0.4">
      <c r="B73" s="8" t="s">
        <v>51</v>
      </c>
      <c r="C73" s="26"/>
      <c r="D73" s="8">
        <f t="shared" ref="D73:D80" si="29">C73/5</f>
        <v>0</v>
      </c>
      <c r="E73" s="8"/>
      <c r="F73" s="8">
        <f t="shared" ref="F73:F80" si="30">E73</f>
        <v>0</v>
      </c>
      <c r="G73" s="8"/>
      <c r="H73" s="8">
        <f t="shared" ref="H73:H80" si="31">F73+G73</f>
        <v>0</v>
      </c>
      <c r="I73" s="8"/>
      <c r="J73" s="8">
        <f t="shared" ref="J73:J80" si="32">H73+I73</f>
        <v>0</v>
      </c>
      <c r="K73" s="8"/>
      <c r="L73" s="8">
        <f t="shared" ref="L73:L80" si="33">J73+K73</f>
        <v>0</v>
      </c>
      <c r="M73" s="8"/>
      <c r="N73" s="8">
        <f t="shared" ref="N73:N80" si="34">L73+M73</f>
        <v>0</v>
      </c>
      <c r="O73" s="8"/>
      <c r="P73" s="8"/>
      <c r="Q73" s="27">
        <f t="shared" ref="Q73:Q83" si="35">E73+G73+I73+K73+M73+O73</f>
        <v>0</v>
      </c>
      <c r="R73" s="27">
        <v>0</v>
      </c>
      <c r="S73" s="48"/>
      <c r="T73" s="12"/>
      <c r="U73" s="49"/>
      <c r="V73" s="49"/>
    </row>
    <row r="74" spans="2:22" ht="27" customHeight="1" x14ac:dyDescent="0.4">
      <c r="B74" s="12" t="s">
        <v>53</v>
      </c>
      <c r="C74" s="21"/>
      <c r="D74" s="4">
        <f t="shared" si="29"/>
        <v>0</v>
      </c>
      <c r="E74" s="4"/>
      <c r="F74" s="4">
        <f t="shared" si="30"/>
        <v>0</v>
      </c>
      <c r="G74" s="4"/>
      <c r="H74" s="4">
        <f t="shared" si="31"/>
        <v>0</v>
      </c>
      <c r="I74" s="4"/>
      <c r="J74" s="4">
        <f t="shared" si="32"/>
        <v>0</v>
      </c>
      <c r="K74" s="4"/>
      <c r="L74" s="4">
        <f t="shared" si="33"/>
        <v>0</v>
      </c>
      <c r="M74" s="4"/>
      <c r="N74" s="4">
        <f t="shared" si="34"/>
        <v>0</v>
      </c>
      <c r="O74" s="4"/>
      <c r="P74" s="4"/>
      <c r="Q74" s="30">
        <f t="shared" si="35"/>
        <v>0</v>
      </c>
      <c r="R74" s="27">
        <v>0</v>
      </c>
      <c r="S74" s="48"/>
      <c r="T74" s="12"/>
      <c r="U74" s="49"/>
      <c r="V74" s="49"/>
    </row>
    <row r="75" spans="2:22" ht="27" customHeight="1" x14ac:dyDescent="0.4">
      <c r="B75" s="8" t="s">
        <v>55</v>
      </c>
      <c r="C75" s="26"/>
      <c r="D75" s="8">
        <f t="shared" si="29"/>
        <v>0</v>
      </c>
      <c r="E75" s="8"/>
      <c r="F75" s="8">
        <f t="shared" si="30"/>
        <v>0</v>
      </c>
      <c r="G75" s="8"/>
      <c r="H75" s="8">
        <f t="shared" si="31"/>
        <v>0</v>
      </c>
      <c r="I75" s="8"/>
      <c r="J75" s="8">
        <f t="shared" si="32"/>
        <v>0</v>
      </c>
      <c r="K75" s="8"/>
      <c r="L75" s="8">
        <f t="shared" si="33"/>
        <v>0</v>
      </c>
      <c r="M75" s="8"/>
      <c r="N75" s="8">
        <f t="shared" si="34"/>
        <v>0</v>
      </c>
      <c r="O75" s="8"/>
      <c r="P75" s="8"/>
      <c r="Q75" s="27">
        <f t="shared" si="35"/>
        <v>0</v>
      </c>
      <c r="R75" s="27">
        <v>0</v>
      </c>
      <c r="S75" s="48"/>
      <c r="T75" s="12"/>
      <c r="U75" s="49"/>
      <c r="V75" s="49"/>
    </row>
    <row r="76" spans="2:22" ht="27" customHeight="1" x14ac:dyDescent="0.4">
      <c r="B76" s="4" t="s">
        <v>9</v>
      </c>
      <c r="C76" s="4">
        <v>360</v>
      </c>
      <c r="D76" s="4">
        <f t="shared" si="29"/>
        <v>72</v>
      </c>
      <c r="E76" s="4">
        <v>400</v>
      </c>
      <c r="F76" s="4">
        <f t="shared" si="30"/>
        <v>400</v>
      </c>
      <c r="G76" s="4"/>
      <c r="H76" s="4">
        <f t="shared" si="31"/>
        <v>400</v>
      </c>
      <c r="I76" s="4"/>
      <c r="J76" s="4">
        <f t="shared" si="32"/>
        <v>400</v>
      </c>
      <c r="K76" s="4">
        <v>157</v>
      </c>
      <c r="L76" s="4">
        <f t="shared" si="33"/>
        <v>557</v>
      </c>
      <c r="M76" s="4"/>
      <c r="N76" s="4">
        <f t="shared" si="34"/>
        <v>557</v>
      </c>
      <c r="O76" s="4"/>
      <c r="P76" s="4"/>
      <c r="Q76" s="30">
        <f t="shared" si="35"/>
        <v>557</v>
      </c>
      <c r="R76" s="28">
        <f>Q76-C76</f>
        <v>197</v>
      </c>
      <c r="S76" s="50" t="s">
        <v>59</v>
      </c>
      <c r="T76" s="12"/>
      <c r="U76" s="51">
        <f t="shared" ref="U76:U83" si="36">Q76+Q34+Q48+Q62+P76</f>
        <v>3641</v>
      </c>
      <c r="V76" s="52">
        <f t="shared" ref="V76:V83" si="37">U76-C20-C34-C48-C62-C76</f>
        <v>401</v>
      </c>
    </row>
    <row r="77" spans="2:22" ht="27" customHeight="1" x14ac:dyDescent="0.4">
      <c r="B77" s="8" t="s">
        <v>13</v>
      </c>
      <c r="C77" s="100">
        <v>312</v>
      </c>
      <c r="D77" s="8">
        <f t="shared" si="29"/>
        <v>62.4</v>
      </c>
      <c r="E77" s="8"/>
      <c r="F77" s="8">
        <f t="shared" si="30"/>
        <v>0</v>
      </c>
      <c r="G77" s="8">
        <v>208</v>
      </c>
      <c r="H77" s="8">
        <f t="shared" si="31"/>
        <v>208</v>
      </c>
      <c r="I77" s="8">
        <v>52</v>
      </c>
      <c r="J77" s="8">
        <f t="shared" si="32"/>
        <v>260</v>
      </c>
      <c r="K77" s="8">
        <v>52</v>
      </c>
      <c r="L77" s="8">
        <f t="shared" si="33"/>
        <v>312</v>
      </c>
      <c r="M77" s="8"/>
      <c r="N77" s="8">
        <f t="shared" si="34"/>
        <v>312</v>
      </c>
      <c r="O77" s="8"/>
      <c r="P77" s="8"/>
      <c r="Q77" s="27">
        <f t="shared" si="35"/>
        <v>312</v>
      </c>
      <c r="R77" s="28">
        <f>Q77-C77</f>
        <v>0</v>
      </c>
      <c r="S77" s="53" t="s">
        <v>13</v>
      </c>
      <c r="T77" s="8"/>
      <c r="U77" s="51">
        <f t="shared" si="36"/>
        <v>468</v>
      </c>
      <c r="V77" s="52">
        <f t="shared" si="37"/>
        <v>-260</v>
      </c>
    </row>
    <row r="78" spans="2:22" ht="27" customHeight="1" x14ac:dyDescent="0.4">
      <c r="B78" s="4" t="s">
        <v>16</v>
      </c>
      <c r="C78" s="101">
        <v>260</v>
      </c>
      <c r="D78" s="4">
        <f t="shared" si="29"/>
        <v>52</v>
      </c>
      <c r="E78" s="4"/>
      <c r="F78" s="4">
        <f t="shared" si="30"/>
        <v>0</v>
      </c>
      <c r="G78" s="4"/>
      <c r="H78" s="4">
        <f t="shared" si="31"/>
        <v>0</v>
      </c>
      <c r="I78" s="4">
        <v>156</v>
      </c>
      <c r="J78" s="4">
        <f t="shared" si="32"/>
        <v>156</v>
      </c>
      <c r="K78" s="4">
        <v>105</v>
      </c>
      <c r="L78" s="4">
        <f t="shared" si="33"/>
        <v>261</v>
      </c>
      <c r="M78" s="4"/>
      <c r="N78" s="4">
        <f t="shared" si="34"/>
        <v>261</v>
      </c>
      <c r="O78" s="4"/>
      <c r="P78" s="4"/>
      <c r="Q78" s="30">
        <f t="shared" si="35"/>
        <v>261</v>
      </c>
      <c r="R78" s="28">
        <f>Q78-C78</f>
        <v>1</v>
      </c>
      <c r="S78" s="50" t="s">
        <v>16</v>
      </c>
      <c r="T78" s="12"/>
      <c r="U78" s="51">
        <f t="shared" si="36"/>
        <v>469</v>
      </c>
      <c r="V78" s="52">
        <f t="shared" si="37"/>
        <v>-207</v>
      </c>
    </row>
    <row r="79" spans="2:22" ht="27" customHeight="1" x14ac:dyDescent="0.4">
      <c r="B79" s="26" t="s">
        <v>7</v>
      </c>
      <c r="C79" s="8"/>
      <c r="D79" s="8">
        <f t="shared" si="29"/>
        <v>0</v>
      </c>
      <c r="E79" s="8"/>
      <c r="F79" s="8">
        <f t="shared" si="30"/>
        <v>0</v>
      </c>
      <c r="G79" s="8"/>
      <c r="H79" s="8">
        <f t="shared" si="31"/>
        <v>0</v>
      </c>
      <c r="I79" s="8"/>
      <c r="J79" s="8">
        <f t="shared" si="32"/>
        <v>0</v>
      </c>
      <c r="K79" s="8"/>
      <c r="L79" s="8">
        <f t="shared" si="33"/>
        <v>0</v>
      </c>
      <c r="M79" s="8"/>
      <c r="N79" s="8">
        <f t="shared" si="34"/>
        <v>0</v>
      </c>
      <c r="O79" s="8"/>
      <c r="P79" s="8"/>
      <c r="Q79" s="27">
        <f t="shared" si="35"/>
        <v>0</v>
      </c>
      <c r="R79" s="27">
        <v>0</v>
      </c>
      <c r="S79" s="53" t="s">
        <v>21</v>
      </c>
      <c r="T79" s="8"/>
      <c r="U79" s="51">
        <f t="shared" si="36"/>
        <v>0</v>
      </c>
      <c r="V79" s="51">
        <f t="shared" si="37"/>
        <v>0</v>
      </c>
    </row>
    <row r="80" spans="2:22" ht="27" customHeight="1" x14ac:dyDescent="0.4">
      <c r="B80" s="4" t="s">
        <v>31</v>
      </c>
      <c r="C80" s="12"/>
      <c r="D80" s="4">
        <f t="shared" si="29"/>
        <v>0</v>
      </c>
      <c r="E80" s="4"/>
      <c r="F80" s="4">
        <f t="shared" si="30"/>
        <v>0</v>
      </c>
      <c r="G80" s="4"/>
      <c r="H80" s="4">
        <f t="shared" si="31"/>
        <v>0</v>
      </c>
      <c r="I80" s="4"/>
      <c r="J80" s="4">
        <f t="shared" si="32"/>
        <v>0</v>
      </c>
      <c r="K80" s="4"/>
      <c r="L80" s="4">
        <f t="shared" si="33"/>
        <v>0</v>
      </c>
      <c r="M80" s="4"/>
      <c r="N80" s="4">
        <f t="shared" si="34"/>
        <v>0</v>
      </c>
      <c r="O80" s="4"/>
      <c r="P80" s="4"/>
      <c r="Q80" s="30">
        <f t="shared" si="35"/>
        <v>0</v>
      </c>
      <c r="R80" s="27">
        <v>0</v>
      </c>
      <c r="S80" s="53" t="s">
        <v>60</v>
      </c>
      <c r="T80" s="8"/>
      <c r="U80" s="51">
        <f t="shared" si="36"/>
        <v>0</v>
      </c>
      <c r="V80" s="51">
        <f t="shared" si="37"/>
        <v>0</v>
      </c>
    </row>
    <row r="81" spans="2:22" ht="27" customHeight="1" x14ac:dyDescent="0.4">
      <c r="B81" s="8"/>
      <c r="C81" s="8"/>
      <c r="D81" s="8"/>
      <c r="E81" s="8"/>
      <c r="F81" s="8"/>
      <c r="G81" s="8"/>
      <c r="H81" s="8"/>
      <c r="I81" s="8"/>
      <c r="J81" s="8"/>
      <c r="K81" s="8"/>
      <c r="L81" s="8"/>
      <c r="M81" s="8"/>
      <c r="N81" s="8"/>
      <c r="O81" s="8"/>
      <c r="P81" s="8"/>
      <c r="Q81" s="27">
        <f t="shared" si="35"/>
        <v>0</v>
      </c>
      <c r="R81" s="27">
        <f>Q81-C81</f>
        <v>0</v>
      </c>
      <c r="S81" s="54" t="s">
        <v>29</v>
      </c>
      <c r="T81" s="12"/>
      <c r="U81" s="51">
        <f t="shared" si="36"/>
        <v>0</v>
      </c>
      <c r="V81" s="51">
        <f t="shared" si="37"/>
        <v>0</v>
      </c>
    </row>
    <row r="82" spans="2:22" ht="27" customHeight="1" x14ac:dyDescent="0.4">
      <c r="B82" s="4"/>
      <c r="C82" s="12"/>
      <c r="D82" s="4"/>
      <c r="E82" s="4"/>
      <c r="F82" s="4"/>
      <c r="G82" s="4"/>
      <c r="H82" s="4"/>
      <c r="I82" s="4"/>
      <c r="J82" s="4"/>
      <c r="K82" s="4"/>
      <c r="L82" s="4"/>
      <c r="M82" s="4"/>
      <c r="N82" s="4"/>
      <c r="O82" s="4"/>
      <c r="P82" s="4"/>
      <c r="Q82" s="30">
        <f t="shared" si="35"/>
        <v>0</v>
      </c>
      <c r="R82" s="27">
        <f>Q82-C82</f>
        <v>0</v>
      </c>
      <c r="S82" s="53" t="s">
        <v>31</v>
      </c>
      <c r="T82" s="8"/>
      <c r="U82" s="51">
        <f t="shared" si="36"/>
        <v>0</v>
      </c>
      <c r="V82" s="51">
        <f t="shared" si="37"/>
        <v>0</v>
      </c>
    </row>
    <row r="83" spans="2:22" ht="27" customHeight="1" thickBot="1" x14ac:dyDescent="0.45">
      <c r="B83" s="8"/>
      <c r="C83" s="8"/>
      <c r="D83" s="26"/>
      <c r="E83" s="8"/>
      <c r="F83" s="8"/>
      <c r="G83" s="8"/>
      <c r="H83" s="8"/>
      <c r="I83" s="8"/>
      <c r="J83" s="8"/>
      <c r="K83" s="8"/>
      <c r="L83" s="8"/>
      <c r="M83" s="8"/>
      <c r="N83" s="8"/>
      <c r="O83" s="8"/>
      <c r="P83" s="8"/>
      <c r="Q83" s="39">
        <f t="shared" si="35"/>
        <v>0</v>
      </c>
      <c r="R83" s="27">
        <f>Q83-C83</f>
        <v>0</v>
      </c>
      <c r="S83" s="50" t="s">
        <v>61</v>
      </c>
      <c r="T83" s="12"/>
      <c r="U83" s="51">
        <f t="shared" si="36"/>
        <v>0</v>
      </c>
      <c r="V83" s="52">
        <f t="shared" si="37"/>
        <v>0</v>
      </c>
    </row>
    <row r="84" spans="2:22" x14ac:dyDescent="0.4">
      <c r="E84" s="40"/>
      <c r="F84" s="40"/>
      <c r="G84" s="40"/>
      <c r="H84" s="40"/>
      <c r="I84" s="40"/>
      <c r="J84" s="40"/>
      <c r="K84" s="40"/>
      <c r="L84" s="40"/>
      <c r="M84" s="40"/>
      <c r="N84" s="40"/>
      <c r="O84" s="40"/>
      <c r="P84" s="40"/>
    </row>
    <row r="85" spans="2:22" ht="13.5" customHeight="1" x14ac:dyDescent="0.4">
      <c r="B85" s="12" t="s">
        <v>62</v>
      </c>
      <c r="C85" s="12"/>
      <c r="D85" s="55" t="s">
        <v>63</v>
      </c>
    </row>
    <row r="86" spans="2:22" ht="13.5" customHeight="1" x14ac:dyDescent="0.4">
      <c r="B86" s="8" t="s">
        <v>51</v>
      </c>
      <c r="C86" s="8"/>
      <c r="D86" s="8">
        <f t="shared" ref="D86:D91" si="38">C99-C86</f>
        <v>3000</v>
      </c>
      <c r="E86" s="56">
        <f>D86/4</f>
        <v>750</v>
      </c>
    </row>
    <row r="87" spans="2:22" ht="13.5" customHeight="1" x14ac:dyDescent="0.4">
      <c r="B87" s="12" t="s">
        <v>53</v>
      </c>
      <c r="C87" s="12"/>
      <c r="D87" s="8">
        <f t="shared" si="38"/>
        <v>600</v>
      </c>
      <c r="E87" s="56">
        <f t="shared" ref="E87:E96" si="39">D87/4</f>
        <v>150</v>
      </c>
    </row>
    <row r="88" spans="2:22" ht="13.5" customHeight="1" x14ac:dyDescent="0.4">
      <c r="B88" s="8" t="s">
        <v>55</v>
      </c>
      <c r="C88" s="8"/>
      <c r="D88" s="8">
        <f t="shared" si="38"/>
        <v>160</v>
      </c>
      <c r="E88" s="56">
        <f t="shared" si="39"/>
        <v>40</v>
      </c>
    </row>
    <row r="89" spans="2:22" ht="13.5" customHeight="1" x14ac:dyDescent="0.4">
      <c r="B89" s="12" t="s">
        <v>9</v>
      </c>
      <c r="C89" s="12"/>
      <c r="D89" s="8">
        <f t="shared" si="38"/>
        <v>850</v>
      </c>
      <c r="E89" s="56">
        <f t="shared" si="39"/>
        <v>212.5</v>
      </c>
    </row>
    <row r="90" spans="2:22" ht="13.5" customHeight="1" x14ac:dyDescent="0.4">
      <c r="B90" s="8" t="s">
        <v>13</v>
      </c>
      <c r="C90" s="8"/>
      <c r="D90" s="8">
        <f t="shared" si="38"/>
        <v>300</v>
      </c>
      <c r="E90" s="56">
        <f t="shared" si="39"/>
        <v>75</v>
      </c>
    </row>
    <row r="91" spans="2:22" ht="13.5" customHeight="1" x14ac:dyDescent="0.4">
      <c r="B91" s="12" t="s">
        <v>16</v>
      </c>
      <c r="C91" s="12"/>
      <c r="D91" s="8">
        <f t="shared" si="38"/>
        <v>450</v>
      </c>
      <c r="E91" s="56">
        <f t="shared" si="39"/>
        <v>112.5</v>
      </c>
    </row>
    <row r="92" spans="2:22" ht="13.5" customHeight="1" x14ac:dyDescent="0.4">
      <c r="B92" s="8" t="s">
        <v>21</v>
      </c>
      <c r="C92" s="12"/>
      <c r="D92" s="8">
        <f>C106-C92</f>
        <v>750</v>
      </c>
      <c r="E92" s="56">
        <f t="shared" si="39"/>
        <v>187.5</v>
      </c>
    </row>
    <row r="93" spans="2:22" ht="13.5" customHeight="1" x14ac:dyDescent="0.4">
      <c r="B93" s="12" t="s">
        <v>26</v>
      </c>
      <c r="C93" s="8"/>
      <c r="D93" s="8">
        <f>C107-C93</f>
        <v>100</v>
      </c>
      <c r="E93" s="56">
        <f t="shared" si="39"/>
        <v>25</v>
      </c>
    </row>
    <row r="94" spans="2:22" ht="13.5" customHeight="1" x14ac:dyDescent="0.4">
      <c r="B94" s="8" t="s">
        <v>60</v>
      </c>
      <c r="C94" s="12"/>
      <c r="D94" s="8">
        <f>C108-C94</f>
        <v>200</v>
      </c>
      <c r="E94" s="56">
        <f t="shared" si="39"/>
        <v>50</v>
      </c>
    </row>
    <row r="95" spans="2:22" ht="13.5" customHeight="1" x14ac:dyDescent="0.4">
      <c r="B95" s="4" t="s">
        <v>29</v>
      </c>
      <c r="C95" s="8"/>
      <c r="D95" s="8">
        <f>C109-C95</f>
        <v>280</v>
      </c>
      <c r="E95" s="56">
        <f t="shared" si="39"/>
        <v>70</v>
      </c>
    </row>
    <row r="96" spans="2:22" x14ac:dyDescent="0.4">
      <c r="B96" s="8" t="s">
        <v>31</v>
      </c>
      <c r="C96" s="12"/>
      <c r="D96" s="8">
        <f>C110-C96</f>
        <v>0</v>
      </c>
      <c r="E96" s="56">
        <f t="shared" si="39"/>
        <v>0</v>
      </c>
    </row>
    <row r="97" spans="2:14" x14ac:dyDescent="0.4">
      <c r="B97" s="12"/>
    </row>
    <row r="98" spans="2:14" x14ac:dyDescent="0.4">
      <c r="B98" s="112" t="s">
        <v>64</v>
      </c>
      <c r="C98" s="113"/>
      <c r="D98" s="40"/>
    </row>
    <row r="99" spans="2:14" x14ac:dyDescent="0.4">
      <c r="B99" s="8" t="s">
        <v>51</v>
      </c>
      <c r="C99" s="8">
        <v>3000</v>
      </c>
      <c r="D99" s="40"/>
      <c r="I99" s="57" t="s">
        <v>65</v>
      </c>
      <c r="J99" s="58" t="s">
        <v>66</v>
      </c>
      <c r="K99" s="55" t="s">
        <v>63</v>
      </c>
      <c r="L99" s="11"/>
      <c r="M99" s="125" t="s">
        <v>67</v>
      </c>
      <c r="N99" s="125"/>
    </row>
    <row r="100" spans="2:14" x14ac:dyDescent="0.4">
      <c r="B100" s="12" t="s">
        <v>53</v>
      </c>
      <c r="C100" s="12">
        <v>600</v>
      </c>
      <c r="D100" s="40"/>
      <c r="I100" s="4" t="s">
        <v>68</v>
      </c>
      <c r="J100" s="59">
        <v>337</v>
      </c>
      <c r="K100" s="12">
        <f>M100-J100</f>
        <v>1163</v>
      </c>
      <c r="L100" s="4" t="s">
        <v>68</v>
      </c>
      <c r="M100" s="125">
        <v>1500</v>
      </c>
      <c r="N100" s="125"/>
    </row>
    <row r="101" spans="2:14" x14ac:dyDescent="0.4">
      <c r="B101" s="8" t="s">
        <v>55</v>
      </c>
      <c r="C101" s="8">
        <v>160</v>
      </c>
      <c r="D101" s="40"/>
      <c r="I101" s="12" t="s">
        <v>53</v>
      </c>
      <c r="J101" s="59">
        <v>63</v>
      </c>
      <c r="K101" s="12">
        <f>M101-J101</f>
        <v>-23</v>
      </c>
      <c r="L101" s="12" t="s">
        <v>53</v>
      </c>
      <c r="M101" s="125">
        <v>40</v>
      </c>
      <c r="N101" s="125"/>
    </row>
    <row r="102" spans="2:14" x14ac:dyDescent="0.4">
      <c r="B102" s="12" t="s">
        <v>59</v>
      </c>
      <c r="C102" s="12">
        <v>850</v>
      </c>
      <c r="D102" s="40"/>
      <c r="I102" s="4" t="s">
        <v>55</v>
      </c>
      <c r="J102" s="59">
        <v>46</v>
      </c>
      <c r="K102" s="12">
        <f t="shared" ref="K102" si="40">M102-J102</f>
        <v>54</v>
      </c>
      <c r="L102" s="4" t="s">
        <v>55</v>
      </c>
      <c r="M102" s="125">
        <v>100</v>
      </c>
      <c r="N102" s="125"/>
    </row>
    <row r="103" spans="2:14" x14ac:dyDescent="0.4">
      <c r="B103" s="8" t="s">
        <v>13</v>
      </c>
      <c r="C103" s="8">
        <v>300</v>
      </c>
      <c r="D103" s="40"/>
      <c r="I103" s="12" t="s">
        <v>59</v>
      </c>
      <c r="J103" s="12">
        <v>177</v>
      </c>
      <c r="K103" s="12">
        <f>M103-J103</f>
        <v>373</v>
      </c>
      <c r="L103" s="12" t="s">
        <v>59</v>
      </c>
      <c r="M103" s="125">
        <v>550</v>
      </c>
      <c r="N103" s="125"/>
    </row>
    <row r="104" spans="2:14" x14ac:dyDescent="0.4">
      <c r="B104" s="12" t="s">
        <v>16</v>
      </c>
      <c r="C104" s="12">
        <v>450</v>
      </c>
      <c r="D104" s="40"/>
      <c r="I104" s="12" t="s">
        <v>13</v>
      </c>
      <c r="J104" s="12">
        <v>140</v>
      </c>
      <c r="K104" s="12">
        <f t="shared" ref="K104:K110" si="41">M104-J104</f>
        <v>280</v>
      </c>
      <c r="L104" s="12" t="s">
        <v>13</v>
      </c>
      <c r="M104" s="125">
        <v>420</v>
      </c>
      <c r="N104" s="125"/>
    </row>
    <row r="105" spans="2:14" x14ac:dyDescent="0.4">
      <c r="B105" s="8" t="s">
        <v>21</v>
      </c>
      <c r="C105" s="8">
        <v>3760</v>
      </c>
      <c r="D105" s="40"/>
      <c r="I105" s="12" t="s">
        <v>16</v>
      </c>
      <c r="J105" s="12">
        <v>306</v>
      </c>
      <c r="K105" s="12">
        <f t="shared" si="41"/>
        <v>244</v>
      </c>
      <c r="L105" s="12" t="s">
        <v>16</v>
      </c>
      <c r="M105" s="125">
        <v>550</v>
      </c>
      <c r="N105" s="125"/>
    </row>
    <row r="106" spans="2:14" x14ac:dyDescent="0.4">
      <c r="B106" s="12" t="s">
        <v>26</v>
      </c>
      <c r="C106" s="12">
        <v>750</v>
      </c>
      <c r="D106" s="40"/>
      <c r="I106" s="12" t="s">
        <v>69</v>
      </c>
      <c r="J106" s="12">
        <v>99</v>
      </c>
      <c r="K106" s="12">
        <f t="shared" si="41"/>
        <v>51</v>
      </c>
      <c r="L106" s="12" t="s">
        <v>70</v>
      </c>
      <c r="M106" s="125">
        <v>150</v>
      </c>
      <c r="N106" s="125"/>
    </row>
    <row r="107" spans="2:14" x14ac:dyDescent="0.4">
      <c r="B107" s="8" t="s">
        <v>60</v>
      </c>
      <c r="C107" s="8">
        <v>100</v>
      </c>
      <c r="D107" s="40"/>
      <c r="I107" s="12" t="s">
        <v>21</v>
      </c>
      <c r="J107" s="12">
        <v>36</v>
      </c>
      <c r="K107" s="12">
        <f t="shared" si="41"/>
        <v>1964</v>
      </c>
      <c r="L107" s="12" t="s">
        <v>21</v>
      </c>
      <c r="M107" s="125">
        <v>2000</v>
      </c>
      <c r="N107" s="125"/>
    </row>
    <row r="108" spans="2:14" x14ac:dyDescent="0.4">
      <c r="B108" s="4" t="s">
        <v>29</v>
      </c>
      <c r="C108" s="12">
        <v>200</v>
      </c>
      <c r="D108" s="40"/>
      <c r="I108" s="12" t="s">
        <v>71</v>
      </c>
      <c r="J108" s="12">
        <v>20</v>
      </c>
      <c r="K108" s="12">
        <f t="shared" si="41"/>
        <v>530</v>
      </c>
      <c r="L108" s="12" t="s">
        <v>71</v>
      </c>
      <c r="M108" s="125">
        <v>550</v>
      </c>
      <c r="N108" s="125"/>
    </row>
    <row r="109" spans="2:14" x14ac:dyDescent="0.4">
      <c r="B109" s="8" t="s">
        <v>31</v>
      </c>
      <c r="C109" s="8">
        <v>280</v>
      </c>
      <c r="D109" s="40"/>
      <c r="I109" s="12" t="s">
        <v>72</v>
      </c>
      <c r="J109" s="12">
        <v>10</v>
      </c>
      <c r="K109" s="12">
        <f t="shared" si="41"/>
        <v>360</v>
      </c>
      <c r="L109" s="12" t="s">
        <v>72</v>
      </c>
      <c r="M109" s="125">
        <v>370</v>
      </c>
      <c r="N109" s="125"/>
    </row>
    <row r="110" spans="2:14" x14ac:dyDescent="0.4">
      <c r="B110" s="4" t="s">
        <v>61</v>
      </c>
      <c r="C110" s="12">
        <v>0</v>
      </c>
      <c r="D110" s="40"/>
      <c r="I110" s="12" t="s">
        <v>73</v>
      </c>
      <c r="J110" s="12">
        <v>10</v>
      </c>
      <c r="K110" s="12">
        <f t="shared" si="41"/>
        <v>290</v>
      </c>
      <c r="L110" s="12" t="s">
        <v>73</v>
      </c>
      <c r="M110" s="125">
        <v>300</v>
      </c>
      <c r="N110" s="125"/>
    </row>
    <row r="111" spans="2:14" x14ac:dyDescent="0.4">
      <c r="D111" s="40"/>
    </row>
    <row r="115" spans="2:22" ht="19.5" thickBot="1" x14ac:dyDescent="0.45"/>
    <row r="116" spans="2:22" x14ac:dyDescent="0.4">
      <c r="B116" s="43"/>
      <c r="C116" s="123" t="s">
        <v>56</v>
      </c>
      <c r="D116" s="124"/>
      <c r="E116" s="44">
        <f>O102+2</f>
        <v>2</v>
      </c>
      <c r="F116" s="45" t="s">
        <v>38</v>
      </c>
      <c r="G116" s="44">
        <f>E116+1</f>
        <v>3</v>
      </c>
      <c r="H116" s="45" t="s">
        <v>38</v>
      </c>
      <c r="I116" s="44">
        <f>G116+1</f>
        <v>4</v>
      </c>
      <c r="J116" s="45" t="s">
        <v>38</v>
      </c>
      <c r="K116" s="44">
        <f>I116+1</f>
        <v>5</v>
      </c>
      <c r="L116" s="45" t="s">
        <v>38</v>
      </c>
      <c r="M116" s="44">
        <f>K116+1</f>
        <v>6</v>
      </c>
      <c r="N116" s="45" t="s">
        <v>38</v>
      </c>
      <c r="O116" s="44">
        <f>M116+1</f>
        <v>7</v>
      </c>
      <c r="P116" s="45" t="s">
        <v>38</v>
      </c>
      <c r="Q116" s="17" t="s">
        <v>39</v>
      </c>
      <c r="R116" s="17" t="s">
        <v>40</v>
      </c>
      <c r="S116" s="46"/>
      <c r="T116" s="12" t="s">
        <v>57</v>
      </c>
      <c r="U116" s="47" t="s">
        <v>58</v>
      </c>
      <c r="V116" s="47" t="s">
        <v>40</v>
      </c>
    </row>
    <row r="117" spans="2:22" x14ac:dyDescent="0.4">
      <c r="B117" s="20"/>
      <c r="C117" s="21"/>
      <c r="D117" s="21"/>
      <c r="E117" s="4" t="s">
        <v>44</v>
      </c>
      <c r="F117" s="4"/>
      <c r="G117" s="4" t="s">
        <v>45</v>
      </c>
      <c r="H117" s="4"/>
      <c r="I117" s="4" t="s">
        <v>46</v>
      </c>
      <c r="J117" s="4"/>
      <c r="K117" s="4" t="s">
        <v>47</v>
      </c>
      <c r="L117" s="4"/>
      <c r="M117" s="4" t="s">
        <v>48</v>
      </c>
      <c r="N117" s="4"/>
      <c r="O117" s="4" t="s">
        <v>49</v>
      </c>
      <c r="P117" s="4"/>
      <c r="Q117" s="22"/>
      <c r="R117" s="23"/>
      <c r="S117" s="48"/>
      <c r="T117" s="12"/>
      <c r="U117" s="49"/>
      <c r="V117" s="49"/>
    </row>
    <row r="118" spans="2:22" x14ac:dyDescent="0.4">
      <c r="B118" s="8" t="s">
        <v>51</v>
      </c>
      <c r="C118" s="26"/>
      <c r="D118" s="8">
        <f t="shared" ref="D118:D127" si="42">C118/5</f>
        <v>0</v>
      </c>
      <c r="E118" s="8"/>
      <c r="F118" s="8">
        <f t="shared" ref="F118:F128" si="43">E118</f>
        <v>0</v>
      </c>
      <c r="G118" s="8"/>
      <c r="H118" s="8">
        <f t="shared" ref="H118:H128" si="44">F118+G118</f>
        <v>0</v>
      </c>
      <c r="I118" s="8"/>
      <c r="J118" s="8">
        <f t="shared" ref="J118:J128" si="45">H118+I118</f>
        <v>0</v>
      </c>
      <c r="K118" s="8"/>
      <c r="L118" s="8">
        <f t="shared" ref="L118:L128" si="46">J118+K118</f>
        <v>0</v>
      </c>
      <c r="M118" s="8"/>
      <c r="N118" s="8">
        <f t="shared" ref="N118:N128" si="47">L118+M118</f>
        <v>0</v>
      </c>
      <c r="O118" s="8"/>
      <c r="P118" s="8"/>
      <c r="Q118" s="27">
        <f t="shared" ref="Q118:Q128" si="48">E118+G118+I118+K118+M118+O118</f>
        <v>0</v>
      </c>
      <c r="R118" s="28">
        <f t="shared" ref="R118:R128" si="49">Q118-C118</f>
        <v>0</v>
      </c>
      <c r="S118" s="48"/>
      <c r="T118" s="12"/>
      <c r="U118" s="49"/>
      <c r="V118" s="49"/>
    </row>
    <row r="119" spans="2:22" x14ac:dyDescent="0.4">
      <c r="B119" s="12" t="s">
        <v>53</v>
      </c>
      <c r="C119" s="21"/>
      <c r="D119" s="4">
        <f t="shared" si="42"/>
        <v>0</v>
      </c>
      <c r="E119" s="4"/>
      <c r="F119" s="4">
        <f t="shared" si="43"/>
        <v>0</v>
      </c>
      <c r="G119" s="4"/>
      <c r="H119" s="4">
        <f t="shared" si="44"/>
        <v>0</v>
      </c>
      <c r="I119" s="4"/>
      <c r="J119" s="4">
        <f t="shared" si="45"/>
        <v>0</v>
      </c>
      <c r="K119" s="4"/>
      <c r="L119" s="4">
        <f t="shared" si="46"/>
        <v>0</v>
      </c>
      <c r="M119" s="4"/>
      <c r="N119" s="4">
        <f t="shared" si="47"/>
        <v>0</v>
      </c>
      <c r="O119" s="4"/>
      <c r="P119" s="4"/>
      <c r="Q119" s="30">
        <f t="shared" si="48"/>
        <v>0</v>
      </c>
      <c r="R119" s="28">
        <f t="shared" si="49"/>
        <v>0</v>
      </c>
      <c r="S119" s="48"/>
      <c r="T119" s="12"/>
      <c r="U119" s="49"/>
      <c r="V119" s="49"/>
    </row>
    <row r="120" spans="2:22" x14ac:dyDescent="0.4">
      <c r="B120" s="8" t="s">
        <v>55</v>
      </c>
      <c r="C120" s="26"/>
      <c r="D120" s="8">
        <f t="shared" si="42"/>
        <v>0</v>
      </c>
      <c r="E120" s="8"/>
      <c r="F120" s="8">
        <f t="shared" si="43"/>
        <v>0</v>
      </c>
      <c r="G120" s="8"/>
      <c r="H120" s="8">
        <f t="shared" si="44"/>
        <v>0</v>
      </c>
      <c r="I120" s="8"/>
      <c r="J120" s="8">
        <f t="shared" si="45"/>
        <v>0</v>
      </c>
      <c r="K120" s="8"/>
      <c r="L120" s="8">
        <f t="shared" si="46"/>
        <v>0</v>
      </c>
      <c r="M120" s="8"/>
      <c r="N120" s="8">
        <f t="shared" si="47"/>
        <v>0</v>
      </c>
      <c r="O120" s="8"/>
      <c r="P120" s="8"/>
      <c r="Q120" s="27">
        <f t="shared" si="48"/>
        <v>0</v>
      </c>
      <c r="R120" s="28">
        <f t="shared" si="49"/>
        <v>0</v>
      </c>
      <c r="S120" s="48"/>
      <c r="T120" s="12"/>
      <c r="U120" s="49"/>
      <c r="V120" s="49"/>
    </row>
    <row r="121" spans="2:22" x14ac:dyDescent="0.4">
      <c r="B121" s="4" t="s">
        <v>9</v>
      </c>
      <c r="C121" s="4"/>
      <c r="D121" s="4">
        <f t="shared" si="42"/>
        <v>0</v>
      </c>
      <c r="E121" s="4"/>
      <c r="F121" s="4">
        <f t="shared" si="43"/>
        <v>0</v>
      </c>
      <c r="G121" s="4"/>
      <c r="H121" s="4">
        <f t="shared" si="44"/>
        <v>0</v>
      </c>
      <c r="I121" s="4"/>
      <c r="J121" s="4">
        <f t="shared" si="45"/>
        <v>0</v>
      </c>
      <c r="K121" s="4"/>
      <c r="L121" s="4">
        <f t="shared" si="46"/>
        <v>0</v>
      </c>
      <c r="M121" s="4"/>
      <c r="N121" s="4">
        <f t="shared" si="47"/>
        <v>0</v>
      </c>
      <c r="O121" s="4"/>
      <c r="P121" s="4"/>
      <c r="Q121" s="30">
        <f t="shared" si="48"/>
        <v>0</v>
      </c>
      <c r="R121" s="28">
        <f t="shared" si="49"/>
        <v>0</v>
      </c>
      <c r="S121" s="50" t="s">
        <v>59</v>
      </c>
      <c r="T121" s="12"/>
      <c r="U121" s="51">
        <f t="shared" ref="U121:U128" si="50">Q121+Q79+Q93+Q107+P121</f>
        <v>0</v>
      </c>
      <c r="V121" s="52">
        <f t="shared" ref="V121:V128" si="51">U121-C65-C79-C93-C107-C121</f>
        <v>-100</v>
      </c>
    </row>
    <row r="122" spans="2:22" x14ac:dyDescent="0.4">
      <c r="B122" s="8" t="s">
        <v>13</v>
      </c>
      <c r="C122" s="8"/>
      <c r="D122" s="8">
        <f t="shared" si="42"/>
        <v>0</v>
      </c>
      <c r="E122" s="8"/>
      <c r="F122" s="8">
        <f t="shared" si="43"/>
        <v>0</v>
      </c>
      <c r="G122" s="8"/>
      <c r="H122" s="8">
        <f t="shared" si="44"/>
        <v>0</v>
      </c>
      <c r="I122" s="8"/>
      <c r="J122" s="8">
        <f t="shared" si="45"/>
        <v>0</v>
      </c>
      <c r="K122" s="8"/>
      <c r="L122" s="8">
        <f t="shared" si="46"/>
        <v>0</v>
      </c>
      <c r="M122" s="8"/>
      <c r="N122" s="8">
        <f t="shared" si="47"/>
        <v>0</v>
      </c>
      <c r="O122" s="8"/>
      <c r="P122" s="8"/>
      <c r="Q122" s="27">
        <f t="shared" si="48"/>
        <v>0</v>
      </c>
      <c r="R122" s="28">
        <f t="shared" si="49"/>
        <v>0</v>
      </c>
      <c r="S122" s="53" t="s">
        <v>13</v>
      </c>
      <c r="T122" s="8"/>
      <c r="U122" s="51">
        <f t="shared" si="50"/>
        <v>0</v>
      </c>
      <c r="V122" s="52">
        <f t="shared" si="51"/>
        <v>-200</v>
      </c>
    </row>
    <row r="123" spans="2:22" x14ac:dyDescent="0.4">
      <c r="B123" s="4" t="s">
        <v>16</v>
      </c>
      <c r="C123" s="12"/>
      <c r="D123" s="4">
        <f t="shared" si="42"/>
        <v>0</v>
      </c>
      <c r="E123" s="4"/>
      <c r="F123" s="4">
        <f t="shared" si="43"/>
        <v>0</v>
      </c>
      <c r="G123" s="4"/>
      <c r="H123" s="4">
        <f t="shared" si="44"/>
        <v>0</v>
      </c>
      <c r="I123" s="4"/>
      <c r="J123" s="4">
        <f t="shared" si="45"/>
        <v>0</v>
      </c>
      <c r="K123" s="4"/>
      <c r="L123" s="4">
        <f t="shared" si="46"/>
        <v>0</v>
      </c>
      <c r="M123" s="4"/>
      <c r="N123" s="4">
        <f t="shared" si="47"/>
        <v>0</v>
      </c>
      <c r="O123" s="4"/>
      <c r="P123" s="4"/>
      <c r="Q123" s="30">
        <f t="shared" si="48"/>
        <v>0</v>
      </c>
      <c r="R123" s="28">
        <f t="shared" si="49"/>
        <v>0</v>
      </c>
      <c r="S123" s="50" t="s">
        <v>16</v>
      </c>
      <c r="T123" s="12"/>
      <c r="U123" s="51">
        <f t="shared" si="50"/>
        <v>0</v>
      </c>
      <c r="V123" s="52">
        <f t="shared" si="51"/>
        <v>-280</v>
      </c>
    </row>
    <row r="124" spans="2:22" x14ac:dyDescent="0.4">
      <c r="B124" s="8" t="s">
        <v>26</v>
      </c>
      <c r="C124" s="8"/>
      <c r="D124" s="8">
        <f t="shared" si="42"/>
        <v>0</v>
      </c>
      <c r="E124" s="8"/>
      <c r="F124" s="8">
        <f t="shared" si="43"/>
        <v>0</v>
      </c>
      <c r="G124" s="8"/>
      <c r="H124" s="8">
        <f t="shared" si="44"/>
        <v>0</v>
      </c>
      <c r="I124" s="8"/>
      <c r="J124" s="8">
        <f t="shared" si="45"/>
        <v>0</v>
      </c>
      <c r="K124" s="8"/>
      <c r="L124" s="8">
        <f t="shared" si="46"/>
        <v>0</v>
      </c>
      <c r="M124" s="8"/>
      <c r="N124" s="8">
        <f t="shared" si="47"/>
        <v>0</v>
      </c>
      <c r="O124" s="8"/>
      <c r="P124" s="8"/>
      <c r="Q124" s="27">
        <f t="shared" si="48"/>
        <v>0</v>
      </c>
      <c r="R124" s="27">
        <f t="shared" si="49"/>
        <v>0</v>
      </c>
      <c r="S124" s="53" t="s">
        <v>21</v>
      </c>
      <c r="T124" s="8"/>
      <c r="U124" s="51">
        <f t="shared" si="50"/>
        <v>0</v>
      </c>
      <c r="V124" s="51">
        <f t="shared" si="51"/>
        <v>0</v>
      </c>
    </row>
    <row r="125" spans="2:22" x14ac:dyDescent="0.4">
      <c r="B125" s="4" t="s">
        <v>31</v>
      </c>
      <c r="C125" s="12"/>
      <c r="D125" s="4">
        <f t="shared" si="42"/>
        <v>0</v>
      </c>
      <c r="E125" s="4"/>
      <c r="F125" s="4">
        <f t="shared" si="43"/>
        <v>0</v>
      </c>
      <c r="G125" s="4"/>
      <c r="H125" s="4">
        <f t="shared" si="44"/>
        <v>0</v>
      </c>
      <c r="I125" s="4"/>
      <c r="J125" s="4">
        <f t="shared" si="45"/>
        <v>0</v>
      </c>
      <c r="K125" s="4"/>
      <c r="L125" s="4">
        <f t="shared" si="46"/>
        <v>0</v>
      </c>
      <c r="M125" s="4"/>
      <c r="N125" s="4">
        <f t="shared" si="47"/>
        <v>0</v>
      </c>
      <c r="O125" s="4"/>
      <c r="P125" s="4"/>
      <c r="Q125" s="30">
        <f t="shared" si="48"/>
        <v>0</v>
      </c>
      <c r="R125" s="27">
        <f t="shared" si="49"/>
        <v>0</v>
      </c>
      <c r="S125" s="53" t="s">
        <v>60</v>
      </c>
      <c r="T125" s="8"/>
      <c r="U125" s="51">
        <f t="shared" si="50"/>
        <v>0</v>
      </c>
      <c r="V125" s="51">
        <f t="shared" si="51"/>
        <v>0</v>
      </c>
    </row>
    <row r="126" spans="2:22" x14ac:dyDescent="0.4">
      <c r="B126" s="8"/>
      <c r="C126" s="8"/>
      <c r="D126" s="8">
        <f t="shared" si="42"/>
        <v>0</v>
      </c>
      <c r="E126" s="8"/>
      <c r="F126" s="8">
        <f t="shared" si="43"/>
        <v>0</v>
      </c>
      <c r="G126" s="8"/>
      <c r="H126" s="8">
        <f t="shared" si="44"/>
        <v>0</v>
      </c>
      <c r="I126" s="8"/>
      <c r="J126" s="8">
        <f t="shared" si="45"/>
        <v>0</v>
      </c>
      <c r="K126" s="8"/>
      <c r="L126" s="8">
        <f t="shared" si="46"/>
        <v>0</v>
      </c>
      <c r="M126" s="8"/>
      <c r="N126" s="8">
        <f t="shared" si="47"/>
        <v>0</v>
      </c>
      <c r="O126" s="8"/>
      <c r="P126" s="8"/>
      <c r="Q126" s="27">
        <f t="shared" si="48"/>
        <v>0</v>
      </c>
      <c r="R126" s="27">
        <f t="shared" si="49"/>
        <v>0</v>
      </c>
      <c r="S126" s="54" t="s">
        <v>29</v>
      </c>
      <c r="T126" s="12"/>
      <c r="U126" s="51">
        <f t="shared" si="50"/>
        <v>0</v>
      </c>
      <c r="V126" s="51">
        <f t="shared" si="51"/>
        <v>0</v>
      </c>
    </row>
    <row r="127" spans="2:22" x14ac:dyDescent="0.4">
      <c r="B127" s="4"/>
      <c r="C127" s="12"/>
      <c r="D127" s="4">
        <f t="shared" si="42"/>
        <v>0</v>
      </c>
      <c r="E127" s="4"/>
      <c r="F127" s="4">
        <f t="shared" si="43"/>
        <v>0</v>
      </c>
      <c r="G127" s="4"/>
      <c r="H127" s="4">
        <f t="shared" si="44"/>
        <v>0</v>
      </c>
      <c r="I127" s="4"/>
      <c r="J127" s="4">
        <f t="shared" si="45"/>
        <v>0</v>
      </c>
      <c r="K127" s="4"/>
      <c r="L127" s="4">
        <f t="shared" si="46"/>
        <v>0</v>
      </c>
      <c r="M127" s="4"/>
      <c r="N127" s="4">
        <f t="shared" si="47"/>
        <v>0</v>
      </c>
      <c r="O127" s="4"/>
      <c r="P127" s="4"/>
      <c r="Q127" s="30">
        <f t="shared" si="48"/>
        <v>0</v>
      </c>
      <c r="R127" s="27">
        <f t="shared" si="49"/>
        <v>0</v>
      </c>
      <c r="S127" s="53" t="s">
        <v>31</v>
      </c>
      <c r="T127" s="8"/>
      <c r="U127" s="51">
        <f t="shared" si="50"/>
        <v>0</v>
      </c>
      <c r="V127" s="51" t="e">
        <f t="shared" si="51"/>
        <v>#VALUE!</v>
      </c>
    </row>
    <row r="128" spans="2:22" ht="19.5" thickBot="1" x14ac:dyDescent="0.45">
      <c r="B128" s="8"/>
      <c r="C128" s="8"/>
      <c r="D128" s="26"/>
      <c r="E128" s="8"/>
      <c r="F128" s="8">
        <f t="shared" si="43"/>
        <v>0</v>
      </c>
      <c r="G128" s="8"/>
      <c r="H128" s="8">
        <f t="shared" si="44"/>
        <v>0</v>
      </c>
      <c r="I128" s="8"/>
      <c r="J128" s="8">
        <f t="shared" si="45"/>
        <v>0</v>
      </c>
      <c r="K128" s="8"/>
      <c r="L128" s="8">
        <f t="shared" si="46"/>
        <v>0</v>
      </c>
      <c r="M128" s="8"/>
      <c r="N128" s="8">
        <f t="shared" si="47"/>
        <v>0</v>
      </c>
      <c r="O128" s="8"/>
      <c r="P128" s="8"/>
      <c r="Q128" s="39">
        <f t="shared" si="48"/>
        <v>0</v>
      </c>
      <c r="R128" s="28">
        <f t="shared" si="49"/>
        <v>0</v>
      </c>
      <c r="S128" s="50" t="s">
        <v>61</v>
      </c>
      <c r="T128" s="12"/>
      <c r="U128" s="51">
        <f t="shared" si="50"/>
        <v>0</v>
      </c>
      <c r="V128" s="52">
        <f t="shared" si="51"/>
        <v>-600</v>
      </c>
    </row>
  </sheetData>
  <mergeCells count="55">
    <mergeCell ref="M108:N108"/>
    <mergeCell ref="M109:N109"/>
    <mergeCell ref="M110:N110"/>
    <mergeCell ref="C116:D116"/>
    <mergeCell ref="M102:N102"/>
    <mergeCell ref="M103:N103"/>
    <mergeCell ref="M104:N104"/>
    <mergeCell ref="M105:N105"/>
    <mergeCell ref="M106:N106"/>
    <mergeCell ref="M107:N107"/>
    <mergeCell ref="M101:N101"/>
    <mergeCell ref="AA14:AC14"/>
    <mergeCell ref="C15:D15"/>
    <mergeCell ref="W15:Y16"/>
    <mergeCell ref="AA15:AC16"/>
    <mergeCell ref="C29:D29"/>
    <mergeCell ref="C43:D43"/>
    <mergeCell ref="Z14:Z20"/>
    <mergeCell ref="C57:D57"/>
    <mergeCell ref="C71:D71"/>
    <mergeCell ref="B98:C98"/>
    <mergeCell ref="M99:N99"/>
    <mergeCell ref="M100:N100"/>
    <mergeCell ref="F12:H12"/>
    <mergeCell ref="I12:K12"/>
    <mergeCell ref="F13:H13"/>
    <mergeCell ref="I13:K13"/>
    <mergeCell ref="W14:Y14"/>
    <mergeCell ref="F9:H9"/>
    <mergeCell ref="I9:K9"/>
    <mergeCell ref="F10:H10"/>
    <mergeCell ref="I10:K10"/>
    <mergeCell ref="F11:H11"/>
    <mergeCell ref="I11:K11"/>
    <mergeCell ref="F6:H6"/>
    <mergeCell ref="I6:K6"/>
    <mergeCell ref="F7:H7"/>
    <mergeCell ref="I7:K7"/>
    <mergeCell ref="F8:H8"/>
    <mergeCell ref="I8:K8"/>
    <mergeCell ref="C4:D4"/>
    <mergeCell ref="F4:H4"/>
    <mergeCell ref="I4:K4"/>
    <mergeCell ref="C5:D5"/>
    <mergeCell ref="F5:H5"/>
    <mergeCell ref="I5:K5"/>
    <mergeCell ref="B1:B3"/>
    <mergeCell ref="F1:H1"/>
    <mergeCell ref="I1:K1"/>
    <mergeCell ref="L1:O1"/>
    <mergeCell ref="F2:H2"/>
    <mergeCell ref="I2:K2"/>
    <mergeCell ref="C3:D3"/>
    <mergeCell ref="F3:H3"/>
    <mergeCell ref="I3:K3"/>
  </mergeCells>
  <phoneticPr fontId="4"/>
  <conditionalFormatting sqref="D86:D96">
    <cfRule type="cellIs" dxfId="21" priority="6" operator="greaterThan">
      <formula>0</formula>
    </cfRule>
  </conditionalFormatting>
  <conditionalFormatting sqref="R17 R31 R45 R59">
    <cfRule type="cellIs" dxfId="20" priority="1" operator="lessThan">
      <formula>0</formula>
    </cfRule>
  </conditionalFormatting>
  <conditionalFormatting sqref="R20:R22 R27 R34:R36 R41 R48:R50 R55 R62:R64 R69">
    <cfRule type="cellIs" dxfId="19" priority="2" operator="lessThan">
      <formula>0</formula>
    </cfRule>
  </conditionalFormatting>
  <conditionalFormatting sqref="R73">
    <cfRule type="cellIs" dxfId="18" priority="3" operator="lessThan">
      <formula>0</formula>
    </cfRule>
  </conditionalFormatting>
  <conditionalFormatting sqref="R76:R78 R83">
    <cfRule type="cellIs" dxfId="17" priority="4" operator="lessThan">
      <formula>0</formula>
    </cfRule>
  </conditionalFormatting>
  <conditionalFormatting sqref="R118:R123 R128">
    <cfRule type="cellIs" dxfId="16" priority="5" operator="lessThan">
      <formula>0</formula>
    </cfRule>
  </conditionalFormatting>
  <pageMargins left="0" right="0" top="0" bottom="0" header="0.31496062992125984" footer="0.31496062992125984"/>
  <pageSetup paperSize="9" scale="31" fitToHeight="0" orientation="landscape" horizontalDpi="300" verticalDpi="300"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614BE-4A70-45FC-BC85-F7CF82DCDFEF}">
  <sheetPr>
    <pageSetUpPr fitToPage="1"/>
  </sheetPr>
  <dimension ref="A1:D44"/>
  <sheetViews>
    <sheetView topLeftCell="A28" zoomScaleNormal="100" workbookViewId="0">
      <selection activeCell="D42" sqref="D42"/>
    </sheetView>
  </sheetViews>
  <sheetFormatPr defaultRowHeight="18.75" x14ac:dyDescent="0.4"/>
  <cols>
    <col min="1" max="1" width="15.875" customWidth="1"/>
    <col min="2" max="4" width="20.75" customWidth="1"/>
  </cols>
  <sheetData>
    <row r="1" spans="1:4" x14ac:dyDescent="0.4">
      <c r="A1" s="60" t="s">
        <v>74</v>
      </c>
      <c r="B1" s="60"/>
      <c r="C1" s="60"/>
      <c r="D1" s="61" t="s">
        <v>274</v>
      </c>
    </row>
    <row r="2" spans="1:4" x14ac:dyDescent="0.4">
      <c r="A2" s="62" t="s">
        <v>76</v>
      </c>
      <c r="B2" s="62" t="s">
        <v>77</v>
      </c>
      <c r="C2" s="62" t="s">
        <v>78</v>
      </c>
      <c r="D2" s="62" t="s">
        <v>79</v>
      </c>
    </row>
    <row r="3" spans="1:4" ht="22.5" customHeight="1" x14ac:dyDescent="0.4">
      <c r="A3" s="85">
        <v>45131</v>
      </c>
      <c r="B3" s="3">
        <v>1890</v>
      </c>
      <c r="C3" s="3">
        <v>960</v>
      </c>
      <c r="D3" s="3">
        <v>975</v>
      </c>
    </row>
    <row r="4" spans="1:4" ht="22.5" customHeight="1" x14ac:dyDescent="0.4">
      <c r="A4" s="85">
        <f>A3+1</f>
        <v>45132</v>
      </c>
      <c r="B4" s="3"/>
      <c r="C4" s="3"/>
      <c r="D4" s="3"/>
    </row>
    <row r="5" spans="1:4" ht="22.5" customHeight="1" x14ac:dyDescent="0.4">
      <c r="A5" s="85">
        <f>A4+1</f>
        <v>45133</v>
      </c>
      <c r="B5" s="3"/>
      <c r="C5" s="3"/>
      <c r="D5" s="3"/>
    </row>
    <row r="6" spans="1:4" ht="22.5" customHeight="1" x14ac:dyDescent="0.4">
      <c r="A6" s="85">
        <f t="shared" ref="A6:A42" si="0">A5+1</f>
        <v>45134</v>
      </c>
      <c r="B6" s="3">
        <v>2514</v>
      </c>
      <c r="C6" s="3">
        <v>854</v>
      </c>
      <c r="D6" s="3">
        <v>866</v>
      </c>
    </row>
    <row r="7" spans="1:4" ht="22.5" customHeight="1" x14ac:dyDescent="0.4">
      <c r="A7" s="85">
        <f t="shared" si="0"/>
        <v>45135</v>
      </c>
      <c r="B7" s="3">
        <v>2445</v>
      </c>
      <c r="C7" s="3">
        <v>1046</v>
      </c>
      <c r="D7" s="3">
        <v>1055</v>
      </c>
    </row>
    <row r="8" spans="1:4" ht="22.5" customHeight="1" x14ac:dyDescent="0.4">
      <c r="A8" s="64">
        <f t="shared" si="0"/>
        <v>45136</v>
      </c>
      <c r="B8" s="65"/>
      <c r="C8" s="65"/>
      <c r="D8" s="65"/>
    </row>
    <row r="9" spans="1:4" ht="22.5" customHeight="1" x14ac:dyDescent="0.4">
      <c r="A9" s="64">
        <f t="shared" si="0"/>
        <v>45137</v>
      </c>
      <c r="B9" s="65"/>
      <c r="C9" s="65"/>
      <c r="D9" s="65"/>
    </row>
    <row r="10" spans="1:4" ht="22.5" customHeight="1" x14ac:dyDescent="0.4">
      <c r="A10" s="85">
        <f t="shared" si="0"/>
        <v>45138</v>
      </c>
      <c r="B10" s="3"/>
      <c r="C10" s="3"/>
      <c r="D10" s="3"/>
    </row>
    <row r="11" spans="1:4" ht="22.5" customHeight="1" x14ac:dyDescent="0.4">
      <c r="A11" s="85">
        <f t="shared" si="0"/>
        <v>45139</v>
      </c>
      <c r="B11" s="3"/>
      <c r="C11" s="3"/>
      <c r="D11" s="3"/>
    </row>
    <row r="12" spans="1:4" ht="22.5" customHeight="1" x14ac:dyDescent="0.4">
      <c r="A12" s="85">
        <f t="shared" si="0"/>
        <v>45140</v>
      </c>
      <c r="B12" s="3">
        <v>2267</v>
      </c>
      <c r="C12" s="3">
        <v>940</v>
      </c>
      <c r="D12" s="3">
        <v>915</v>
      </c>
    </row>
    <row r="13" spans="1:4" ht="22.5" customHeight="1" x14ac:dyDescent="0.4">
      <c r="A13" s="85">
        <f t="shared" si="0"/>
        <v>45141</v>
      </c>
      <c r="B13" s="3">
        <v>2165</v>
      </c>
      <c r="C13" s="3">
        <v>978</v>
      </c>
      <c r="D13" s="3">
        <v>928</v>
      </c>
    </row>
    <row r="14" spans="1:4" ht="22.5" customHeight="1" x14ac:dyDescent="0.4">
      <c r="A14" s="85">
        <f t="shared" si="0"/>
        <v>45142</v>
      </c>
      <c r="B14" s="3">
        <v>2053</v>
      </c>
      <c r="C14" s="3">
        <v>1166</v>
      </c>
      <c r="D14" s="3">
        <v>1121</v>
      </c>
    </row>
    <row r="15" spans="1:4" ht="22.5" customHeight="1" x14ac:dyDescent="0.4">
      <c r="A15" s="64">
        <f t="shared" si="0"/>
        <v>45143</v>
      </c>
      <c r="B15" s="65"/>
      <c r="C15" s="65"/>
      <c r="D15" s="65"/>
    </row>
    <row r="16" spans="1:4" ht="22.5" customHeight="1" x14ac:dyDescent="0.4">
      <c r="A16" s="64">
        <f t="shared" si="0"/>
        <v>45144</v>
      </c>
      <c r="B16" s="65"/>
      <c r="C16" s="65"/>
      <c r="D16" s="65"/>
    </row>
    <row r="17" spans="1:4" ht="22.5" customHeight="1" x14ac:dyDescent="0.4">
      <c r="A17" s="85">
        <f t="shared" si="0"/>
        <v>45145</v>
      </c>
      <c r="B17" s="3">
        <v>1805</v>
      </c>
      <c r="C17" s="3">
        <v>1133</v>
      </c>
      <c r="D17" s="3">
        <v>1075</v>
      </c>
    </row>
    <row r="18" spans="1:4" ht="22.5" customHeight="1" x14ac:dyDescent="0.4">
      <c r="A18" s="85">
        <f t="shared" si="0"/>
        <v>45146</v>
      </c>
      <c r="B18" s="3"/>
      <c r="C18" s="3"/>
      <c r="D18" s="3"/>
    </row>
    <row r="19" spans="1:4" ht="22.5" customHeight="1" x14ac:dyDescent="0.4">
      <c r="A19" s="85">
        <f t="shared" si="0"/>
        <v>45147</v>
      </c>
      <c r="B19" s="3">
        <v>2113</v>
      </c>
      <c r="C19" s="3">
        <v>1089</v>
      </c>
      <c r="D19" s="3">
        <v>1056</v>
      </c>
    </row>
    <row r="20" spans="1:4" ht="22.5" customHeight="1" x14ac:dyDescent="0.4">
      <c r="A20" s="85">
        <f t="shared" si="0"/>
        <v>45148</v>
      </c>
      <c r="B20" s="3">
        <v>1922</v>
      </c>
      <c r="C20" s="3">
        <v>1092</v>
      </c>
      <c r="D20" s="3">
        <v>988</v>
      </c>
    </row>
    <row r="21" spans="1:4" ht="22.5" customHeight="1" x14ac:dyDescent="0.4">
      <c r="A21" s="85">
        <f t="shared" si="0"/>
        <v>45149</v>
      </c>
      <c r="B21" s="3">
        <v>2300</v>
      </c>
      <c r="C21" s="3">
        <v>1149</v>
      </c>
      <c r="D21" s="3">
        <v>1122</v>
      </c>
    </row>
    <row r="22" spans="1:4" ht="22.5" customHeight="1" x14ac:dyDescent="0.4">
      <c r="A22" s="64">
        <f t="shared" si="0"/>
        <v>45150</v>
      </c>
      <c r="B22" s="65"/>
      <c r="C22" s="65"/>
      <c r="D22" s="65"/>
    </row>
    <row r="23" spans="1:4" ht="22.5" customHeight="1" x14ac:dyDescent="0.4">
      <c r="A23" s="64">
        <f t="shared" si="0"/>
        <v>45151</v>
      </c>
      <c r="B23" s="65"/>
      <c r="C23" s="65"/>
      <c r="D23" s="65"/>
    </row>
    <row r="24" spans="1:4" ht="22.5" customHeight="1" x14ac:dyDescent="0.4">
      <c r="A24" s="85">
        <f t="shared" si="0"/>
        <v>45152</v>
      </c>
      <c r="B24" s="3">
        <v>2434</v>
      </c>
      <c r="C24" s="3">
        <v>1118</v>
      </c>
      <c r="D24" s="3">
        <v>1107</v>
      </c>
    </row>
    <row r="25" spans="1:4" ht="22.5" customHeight="1" x14ac:dyDescent="0.4">
      <c r="A25" s="85">
        <f t="shared" si="0"/>
        <v>45153</v>
      </c>
      <c r="B25" s="3"/>
      <c r="C25" s="3"/>
      <c r="D25" s="3"/>
    </row>
    <row r="26" spans="1:4" ht="22.5" customHeight="1" x14ac:dyDescent="0.4">
      <c r="A26" s="85">
        <f t="shared" si="0"/>
        <v>45154</v>
      </c>
      <c r="B26" s="3"/>
      <c r="C26" s="3"/>
      <c r="D26" s="3"/>
    </row>
    <row r="27" spans="1:4" ht="22.5" customHeight="1" x14ac:dyDescent="0.4">
      <c r="A27" s="85">
        <f t="shared" si="0"/>
        <v>45155</v>
      </c>
      <c r="B27" s="3">
        <v>3071</v>
      </c>
      <c r="C27" s="3">
        <v>1076</v>
      </c>
      <c r="D27" s="3">
        <v>1104</v>
      </c>
    </row>
    <row r="28" spans="1:4" ht="22.5" customHeight="1" x14ac:dyDescent="0.4">
      <c r="A28" s="85">
        <f t="shared" si="0"/>
        <v>45156</v>
      </c>
      <c r="B28" s="3">
        <v>2773</v>
      </c>
      <c r="C28" s="3">
        <v>1056</v>
      </c>
      <c r="D28" s="3">
        <v>1087</v>
      </c>
    </row>
    <row r="29" spans="1:4" ht="22.5" customHeight="1" x14ac:dyDescent="0.4">
      <c r="A29" s="64">
        <f t="shared" si="0"/>
        <v>45157</v>
      </c>
      <c r="B29" s="65"/>
      <c r="C29" s="65"/>
      <c r="D29" s="65"/>
    </row>
    <row r="30" spans="1:4" ht="22.5" customHeight="1" x14ac:dyDescent="0.4">
      <c r="A30" s="64">
        <f t="shared" si="0"/>
        <v>45158</v>
      </c>
      <c r="B30" s="65"/>
      <c r="C30" s="65"/>
      <c r="D30" s="65"/>
    </row>
    <row r="31" spans="1:4" ht="22.5" customHeight="1" x14ac:dyDescent="0.4">
      <c r="A31" s="85">
        <f t="shared" si="0"/>
        <v>45159</v>
      </c>
      <c r="B31" s="3">
        <v>2804</v>
      </c>
      <c r="C31" s="3">
        <v>1008</v>
      </c>
      <c r="D31" s="3">
        <v>1027</v>
      </c>
    </row>
    <row r="32" spans="1:4" ht="22.5" customHeight="1" x14ac:dyDescent="0.4">
      <c r="A32" s="85">
        <f t="shared" si="0"/>
        <v>45160</v>
      </c>
      <c r="B32" s="3">
        <v>2774</v>
      </c>
      <c r="C32" s="3">
        <v>978</v>
      </c>
      <c r="D32" s="3">
        <v>987</v>
      </c>
    </row>
    <row r="33" spans="1:4" ht="22.5" customHeight="1" x14ac:dyDescent="0.4">
      <c r="A33" s="85">
        <f t="shared" si="0"/>
        <v>45161</v>
      </c>
      <c r="B33" s="3"/>
      <c r="C33" s="3"/>
      <c r="D33" s="3"/>
    </row>
    <row r="34" spans="1:4" ht="22.5" customHeight="1" x14ac:dyDescent="0.4">
      <c r="A34" s="85">
        <f t="shared" si="0"/>
        <v>45162</v>
      </c>
      <c r="B34" s="3"/>
      <c r="C34" s="3"/>
      <c r="D34" s="3"/>
    </row>
    <row r="35" spans="1:4" ht="22.5" customHeight="1" x14ac:dyDescent="0.4">
      <c r="A35" s="85">
        <f t="shared" si="0"/>
        <v>45163</v>
      </c>
      <c r="B35" s="3">
        <v>2688</v>
      </c>
      <c r="C35" s="3">
        <v>912</v>
      </c>
      <c r="D35" s="3">
        <v>961</v>
      </c>
    </row>
    <row r="36" spans="1:4" ht="22.5" customHeight="1" x14ac:dyDescent="0.4">
      <c r="A36" s="64">
        <f t="shared" si="0"/>
        <v>45164</v>
      </c>
      <c r="B36" s="65"/>
      <c r="C36" s="65"/>
      <c r="D36" s="65"/>
    </row>
    <row r="37" spans="1:4" ht="18.75" customHeight="1" x14ac:dyDescent="0.4">
      <c r="A37" s="64">
        <f t="shared" si="0"/>
        <v>45165</v>
      </c>
      <c r="B37" s="65"/>
      <c r="C37" s="65"/>
      <c r="D37" s="65"/>
    </row>
    <row r="38" spans="1:4" x14ac:dyDescent="0.4">
      <c r="A38" s="85">
        <f t="shared" si="0"/>
        <v>45166</v>
      </c>
      <c r="B38" s="3">
        <v>2952</v>
      </c>
      <c r="C38" s="3">
        <v>899</v>
      </c>
      <c r="D38" s="3">
        <v>931</v>
      </c>
    </row>
    <row r="39" spans="1:4" x14ac:dyDescent="0.4">
      <c r="A39" s="85">
        <f t="shared" si="0"/>
        <v>45167</v>
      </c>
      <c r="B39" s="3"/>
      <c r="C39" s="3"/>
      <c r="D39" s="3"/>
    </row>
    <row r="40" spans="1:4" x14ac:dyDescent="0.4">
      <c r="A40" s="85">
        <f t="shared" si="0"/>
        <v>45168</v>
      </c>
      <c r="B40" s="3"/>
      <c r="C40" s="3"/>
      <c r="D40" s="3"/>
    </row>
    <row r="41" spans="1:4" x14ac:dyDescent="0.4">
      <c r="A41" s="85">
        <f t="shared" si="0"/>
        <v>45169</v>
      </c>
      <c r="B41" s="3">
        <v>2590</v>
      </c>
      <c r="C41" s="3">
        <v>1144</v>
      </c>
      <c r="D41" s="3">
        <v>1126</v>
      </c>
    </row>
    <row r="42" spans="1:4" x14ac:dyDescent="0.4">
      <c r="A42" s="85">
        <f t="shared" si="0"/>
        <v>45170</v>
      </c>
      <c r="B42" s="3"/>
      <c r="C42" s="3"/>
      <c r="D42" s="3"/>
    </row>
    <row r="43" spans="1:4" x14ac:dyDescent="0.4">
      <c r="A43" s="131" t="s">
        <v>196</v>
      </c>
      <c r="B43" s="131"/>
      <c r="C43" s="131"/>
      <c r="D43" s="131"/>
    </row>
    <row r="44" spans="1:4" x14ac:dyDescent="0.4">
      <c r="A44" s="250"/>
      <c r="B44" s="250"/>
      <c r="C44" s="250"/>
      <c r="D44" s="250"/>
    </row>
  </sheetData>
  <mergeCells count="1">
    <mergeCell ref="A43:D44"/>
  </mergeCells>
  <phoneticPr fontId="4"/>
  <pageMargins left="0.7" right="0.7" top="0.75" bottom="0.75" header="0.3" footer="0.3"/>
  <pageSetup paperSize="9" scale="78" orientation="portrait" horizontalDpi="0" verticalDpi="0"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139BE-257C-4166-A51B-B65E64C6575E}">
  <dimension ref="B1:AN97"/>
  <sheetViews>
    <sheetView topLeftCell="A25" zoomScale="70" zoomScaleNormal="70" workbookViewId="0">
      <selection activeCell="G34" sqref="G34:H34"/>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507</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509</v>
      </c>
      <c r="D8" s="143">
        <v>521</v>
      </c>
      <c r="E8" s="143">
        <v>119</v>
      </c>
      <c r="F8" s="143">
        <v>22</v>
      </c>
      <c r="G8" s="143">
        <v>109</v>
      </c>
      <c r="H8" s="143">
        <v>22</v>
      </c>
      <c r="I8" s="144">
        <v>633</v>
      </c>
      <c r="J8" s="106" t="s">
        <v>265</v>
      </c>
    </row>
    <row r="9" spans="2:10" x14ac:dyDescent="0.4">
      <c r="B9" s="141"/>
      <c r="C9" s="143"/>
      <c r="D9" s="143"/>
      <c r="E9" s="143"/>
      <c r="F9" s="143"/>
      <c r="G9" s="143"/>
      <c r="H9" s="143"/>
      <c r="I9" s="145"/>
    </row>
    <row r="10" spans="2:10" x14ac:dyDescent="0.4">
      <c r="B10" s="141"/>
      <c r="C10" s="143"/>
      <c r="D10" s="143"/>
      <c r="E10" s="143">
        <f>E8+F8</f>
        <v>141</v>
      </c>
      <c r="F10" s="143"/>
      <c r="G10" s="143">
        <f>G8+H8</f>
        <v>131</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510</v>
      </c>
      <c r="D15" s="143"/>
      <c r="E15" s="143"/>
      <c r="F15" s="143"/>
      <c r="G15" s="143"/>
      <c r="H15" s="143"/>
      <c r="I15" s="144"/>
    </row>
    <row r="16" spans="2:10" x14ac:dyDescent="0.4">
      <c r="B16" s="141"/>
      <c r="C16" s="143"/>
      <c r="D16" s="143"/>
      <c r="E16" s="143"/>
      <c r="F16" s="143"/>
      <c r="G16" s="143"/>
      <c r="H16" s="143"/>
      <c r="I16" s="145"/>
    </row>
    <row r="17" spans="2:39" x14ac:dyDescent="0.4">
      <c r="B17" s="141"/>
      <c r="C17" s="143"/>
      <c r="D17" s="143"/>
      <c r="E17" s="143">
        <f>E15+F15</f>
        <v>0</v>
      </c>
      <c r="F17" s="143"/>
      <c r="G17" s="143">
        <f>G15+H15</f>
        <v>0</v>
      </c>
      <c r="H17" s="143"/>
      <c r="I17" s="146"/>
    </row>
    <row r="18" spans="2:39" x14ac:dyDescent="0.4">
      <c r="B18" s="141"/>
      <c r="C18" s="276" t="s">
        <v>497</v>
      </c>
      <c r="D18" s="150" t="e">
        <f t="shared" ref="D18:I18" si="1">D15*D11</f>
        <v>#DIV/0!</v>
      </c>
      <c r="E18" s="150" t="e">
        <f t="shared" si="1"/>
        <v>#DIV/0!</v>
      </c>
      <c r="F18" s="150" t="e">
        <f t="shared" si="1"/>
        <v>#DIV/0!</v>
      </c>
      <c r="G18" s="150" t="e">
        <f t="shared" si="1"/>
        <v>#DIV/0!</v>
      </c>
      <c r="H18" s="150" t="e">
        <f t="shared" si="1"/>
        <v>#DIV/0!</v>
      </c>
      <c r="I18" s="147" t="e">
        <f t="shared" si="1"/>
        <v>#DIV/0!</v>
      </c>
    </row>
    <row r="19" spans="2:39" x14ac:dyDescent="0.4">
      <c r="B19" s="141"/>
      <c r="C19" s="143"/>
      <c r="D19" s="150"/>
      <c r="E19" s="150"/>
      <c r="F19" s="150"/>
      <c r="G19" s="150"/>
      <c r="H19" s="150"/>
      <c r="I19" s="148"/>
    </row>
    <row r="20" spans="2:39" x14ac:dyDescent="0.4">
      <c r="B20" s="141"/>
      <c r="C20" s="143"/>
      <c r="D20" s="150"/>
      <c r="E20" s="150" t="e">
        <f>E18+F18</f>
        <v>#DIV/0!</v>
      </c>
      <c r="F20" s="150"/>
      <c r="G20" s="150" t="e">
        <f>G18+H18</f>
        <v>#DIV/0!</v>
      </c>
      <c r="H20" s="150"/>
      <c r="I20" s="149"/>
    </row>
    <row r="21" spans="2:3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39" x14ac:dyDescent="0.4">
      <c r="B22" s="77"/>
      <c r="C22" s="77"/>
      <c r="D22" s="151" t="s">
        <v>261</v>
      </c>
      <c r="E22" s="78"/>
      <c r="F22" s="78"/>
      <c r="G22" s="78"/>
      <c r="H22" s="78"/>
      <c r="I22" s="78"/>
    </row>
    <row r="23" spans="2:39" x14ac:dyDescent="0.4">
      <c r="B23" s="77"/>
      <c r="C23" s="77"/>
      <c r="D23" s="152"/>
      <c r="E23" s="78"/>
      <c r="F23" s="78"/>
      <c r="G23" s="78"/>
      <c r="H23" s="78"/>
      <c r="I23" s="78"/>
    </row>
    <row r="24" spans="2:39" x14ac:dyDescent="0.4">
      <c r="B24" s="77"/>
      <c r="C24" s="77"/>
      <c r="D24" s="78"/>
      <c r="E24" s="78"/>
      <c r="F24" s="78"/>
      <c r="G24" s="78"/>
      <c r="H24" s="78"/>
      <c r="I24" s="78"/>
    </row>
    <row r="25" spans="2:39" x14ac:dyDescent="0.4">
      <c r="B25" s="77"/>
      <c r="C25" s="77"/>
      <c r="D25" s="78"/>
      <c r="E25" s="78"/>
      <c r="F25" s="78"/>
      <c r="G25" s="78"/>
      <c r="H25" s="78"/>
      <c r="I25" s="78"/>
    </row>
    <row r="26" spans="2:39" x14ac:dyDescent="0.4">
      <c r="B26" s="77"/>
      <c r="C26" s="77"/>
      <c r="D26" s="78"/>
      <c r="E26" s="78"/>
      <c r="F26" s="78"/>
      <c r="G26" s="78"/>
      <c r="H26" s="78"/>
      <c r="I26" s="78"/>
    </row>
    <row r="27" spans="2:39" x14ac:dyDescent="0.4">
      <c r="B27" s="77"/>
      <c r="C27" s="77"/>
      <c r="D27" s="77"/>
      <c r="E27" s="78"/>
      <c r="F27" s="78"/>
      <c r="G27" s="78"/>
      <c r="H27" s="78"/>
      <c r="I27" s="78"/>
    </row>
    <row r="29" spans="2:39" ht="19.5" thickBot="1" x14ac:dyDescent="0.45">
      <c r="D29" s="79"/>
    </row>
    <row r="30" spans="2:39" ht="19.5" customHeight="1"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c r="AF30" s="134" t="s">
        <v>140</v>
      </c>
      <c r="AG30" s="135"/>
      <c r="AH30" s="138" t="s">
        <v>121</v>
      </c>
      <c r="AI30" s="138"/>
      <c r="AJ30" s="138"/>
      <c r="AK30" s="138"/>
      <c r="AL30" s="138"/>
      <c r="AM30" s="139"/>
    </row>
    <row r="31" spans="2:3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c r="AF31" s="190"/>
      <c r="AG31" s="274"/>
      <c r="AH31" s="102" t="s">
        <v>183</v>
      </c>
      <c r="AI31" s="275" t="s">
        <v>123</v>
      </c>
      <c r="AJ31" s="275"/>
      <c r="AK31" s="275" t="s">
        <v>124</v>
      </c>
      <c r="AL31" s="275"/>
      <c r="AM31" s="103" t="s">
        <v>125</v>
      </c>
    </row>
    <row r="32" spans="2:39" x14ac:dyDescent="0.4">
      <c r="B32" s="281" t="s">
        <v>193</v>
      </c>
      <c r="C32" s="272" t="s">
        <v>496</v>
      </c>
      <c r="D32" s="273" t="s">
        <v>511</v>
      </c>
      <c r="E32" s="143">
        <v>147</v>
      </c>
      <c r="F32" s="143">
        <v>25</v>
      </c>
      <c r="G32" s="143">
        <v>145</v>
      </c>
      <c r="H32" s="143">
        <v>25</v>
      </c>
      <c r="I32" s="278">
        <v>633</v>
      </c>
      <c r="K32"/>
      <c r="L32" s="281" t="s">
        <v>193</v>
      </c>
      <c r="M32" s="272" t="s">
        <v>457</v>
      </c>
      <c r="N32" s="273" t="s">
        <v>458</v>
      </c>
      <c r="O32" s="142">
        <v>154</v>
      </c>
      <c r="P32" s="154">
        <v>46</v>
      </c>
      <c r="Q32" s="154">
        <v>174</v>
      </c>
      <c r="R32" s="144">
        <v>46</v>
      </c>
      <c r="S32" s="278">
        <v>328</v>
      </c>
      <c r="V32" s="281" t="s">
        <v>193</v>
      </c>
      <c r="W32" s="272" t="s">
        <v>390</v>
      </c>
      <c r="X32" s="273" t="s">
        <v>397</v>
      </c>
      <c r="Y32" s="273">
        <v>111</v>
      </c>
      <c r="Z32" s="273">
        <v>72</v>
      </c>
      <c r="AA32" s="273">
        <v>191</v>
      </c>
      <c r="AB32" s="273">
        <v>72</v>
      </c>
      <c r="AC32" s="278">
        <v>175</v>
      </c>
      <c r="AF32" s="191" t="s">
        <v>193</v>
      </c>
      <c r="AG32" s="272" t="s">
        <v>333</v>
      </c>
      <c r="AH32" s="273" t="s">
        <v>344</v>
      </c>
      <c r="AI32" s="273">
        <v>232</v>
      </c>
      <c r="AJ32" s="273">
        <v>59</v>
      </c>
      <c r="AK32" s="273">
        <v>173</v>
      </c>
      <c r="AL32" s="273">
        <v>59</v>
      </c>
      <c r="AM32" s="194">
        <v>704</v>
      </c>
    </row>
    <row r="33" spans="2:40" x14ac:dyDescent="0.4">
      <c r="B33" s="282"/>
      <c r="C33" s="141"/>
      <c r="D33" s="143"/>
      <c r="E33" s="143"/>
      <c r="F33" s="143"/>
      <c r="G33" s="143"/>
      <c r="H33" s="143"/>
      <c r="I33" s="184"/>
      <c r="K33"/>
      <c r="L33" s="282"/>
      <c r="M33" s="141"/>
      <c r="N33" s="143"/>
      <c r="O33" s="264"/>
      <c r="P33" s="156"/>
      <c r="Q33" s="156"/>
      <c r="R33" s="146"/>
      <c r="S33" s="184"/>
      <c r="V33" s="282"/>
      <c r="W33" s="141"/>
      <c r="X33" s="143"/>
      <c r="Y33" s="143"/>
      <c r="Z33" s="143"/>
      <c r="AA33" s="143"/>
      <c r="AB33" s="143"/>
      <c r="AC33" s="184"/>
      <c r="AF33" s="192"/>
      <c r="AG33" s="141"/>
      <c r="AH33" s="143"/>
      <c r="AI33" s="143"/>
      <c r="AJ33" s="143"/>
      <c r="AK33" s="143"/>
      <c r="AL33" s="143"/>
      <c r="AM33" s="145"/>
    </row>
    <row r="34" spans="2:40" ht="19.5" thickBot="1" x14ac:dyDescent="0.45">
      <c r="B34" s="282"/>
      <c r="C34" s="153"/>
      <c r="D34" s="177"/>
      <c r="E34" s="277">
        <f>E32+F32</f>
        <v>172</v>
      </c>
      <c r="F34" s="277"/>
      <c r="G34" s="277">
        <f>G32+H32</f>
        <v>170</v>
      </c>
      <c r="H34" s="277"/>
      <c r="I34" s="185"/>
      <c r="K34"/>
      <c r="L34" s="282"/>
      <c r="M34" s="153"/>
      <c r="N34" s="177"/>
      <c r="O34" s="277">
        <f>O32+P32</f>
        <v>200</v>
      </c>
      <c r="P34" s="277"/>
      <c r="Q34" s="277">
        <f>Q32+R32</f>
        <v>220</v>
      </c>
      <c r="R34" s="277"/>
      <c r="S34" s="185"/>
      <c r="V34" s="282"/>
      <c r="W34" s="153"/>
      <c r="X34" s="177"/>
      <c r="Y34" s="277">
        <f>Y32+Z32</f>
        <v>183</v>
      </c>
      <c r="Z34" s="277"/>
      <c r="AA34" s="277">
        <f>AA32+AB32</f>
        <v>263</v>
      </c>
      <c r="AB34" s="277"/>
      <c r="AC34" s="185"/>
      <c r="AF34" s="192"/>
      <c r="AG34" s="153"/>
      <c r="AH34" s="177"/>
      <c r="AI34" s="207">
        <f>AI32+AJ32</f>
        <v>291</v>
      </c>
      <c r="AJ34" s="208"/>
      <c r="AK34" s="207">
        <f>AK32+AL32</f>
        <v>232</v>
      </c>
      <c r="AL34" s="208"/>
      <c r="AM34" s="176"/>
    </row>
    <row r="35" spans="2:40" x14ac:dyDescent="0.4">
      <c r="B35" s="282"/>
      <c r="C35" s="272" t="s">
        <v>497</v>
      </c>
      <c r="D35" s="279"/>
      <c r="E35" s="143"/>
      <c r="F35" s="143"/>
      <c r="G35" s="143"/>
      <c r="H35" s="143"/>
      <c r="I35" s="144"/>
      <c r="K35"/>
      <c r="L35" s="282"/>
      <c r="M35" s="272" t="s">
        <v>459</v>
      </c>
      <c r="N35" s="279" t="s">
        <v>474</v>
      </c>
      <c r="O35" s="143">
        <v>155</v>
      </c>
      <c r="P35" s="143">
        <v>47</v>
      </c>
      <c r="Q35" s="143">
        <v>194</v>
      </c>
      <c r="R35" s="143">
        <v>47</v>
      </c>
      <c r="S35" s="144">
        <v>648</v>
      </c>
      <c r="V35" s="282"/>
      <c r="W35" s="272" t="s">
        <v>391</v>
      </c>
      <c r="X35" s="279" t="s">
        <v>409</v>
      </c>
      <c r="Y35" s="273">
        <v>183</v>
      </c>
      <c r="Z35" s="273">
        <v>26</v>
      </c>
      <c r="AA35" s="273">
        <v>183</v>
      </c>
      <c r="AB35" s="273">
        <v>26</v>
      </c>
      <c r="AC35" s="278">
        <v>508</v>
      </c>
      <c r="AF35" s="192"/>
      <c r="AG35" s="272" t="s">
        <v>334</v>
      </c>
      <c r="AH35" s="197" t="s">
        <v>359</v>
      </c>
      <c r="AI35" s="273">
        <v>274</v>
      </c>
      <c r="AJ35" s="273">
        <v>47</v>
      </c>
      <c r="AK35" s="273">
        <v>257</v>
      </c>
      <c r="AL35" s="273">
        <v>47</v>
      </c>
      <c r="AM35" s="194">
        <v>1841</v>
      </c>
    </row>
    <row r="36" spans="2:40" x14ac:dyDescent="0.4">
      <c r="B36" s="282"/>
      <c r="C36" s="141"/>
      <c r="D36" s="150"/>
      <c r="E36" s="143"/>
      <c r="F36" s="143"/>
      <c r="G36" s="143"/>
      <c r="H36" s="143"/>
      <c r="I36" s="145"/>
      <c r="K36"/>
      <c r="L36" s="282"/>
      <c r="M36" s="141"/>
      <c r="N36" s="150"/>
      <c r="O36" s="143"/>
      <c r="P36" s="143"/>
      <c r="Q36" s="143"/>
      <c r="R36" s="143"/>
      <c r="S36" s="145"/>
      <c r="V36" s="282"/>
      <c r="W36" s="141"/>
      <c r="X36" s="150"/>
      <c r="Y36" s="143"/>
      <c r="Z36" s="143"/>
      <c r="AA36" s="143"/>
      <c r="AB36" s="143"/>
      <c r="AC36" s="184"/>
      <c r="AF36" s="192"/>
      <c r="AG36" s="141"/>
      <c r="AH36" s="204"/>
      <c r="AI36" s="143"/>
      <c r="AJ36" s="143"/>
      <c r="AK36" s="143"/>
      <c r="AL36" s="143"/>
      <c r="AM36" s="145"/>
    </row>
    <row r="37" spans="2:40" ht="19.5" thickBot="1" x14ac:dyDescent="0.45">
      <c r="B37" s="282"/>
      <c r="C37" s="153"/>
      <c r="D37" s="280"/>
      <c r="E37" s="277">
        <f>E35+F35</f>
        <v>0</v>
      </c>
      <c r="F37" s="277"/>
      <c r="G37" s="277">
        <f>G35+H35</f>
        <v>0</v>
      </c>
      <c r="H37" s="277"/>
      <c r="I37" s="146"/>
      <c r="K37"/>
      <c r="L37" s="282"/>
      <c r="M37" s="153"/>
      <c r="N37" s="280"/>
      <c r="O37" s="277">
        <f>O35+P35</f>
        <v>202</v>
      </c>
      <c r="P37" s="277"/>
      <c r="Q37" s="277">
        <f>Q35+R35</f>
        <v>241</v>
      </c>
      <c r="R37" s="277"/>
      <c r="S37" s="146"/>
      <c r="V37" s="282"/>
      <c r="W37" s="153"/>
      <c r="X37" s="280"/>
      <c r="Y37" s="277">
        <f>Y35+Z35</f>
        <v>209</v>
      </c>
      <c r="Z37" s="277"/>
      <c r="AA37" s="277">
        <f>AA35+AB35</f>
        <v>209</v>
      </c>
      <c r="AB37" s="277"/>
      <c r="AC37" s="185"/>
      <c r="AF37" s="192"/>
      <c r="AG37" s="153"/>
      <c r="AH37" s="205"/>
      <c r="AI37" s="207">
        <f>AI35+AJ35</f>
        <v>321</v>
      </c>
      <c r="AJ37" s="208"/>
      <c r="AK37" s="207">
        <f>AK35+AL35</f>
        <v>304</v>
      </c>
      <c r="AL37" s="208"/>
      <c r="AM37" s="176"/>
    </row>
    <row r="38" spans="2:40" x14ac:dyDescent="0.4">
      <c r="B38" s="282"/>
      <c r="C38" s="272" t="s">
        <v>498</v>
      </c>
      <c r="D38" s="273"/>
      <c r="E38" s="143"/>
      <c r="F38" s="143"/>
      <c r="G38" s="143"/>
      <c r="H38" s="143"/>
      <c r="I38" s="144"/>
      <c r="K38"/>
      <c r="L38" s="282"/>
      <c r="M38" s="272" t="s">
        <v>448</v>
      </c>
      <c r="N38" s="273" t="s">
        <v>478</v>
      </c>
      <c r="O38" s="143">
        <v>151</v>
      </c>
      <c r="P38" s="143">
        <v>17</v>
      </c>
      <c r="Q38" s="143">
        <v>113</v>
      </c>
      <c r="R38" s="143">
        <v>17</v>
      </c>
      <c r="S38" s="144">
        <v>251</v>
      </c>
      <c r="V38" s="282"/>
      <c r="W38" s="272" t="s">
        <v>398</v>
      </c>
      <c r="X38" s="273" t="s">
        <v>419</v>
      </c>
      <c r="Y38" s="273">
        <v>182</v>
      </c>
      <c r="Z38" s="273">
        <v>72</v>
      </c>
      <c r="AA38" s="273">
        <v>253</v>
      </c>
      <c r="AB38" s="273">
        <v>72</v>
      </c>
      <c r="AC38" s="278">
        <v>553</v>
      </c>
      <c r="AF38" s="192"/>
      <c r="AG38" s="272" t="s">
        <v>335</v>
      </c>
      <c r="AH38" s="273" t="s">
        <v>364</v>
      </c>
      <c r="AI38" s="273">
        <v>275</v>
      </c>
      <c r="AJ38" s="273">
        <v>74</v>
      </c>
      <c r="AK38" s="273">
        <v>253</v>
      </c>
      <c r="AL38" s="273">
        <v>74</v>
      </c>
      <c r="AM38" s="194">
        <v>1867</v>
      </c>
    </row>
    <row r="39" spans="2:40" x14ac:dyDescent="0.4">
      <c r="B39" s="282"/>
      <c r="C39" s="141"/>
      <c r="D39" s="143"/>
      <c r="E39" s="143"/>
      <c r="F39" s="143"/>
      <c r="G39" s="143"/>
      <c r="H39" s="143"/>
      <c r="I39" s="145"/>
      <c r="K39"/>
      <c r="L39" s="282"/>
      <c r="M39" s="141"/>
      <c r="N39" s="143"/>
      <c r="O39" s="143"/>
      <c r="P39" s="143"/>
      <c r="Q39" s="143"/>
      <c r="R39" s="143"/>
      <c r="S39" s="145"/>
      <c r="V39" s="282"/>
      <c r="W39" s="141"/>
      <c r="X39" s="143"/>
      <c r="Y39" s="143"/>
      <c r="Z39" s="143"/>
      <c r="AA39" s="143"/>
      <c r="AB39" s="143"/>
      <c r="AC39" s="184"/>
      <c r="AF39" s="192"/>
      <c r="AG39" s="141"/>
      <c r="AH39" s="143"/>
      <c r="AI39" s="143"/>
      <c r="AJ39" s="143"/>
      <c r="AK39" s="143"/>
      <c r="AL39" s="143"/>
      <c r="AM39" s="145"/>
    </row>
    <row r="40" spans="2:40" ht="19.5" thickBot="1" x14ac:dyDescent="0.45">
      <c r="B40" s="282"/>
      <c r="C40" s="153"/>
      <c r="D40" s="177"/>
      <c r="E40" s="277">
        <f>E38+F38</f>
        <v>0</v>
      </c>
      <c r="F40" s="277"/>
      <c r="G40" s="277">
        <f>G38+H38</f>
        <v>0</v>
      </c>
      <c r="H40" s="277"/>
      <c r="I40" s="146"/>
      <c r="K40"/>
      <c r="L40" s="282"/>
      <c r="M40" s="153"/>
      <c r="N40" s="177"/>
      <c r="O40" s="277">
        <f>O38+P38</f>
        <v>168</v>
      </c>
      <c r="P40" s="277"/>
      <c r="Q40" s="277">
        <f>Q38+R38</f>
        <v>130</v>
      </c>
      <c r="R40" s="277"/>
      <c r="S40" s="146"/>
      <c r="V40" s="282"/>
      <c r="W40" s="153"/>
      <c r="X40" s="177"/>
      <c r="Y40" s="277">
        <f>Y38+Z38</f>
        <v>254</v>
      </c>
      <c r="Z40" s="277"/>
      <c r="AA40" s="277">
        <f>AA38+AB38</f>
        <v>325</v>
      </c>
      <c r="AB40" s="277"/>
      <c r="AC40" s="185"/>
      <c r="AF40" s="192"/>
      <c r="AG40" s="153"/>
      <c r="AH40" s="177"/>
      <c r="AI40" s="207">
        <f>AI38+AJ38</f>
        <v>349</v>
      </c>
      <c r="AJ40" s="208"/>
      <c r="AK40" s="207">
        <f>AK38+AL38</f>
        <v>327</v>
      </c>
      <c r="AL40" s="208"/>
      <c r="AM40" s="176"/>
      <c r="AN40" s="66">
        <v>82.9</v>
      </c>
    </row>
    <row r="41" spans="2:40" x14ac:dyDescent="0.4">
      <c r="B41" s="282"/>
      <c r="C41" s="272" t="s">
        <v>499</v>
      </c>
      <c r="D41" s="273"/>
      <c r="E41" s="143"/>
      <c r="F41" s="143"/>
      <c r="G41" s="143"/>
      <c r="H41" s="143"/>
      <c r="I41" s="144"/>
      <c r="K41"/>
      <c r="L41" s="282"/>
      <c r="M41" s="272" t="s">
        <v>449</v>
      </c>
      <c r="N41" s="273" t="s">
        <v>481</v>
      </c>
      <c r="O41" s="143">
        <v>104</v>
      </c>
      <c r="P41" s="143">
        <v>31</v>
      </c>
      <c r="Q41" s="143">
        <v>139</v>
      </c>
      <c r="R41" s="143">
        <v>31</v>
      </c>
      <c r="S41" s="144">
        <v>484</v>
      </c>
      <c r="V41" s="282"/>
      <c r="W41" s="272" t="s">
        <v>399</v>
      </c>
      <c r="X41" s="273" t="s">
        <v>423</v>
      </c>
      <c r="Y41" s="273">
        <v>84</v>
      </c>
      <c r="Z41" s="273">
        <v>23</v>
      </c>
      <c r="AA41" s="273">
        <v>102</v>
      </c>
      <c r="AB41" s="273">
        <v>23</v>
      </c>
      <c r="AC41" s="278">
        <v>332</v>
      </c>
      <c r="AF41" s="192"/>
      <c r="AG41" s="272" t="s">
        <v>336</v>
      </c>
      <c r="AH41" s="273" t="s">
        <v>365</v>
      </c>
      <c r="AI41" s="273">
        <v>362</v>
      </c>
      <c r="AJ41" s="273">
        <v>110</v>
      </c>
      <c r="AK41" s="273">
        <v>475</v>
      </c>
      <c r="AL41" s="273">
        <v>110</v>
      </c>
      <c r="AM41" s="194">
        <v>3341</v>
      </c>
    </row>
    <row r="42" spans="2:40" x14ac:dyDescent="0.4">
      <c r="B42" s="282"/>
      <c r="C42" s="141"/>
      <c r="D42" s="143"/>
      <c r="E42" s="143"/>
      <c r="F42" s="143"/>
      <c r="G42" s="143"/>
      <c r="H42" s="143"/>
      <c r="I42" s="145"/>
      <c r="K42"/>
      <c r="L42" s="282"/>
      <c r="M42" s="141"/>
      <c r="N42" s="143"/>
      <c r="O42" s="143"/>
      <c r="P42" s="143"/>
      <c r="Q42" s="143"/>
      <c r="R42" s="143"/>
      <c r="S42" s="145"/>
      <c r="V42" s="282"/>
      <c r="W42" s="141"/>
      <c r="X42" s="143"/>
      <c r="Y42" s="143"/>
      <c r="Z42" s="143"/>
      <c r="AA42" s="143"/>
      <c r="AB42" s="143"/>
      <c r="AC42" s="184"/>
      <c r="AF42" s="192"/>
      <c r="AG42" s="141"/>
      <c r="AH42" s="143"/>
      <c r="AI42" s="143"/>
      <c r="AJ42" s="143"/>
      <c r="AK42" s="143"/>
      <c r="AL42" s="143"/>
      <c r="AM42" s="145"/>
    </row>
    <row r="43" spans="2:40" ht="19.5" thickBot="1" x14ac:dyDescent="0.45">
      <c r="B43" s="282"/>
      <c r="C43" s="153"/>
      <c r="D43" s="177"/>
      <c r="E43" s="277">
        <f>E41+F41</f>
        <v>0</v>
      </c>
      <c r="F43" s="277"/>
      <c r="G43" s="277">
        <f>G41+H41</f>
        <v>0</v>
      </c>
      <c r="H43" s="277"/>
      <c r="I43" s="146"/>
      <c r="K43"/>
      <c r="L43" s="282"/>
      <c r="M43" s="153"/>
      <c r="N43" s="177"/>
      <c r="O43" s="277">
        <f>O41+P41</f>
        <v>135</v>
      </c>
      <c r="P43" s="277"/>
      <c r="Q43" s="277">
        <f>Q41+R41</f>
        <v>170</v>
      </c>
      <c r="R43" s="277"/>
      <c r="S43" s="146"/>
      <c r="V43" s="282"/>
      <c r="W43" s="153"/>
      <c r="X43" s="177"/>
      <c r="Y43" s="277">
        <f>Y41+Z41</f>
        <v>107</v>
      </c>
      <c r="Z43" s="277"/>
      <c r="AA43" s="277">
        <f>AA41+AB41</f>
        <v>125</v>
      </c>
      <c r="AB43" s="277"/>
      <c r="AC43" s="185"/>
      <c r="AF43" s="192"/>
      <c r="AG43" s="153"/>
      <c r="AH43" s="177"/>
      <c r="AI43" s="207">
        <f>AI41+AJ41</f>
        <v>472</v>
      </c>
      <c r="AJ43" s="208"/>
      <c r="AK43" s="207">
        <f>AK41+AL41</f>
        <v>585</v>
      </c>
      <c r="AL43" s="208"/>
      <c r="AM43" s="176"/>
      <c r="AN43" s="66">
        <v>148.47999999999999</v>
      </c>
    </row>
    <row r="44" spans="2:40" x14ac:dyDescent="0.4">
      <c r="B44" s="282"/>
      <c r="C44" s="272" t="s">
        <v>512</v>
      </c>
      <c r="D44" s="143"/>
      <c r="E44" s="143"/>
      <c r="F44" s="143"/>
      <c r="G44" s="143"/>
      <c r="H44" s="143"/>
      <c r="I44" s="144"/>
      <c r="K44"/>
      <c r="L44" s="282"/>
      <c r="M44" s="272" t="s">
        <v>450</v>
      </c>
      <c r="N44" s="143" t="s">
        <v>484</v>
      </c>
      <c r="O44" s="143">
        <v>133</v>
      </c>
      <c r="P44" s="143">
        <v>29</v>
      </c>
      <c r="Q44" s="143">
        <v>146</v>
      </c>
      <c r="R44" s="143">
        <v>29</v>
      </c>
      <c r="S44" s="144">
        <v>432</v>
      </c>
      <c r="V44" s="282"/>
      <c r="W44" s="272" t="s">
        <v>427</v>
      </c>
      <c r="X44" s="273" t="s">
        <v>428</v>
      </c>
      <c r="Y44" s="273">
        <v>76</v>
      </c>
      <c r="Z44" s="273">
        <v>20</v>
      </c>
      <c r="AA44" s="273">
        <v>78</v>
      </c>
      <c r="AB44" s="273">
        <v>20</v>
      </c>
      <c r="AC44" s="278">
        <v>332</v>
      </c>
      <c r="AF44" s="192"/>
      <c r="AG44" s="272" t="s">
        <v>337</v>
      </c>
      <c r="AH44" s="143" t="s">
        <v>370</v>
      </c>
      <c r="AI44" s="143">
        <v>457</v>
      </c>
      <c r="AJ44" s="143">
        <v>150</v>
      </c>
      <c r="AK44" s="143">
        <v>536</v>
      </c>
      <c r="AL44" s="143">
        <v>150</v>
      </c>
      <c r="AM44" s="144">
        <v>2319</v>
      </c>
    </row>
    <row r="45" spans="2:40" x14ac:dyDescent="0.4">
      <c r="B45" s="282"/>
      <c r="C45" s="141"/>
      <c r="D45" s="143"/>
      <c r="E45" s="143"/>
      <c r="F45" s="143"/>
      <c r="G45" s="143"/>
      <c r="H45" s="143"/>
      <c r="I45" s="145"/>
      <c r="K45"/>
      <c r="L45" s="282"/>
      <c r="M45" s="141"/>
      <c r="N45" s="143"/>
      <c r="O45" s="143"/>
      <c r="P45" s="143"/>
      <c r="Q45" s="143"/>
      <c r="R45" s="143"/>
      <c r="S45" s="145"/>
      <c r="V45" s="282"/>
      <c r="W45" s="141"/>
      <c r="X45" s="143"/>
      <c r="Y45" s="143"/>
      <c r="Z45" s="143"/>
      <c r="AA45" s="143"/>
      <c r="AB45" s="143"/>
      <c r="AC45" s="184"/>
      <c r="AF45" s="192"/>
      <c r="AG45" s="141"/>
      <c r="AH45" s="143"/>
      <c r="AI45" s="143"/>
      <c r="AJ45" s="143"/>
      <c r="AK45" s="143"/>
      <c r="AL45" s="143"/>
      <c r="AM45" s="145"/>
    </row>
    <row r="46" spans="2:40" ht="19.5" thickBot="1" x14ac:dyDescent="0.45">
      <c r="B46" s="282"/>
      <c r="C46" s="153"/>
      <c r="D46" s="143"/>
      <c r="E46" s="277">
        <f>E44+F44</f>
        <v>0</v>
      </c>
      <c r="F46" s="277"/>
      <c r="G46" s="277">
        <f>G44+H44</f>
        <v>0</v>
      </c>
      <c r="H46" s="277"/>
      <c r="I46" s="146"/>
      <c r="K46"/>
      <c r="L46" s="282"/>
      <c r="M46" s="153"/>
      <c r="N46" s="143"/>
      <c r="O46" s="277">
        <f>O44+P44</f>
        <v>162</v>
      </c>
      <c r="P46" s="277"/>
      <c r="Q46" s="277">
        <f>Q44+R44</f>
        <v>175</v>
      </c>
      <c r="R46" s="277"/>
      <c r="S46" s="146"/>
      <c r="V46" s="282"/>
      <c r="W46" s="153"/>
      <c r="X46" s="177"/>
      <c r="Y46" s="277">
        <f>Y44+Z44</f>
        <v>96</v>
      </c>
      <c r="Z46" s="277"/>
      <c r="AA46" s="277">
        <f>AA44+AB44</f>
        <v>98</v>
      </c>
      <c r="AB46" s="277"/>
      <c r="AC46" s="185"/>
      <c r="AF46" s="192"/>
      <c r="AG46" s="153"/>
      <c r="AH46" s="143"/>
      <c r="AI46" s="207">
        <f>AI44+AJ44</f>
        <v>607</v>
      </c>
      <c r="AJ46" s="208"/>
      <c r="AK46" s="207">
        <f>AK44+AL44</f>
        <v>686</v>
      </c>
      <c r="AL46" s="208"/>
      <c r="AM46" s="146"/>
      <c r="AN46" s="66">
        <v>103</v>
      </c>
    </row>
    <row r="47" spans="2:40" x14ac:dyDescent="0.4">
      <c r="B47" s="282"/>
      <c r="C47" s="272" t="s">
        <v>513</v>
      </c>
      <c r="D47" s="273"/>
      <c r="E47" s="273"/>
      <c r="F47" s="273"/>
      <c r="G47" s="273"/>
      <c r="H47" s="273"/>
      <c r="I47" s="278"/>
      <c r="K47" s="88"/>
      <c r="L47" s="282"/>
      <c r="M47" s="272" t="s">
        <v>451</v>
      </c>
      <c r="N47" s="273" t="s">
        <v>492</v>
      </c>
      <c r="O47" s="273">
        <v>215</v>
      </c>
      <c r="P47" s="273">
        <v>37</v>
      </c>
      <c r="Q47" s="273">
        <v>168</v>
      </c>
      <c r="R47" s="273">
        <v>37</v>
      </c>
      <c r="S47" s="278">
        <v>478</v>
      </c>
      <c r="V47" s="282"/>
      <c r="W47" s="272" t="s">
        <v>429</v>
      </c>
      <c r="X47" s="273" t="s">
        <v>432</v>
      </c>
      <c r="Y47" s="273">
        <v>102</v>
      </c>
      <c r="Z47" s="273">
        <v>24</v>
      </c>
      <c r="AA47" s="273">
        <v>72</v>
      </c>
      <c r="AB47" s="273">
        <v>24</v>
      </c>
      <c r="AC47" s="278">
        <v>184</v>
      </c>
      <c r="AF47" s="192"/>
      <c r="AG47" s="272" t="s">
        <v>338</v>
      </c>
      <c r="AH47" s="143" t="s">
        <v>374</v>
      </c>
      <c r="AI47" s="143">
        <v>754</v>
      </c>
      <c r="AJ47" s="143">
        <v>244</v>
      </c>
      <c r="AK47" s="143">
        <v>853</v>
      </c>
      <c r="AL47" s="143">
        <v>244</v>
      </c>
      <c r="AM47" s="144">
        <v>3095</v>
      </c>
    </row>
    <row r="48" spans="2:40" x14ac:dyDescent="0.4">
      <c r="B48" s="282"/>
      <c r="C48" s="141"/>
      <c r="D48" s="143"/>
      <c r="E48" s="143"/>
      <c r="F48" s="143"/>
      <c r="G48" s="143"/>
      <c r="H48" s="143"/>
      <c r="I48" s="184"/>
      <c r="K48" s="88"/>
      <c r="L48" s="282"/>
      <c r="M48" s="141"/>
      <c r="N48" s="143"/>
      <c r="O48" s="143"/>
      <c r="P48" s="143"/>
      <c r="Q48" s="143"/>
      <c r="R48" s="143"/>
      <c r="S48" s="184"/>
      <c r="V48" s="282"/>
      <c r="W48" s="141"/>
      <c r="X48" s="143"/>
      <c r="Y48" s="143"/>
      <c r="Z48" s="143"/>
      <c r="AA48" s="143"/>
      <c r="AB48" s="143"/>
      <c r="AC48" s="184"/>
      <c r="AF48" s="192"/>
      <c r="AG48" s="141"/>
      <c r="AH48" s="143"/>
      <c r="AI48" s="143"/>
      <c r="AJ48" s="143"/>
      <c r="AK48" s="143"/>
      <c r="AL48" s="143"/>
      <c r="AM48" s="145"/>
    </row>
    <row r="49" spans="2:40" ht="19.5" thickBot="1" x14ac:dyDescent="0.45">
      <c r="B49" s="282"/>
      <c r="C49" s="153"/>
      <c r="D49" s="177"/>
      <c r="E49" s="277">
        <f>E47+F47</f>
        <v>0</v>
      </c>
      <c r="F49" s="277"/>
      <c r="G49" s="277">
        <f>G47+H47</f>
        <v>0</v>
      </c>
      <c r="H49" s="277"/>
      <c r="I49" s="185"/>
      <c r="K49" s="88"/>
      <c r="L49" s="282"/>
      <c r="M49" s="153"/>
      <c r="N49" s="177"/>
      <c r="O49" s="277">
        <f>O47+P47</f>
        <v>252</v>
      </c>
      <c r="P49" s="277"/>
      <c r="Q49" s="277">
        <f>Q47+R47</f>
        <v>205</v>
      </c>
      <c r="R49" s="277"/>
      <c r="S49" s="185"/>
      <c r="V49" s="282"/>
      <c r="W49" s="153"/>
      <c r="X49" s="177"/>
      <c r="Y49" s="277">
        <f>Y47+Z47</f>
        <v>126</v>
      </c>
      <c r="Z49" s="277"/>
      <c r="AA49" s="277">
        <f>AA47+AB47</f>
        <v>96</v>
      </c>
      <c r="AB49" s="277"/>
      <c r="AC49" s="185"/>
      <c r="AF49" s="192"/>
      <c r="AG49" s="153"/>
      <c r="AH49" s="143"/>
      <c r="AI49" s="207">
        <f>AI47+AJ47</f>
        <v>998</v>
      </c>
      <c r="AJ49" s="208"/>
      <c r="AK49" s="207">
        <f>AK47+AL47</f>
        <v>1097</v>
      </c>
      <c r="AL49" s="208"/>
      <c r="AM49" s="146"/>
      <c r="AN49" s="66">
        <v>137.5</v>
      </c>
    </row>
    <row r="50" spans="2:40" x14ac:dyDescent="0.4">
      <c r="B50" s="282"/>
      <c r="C50" s="272" t="s">
        <v>514</v>
      </c>
      <c r="D50" s="273"/>
      <c r="E50" s="143"/>
      <c r="F50" s="143"/>
      <c r="G50" s="143"/>
      <c r="H50" s="143"/>
      <c r="I50" s="144"/>
      <c r="K50" s="88"/>
      <c r="L50" s="282"/>
      <c r="M50" s="272" t="s">
        <v>460</v>
      </c>
      <c r="N50" s="273" t="s">
        <v>495</v>
      </c>
      <c r="O50" s="143">
        <v>165</v>
      </c>
      <c r="P50" s="143">
        <v>31</v>
      </c>
      <c r="Q50" s="143">
        <v>147</v>
      </c>
      <c r="R50" s="143">
        <v>31</v>
      </c>
      <c r="S50" s="144">
        <v>221</v>
      </c>
      <c r="V50" s="282"/>
      <c r="W50" s="272" t="s">
        <v>402</v>
      </c>
      <c r="X50" s="273" t="s">
        <v>436</v>
      </c>
      <c r="Y50" s="143">
        <v>154</v>
      </c>
      <c r="Z50" s="143">
        <v>35</v>
      </c>
      <c r="AA50" s="143">
        <v>159</v>
      </c>
      <c r="AB50" s="143">
        <v>35</v>
      </c>
      <c r="AC50" s="144">
        <v>270</v>
      </c>
      <c r="AF50" s="192"/>
      <c r="AG50" s="272" t="s">
        <v>339</v>
      </c>
      <c r="AH50" s="143" t="s">
        <v>384</v>
      </c>
      <c r="AI50" s="143">
        <v>508</v>
      </c>
      <c r="AJ50" s="143">
        <v>167</v>
      </c>
      <c r="AK50" s="143">
        <v>563</v>
      </c>
      <c r="AL50" s="143">
        <v>167</v>
      </c>
      <c r="AM50" s="144">
        <v>1064</v>
      </c>
    </row>
    <row r="51" spans="2:40" x14ac:dyDescent="0.4">
      <c r="B51" s="282"/>
      <c r="C51" s="141"/>
      <c r="D51" s="143"/>
      <c r="E51" s="143"/>
      <c r="F51" s="143"/>
      <c r="G51" s="143"/>
      <c r="H51" s="143"/>
      <c r="I51" s="145"/>
      <c r="K51" s="88"/>
      <c r="L51" s="282"/>
      <c r="M51" s="141"/>
      <c r="N51" s="143"/>
      <c r="O51" s="143"/>
      <c r="P51" s="143"/>
      <c r="Q51" s="143"/>
      <c r="R51" s="143"/>
      <c r="S51" s="145"/>
      <c r="V51" s="282"/>
      <c r="W51" s="141"/>
      <c r="X51" s="143"/>
      <c r="Y51" s="143"/>
      <c r="Z51" s="143"/>
      <c r="AA51" s="143"/>
      <c r="AB51" s="143"/>
      <c r="AC51" s="145"/>
      <c r="AF51" s="192"/>
      <c r="AG51" s="141"/>
      <c r="AH51" s="143"/>
      <c r="AI51" s="143"/>
      <c r="AJ51" s="143"/>
      <c r="AK51" s="143"/>
      <c r="AL51" s="143"/>
      <c r="AM51" s="145"/>
    </row>
    <row r="52" spans="2:40" ht="19.5" thickBot="1" x14ac:dyDescent="0.45">
      <c r="B52" s="282"/>
      <c r="C52" s="153"/>
      <c r="D52" s="177"/>
      <c r="E52" s="277">
        <f>E50+F50</f>
        <v>0</v>
      </c>
      <c r="F52" s="277"/>
      <c r="G52" s="277">
        <f>G50+H50</f>
        <v>0</v>
      </c>
      <c r="H52" s="277"/>
      <c r="I52" s="146"/>
      <c r="K52" s="88"/>
      <c r="L52" s="282"/>
      <c r="M52" s="153"/>
      <c r="N52" s="177"/>
      <c r="O52" s="277">
        <f>O50+P50</f>
        <v>196</v>
      </c>
      <c r="P52" s="277"/>
      <c r="Q52" s="277">
        <f>Q50+R50</f>
        <v>178</v>
      </c>
      <c r="R52" s="277"/>
      <c r="S52" s="146"/>
      <c r="V52" s="282"/>
      <c r="W52" s="153"/>
      <c r="X52" s="177"/>
      <c r="Y52" s="277">
        <f>Y50+Z50</f>
        <v>189</v>
      </c>
      <c r="Z52" s="277"/>
      <c r="AA52" s="277">
        <f>AA50+AB50</f>
        <v>194</v>
      </c>
      <c r="AB52" s="277"/>
      <c r="AC52" s="146"/>
      <c r="AF52" s="192"/>
      <c r="AG52" s="153"/>
      <c r="AH52" s="143"/>
      <c r="AI52" s="207">
        <f>AI50+AJ50</f>
        <v>675</v>
      </c>
      <c r="AJ52" s="208"/>
      <c r="AK52" s="207">
        <f>AK50+AL50</f>
        <v>730</v>
      </c>
      <c r="AL52" s="208"/>
      <c r="AM52" s="146"/>
      <c r="AN52" s="66">
        <v>47.2</v>
      </c>
    </row>
    <row r="53" spans="2:40" x14ac:dyDescent="0.4">
      <c r="B53" s="282"/>
      <c r="C53" s="272" t="s">
        <v>515</v>
      </c>
      <c r="D53" s="273"/>
      <c r="E53" s="143"/>
      <c r="F53" s="143"/>
      <c r="G53" s="143"/>
      <c r="H53" s="143"/>
      <c r="I53" s="278"/>
      <c r="K53" s="88"/>
      <c r="L53" s="282"/>
      <c r="M53" s="272" t="s">
        <v>461</v>
      </c>
      <c r="N53" s="273" t="s">
        <v>502</v>
      </c>
      <c r="O53" s="143">
        <v>95</v>
      </c>
      <c r="P53" s="143">
        <v>34</v>
      </c>
      <c r="Q53" s="143">
        <v>97</v>
      </c>
      <c r="R53" s="143">
        <v>34</v>
      </c>
      <c r="S53" s="278">
        <v>345</v>
      </c>
      <c r="V53" s="282"/>
      <c r="W53" s="272" t="s">
        <v>403</v>
      </c>
      <c r="X53" s="273" t="s">
        <v>440</v>
      </c>
      <c r="Y53" s="273">
        <v>89</v>
      </c>
      <c r="Z53" s="273">
        <v>49</v>
      </c>
      <c r="AA53" s="273">
        <v>136</v>
      </c>
      <c r="AB53" s="273">
        <v>49</v>
      </c>
      <c r="AC53" s="278">
        <v>277</v>
      </c>
      <c r="AF53" s="192"/>
      <c r="AG53" s="179" t="s">
        <v>388</v>
      </c>
      <c r="AH53" s="143" t="s">
        <v>389</v>
      </c>
      <c r="AI53" s="143">
        <v>176</v>
      </c>
      <c r="AJ53" s="143">
        <v>33</v>
      </c>
      <c r="AK53" s="143">
        <v>174</v>
      </c>
      <c r="AL53" s="143">
        <v>33</v>
      </c>
      <c r="AM53" s="144">
        <v>476</v>
      </c>
    </row>
    <row r="54" spans="2:40" x14ac:dyDescent="0.4">
      <c r="B54" s="282"/>
      <c r="C54" s="141"/>
      <c r="D54" s="143"/>
      <c r="E54" s="143"/>
      <c r="F54" s="143"/>
      <c r="G54" s="143"/>
      <c r="H54" s="143"/>
      <c r="I54" s="184"/>
      <c r="K54" s="88"/>
      <c r="L54" s="282"/>
      <c r="M54" s="141"/>
      <c r="N54" s="143"/>
      <c r="O54" s="143"/>
      <c r="P54" s="143"/>
      <c r="Q54" s="143"/>
      <c r="R54" s="143"/>
      <c r="S54" s="184"/>
      <c r="V54" s="282"/>
      <c r="W54" s="141"/>
      <c r="X54" s="143"/>
      <c r="Y54" s="143"/>
      <c r="Z54" s="143"/>
      <c r="AA54" s="143"/>
      <c r="AB54" s="143"/>
      <c r="AC54" s="184"/>
      <c r="AF54" s="192"/>
      <c r="AG54" s="180"/>
      <c r="AH54" s="143"/>
      <c r="AI54" s="143"/>
      <c r="AJ54" s="143"/>
      <c r="AK54" s="143"/>
      <c r="AL54" s="143"/>
      <c r="AM54" s="145"/>
    </row>
    <row r="55" spans="2:40" ht="19.5" thickBot="1" x14ac:dyDescent="0.45">
      <c r="B55" s="282"/>
      <c r="C55" s="153"/>
      <c r="D55" s="177"/>
      <c r="E55" s="277">
        <f>E53+F53</f>
        <v>0</v>
      </c>
      <c r="F55" s="277"/>
      <c r="G55" s="277">
        <f>G53+H53</f>
        <v>0</v>
      </c>
      <c r="H55" s="277"/>
      <c r="I55" s="185"/>
      <c r="K55" s="88"/>
      <c r="L55" s="282"/>
      <c r="M55" s="153"/>
      <c r="N55" s="177"/>
      <c r="O55" s="277">
        <f>O53+P53</f>
        <v>129</v>
      </c>
      <c r="P55" s="277"/>
      <c r="Q55" s="277">
        <f>Q53+R53</f>
        <v>131</v>
      </c>
      <c r="R55" s="277"/>
      <c r="S55" s="185"/>
      <c r="V55" s="282"/>
      <c r="W55" s="153"/>
      <c r="X55" s="177"/>
      <c r="Y55" s="277">
        <f>Y53+Z53</f>
        <v>138</v>
      </c>
      <c r="Z55" s="277"/>
      <c r="AA55" s="277">
        <f>AA53+AB53</f>
        <v>185</v>
      </c>
      <c r="AB55" s="277"/>
      <c r="AC55" s="185"/>
      <c r="AF55" s="192"/>
      <c r="AG55" s="181"/>
      <c r="AH55" s="143"/>
      <c r="AI55" s="207">
        <f>AI53+AJ53</f>
        <v>209</v>
      </c>
      <c r="AJ55" s="208"/>
      <c r="AK55" s="207">
        <f>AK53+AL53</f>
        <v>207</v>
      </c>
      <c r="AL55" s="208"/>
      <c r="AM55" s="146"/>
      <c r="AN55" s="66">
        <f>AM53/22.5</f>
        <v>21.155555555555555</v>
      </c>
    </row>
    <row r="56" spans="2:40" x14ac:dyDescent="0.4">
      <c r="B56" s="282"/>
      <c r="C56" s="272" t="s">
        <v>516</v>
      </c>
      <c r="D56" s="143"/>
      <c r="E56" s="143"/>
      <c r="F56" s="143"/>
      <c r="G56" s="143"/>
      <c r="H56" s="143"/>
      <c r="I56" s="144"/>
      <c r="K56" s="88"/>
      <c r="L56" s="282"/>
      <c r="M56" s="272" t="s">
        <v>462</v>
      </c>
      <c r="N56" s="143" t="s">
        <v>505</v>
      </c>
      <c r="O56" s="143">
        <v>33</v>
      </c>
      <c r="P56" s="143">
        <v>19</v>
      </c>
      <c r="Q56" s="143">
        <v>55</v>
      </c>
      <c r="R56" s="143">
        <v>19</v>
      </c>
      <c r="S56" s="144">
        <v>44</v>
      </c>
      <c r="V56" s="282"/>
      <c r="W56" s="272" t="s">
        <v>439</v>
      </c>
      <c r="X56" s="143" t="s">
        <v>444</v>
      </c>
      <c r="Y56" s="143">
        <v>79</v>
      </c>
      <c r="Z56" s="143">
        <v>22</v>
      </c>
      <c r="AA56" s="143">
        <v>112</v>
      </c>
      <c r="AB56" s="143">
        <v>22</v>
      </c>
      <c r="AC56" s="144">
        <v>336</v>
      </c>
      <c r="AF56" s="192"/>
      <c r="AG56" s="272" t="s">
        <v>390</v>
      </c>
      <c r="AH56" s="273"/>
      <c r="AI56" s="200"/>
      <c r="AJ56" s="200"/>
      <c r="AK56" s="200"/>
      <c r="AL56" s="200"/>
      <c r="AM56" s="194"/>
    </row>
    <row r="57" spans="2:40" x14ac:dyDescent="0.4">
      <c r="B57" s="282"/>
      <c r="C57" s="141"/>
      <c r="D57" s="143"/>
      <c r="E57" s="143"/>
      <c r="F57" s="143"/>
      <c r="G57" s="143"/>
      <c r="H57" s="143"/>
      <c r="I57" s="145"/>
      <c r="K57" s="88"/>
      <c r="L57" s="282"/>
      <c r="M57" s="141"/>
      <c r="N57" s="143"/>
      <c r="O57" s="143"/>
      <c r="P57" s="143"/>
      <c r="Q57" s="143"/>
      <c r="R57" s="143"/>
      <c r="S57" s="145"/>
      <c r="V57" s="282"/>
      <c r="W57" s="141"/>
      <c r="X57" s="143"/>
      <c r="Y57" s="143"/>
      <c r="Z57" s="143"/>
      <c r="AA57" s="143"/>
      <c r="AB57" s="143"/>
      <c r="AC57" s="145"/>
      <c r="AF57" s="192"/>
      <c r="AG57" s="141"/>
      <c r="AH57" s="143"/>
      <c r="AI57" s="156"/>
      <c r="AJ57" s="156"/>
      <c r="AK57" s="156"/>
      <c r="AL57" s="156"/>
      <c r="AM57" s="145"/>
    </row>
    <row r="58" spans="2:40" ht="19.5" thickBot="1" x14ac:dyDescent="0.45">
      <c r="B58" s="282"/>
      <c r="C58" s="153"/>
      <c r="D58" s="143"/>
      <c r="E58" s="277">
        <f>E56+F56</f>
        <v>0</v>
      </c>
      <c r="F58" s="277"/>
      <c r="G58" s="277">
        <f>G56+H56</f>
        <v>0</v>
      </c>
      <c r="H58" s="277"/>
      <c r="I58" s="146"/>
      <c r="K58" s="88"/>
      <c r="L58" s="282"/>
      <c r="M58" s="153"/>
      <c r="N58" s="143"/>
      <c r="O58" s="277">
        <f>O56+P56</f>
        <v>52</v>
      </c>
      <c r="P58" s="277"/>
      <c r="Q58" s="277">
        <f>Q56+R56</f>
        <v>74</v>
      </c>
      <c r="R58" s="277"/>
      <c r="S58" s="146"/>
      <c r="V58" s="282"/>
      <c r="W58" s="153"/>
      <c r="X58" s="143"/>
      <c r="Y58" s="277">
        <f>Y56+Z56</f>
        <v>101</v>
      </c>
      <c r="Z58" s="277"/>
      <c r="AA58" s="277">
        <f>AA56+AB56</f>
        <v>134</v>
      </c>
      <c r="AB58" s="277"/>
      <c r="AC58" s="146"/>
      <c r="AF58" s="192"/>
      <c r="AG58" s="153"/>
      <c r="AH58" s="177"/>
      <c r="AI58" s="207"/>
      <c r="AJ58" s="208"/>
      <c r="AK58" s="207"/>
      <c r="AL58" s="208"/>
      <c r="AM58" s="176"/>
    </row>
    <row r="59" spans="2:40" x14ac:dyDescent="0.4">
      <c r="B59" s="282"/>
      <c r="C59" s="272" t="s">
        <v>517</v>
      </c>
      <c r="D59" s="279"/>
      <c r="E59" s="143"/>
      <c r="F59" s="143"/>
      <c r="G59" s="143"/>
      <c r="H59" s="143"/>
      <c r="I59" s="144"/>
      <c r="K59" s="88"/>
      <c r="L59" s="282"/>
      <c r="M59" s="272" t="s">
        <v>463</v>
      </c>
      <c r="N59" s="279" t="s">
        <v>508</v>
      </c>
      <c r="O59" s="143">
        <v>164</v>
      </c>
      <c r="P59" s="143">
        <v>41</v>
      </c>
      <c r="Q59" s="143">
        <v>158</v>
      </c>
      <c r="R59" s="143">
        <v>41</v>
      </c>
      <c r="S59" s="144">
        <v>525</v>
      </c>
      <c r="V59" s="282"/>
      <c r="W59" s="272" t="s">
        <v>455</v>
      </c>
      <c r="X59" s="279" t="s">
        <v>456</v>
      </c>
      <c r="Y59" s="143">
        <v>148</v>
      </c>
      <c r="Z59" s="143">
        <v>48</v>
      </c>
      <c r="AA59" s="143">
        <v>172</v>
      </c>
      <c r="AB59" s="143">
        <v>48</v>
      </c>
      <c r="AC59" s="144">
        <v>317</v>
      </c>
      <c r="AF59" s="192"/>
      <c r="AG59" s="272" t="s">
        <v>391</v>
      </c>
      <c r="AH59" s="197"/>
      <c r="AI59" s="273"/>
      <c r="AJ59" s="273"/>
      <c r="AK59" s="273"/>
      <c r="AL59" s="273"/>
      <c r="AM59" s="194"/>
    </row>
    <row r="60" spans="2:40" x14ac:dyDescent="0.4">
      <c r="B60" s="282"/>
      <c r="C60" s="141"/>
      <c r="D60" s="150"/>
      <c r="E60" s="143"/>
      <c r="F60" s="143"/>
      <c r="G60" s="143"/>
      <c r="H60" s="143"/>
      <c r="I60" s="145"/>
      <c r="K60" s="88"/>
      <c r="L60" s="282"/>
      <c r="M60" s="141"/>
      <c r="N60" s="150"/>
      <c r="O60" s="143"/>
      <c r="P60" s="143"/>
      <c r="Q60" s="143"/>
      <c r="R60" s="143"/>
      <c r="S60" s="145"/>
      <c r="V60" s="282"/>
      <c r="W60" s="141"/>
      <c r="X60" s="150"/>
      <c r="Y60" s="143"/>
      <c r="Z60" s="143"/>
      <c r="AA60" s="143"/>
      <c r="AB60" s="143"/>
      <c r="AC60" s="145"/>
      <c r="AF60" s="192"/>
      <c r="AG60" s="141"/>
      <c r="AH60" s="204"/>
      <c r="AI60" s="143"/>
      <c r="AJ60" s="143"/>
      <c r="AK60" s="143"/>
      <c r="AL60" s="143"/>
      <c r="AM60" s="145"/>
    </row>
    <row r="61" spans="2:40" ht="19.5" thickBot="1" x14ac:dyDescent="0.45">
      <c r="B61" s="283"/>
      <c r="C61" s="153"/>
      <c r="D61" s="280"/>
      <c r="E61" s="277">
        <f>E59+F59</f>
        <v>0</v>
      </c>
      <c r="F61" s="277"/>
      <c r="G61" s="277">
        <f>G59+H59</f>
        <v>0</v>
      </c>
      <c r="H61" s="277"/>
      <c r="I61" s="146"/>
      <c r="K61" s="88"/>
      <c r="L61" s="283"/>
      <c r="M61" s="153"/>
      <c r="N61" s="280"/>
      <c r="O61" s="277">
        <f>O59+P59</f>
        <v>205</v>
      </c>
      <c r="P61" s="277"/>
      <c r="Q61" s="277">
        <f>Q59+R59</f>
        <v>199</v>
      </c>
      <c r="R61" s="277"/>
      <c r="S61" s="146"/>
      <c r="V61" s="283"/>
      <c r="W61" s="153"/>
      <c r="X61" s="280"/>
      <c r="Y61" s="277">
        <f>Y59+Z59</f>
        <v>196</v>
      </c>
      <c r="Z61" s="277"/>
      <c r="AA61" s="277">
        <f>AA59+AB59</f>
        <v>220</v>
      </c>
      <c r="AB61" s="277"/>
      <c r="AC61" s="146"/>
      <c r="AF61" s="193"/>
      <c r="AG61" s="153"/>
      <c r="AH61" s="205"/>
      <c r="AI61" s="207">
        <f>AI59+AJ59</f>
        <v>0</v>
      </c>
      <c r="AJ61" s="208"/>
      <c r="AK61" s="207">
        <f>AK59+AL59</f>
        <v>0</v>
      </c>
      <c r="AL61" s="208"/>
      <c r="AM61" s="176"/>
    </row>
    <row r="62" spans="2:40" x14ac:dyDescent="0.4">
      <c r="B62" s="77"/>
      <c r="C62" s="77"/>
      <c r="D62" s="91"/>
      <c r="E62" s="92"/>
      <c r="F62" s="92"/>
      <c r="G62" s="92"/>
      <c r="H62" s="92"/>
      <c r="I62" s="77"/>
      <c r="K62" s="88"/>
      <c r="L62" s="88"/>
      <c r="M62" s="88"/>
      <c r="N62" s="88"/>
      <c r="O62" s="88"/>
      <c r="P62" s="88"/>
      <c r="Q62" s="88"/>
      <c r="R62" s="88"/>
    </row>
    <row r="63" spans="2:40" x14ac:dyDescent="0.4">
      <c r="D63" s="178" t="s">
        <v>145</v>
      </c>
    </row>
    <row r="64" spans="2:40" ht="19.5" thickBot="1" x14ac:dyDescent="0.45">
      <c r="D64" s="178"/>
    </row>
    <row r="65" spans="3:34"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B65" s="83"/>
      <c r="AC65" s="255" t="s">
        <v>183</v>
      </c>
      <c r="AD65" s="256"/>
      <c r="AE65" s="263" t="s">
        <v>147</v>
      </c>
      <c r="AF65" s="182"/>
      <c r="AG65" s="182" t="s">
        <v>148</v>
      </c>
      <c r="AH65" s="183"/>
    </row>
    <row r="66" spans="3:34" x14ac:dyDescent="0.4">
      <c r="C66" s="84" t="s">
        <v>146</v>
      </c>
      <c r="D66" s="191" t="s">
        <v>460</v>
      </c>
      <c r="E66" s="266">
        <v>79</v>
      </c>
      <c r="F66" s="267"/>
      <c r="G66" s="97" t="s">
        <v>103</v>
      </c>
      <c r="H66" s="70" t="s">
        <v>128</v>
      </c>
      <c r="I66" s="70" t="s">
        <v>129</v>
      </c>
      <c r="J66" s="71" t="s">
        <v>128</v>
      </c>
      <c r="L66" s="191" t="s">
        <v>439</v>
      </c>
      <c r="M66" s="266">
        <v>162</v>
      </c>
      <c r="N66" s="267"/>
      <c r="O66" s="97" t="s">
        <v>103</v>
      </c>
      <c r="P66" s="70" t="s">
        <v>128</v>
      </c>
      <c r="Q66" s="70" t="s">
        <v>129</v>
      </c>
      <c r="R66" s="71" t="s">
        <v>128</v>
      </c>
      <c r="T66" s="191" t="s">
        <v>390</v>
      </c>
      <c r="U66" s="266">
        <v>47</v>
      </c>
      <c r="V66" s="267"/>
      <c r="W66" s="97" t="s">
        <v>103</v>
      </c>
      <c r="X66" s="70" t="s">
        <v>128</v>
      </c>
      <c r="Y66" s="70" t="s">
        <v>129</v>
      </c>
      <c r="Z66" s="71" t="s">
        <v>128</v>
      </c>
      <c r="AB66" s="191" t="s">
        <v>333</v>
      </c>
      <c r="AC66" s="266">
        <v>88</v>
      </c>
      <c r="AD66" s="267"/>
      <c r="AE66" s="97" t="s">
        <v>103</v>
      </c>
      <c r="AF66" s="70" t="s">
        <v>128</v>
      </c>
      <c r="AG66" s="70" t="s">
        <v>129</v>
      </c>
      <c r="AH66" s="71" t="s">
        <v>128</v>
      </c>
    </row>
    <row r="67" spans="3:34" ht="19.5" x14ac:dyDescent="0.4">
      <c r="C67" s="107" t="s">
        <v>302</v>
      </c>
      <c r="D67" s="192"/>
      <c r="E67" s="268"/>
      <c r="F67" s="269"/>
      <c r="G67" s="142">
        <v>43</v>
      </c>
      <c r="H67" s="154">
        <v>10</v>
      </c>
      <c r="I67" s="154">
        <v>27</v>
      </c>
      <c r="J67" s="144">
        <v>10</v>
      </c>
      <c r="L67" s="192"/>
      <c r="M67" s="268"/>
      <c r="N67" s="269"/>
      <c r="O67" s="142">
        <v>38</v>
      </c>
      <c r="P67" s="154">
        <v>10</v>
      </c>
      <c r="Q67" s="154">
        <v>37</v>
      </c>
      <c r="R67" s="144">
        <v>10</v>
      </c>
      <c r="T67" s="192"/>
      <c r="U67" s="268"/>
      <c r="V67" s="269"/>
      <c r="W67" s="142">
        <v>27</v>
      </c>
      <c r="X67" s="154">
        <v>13</v>
      </c>
      <c r="Y67" s="154">
        <v>43</v>
      </c>
      <c r="Z67" s="144">
        <v>13</v>
      </c>
      <c r="AB67" s="192"/>
      <c r="AC67" s="268"/>
      <c r="AD67" s="269"/>
      <c r="AE67" s="142">
        <v>43</v>
      </c>
      <c r="AF67" s="154">
        <v>9</v>
      </c>
      <c r="AG67" s="154">
        <v>42</v>
      </c>
      <c r="AH67" s="144">
        <v>9</v>
      </c>
    </row>
    <row r="68" spans="3:34" x14ac:dyDescent="0.4">
      <c r="D68" s="192"/>
      <c r="E68" s="268"/>
      <c r="F68" s="269"/>
      <c r="G68" s="264"/>
      <c r="H68" s="156"/>
      <c r="I68" s="156"/>
      <c r="J68" s="146"/>
      <c r="L68" s="192"/>
      <c r="M68" s="268"/>
      <c r="N68" s="269"/>
      <c r="O68" s="264"/>
      <c r="P68" s="156"/>
      <c r="Q68" s="156"/>
      <c r="R68" s="146"/>
      <c r="T68" s="192"/>
      <c r="U68" s="268"/>
      <c r="V68" s="269"/>
      <c r="W68" s="264"/>
      <c r="X68" s="156"/>
      <c r="Y68" s="156"/>
      <c r="Z68" s="146"/>
      <c r="AB68" s="192"/>
      <c r="AC68" s="268"/>
      <c r="AD68" s="269"/>
      <c r="AE68" s="264"/>
      <c r="AF68" s="156"/>
      <c r="AG68" s="156"/>
      <c r="AH68" s="146"/>
    </row>
    <row r="69" spans="3:34" ht="19.5" thickBot="1" x14ac:dyDescent="0.45">
      <c r="D69" s="193"/>
      <c r="E69" s="270"/>
      <c r="F69" s="271"/>
      <c r="G69" s="265">
        <f>G67+H67</f>
        <v>53</v>
      </c>
      <c r="H69" s="196"/>
      <c r="I69" s="195">
        <f>I67+J67</f>
        <v>37</v>
      </c>
      <c r="J69" s="201"/>
      <c r="L69" s="193"/>
      <c r="M69" s="270"/>
      <c r="N69" s="271"/>
      <c r="O69" s="265">
        <f>O67+P67</f>
        <v>48</v>
      </c>
      <c r="P69" s="196"/>
      <c r="Q69" s="195">
        <f>Q67+R67</f>
        <v>47</v>
      </c>
      <c r="R69" s="201"/>
      <c r="T69" s="193"/>
      <c r="U69" s="270"/>
      <c r="V69" s="271"/>
      <c r="W69" s="265">
        <f>W67+X67</f>
        <v>40</v>
      </c>
      <c r="X69" s="196"/>
      <c r="Y69" s="195">
        <f>Y67+Z67</f>
        <v>56</v>
      </c>
      <c r="Z69" s="201"/>
      <c r="AB69" s="193"/>
      <c r="AC69" s="270"/>
      <c r="AD69" s="271"/>
      <c r="AE69" s="265">
        <f>AE67+AF67</f>
        <v>52</v>
      </c>
      <c r="AF69" s="196"/>
      <c r="AG69" s="195">
        <f>AG67+AH67</f>
        <v>51</v>
      </c>
      <c r="AH69" s="201"/>
    </row>
    <row r="70" spans="3:34" x14ac:dyDescent="0.4">
      <c r="D70" s="191" t="s">
        <v>461</v>
      </c>
      <c r="E70" s="266">
        <v>184</v>
      </c>
      <c r="F70" s="267"/>
      <c r="G70" s="97" t="s">
        <v>103</v>
      </c>
      <c r="H70" s="70" t="s">
        <v>128</v>
      </c>
      <c r="I70" s="70" t="s">
        <v>129</v>
      </c>
      <c r="J70" s="71" t="s">
        <v>128</v>
      </c>
      <c r="L70" s="191" t="s">
        <v>455</v>
      </c>
      <c r="M70" s="266">
        <v>380</v>
      </c>
      <c r="N70" s="267"/>
      <c r="O70" s="97" t="s">
        <v>103</v>
      </c>
      <c r="P70" s="70" t="s">
        <v>128</v>
      </c>
      <c r="Q70" s="70" t="s">
        <v>129</v>
      </c>
      <c r="R70" s="71" t="s">
        <v>128</v>
      </c>
      <c r="T70" s="191" t="s">
        <v>391</v>
      </c>
      <c r="U70" s="266">
        <v>57</v>
      </c>
      <c r="V70" s="267"/>
      <c r="W70" s="97" t="s">
        <v>103</v>
      </c>
      <c r="X70" s="70" t="s">
        <v>128</v>
      </c>
      <c r="Y70" s="70" t="s">
        <v>129</v>
      </c>
      <c r="Z70" s="71" t="s">
        <v>128</v>
      </c>
      <c r="AB70" s="191" t="s">
        <v>334</v>
      </c>
      <c r="AC70" s="266">
        <v>62</v>
      </c>
      <c r="AD70" s="267"/>
      <c r="AE70" s="97" t="s">
        <v>103</v>
      </c>
      <c r="AF70" s="70" t="s">
        <v>128</v>
      </c>
      <c r="AG70" s="70" t="s">
        <v>129</v>
      </c>
      <c r="AH70" s="71" t="s">
        <v>128</v>
      </c>
    </row>
    <row r="71" spans="3:34" x14ac:dyDescent="0.4">
      <c r="D71" s="192"/>
      <c r="E71" s="268"/>
      <c r="F71" s="269"/>
      <c r="G71" s="142">
        <v>21</v>
      </c>
      <c r="H71" s="154">
        <v>0</v>
      </c>
      <c r="I71" s="154">
        <v>25</v>
      </c>
      <c r="J71" s="144">
        <v>0</v>
      </c>
      <c r="L71" s="192"/>
      <c r="M71" s="268"/>
      <c r="N71" s="269"/>
      <c r="O71" s="142">
        <v>53</v>
      </c>
      <c r="P71" s="154">
        <v>16</v>
      </c>
      <c r="Q71" s="154">
        <v>65</v>
      </c>
      <c r="R71" s="144">
        <v>16</v>
      </c>
      <c r="T71" s="192"/>
      <c r="U71" s="268"/>
      <c r="V71" s="269"/>
      <c r="W71" s="142">
        <v>32</v>
      </c>
      <c r="X71" s="154">
        <v>7</v>
      </c>
      <c r="Y71" s="154">
        <v>32</v>
      </c>
      <c r="Z71" s="144">
        <v>7</v>
      </c>
      <c r="AB71" s="192"/>
      <c r="AC71" s="268"/>
      <c r="AD71" s="269"/>
      <c r="AE71" s="142">
        <v>85</v>
      </c>
      <c r="AF71" s="154">
        <v>18</v>
      </c>
      <c r="AG71" s="154">
        <v>91</v>
      </c>
      <c r="AH71" s="144">
        <v>18</v>
      </c>
    </row>
    <row r="72" spans="3:34" x14ac:dyDescent="0.4">
      <c r="D72" s="192"/>
      <c r="E72" s="268"/>
      <c r="F72" s="269"/>
      <c r="G72" s="264"/>
      <c r="H72" s="156"/>
      <c r="I72" s="156"/>
      <c r="J72" s="146"/>
      <c r="L72" s="192"/>
      <c r="M72" s="268"/>
      <c r="N72" s="269"/>
      <c r="O72" s="264"/>
      <c r="P72" s="156"/>
      <c r="Q72" s="156"/>
      <c r="R72" s="146"/>
      <c r="T72" s="192"/>
      <c r="U72" s="268"/>
      <c r="V72" s="269"/>
      <c r="W72" s="264"/>
      <c r="X72" s="156"/>
      <c r="Y72" s="156"/>
      <c r="Z72" s="146"/>
      <c r="AB72" s="192"/>
      <c r="AC72" s="268"/>
      <c r="AD72" s="269"/>
      <c r="AE72" s="264"/>
      <c r="AF72" s="156"/>
      <c r="AG72" s="156"/>
      <c r="AH72" s="146"/>
    </row>
    <row r="73" spans="3:34" ht="19.5" thickBot="1" x14ac:dyDescent="0.45">
      <c r="D73" s="193"/>
      <c r="E73" s="270"/>
      <c r="F73" s="271"/>
      <c r="G73" s="265">
        <f>G71+H71</f>
        <v>21</v>
      </c>
      <c r="H73" s="196"/>
      <c r="I73" s="195">
        <f>I71+J71</f>
        <v>25</v>
      </c>
      <c r="J73" s="201"/>
      <c r="L73" s="193"/>
      <c r="M73" s="270"/>
      <c r="N73" s="271"/>
      <c r="O73" s="265">
        <f>O71+P71</f>
        <v>69</v>
      </c>
      <c r="P73" s="196"/>
      <c r="Q73" s="195">
        <f>Q71+R71</f>
        <v>81</v>
      </c>
      <c r="R73" s="201"/>
      <c r="T73" s="193"/>
      <c r="U73" s="270"/>
      <c r="V73" s="271"/>
      <c r="W73" s="265">
        <f>W71+X71</f>
        <v>39</v>
      </c>
      <c r="X73" s="196"/>
      <c r="Y73" s="195">
        <f>Y71+Z71</f>
        <v>39</v>
      </c>
      <c r="Z73" s="201"/>
      <c r="AB73" s="193"/>
      <c r="AC73" s="270"/>
      <c r="AD73" s="271"/>
      <c r="AE73" s="265">
        <f>AE71+AF71</f>
        <v>103</v>
      </c>
      <c r="AF73" s="196"/>
      <c r="AG73" s="195">
        <f>AG71+AH71</f>
        <v>109</v>
      </c>
      <c r="AH73" s="201"/>
    </row>
    <row r="74" spans="3:34" x14ac:dyDescent="0.4">
      <c r="D74" s="191" t="s">
        <v>462</v>
      </c>
      <c r="E74" s="266">
        <v>127</v>
      </c>
      <c r="F74" s="267"/>
      <c r="G74" s="97" t="s">
        <v>103</v>
      </c>
      <c r="H74" s="70" t="s">
        <v>128</v>
      </c>
      <c r="I74" s="70" t="s">
        <v>129</v>
      </c>
      <c r="J74" s="71" t="s">
        <v>128</v>
      </c>
      <c r="L74" s="191" t="s">
        <v>454</v>
      </c>
      <c r="M74" s="266">
        <v>97</v>
      </c>
      <c r="N74" s="267"/>
      <c r="O74" s="97" t="s">
        <v>103</v>
      </c>
      <c r="P74" s="70" t="s">
        <v>128</v>
      </c>
      <c r="Q74" s="70" t="s">
        <v>129</v>
      </c>
      <c r="R74" s="71" t="s">
        <v>128</v>
      </c>
      <c r="T74" s="191" t="s">
        <v>398</v>
      </c>
      <c r="U74" s="266">
        <v>111</v>
      </c>
      <c r="V74" s="267"/>
      <c r="W74" s="97" t="s">
        <v>103</v>
      </c>
      <c r="X74" s="70" t="s">
        <v>128</v>
      </c>
      <c r="Y74" s="70" t="s">
        <v>129</v>
      </c>
      <c r="Z74" s="71" t="s">
        <v>128</v>
      </c>
      <c r="AB74" s="191" t="s">
        <v>335</v>
      </c>
      <c r="AC74" s="266">
        <v>148</v>
      </c>
      <c r="AD74" s="267"/>
      <c r="AE74" s="97" t="s">
        <v>103</v>
      </c>
      <c r="AF74" s="70" t="s">
        <v>128</v>
      </c>
      <c r="AG74" s="70" t="s">
        <v>129</v>
      </c>
      <c r="AH74" s="71" t="s">
        <v>128</v>
      </c>
    </row>
    <row r="75" spans="3:34" x14ac:dyDescent="0.4">
      <c r="D75" s="192"/>
      <c r="E75" s="268"/>
      <c r="F75" s="269"/>
      <c r="G75" s="142">
        <v>21</v>
      </c>
      <c r="H75" s="154">
        <v>4</v>
      </c>
      <c r="I75" s="154">
        <v>37</v>
      </c>
      <c r="J75" s="144">
        <v>4</v>
      </c>
      <c r="L75" s="192"/>
      <c r="M75" s="268"/>
      <c r="N75" s="269"/>
      <c r="O75" s="142">
        <v>53</v>
      </c>
      <c r="P75" s="154">
        <v>7</v>
      </c>
      <c r="Q75" s="154">
        <v>75</v>
      </c>
      <c r="R75" s="144">
        <v>7</v>
      </c>
      <c r="T75" s="192"/>
      <c r="U75" s="268"/>
      <c r="V75" s="269"/>
      <c r="W75" s="142">
        <v>61</v>
      </c>
      <c r="X75" s="154">
        <v>15</v>
      </c>
      <c r="Y75" s="154">
        <v>58</v>
      </c>
      <c r="Z75" s="144">
        <v>15</v>
      </c>
      <c r="AB75" s="192"/>
      <c r="AC75" s="268"/>
      <c r="AD75" s="269"/>
      <c r="AE75" s="142">
        <v>157</v>
      </c>
      <c r="AF75" s="154">
        <v>33</v>
      </c>
      <c r="AG75" s="154">
        <v>134</v>
      </c>
      <c r="AH75" s="144">
        <v>33</v>
      </c>
    </row>
    <row r="76" spans="3:34" x14ac:dyDescent="0.4">
      <c r="D76" s="192"/>
      <c r="E76" s="268"/>
      <c r="F76" s="269"/>
      <c r="G76" s="264"/>
      <c r="H76" s="156"/>
      <c r="I76" s="156"/>
      <c r="J76" s="146"/>
      <c r="L76" s="192"/>
      <c r="M76" s="268"/>
      <c r="N76" s="269"/>
      <c r="O76" s="264"/>
      <c r="P76" s="156"/>
      <c r="Q76" s="156"/>
      <c r="R76" s="146"/>
      <c r="T76" s="192"/>
      <c r="U76" s="268"/>
      <c r="V76" s="269"/>
      <c r="W76" s="264"/>
      <c r="X76" s="156"/>
      <c r="Y76" s="156"/>
      <c r="Z76" s="146"/>
      <c r="AB76" s="192"/>
      <c r="AC76" s="268"/>
      <c r="AD76" s="269"/>
      <c r="AE76" s="264"/>
      <c r="AF76" s="156"/>
      <c r="AG76" s="156"/>
      <c r="AH76" s="146"/>
    </row>
    <row r="77" spans="3:34" ht="19.5" thickBot="1" x14ac:dyDescent="0.45">
      <c r="D77" s="193"/>
      <c r="E77" s="270"/>
      <c r="F77" s="271"/>
      <c r="G77" s="265">
        <f>G75+H75</f>
        <v>25</v>
      </c>
      <c r="H77" s="196"/>
      <c r="I77" s="195">
        <f>I75+J75</f>
        <v>41</v>
      </c>
      <c r="J77" s="201"/>
      <c r="L77" s="193"/>
      <c r="M77" s="270"/>
      <c r="N77" s="271"/>
      <c r="O77" s="265">
        <f t="shared" ref="O77" si="3">O75+P75</f>
        <v>60</v>
      </c>
      <c r="P77" s="196"/>
      <c r="Q77" s="195">
        <f t="shared" ref="Q77" si="4">Q75+R75</f>
        <v>82</v>
      </c>
      <c r="R77" s="201"/>
      <c r="T77" s="193"/>
      <c r="U77" s="270"/>
      <c r="V77" s="271"/>
      <c r="W77" s="265">
        <f>W75+X75</f>
        <v>76</v>
      </c>
      <c r="X77" s="196"/>
      <c r="Y77" s="195">
        <f>Y75+Z75</f>
        <v>73</v>
      </c>
      <c r="Z77" s="201"/>
      <c r="AB77" s="193"/>
      <c r="AC77" s="270"/>
      <c r="AD77" s="271"/>
      <c r="AE77" s="265">
        <f>AE75+AF75</f>
        <v>190</v>
      </c>
      <c r="AF77" s="196"/>
      <c r="AG77" s="195">
        <f>AG75+AH75</f>
        <v>167</v>
      </c>
      <c r="AH77" s="201"/>
    </row>
    <row r="78" spans="3:34" x14ac:dyDescent="0.4">
      <c r="D78" s="191" t="s">
        <v>463</v>
      </c>
      <c r="E78" s="266">
        <v>94</v>
      </c>
      <c r="F78" s="267"/>
      <c r="G78" s="97" t="s">
        <v>103</v>
      </c>
      <c r="H78" s="70" t="s">
        <v>128</v>
      </c>
      <c r="I78" s="70" t="s">
        <v>129</v>
      </c>
      <c r="J78" s="71" t="s">
        <v>128</v>
      </c>
      <c r="L78" s="191" t="s">
        <v>447</v>
      </c>
      <c r="M78" s="266">
        <v>64</v>
      </c>
      <c r="N78" s="267"/>
      <c r="O78" s="97" t="s">
        <v>103</v>
      </c>
      <c r="P78" s="70" t="s">
        <v>128</v>
      </c>
      <c r="Q78" s="70" t="s">
        <v>129</v>
      </c>
      <c r="R78" s="71" t="s">
        <v>128</v>
      </c>
      <c r="T78" s="191" t="s">
        <v>399</v>
      </c>
      <c r="U78" s="266">
        <v>176</v>
      </c>
      <c r="V78" s="267"/>
      <c r="W78" s="97" t="s">
        <v>103</v>
      </c>
      <c r="X78" s="70" t="s">
        <v>128</v>
      </c>
      <c r="Y78" s="70" t="s">
        <v>129</v>
      </c>
      <c r="Z78" s="71" t="s">
        <v>128</v>
      </c>
      <c r="AB78" s="191" t="s">
        <v>336</v>
      </c>
      <c r="AC78" s="266">
        <v>447</v>
      </c>
      <c r="AD78" s="267"/>
      <c r="AE78" s="97" t="s">
        <v>103</v>
      </c>
      <c r="AF78" s="70" t="s">
        <v>128</v>
      </c>
      <c r="AG78" s="70" t="s">
        <v>129</v>
      </c>
      <c r="AH78" s="71" t="s">
        <v>128</v>
      </c>
    </row>
    <row r="79" spans="3:34" x14ac:dyDescent="0.4">
      <c r="D79" s="192"/>
      <c r="E79" s="268"/>
      <c r="F79" s="269"/>
      <c r="G79" s="142">
        <v>45</v>
      </c>
      <c r="H79" s="154">
        <v>1</v>
      </c>
      <c r="I79" s="154">
        <v>38</v>
      </c>
      <c r="J79" s="144">
        <v>1</v>
      </c>
      <c r="L79" s="192"/>
      <c r="M79" s="268"/>
      <c r="N79" s="269"/>
      <c r="O79" s="142">
        <v>67</v>
      </c>
      <c r="P79" s="154">
        <v>8</v>
      </c>
      <c r="Q79" s="154">
        <v>44</v>
      </c>
      <c r="R79" s="144">
        <v>8</v>
      </c>
      <c r="T79" s="192"/>
      <c r="U79" s="268"/>
      <c r="V79" s="269"/>
      <c r="W79" s="142">
        <v>21</v>
      </c>
      <c r="X79" s="154">
        <v>4</v>
      </c>
      <c r="Y79" s="154">
        <v>23</v>
      </c>
      <c r="Z79" s="144">
        <v>4</v>
      </c>
      <c r="AB79" s="192"/>
      <c r="AC79" s="268"/>
      <c r="AD79" s="269"/>
      <c r="AE79" s="142">
        <v>167</v>
      </c>
      <c r="AF79" s="154">
        <v>35</v>
      </c>
      <c r="AG79" s="154">
        <v>179</v>
      </c>
      <c r="AH79" s="144">
        <v>35</v>
      </c>
    </row>
    <row r="80" spans="3:34" x14ac:dyDescent="0.4">
      <c r="D80" s="192"/>
      <c r="E80" s="268"/>
      <c r="F80" s="269"/>
      <c r="G80" s="264"/>
      <c r="H80" s="156"/>
      <c r="I80" s="156"/>
      <c r="J80" s="146"/>
      <c r="L80" s="192"/>
      <c r="M80" s="268"/>
      <c r="N80" s="269"/>
      <c r="O80" s="264"/>
      <c r="P80" s="156"/>
      <c r="Q80" s="156"/>
      <c r="R80" s="146"/>
      <c r="T80" s="192"/>
      <c r="U80" s="268"/>
      <c r="V80" s="269"/>
      <c r="W80" s="264"/>
      <c r="X80" s="156"/>
      <c r="Y80" s="156"/>
      <c r="Z80" s="146"/>
      <c r="AB80" s="192"/>
      <c r="AC80" s="268"/>
      <c r="AD80" s="269"/>
      <c r="AE80" s="264"/>
      <c r="AF80" s="156"/>
      <c r="AG80" s="156"/>
      <c r="AH80" s="146"/>
    </row>
    <row r="81" spans="4:34" ht="19.5" thickBot="1" x14ac:dyDescent="0.45">
      <c r="D81" s="193"/>
      <c r="E81" s="270"/>
      <c r="F81" s="271"/>
      <c r="G81" s="265">
        <f>G79+H79</f>
        <v>46</v>
      </c>
      <c r="H81" s="196"/>
      <c r="I81" s="195">
        <f>I79+J79</f>
        <v>39</v>
      </c>
      <c r="J81" s="201"/>
      <c r="L81" s="193"/>
      <c r="M81" s="270"/>
      <c r="N81" s="271"/>
      <c r="O81" s="265">
        <f t="shared" ref="O81" si="5">O79+P79</f>
        <v>75</v>
      </c>
      <c r="P81" s="196"/>
      <c r="Q81" s="195">
        <f t="shared" ref="Q81" si="6">Q79+R79</f>
        <v>52</v>
      </c>
      <c r="R81" s="201"/>
      <c r="T81" s="193"/>
      <c r="U81" s="270"/>
      <c r="V81" s="271"/>
      <c r="W81" s="265">
        <f>W79+X79</f>
        <v>25</v>
      </c>
      <c r="X81" s="196"/>
      <c r="Y81" s="195">
        <f>Y79+Z79</f>
        <v>27</v>
      </c>
      <c r="Z81" s="201"/>
      <c r="AB81" s="193"/>
      <c r="AC81" s="270"/>
      <c r="AD81" s="271"/>
      <c r="AE81" s="265">
        <f>AE79+AF79</f>
        <v>202</v>
      </c>
      <c r="AF81" s="196"/>
      <c r="AG81" s="195">
        <f>AG79+AH79</f>
        <v>214</v>
      </c>
      <c r="AH81" s="201"/>
    </row>
    <row r="82" spans="4:34" x14ac:dyDescent="0.4">
      <c r="D82" s="191" t="s">
        <v>496</v>
      </c>
      <c r="E82" s="266">
        <v>105</v>
      </c>
      <c r="F82" s="267"/>
      <c r="G82" s="97" t="s">
        <v>103</v>
      </c>
      <c r="H82" s="70" t="s">
        <v>128</v>
      </c>
      <c r="I82" s="70" t="s">
        <v>129</v>
      </c>
      <c r="J82" s="71" t="s">
        <v>128</v>
      </c>
      <c r="L82" s="191" t="s">
        <v>448</v>
      </c>
      <c r="M82" s="266">
        <v>22</v>
      </c>
      <c r="N82" s="267"/>
      <c r="O82" s="97" t="s">
        <v>103</v>
      </c>
      <c r="P82" s="70" t="s">
        <v>128</v>
      </c>
      <c r="Q82" s="70" t="s">
        <v>129</v>
      </c>
      <c r="R82" s="71" t="s">
        <v>128</v>
      </c>
      <c r="T82" s="191" t="s">
        <v>427</v>
      </c>
      <c r="U82" s="266">
        <v>576</v>
      </c>
      <c r="V82" s="267"/>
      <c r="W82" s="97" t="s">
        <v>103</v>
      </c>
      <c r="X82" s="70" t="s">
        <v>128</v>
      </c>
      <c r="Y82" s="70" t="s">
        <v>129</v>
      </c>
      <c r="Z82" s="71" t="s">
        <v>128</v>
      </c>
      <c r="AB82" s="191" t="s">
        <v>337</v>
      </c>
      <c r="AC82" s="266">
        <v>109</v>
      </c>
      <c r="AD82" s="267"/>
      <c r="AE82" s="97" t="s">
        <v>103</v>
      </c>
      <c r="AF82" s="70" t="s">
        <v>128</v>
      </c>
      <c r="AG82" s="70" t="s">
        <v>129</v>
      </c>
      <c r="AH82" s="71" t="s">
        <v>128</v>
      </c>
    </row>
    <row r="83" spans="4:34" x14ac:dyDescent="0.4">
      <c r="D83" s="192"/>
      <c r="E83" s="268"/>
      <c r="F83" s="269"/>
      <c r="G83" s="142">
        <v>28</v>
      </c>
      <c r="H83" s="154">
        <v>3</v>
      </c>
      <c r="I83" s="154">
        <v>36</v>
      </c>
      <c r="J83" s="144">
        <v>3</v>
      </c>
      <c r="L83" s="192"/>
      <c r="M83" s="268"/>
      <c r="N83" s="269"/>
      <c r="O83" s="142">
        <v>24</v>
      </c>
      <c r="P83" s="154">
        <v>3</v>
      </c>
      <c r="Q83" s="154">
        <v>21</v>
      </c>
      <c r="R83" s="144">
        <v>3</v>
      </c>
      <c r="T83" s="192"/>
      <c r="U83" s="268"/>
      <c r="V83" s="269"/>
      <c r="W83" s="142">
        <v>44</v>
      </c>
      <c r="X83" s="154">
        <v>6</v>
      </c>
      <c r="Y83" s="154">
        <v>29</v>
      </c>
      <c r="Z83" s="144">
        <v>6</v>
      </c>
      <c r="AB83" s="192"/>
      <c r="AC83" s="268"/>
      <c r="AD83" s="269"/>
      <c r="AE83" s="142">
        <v>160</v>
      </c>
      <c r="AF83" s="154">
        <v>40</v>
      </c>
      <c r="AG83" s="154">
        <v>155</v>
      </c>
      <c r="AH83" s="144">
        <v>40</v>
      </c>
    </row>
    <row r="84" spans="4:34" x14ac:dyDescent="0.4">
      <c r="D84" s="192"/>
      <c r="E84" s="268"/>
      <c r="F84" s="269"/>
      <c r="G84" s="264"/>
      <c r="H84" s="156"/>
      <c r="I84" s="156"/>
      <c r="J84" s="146"/>
      <c r="L84" s="192"/>
      <c r="M84" s="268"/>
      <c r="N84" s="269"/>
      <c r="O84" s="264"/>
      <c r="P84" s="156"/>
      <c r="Q84" s="156"/>
      <c r="R84" s="146"/>
      <c r="T84" s="192"/>
      <c r="U84" s="268"/>
      <c r="V84" s="269"/>
      <c r="W84" s="264"/>
      <c r="X84" s="156"/>
      <c r="Y84" s="156"/>
      <c r="Z84" s="146"/>
      <c r="AB84" s="192"/>
      <c r="AC84" s="268"/>
      <c r="AD84" s="269"/>
      <c r="AE84" s="264"/>
      <c r="AF84" s="156"/>
      <c r="AG84" s="156"/>
      <c r="AH84" s="146"/>
    </row>
    <row r="85" spans="4:34" ht="19.5" thickBot="1" x14ac:dyDescent="0.45">
      <c r="D85" s="193"/>
      <c r="E85" s="270"/>
      <c r="F85" s="271"/>
      <c r="G85" s="265">
        <f>G83+H83</f>
        <v>31</v>
      </c>
      <c r="H85" s="196"/>
      <c r="I85" s="195">
        <f>I83+J83</f>
        <v>39</v>
      </c>
      <c r="J85" s="201"/>
      <c r="L85" s="193"/>
      <c r="M85" s="270"/>
      <c r="N85" s="271"/>
      <c r="O85" s="265">
        <f t="shared" ref="O85" si="7">O83+P83</f>
        <v>27</v>
      </c>
      <c r="P85" s="196"/>
      <c r="Q85" s="195">
        <f t="shared" ref="Q85" si="8">Q83+R83</f>
        <v>24</v>
      </c>
      <c r="R85" s="201"/>
      <c r="T85" s="193"/>
      <c r="U85" s="270"/>
      <c r="V85" s="271"/>
      <c r="W85" s="265">
        <f>W83+X83</f>
        <v>50</v>
      </c>
      <c r="X85" s="196"/>
      <c r="Y85" s="195">
        <f>Y83+Z83</f>
        <v>35</v>
      </c>
      <c r="Z85" s="201"/>
      <c r="AB85" s="193"/>
      <c r="AC85" s="270"/>
      <c r="AD85" s="271"/>
      <c r="AE85" s="265">
        <f>AE83+AF83</f>
        <v>200</v>
      </c>
      <c r="AF85" s="196"/>
      <c r="AG85" s="195">
        <f>AG83+AH83</f>
        <v>195</v>
      </c>
      <c r="AH85" s="201"/>
    </row>
    <row r="86" spans="4:34" x14ac:dyDescent="0.4">
      <c r="D86" s="191" t="s">
        <v>497</v>
      </c>
      <c r="E86" s="266"/>
      <c r="F86" s="267"/>
      <c r="G86" s="97" t="s">
        <v>103</v>
      </c>
      <c r="H86" s="70" t="s">
        <v>128</v>
      </c>
      <c r="I86" s="70" t="s">
        <v>129</v>
      </c>
      <c r="J86" s="71" t="s">
        <v>128</v>
      </c>
      <c r="L86" s="191" t="s">
        <v>449</v>
      </c>
      <c r="M86" s="266">
        <v>57</v>
      </c>
      <c r="N86" s="267"/>
      <c r="O86" s="97" t="s">
        <v>103</v>
      </c>
      <c r="P86" s="70" t="s">
        <v>128</v>
      </c>
      <c r="Q86" s="70" t="s">
        <v>129</v>
      </c>
      <c r="R86" s="71" t="s">
        <v>128</v>
      </c>
      <c r="T86" s="191" t="s">
        <v>429</v>
      </c>
      <c r="U86" s="266">
        <v>47</v>
      </c>
      <c r="V86" s="267"/>
      <c r="W86" s="97" t="s">
        <v>103</v>
      </c>
      <c r="X86" s="70" t="s">
        <v>128</v>
      </c>
      <c r="Y86" s="70" t="s">
        <v>129</v>
      </c>
      <c r="Z86" s="71" t="s">
        <v>128</v>
      </c>
      <c r="AB86" s="191" t="s">
        <v>338</v>
      </c>
      <c r="AC86" s="266">
        <v>25</v>
      </c>
      <c r="AD86" s="267"/>
      <c r="AE86" s="97" t="s">
        <v>103</v>
      </c>
      <c r="AF86" s="70" t="s">
        <v>128</v>
      </c>
      <c r="AG86" s="70" t="s">
        <v>129</v>
      </c>
      <c r="AH86" s="71" t="s">
        <v>128</v>
      </c>
    </row>
    <row r="87" spans="4:34" x14ac:dyDescent="0.4">
      <c r="D87" s="192"/>
      <c r="E87" s="268"/>
      <c r="F87" s="269"/>
      <c r="G87" s="142"/>
      <c r="H87" s="154"/>
      <c r="I87" s="154"/>
      <c r="J87" s="144"/>
      <c r="L87" s="192"/>
      <c r="M87" s="268"/>
      <c r="N87" s="269"/>
      <c r="O87" s="142">
        <v>21</v>
      </c>
      <c r="P87" s="154">
        <v>1</v>
      </c>
      <c r="Q87" s="154">
        <v>49</v>
      </c>
      <c r="R87" s="144">
        <v>1</v>
      </c>
      <c r="T87" s="192"/>
      <c r="U87" s="268"/>
      <c r="V87" s="269"/>
      <c r="W87" s="142">
        <v>42</v>
      </c>
      <c r="X87" s="154">
        <v>7</v>
      </c>
      <c r="Y87" s="154">
        <v>35</v>
      </c>
      <c r="Z87" s="144">
        <v>7</v>
      </c>
      <c r="AB87" s="192"/>
      <c r="AC87" s="268"/>
      <c r="AD87" s="269"/>
      <c r="AE87" s="142">
        <v>175</v>
      </c>
      <c r="AF87" s="154">
        <v>73</v>
      </c>
      <c r="AG87" s="154">
        <v>186</v>
      </c>
      <c r="AH87" s="144">
        <v>73</v>
      </c>
    </row>
    <row r="88" spans="4:34" x14ac:dyDescent="0.4">
      <c r="D88" s="192"/>
      <c r="E88" s="268"/>
      <c r="F88" s="269"/>
      <c r="G88" s="264"/>
      <c r="H88" s="156"/>
      <c r="I88" s="156"/>
      <c r="J88" s="146"/>
      <c r="L88" s="192"/>
      <c r="M88" s="268"/>
      <c r="N88" s="269"/>
      <c r="O88" s="264"/>
      <c r="P88" s="156"/>
      <c r="Q88" s="156"/>
      <c r="R88" s="146"/>
      <c r="T88" s="192"/>
      <c r="U88" s="268"/>
      <c r="V88" s="269"/>
      <c r="W88" s="264"/>
      <c r="X88" s="156"/>
      <c r="Y88" s="156"/>
      <c r="Z88" s="146"/>
      <c r="AB88" s="192"/>
      <c r="AC88" s="268"/>
      <c r="AD88" s="269"/>
      <c r="AE88" s="264"/>
      <c r="AF88" s="156"/>
      <c r="AG88" s="156"/>
      <c r="AH88" s="146"/>
    </row>
    <row r="89" spans="4:34" ht="19.5" thickBot="1" x14ac:dyDescent="0.45">
      <c r="D89" s="193"/>
      <c r="E89" s="270"/>
      <c r="F89" s="271"/>
      <c r="G89" s="265">
        <f>G87+H87</f>
        <v>0</v>
      </c>
      <c r="H89" s="196"/>
      <c r="I89" s="195">
        <f>I87+J87</f>
        <v>0</v>
      </c>
      <c r="J89" s="201"/>
      <c r="L89" s="193"/>
      <c r="M89" s="270"/>
      <c r="N89" s="271"/>
      <c r="O89" s="265">
        <f t="shared" ref="O89" si="9">O87+P87</f>
        <v>22</v>
      </c>
      <c r="P89" s="196"/>
      <c r="Q89" s="195">
        <f t="shared" ref="Q89" si="10">Q87+R87</f>
        <v>50</v>
      </c>
      <c r="R89" s="201"/>
      <c r="T89" s="193"/>
      <c r="U89" s="270"/>
      <c r="V89" s="271"/>
      <c r="W89" s="265">
        <f>W87+X87</f>
        <v>49</v>
      </c>
      <c r="X89" s="196"/>
      <c r="Y89" s="195">
        <f>Y87+Z87</f>
        <v>42</v>
      </c>
      <c r="Z89" s="201"/>
      <c r="AB89" s="193"/>
      <c r="AC89" s="270"/>
      <c r="AD89" s="271"/>
      <c r="AE89" s="265">
        <f>AE87+AF87</f>
        <v>248</v>
      </c>
      <c r="AF89" s="196"/>
      <c r="AG89" s="195">
        <f>AG87+AH87</f>
        <v>259</v>
      </c>
      <c r="AH89" s="201"/>
    </row>
    <row r="90" spans="4:34" x14ac:dyDescent="0.4">
      <c r="D90" s="191" t="s">
        <v>498</v>
      </c>
      <c r="E90" s="266"/>
      <c r="F90" s="267"/>
      <c r="G90" s="97" t="s">
        <v>103</v>
      </c>
      <c r="H90" s="70" t="s">
        <v>128</v>
      </c>
      <c r="I90" s="70" t="s">
        <v>129</v>
      </c>
      <c r="J90" s="71" t="s">
        <v>128</v>
      </c>
      <c r="L90" s="191" t="s">
        <v>450</v>
      </c>
      <c r="M90" s="266">
        <v>88</v>
      </c>
      <c r="N90" s="267"/>
      <c r="O90" s="97" t="s">
        <v>103</v>
      </c>
      <c r="P90" s="70" t="s">
        <v>128</v>
      </c>
      <c r="Q90" s="70" t="s">
        <v>129</v>
      </c>
      <c r="R90" s="71" t="s">
        <v>128</v>
      </c>
      <c r="T90" s="191" t="s">
        <v>402</v>
      </c>
      <c r="U90" s="266">
        <v>80</v>
      </c>
      <c r="V90" s="267"/>
      <c r="W90" s="97" t="s">
        <v>103</v>
      </c>
      <c r="X90" s="70" t="s">
        <v>128</v>
      </c>
      <c r="Y90" s="70" t="s">
        <v>129</v>
      </c>
      <c r="Z90" s="71" t="s">
        <v>128</v>
      </c>
      <c r="AB90" s="191" t="s">
        <v>339</v>
      </c>
      <c r="AC90" s="266">
        <v>119</v>
      </c>
      <c r="AD90" s="267"/>
      <c r="AE90" s="97" t="s">
        <v>103</v>
      </c>
      <c r="AF90" s="70" t="s">
        <v>128</v>
      </c>
      <c r="AG90" s="70" t="s">
        <v>129</v>
      </c>
      <c r="AH90" s="71" t="s">
        <v>128</v>
      </c>
    </row>
    <row r="91" spans="4:34" x14ac:dyDescent="0.4">
      <c r="D91" s="192"/>
      <c r="E91" s="268"/>
      <c r="F91" s="269"/>
      <c r="G91" s="142"/>
      <c r="H91" s="154"/>
      <c r="I91" s="154"/>
      <c r="J91" s="144"/>
      <c r="L91" s="192"/>
      <c r="M91" s="268"/>
      <c r="N91" s="269"/>
      <c r="O91" s="142">
        <v>44</v>
      </c>
      <c r="P91" s="154">
        <v>2</v>
      </c>
      <c r="Q91" s="154">
        <v>34</v>
      </c>
      <c r="R91" s="144">
        <v>2</v>
      </c>
      <c r="T91" s="192"/>
      <c r="U91" s="268"/>
      <c r="V91" s="269"/>
      <c r="W91" s="142">
        <v>35</v>
      </c>
      <c r="X91" s="154">
        <v>14</v>
      </c>
      <c r="Y91" s="154">
        <v>52</v>
      </c>
      <c r="Z91" s="144">
        <v>14</v>
      </c>
      <c r="AB91" s="192"/>
      <c r="AC91" s="268"/>
      <c r="AD91" s="269"/>
      <c r="AE91" s="142">
        <v>185</v>
      </c>
      <c r="AF91" s="154">
        <v>43</v>
      </c>
      <c r="AG91" s="154">
        <v>227</v>
      </c>
      <c r="AH91" s="144">
        <v>43</v>
      </c>
    </row>
    <row r="92" spans="4:34" x14ac:dyDescent="0.4">
      <c r="D92" s="192"/>
      <c r="E92" s="268"/>
      <c r="F92" s="269"/>
      <c r="G92" s="264"/>
      <c r="H92" s="156"/>
      <c r="I92" s="156"/>
      <c r="J92" s="146"/>
      <c r="L92" s="192"/>
      <c r="M92" s="268"/>
      <c r="N92" s="269"/>
      <c r="O92" s="264"/>
      <c r="P92" s="156"/>
      <c r="Q92" s="156"/>
      <c r="R92" s="146"/>
      <c r="T92" s="192"/>
      <c r="U92" s="268"/>
      <c r="V92" s="269"/>
      <c r="W92" s="264"/>
      <c r="X92" s="156"/>
      <c r="Y92" s="156"/>
      <c r="Z92" s="146"/>
      <c r="AB92" s="192"/>
      <c r="AC92" s="268"/>
      <c r="AD92" s="269"/>
      <c r="AE92" s="264"/>
      <c r="AF92" s="156"/>
      <c r="AG92" s="156"/>
      <c r="AH92" s="146"/>
    </row>
    <row r="93" spans="4:34" ht="19.5" thickBot="1" x14ac:dyDescent="0.45">
      <c r="D93" s="193"/>
      <c r="E93" s="270"/>
      <c r="F93" s="271"/>
      <c r="G93" s="265">
        <f>G91+H91</f>
        <v>0</v>
      </c>
      <c r="H93" s="196"/>
      <c r="I93" s="195">
        <f>I91+J91</f>
        <v>0</v>
      </c>
      <c r="J93" s="201"/>
      <c r="L93" s="193"/>
      <c r="M93" s="270"/>
      <c r="N93" s="271"/>
      <c r="O93" s="265">
        <f t="shared" ref="O93" si="11">O91+P91</f>
        <v>46</v>
      </c>
      <c r="P93" s="196"/>
      <c r="Q93" s="195">
        <f t="shared" ref="Q93" si="12">Q91+R91</f>
        <v>36</v>
      </c>
      <c r="R93" s="201"/>
      <c r="T93" s="193"/>
      <c r="U93" s="270"/>
      <c r="V93" s="271"/>
      <c r="W93" s="265">
        <f>W91+X91</f>
        <v>49</v>
      </c>
      <c r="X93" s="196"/>
      <c r="Y93" s="195">
        <f>Y91+Z91</f>
        <v>66</v>
      </c>
      <c r="Z93" s="201"/>
      <c r="AB93" s="193"/>
      <c r="AC93" s="270"/>
      <c r="AD93" s="271"/>
      <c r="AE93" s="265">
        <f>AE91+AF91</f>
        <v>228</v>
      </c>
      <c r="AF93" s="196"/>
      <c r="AG93" s="195">
        <f>AG91+AH91</f>
        <v>270</v>
      </c>
      <c r="AH93" s="201"/>
    </row>
    <row r="94" spans="4:34" ht="19.5" thickBot="1" x14ac:dyDescent="0.45">
      <c r="D94" s="191" t="s">
        <v>499</v>
      </c>
      <c r="E94" s="266"/>
      <c r="F94" s="267"/>
      <c r="G94" s="97" t="s">
        <v>103</v>
      </c>
      <c r="H94" s="70" t="s">
        <v>128</v>
      </c>
      <c r="I94" s="70" t="s">
        <v>129</v>
      </c>
      <c r="J94" s="71" t="s">
        <v>128</v>
      </c>
      <c r="L94" s="191" t="s">
        <v>451</v>
      </c>
      <c r="M94" s="266">
        <v>100</v>
      </c>
      <c r="N94" s="267"/>
      <c r="O94" s="97" t="s">
        <v>103</v>
      </c>
      <c r="P94" s="70" t="s">
        <v>128</v>
      </c>
      <c r="Q94" s="70" t="s">
        <v>129</v>
      </c>
      <c r="R94" s="71" t="s">
        <v>128</v>
      </c>
      <c r="T94" s="191" t="s">
        <v>403</v>
      </c>
      <c r="U94" s="266">
        <v>68</v>
      </c>
      <c r="V94" s="267"/>
      <c r="W94" s="97" t="s">
        <v>103</v>
      </c>
      <c r="X94" s="70" t="s">
        <v>128</v>
      </c>
      <c r="Y94" s="70" t="s">
        <v>129</v>
      </c>
      <c r="Z94" s="71" t="s">
        <v>128</v>
      </c>
      <c r="AB94" s="191" t="s">
        <v>392</v>
      </c>
      <c r="AC94" s="266">
        <v>85</v>
      </c>
      <c r="AD94" s="267"/>
      <c r="AE94" s="97" t="s">
        <v>103</v>
      </c>
      <c r="AF94" s="70" t="s">
        <v>128</v>
      </c>
      <c r="AG94" s="70" t="s">
        <v>129</v>
      </c>
      <c r="AH94" s="71" t="s">
        <v>128</v>
      </c>
    </row>
    <row r="95" spans="4:34" x14ac:dyDescent="0.4">
      <c r="D95" s="192"/>
      <c r="E95" s="268"/>
      <c r="F95" s="269"/>
      <c r="G95" s="273"/>
      <c r="H95" s="273"/>
      <c r="I95" s="273"/>
      <c r="J95" s="273"/>
      <c r="L95" s="192"/>
      <c r="M95" s="268"/>
      <c r="N95" s="269"/>
      <c r="O95" s="273">
        <v>55</v>
      </c>
      <c r="P95" s="273">
        <v>3</v>
      </c>
      <c r="Q95" s="273">
        <v>45</v>
      </c>
      <c r="R95" s="273">
        <v>3</v>
      </c>
      <c r="T95" s="192"/>
      <c r="U95" s="268"/>
      <c r="V95" s="269"/>
      <c r="W95" s="142">
        <v>6</v>
      </c>
      <c r="X95" s="154">
        <v>6</v>
      </c>
      <c r="Y95" s="154">
        <v>43</v>
      </c>
      <c r="Z95" s="144">
        <v>6</v>
      </c>
      <c r="AB95" s="192"/>
      <c r="AC95" s="268"/>
      <c r="AD95" s="269"/>
      <c r="AE95" s="142">
        <v>33</v>
      </c>
      <c r="AF95" s="154">
        <v>8</v>
      </c>
      <c r="AG95" s="154">
        <v>50</v>
      </c>
      <c r="AH95" s="144">
        <v>8</v>
      </c>
    </row>
    <row r="96" spans="4:34" x14ac:dyDescent="0.4">
      <c r="D96" s="192"/>
      <c r="E96" s="268"/>
      <c r="F96" s="269"/>
      <c r="G96" s="143"/>
      <c r="H96" s="143"/>
      <c r="I96" s="143"/>
      <c r="J96" s="143"/>
      <c r="L96" s="192"/>
      <c r="M96" s="268"/>
      <c r="N96" s="269"/>
      <c r="O96" s="143"/>
      <c r="P96" s="143"/>
      <c r="Q96" s="143"/>
      <c r="R96" s="143"/>
      <c r="T96" s="192"/>
      <c r="U96" s="268"/>
      <c r="V96" s="269"/>
      <c r="W96" s="264"/>
      <c r="X96" s="156"/>
      <c r="Y96" s="156"/>
      <c r="Z96" s="146"/>
      <c r="AB96" s="192"/>
      <c r="AC96" s="268"/>
      <c r="AD96" s="269"/>
      <c r="AE96" s="264"/>
      <c r="AF96" s="156"/>
      <c r="AG96" s="156"/>
      <c r="AH96" s="146"/>
    </row>
    <row r="97" spans="4:34" ht="19.5" thickBot="1" x14ac:dyDescent="0.45">
      <c r="D97" s="193"/>
      <c r="E97" s="270"/>
      <c r="F97" s="271"/>
      <c r="G97" s="265">
        <f>G95+H95</f>
        <v>0</v>
      </c>
      <c r="H97" s="196"/>
      <c r="I97" s="195">
        <f>I95+J95</f>
        <v>0</v>
      </c>
      <c r="J97" s="201"/>
      <c r="L97" s="193"/>
      <c r="M97" s="270"/>
      <c r="N97" s="271"/>
      <c r="O97" s="265">
        <f t="shared" ref="O97" si="13">O95+P95</f>
        <v>58</v>
      </c>
      <c r="P97" s="196"/>
      <c r="Q97" s="195">
        <f t="shared" ref="Q97" si="14">Q95+R95</f>
        <v>48</v>
      </c>
      <c r="R97" s="201"/>
      <c r="T97" s="193"/>
      <c r="U97" s="270"/>
      <c r="V97" s="271"/>
      <c r="W97" s="265">
        <f>W95+X95</f>
        <v>12</v>
      </c>
      <c r="X97" s="196"/>
      <c r="Y97" s="195">
        <f>Y95+Z95</f>
        <v>49</v>
      </c>
      <c r="Z97" s="201"/>
      <c r="AB97" s="193"/>
      <c r="AC97" s="270"/>
      <c r="AD97" s="271"/>
      <c r="AE97" s="265">
        <f>AE95+AF95</f>
        <v>41</v>
      </c>
      <c r="AF97" s="196"/>
      <c r="AG97" s="195">
        <f>AG95+AH95</f>
        <v>58</v>
      </c>
      <c r="AH97" s="201"/>
    </row>
  </sheetData>
  <mergeCells count="696">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C18:C20"/>
    <mergeCell ref="D18:D20"/>
    <mergeCell ref="E18:E19"/>
    <mergeCell ref="F18:F19"/>
    <mergeCell ref="G18:G19"/>
    <mergeCell ref="H18:H19"/>
    <mergeCell ref="B14:B21"/>
    <mergeCell ref="C15:C17"/>
    <mergeCell ref="D15:D17"/>
    <mergeCell ref="E15:E16"/>
    <mergeCell ref="F15:F16"/>
    <mergeCell ref="G15:G16"/>
    <mergeCell ref="I18:I20"/>
    <mergeCell ref="E20:F20"/>
    <mergeCell ref="G20:H20"/>
    <mergeCell ref="D22:D23"/>
    <mergeCell ref="L30:M31"/>
    <mergeCell ref="N30:S30"/>
    <mergeCell ref="H15:H16"/>
    <mergeCell ref="I15:I17"/>
    <mergeCell ref="E17:F17"/>
    <mergeCell ref="G17:H17"/>
    <mergeCell ref="V30:W31"/>
    <mergeCell ref="X30:AC30"/>
    <mergeCell ref="AF30:AG31"/>
    <mergeCell ref="AH30:AM30"/>
    <mergeCell ref="O31:P31"/>
    <mergeCell ref="Q31:R31"/>
    <mergeCell ref="Y31:Z31"/>
    <mergeCell ref="AA31:AB31"/>
    <mergeCell ref="AI31:AJ31"/>
    <mergeCell ref="AK31:AL31"/>
    <mergeCell ref="R32:R33"/>
    <mergeCell ref="S32:S34"/>
    <mergeCell ref="V32:V61"/>
    <mergeCell ref="W32:W34"/>
    <mergeCell ref="X32:X34"/>
    <mergeCell ref="Y32:Y33"/>
    <mergeCell ref="Q34:R34"/>
    <mergeCell ref="S38:S40"/>
    <mergeCell ref="W38:W40"/>
    <mergeCell ref="X38:X40"/>
    <mergeCell ref="Q37:R37"/>
    <mergeCell ref="Q38:Q39"/>
    <mergeCell ref="R38:R39"/>
    <mergeCell ref="Q40:R40"/>
    <mergeCell ref="Y41:Y42"/>
    <mergeCell ref="Y47:Y48"/>
    <mergeCell ref="Y53:Y54"/>
    <mergeCell ref="Y59:Y60"/>
    <mergeCell ref="Q32:Q33"/>
    <mergeCell ref="AH32:AH34"/>
    <mergeCell ref="AI32:AI33"/>
    <mergeCell ref="AJ32:AJ33"/>
    <mergeCell ref="AK32:AK33"/>
    <mergeCell ref="AL32:AL33"/>
    <mergeCell ref="AM32:AM34"/>
    <mergeCell ref="AI34:AJ34"/>
    <mergeCell ref="AK34:AL34"/>
    <mergeCell ref="Z32:Z33"/>
    <mergeCell ref="AA32:AA33"/>
    <mergeCell ref="AB32:AB33"/>
    <mergeCell ref="AC32:AC34"/>
    <mergeCell ref="AF32:AF61"/>
    <mergeCell ref="AG32:AG34"/>
    <mergeCell ref="Y34:Z34"/>
    <mergeCell ref="AA34:AB34"/>
    <mergeCell ref="Y35:Y36"/>
    <mergeCell ref="Z35:Z36"/>
    <mergeCell ref="AK35:AK36"/>
    <mergeCell ref="AL35:AL36"/>
    <mergeCell ref="AM35:AM37"/>
    <mergeCell ref="Y37:Z37"/>
    <mergeCell ref="AA37:AB37"/>
    <mergeCell ref="AI37:AJ37"/>
    <mergeCell ref="AK37:AL37"/>
    <mergeCell ref="AA35:AA36"/>
    <mergeCell ref="AB35:AB36"/>
    <mergeCell ref="AC35:AC37"/>
    <mergeCell ref="AG35:AG37"/>
    <mergeCell ref="AH35:AH37"/>
    <mergeCell ref="AI35:AI36"/>
    <mergeCell ref="P35:P36"/>
    <mergeCell ref="Q35:Q36"/>
    <mergeCell ref="R35:R36"/>
    <mergeCell ref="S35:S37"/>
    <mergeCell ref="W35:W37"/>
    <mergeCell ref="X35:X37"/>
    <mergeCell ref="AJ35:AJ36"/>
    <mergeCell ref="O37:P37"/>
    <mergeCell ref="AH38:AH40"/>
    <mergeCell ref="AI38:AI39"/>
    <mergeCell ref="AJ38:AJ39"/>
    <mergeCell ref="AK38:AK39"/>
    <mergeCell ref="AL38:AL39"/>
    <mergeCell ref="AM38:AM40"/>
    <mergeCell ref="AI40:AJ40"/>
    <mergeCell ref="AK40:AL40"/>
    <mergeCell ref="Y38:Y39"/>
    <mergeCell ref="Z38:Z39"/>
    <mergeCell ref="AA38:AA39"/>
    <mergeCell ref="AB38:AB39"/>
    <mergeCell ref="AC38:AC40"/>
    <mergeCell ref="AG38:AG40"/>
    <mergeCell ref="Y40:Z40"/>
    <mergeCell ref="AA40:AB40"/>
    <mergeCell ref="M41:M43"/>
    <mergeCell ref="N41:N43"/>
    <mergeCell ref="O41:O42"/>
    <mergeCell ref="P41:P42"/>
    <mergeCell ref="Q41:Q42"/>
    <mergeCell ref="R41:R42"/>
    <mergeCell ref="M44:M46"/>
    <mergeCell ref="N44:N46"/>
    <mergeCell ref="O44:O45"/>
    <mergeCell ref="P44:P45"/>
    <mergeCell ref="Q44:Q45"/>
    <mergeCell ref="R44:R45"/>
    <mergeCell ref="AK41:AK42"/>
    <mergeCell ref="AL41:AL42"/>
    <mergeCell ref="AM41:AM43"/>
    <mergeCell ref="O43:P43"/>
    <mergeCell ref="Q43:R43"/>
    <mergeCell ref="Y43:Z43"/>
    <mergeCell ref="AA43:AB43"/>
    <mergeCell ref="AI43:AJ43"/>
    <mergeCell ref="AK43:AL43"/>
    <mergeCell ref="AB41:AB42"/>
    <mergeCell ref="AC41:AC43"/>
    <mergeCell ref="AG41:AG43"/>
    <mergeCell ref="AH41:AH43"/>
    <mergeCell ref="AI41:AI42"/>
    <mergeCell ref="AJ41:AJ42"/>
    <mergeCell ref="S41:S43"/>
    <mergeCell ref="W41:W43"/>
    <mergeCell ref="X41:X43"/>
    <mergeCell ref="Z41:Z42"/>
    <mergeCell ref="AA41:AA42"/>
    <mergeCell ref="AK44:AK45"/>
    <mergeCell ref="AL44:AL45"/>
    <mergeCell ref="AM44:AM46"/>
    <mergeCell ref="O46:P46"/>
    <mergeCell ref="Q46:R46"/>
    <mergeCell ref="Y46:Z46"/>
    <mergeCell ref="AA46:AB46"/>
    <mergeCell ref="AI46:AJ46"/>
    <mergeCell ref="AK46:AL46"/>
    <mergeCell ref="AB44:AB45"/>
    <mergeCell ref="AC44:AC46"/>
    <mergeCell ref="AG44:AG46"/>
    <mergeCell ref="AH44:AH46"/>
    <mergeCell ref="AI44:AI45"/>
    <mergeCell ref="AJ44:AJ45"/>
    <mergeCell ref="S44:S46"/>
    <mergeCell ref="W44:W46"/>
    <mergeCell ref="X44:X46"/>
    <mergeCell ref="Y44:Y45"/>
    <mergeCell ref="Z44:Z45"/>
    <mergeCell ref="AA44:AA45"/>
    <mergeCell ref="M47:M49"/>
    <mergeCell ref="N47:N49"/>
    <mergeCell ref="O47:O48"/>
    <mergeCell ref="P47:P48"/>
    <mergeCell ref="Q47:Q48"/>
    <mergeCell ref="R47:R48"/>
    <mergeCell ref="M50:M52"/>
    <mergeCell ref="N50:N52"/>
    <mergeCell ref="O50:O51"/>
    <mergeCell ref="P50:P51"/>
    <mergeCell ref="Q50:Q51"/>
    <mergeCell ref="R50:R51"/>
    <mergeCell ref="AK47:AK48"/>
    <mergeCell ref="AL47:AL48"/>
    <mergeCell ref="AM47:AM49"/>
    <mergeCell ref="O49:P49"/>
    <mergeCell ref="Q49:R49"/>
    <mergeCell ref="Y49:Z49"/>
    <mergeCell ref="AA49:AB49"/>
    <mergeCell ref="AI49:AJ49"/>
    <mergeCell ref="AK49:AL49"/>
    <mergeCell ref="AB47:AB48"/>
    <mergeCell ref="AC47:AC49"/>
    <mergeCell ref="AG47:AG49"/>
    <mergeCell ref="AH47:AH49"/>
    <mergeCell ref="AI47:AI48"/>
    <mergeCell ref="AJ47:AJ48"/>
    <mergeCell ref="S47:S49"/>
    <mergeCell ref="W47:W49"/>
    <mergeCell ref="X47:X49"/>
    <mergeCell ref="Z47:Z48"/>
    <mergeCell ref="AA47:AA48"/>
    <mergeCell ref="AK50:AK51"/>
    <mergeCell ref="AL50:AL51"/>
    <mergeCell ref="AM50:AM52"/>
    <mergeCell ref="O52:P52"/>
    <mergeCell ref="Q52:R52"/>
    <mergeCell ref="Y52:Z52"/>
    <mergeCell ref="AA52:AB52"/>
    <mergeCell ref="AI52:AJ52"/>
    <mergeCell ref="AK52:AL52"/>
    <mergeCell ref="AB50:AB51"/>
    <mergeCell ref="AC50:AC52"/>
    <mergeCell ref="AG50:AG52"/>
    <mergeCell ref="AH50:AH52"/>
    <mergeCell ref="AI50:AI51"/>
    <mergeCell ref="AJ50:AJ51"/>
    <mergeCell ref="S50:S52"/>
    <mergeCell ref="W50:W52"/>
    <mergeCell ref="X50:X52"/>
    <mergeCell ref="Y50:Y51"/>
    <mergeCell ref="Z50:Z51"/>
    <mergeCell ref="AA50:AA51"/>
    <mergeCell ref="M53:M55"/>
    <mergeCell ref="N53:N55"/>
    <mergeCell ref="O53:O54"/>
    <mergeCell ref="P53:P54"/>
    <mergeCell ref="Q53:Q54"/>
    <mergeCell ref="R53:R54"/>
    <mergeCell ref="M56:M58"/>
    <mergeCell ref="N56:N58"/>
    <mergeCell ref="O56:O57"/>
    <mergeCell ref="P56:P57"/>
    <mergeCell ref="Q56:Q57"/>
    <mergeCell ref="R56:R57"/>
    <mergeCell ref="AK53:AK54"/>
    <mergeCell ref="AL53:AL54"/>
    <mergeCell ref="AM53:AM55"/>
    <mergeCell ref="O55:P55"/>
    <mergeCell ref="Q55:R55"/>
    <mergeCell ref="Y55:Z55"/>
    <mergeCell ref="AA55:AB55"/>
    <mergeCell ref="AI55:AJ55"/>
    <mergeCell ref="AK55:AL55"/>
    <mergeCell ref="AB53:AB54"/>
    <mergeCell ref="AC53:AC55"/>
    <mergeCell ref="AG53:AG55"/>
    <mergeCell ref="AH53:AH55"/>
    <mergeCell ref="AI53:AI54"/>
    <mergeCell ref="AJ53:AJ54"/>
    <mergeCell ref="S53:S55"/>
    <mergeCell ref="W53:W55"/>
    <mergeCell ref="X53:X55"/>
    <mergeCell ref="Z53:Z54"/>
    <mergeCell ref="AA53:AA54"/>
    <mergeCell ref="AK56:AK57"/>
    <mergeCell ref="AL56:AL57"/>
    <mergeCell ref="AM56:AM58"/>
    <mergeCell ref="O58:P58"/>
    <mergeCell ref="Q58:R58"/>
    <mergeCell ref="Y58:Z58"/>
    <mergeCell ref="AA58:AB58"/>
    <mergeCell ref="AI58:AJ58"/>
    <mergeCell ref="AK58:AL58"/>
    <mergeCell ref="AB56:AB57"/>
    <mergeCell ref="AC56:AC58"/>
    <mergeCell ref="AG56:AG58"/>
    <mergeCell ref="AH56:AH58"/>
    <mergeCell ref="AI56:AI57"/>
    <mergeCell ref="AJ56:AJ57"/>
    <mergeCell ref="S56:S58"/>
    <mergeCell ref="W56:W58"/>
    <mergeCell ref="X56:X58"/>
    <mergeCell ref="Y56:Y57"/>
    <mergeCell ref="Z56:Z57"/>
    <mergeCell ref="AA56:AA57"/>
    <mergeCell ref="Z59:Z60"/>
    <mergeCell ref="AA59:AA60"/>
    <mergeCell ref="M59:M61"/>
    <mergeCell ref="N59:N61"/>
    <mergeCell ref="O59:O60"/>
    <mergeCell ref="P59:P60"/>
    <mergeCell ref="Q59:Q60"/>
    <mergeCell ref="R59:R60"/>
    <mergeCell ref="D63:D64"/>
    <mergeCell ref="L32:L61"/>
    <mergeCell ref="M32:M34"/>
    <mergeCell ref="N32:N34"/>
    <mergeCell ref="O32:O33"/>
    <mergeCell ref="P32:P33"/>
    <mergeCell ref="O34:P34"/>
    <mergeCell ref="M35:M37"/>
    <mergeCell ref="N35:N37"/>
    <mergeCell ref="O35:O36"/>
    <mergeCell ref="M38:M40"/>
    <mergeCell ref="N38:N40"/>
    <mergeCell ref="O38:O39"/>
    <mergeCell ref="P38:P39"/>
    <mergeCell ref="O40:P40"/>
    <mergeCell ref="H32:H33"/>
    <mergeCell ref="E65:F65"/>
    <mergeCell ref="G65:H65"/>
    <mergeCell ref="I65:J65"/>
    <mergeCell ref="M65:N65"/>
    <mergeCell ref="O65:P65"/>
    <mergeCell ref="AK59:AK60"/>
    <mergeCell ref="AL59:AL60"/>
    <mergeCell ref="AM59:AM61"/>
    <mergeCell ref="O61:P61"/>
    <mergeCell ref="Q61:R61"/>
    <mergeCell ref="Y61:Z61"/>
    <mergeCell ref="AA61:AB61"/>
    <mergeCell ref="AI61:AJ61"/>
    <mergeCell ref="AK61:AL61"/>
    <mergeCell ref="AB59:AB60"/>
    <mergeCell ref="AC59:AC61"/>
    <mergeCell ref="AG59:AG61"/>
    <mergeCell ref="AH59:AH61"/>
    <mergeCell ref="AI59:AI60"/>
    <mergeCell ref="AJ59:AJ60"/>
    <mergeCell ref="S59:S61"/>
    <mergeCell ref="W59:W61"/>
    <mergeCell ref="X59:X61"/>
    <mergeCell ref="AG65:AH65"/>
    <mergeCell ref="D66:D69"/>
    <mergeCell ref="E66:F69"/>
    <mergeCell ref="L66:L69"/>
    <mergeCell ref="M66:N69"/>
    <mergeCell ref="T66:T69"/>
    <mergeCell ref="U66:V69"/>
    <mergeCell ref="AB66:AB69"/>
    <mergeCell ref="AC66:AD69"/>
    <mergeCell ref="G67:G68"/>
    <mergeCell ref="G69:H69"/>
    <mergeCell ref="I69:J69"/>
    <mergeCell ref="O69:P69"/>
    <mergeCell ref="Q69:R69"/>
    <mergeCell ref="W69:X69"/>
    <mergeCell ref="Y69:Z69"/>
    <mergeCell ref="Q65:R65"/>
    <mergeCell ref="U65:V65"/>
    <mergeCell ref="W65:X65"/>
    <mergeCell ref="Y65:Z65"/>
    <mergeCell ref="AC65:AD65"/>
    <mergeCell ref="AE65:AF65"/>
    <mergeCell ref="AF67:AF68"/>
    <mergeCell ref="AG67:AG68"/>
    <mergeCell ref="AH67:AH68"/>
    <mergeCell ref="AE69:AF69"/>
    <mergeCell ref="R67:R68"/>
    <mergeCell ref="W67:W68"/>
    <mergeCell ref="X67:X68"/>
    <mergeCell ref="Y67:Y68"/>
    <mergeCell ref="Z67:Z68"/>
    <mergeCell ref="AE67:AE68"/>
    <mergeCell ref="H67:H68"/>
    <mergeCell ref="I67:I68"/>
    <mergeCell ref="J67:J68"/>
    <mergeCell ref="O67:O68"/>
    <mergeCell ref="P67:P68"/>
    <mergeCell ref="Q67:Q68"/>
    <mergeCell ref="AG69:AH69"/>
    <mergeCell ref="D70:D73"/>
    <mergeCell ref="E70:F73"/>
    <mergeCell ref="L70:L73"/>
    <mergeCell ref="M70:N73"/>
    <mergeCell ref="T70:T73"/>
    <mergeCell ref="U70:V73"/>
    <mergeCell ref="AB70:AB73"/>
    <mergeCell ref="AC70:AD73"/>
    <mergeCell ref="G71:G72"/>
    <mergeCell ref="AF71:AF72"/>
    <mergeCell ref="AG71:AG72"/>
    <mergeCell ref="AH71:AH72"/>
    <mergeCell ref="G73:H73"/>
    <mergeCell ref="I73:J73"/>
    <mergeCell ref="O73:P73"/>
    <mergeCell ref="Q73:R73"/>
    <mergeCell ref="W73:X73"/>
    <mergeCell ref="Y73:Z73"/>
    <mergeCell ref="AE73:AF73"/>
    <mergeCell ref="R71:R72"/>
    <mergeCell ref="W71:W72"/>
    <mergeCell ref="X71:X72"/>
    <mergeCell ref="Y71:Y72"/>
    <mergeCell ref="Z71:Z72"/>
    <mergeCell ref="AE71:AE72"/>
    <mergeCell ref="H71:H72"/>
    <mergeCell ref="I71:I72"/>
    <mergeCell ref="J71:J72"/>
    <mergeCell ref="O71:O72"/>
    <mergeCell ref="P71:P72"/>
    <mergeCell ref="Q71:Q72"/>
    <mergeCell ref="AG73:AH73"/>
    <mergeCell ref="D74:D77"/>
    <mergeCell ref="E74:F77"/>
    <mergeCell ref="L74:L77"/>
    <mergeCell ref="M74:N77"/>
    <mergeCell ref="T74:T77"/>
    <mergeCell ref="U74:V77"/>
    <mergeCell ref="AB74:AB77"/>
    <mergeCell ref="AC74:AD77"/>
    <mergeCell ref="G75:G76"/>
    <mergeCell ref="AF75:AF76"/>
    <mergeCell ref="AG75:AG76"/>
    <mergeCell ref="AH75:AH76"/>
    <mergeCell ref="G77:H77"/>
    <mergeCell ref="I77:J77"/>
    <mergeCell ref="O77:P77"/>
    <mergeCell ref="Q77:R77"/>
    <mergeCell ref="W77:X77"/>
    <mergeCell ref="Y77:Z77"/>
    <mergeCell ref="AE77:AF77"/>
    <mergeCell ref="R75:R76"/>
    <mergeCell ref="W75:W76"/>
    <mergeCell ref="X75:X76"/>
    <mergeCell ref="Y75:Y76"/>
    <mergeCell ref="Z75:Z76"/>
    <mergeCell ref="AE75:AE76"/>
    <mergeCell ref="H75:H76"/>
    <mergeCell ref="I75:I76"/>
    <mergeCell ref="J75:J76"/>
    <mergeCell ref="O75:O76"/>
    <mergeCell ref="P75:P76"/>
    <mergeCell ref="Q75:Q76"/>
    <mergeCell ref="AG77:AH77"/>
    <mergeCell ref="D78:D81"/>
    <mergeCell ref="E78:F81"/>
    <mergeCell ref="L78:L81"/>
    <mergeCell ref="M78:N81"/>
    <mergeCell ref="T78:T81"/>
    <mergeCell ref="U78:V81"/>
    <mergeCell ref="AB78:AB81"/>
    <mergeCell ref="AC78:AD81"/>
    <mergeCell ref="G79:G80"/>
    <mergeCell ref="AF79:AF80"/>
    <mergeCell ref="AG79:AG80"/>
    <mergeCell ref="AH79:AH80"/>
    <mergeCell ref="G81:H81"/>
    <mergeCell ref="I81:J81"/>
    <mergeCell ref="O81:P81"/>
    <mergeCell ref="Q81:R81"/>
    <mergeCell ref="W81:X81"/>
    <mergeCell ref="Y81:Z81"/>
    <mergeCell ref="AE81:AF81"/>
    <mergeCell ref="R79:R80"/>
    <mergeCell ref="W79:W80"/>
    <mergeCell ref="X79:X80"/>
    <mergeCell ref="Y79:Y80"/>
    <mergeCell ref="Z79:Z80"/>
    <mergeCell ref="AE79:AE80"/>
    <mergeCell ref="H79:H80"/>
    <mergeCell ref="I79:I80"/>
    <mergeCell ref="J79:J80"/>
    <mergeCell ref="O79:O80"/>
    <mergeCell ref="P79:P80"/>
    <mergeCell ref="Q79:Q80"/>
    <mergeCell ref="AG81:AH81"/>
    <mergeCell ref="D82:D85"/>
    <mergeCell ref="E82:F85"/>
    <mergeCell ref="L82:L85"/>
    <mergeCell ref="M82:N85"/>
    <mergeCell ref="T82:T85"/>
    <mergeCell ref="U82:V85"/>
    <mergeCell ref="AB82:AB85"/>
    <mergeCell ref="AC82:AD85"/>
    <mergeCell ref="G83:G84"/>
    <mergeCell ref="AF83:AF84"/>
    <mergeCell ref="AG83:AG84"/>
    <mergeCell ref="AH83:AH84"/>
    <mergeCell ref="G85:H85"/>
    <mergeCell ref="I85:J85"/>
    <mergeCell ref="O85:P85"/>
    <mergeCell ref="Q85:R85"/>
    <mergeCell ref="W85:X85"/>
    <mergeCell ref="Y85:Z85"/>
    <mergeCell ref="AE85:AF85"/>
    <mergeCell ref="R83:R84"/>
    <mergeCell ref="W83:W84"/>
    <mergeCell ref="X83:X84"/>
    <mergeCell ref="Y83:Y84"/>
    <mergeCell ref="Z83:Z84"/>
    <mergeCell ref="AE83:AE84"/>
    <mergeCell ref="H83:H84"/>
    <mergeCell ref="I83:I84"/>
    <mergeCell ref="J83:J84"/>
    <mergeCell ref="O83:O84"/>
    <mergeCell ref="P83:P84"/>
    <mergeCell ref="Q83:Q84"/>
    <mergeCell ref="AG85:AH85"/>
    <mergeCell ref="D86:D89"/>
    <mergeCell ref="E86:F89"/>
    <mergeCell ref="L86:L89"/>
    <mergeCell ref="M86:N89"/>
    <mergeCell ref="T86:T89"/>
    <mergeCell ref="U86:V89"/>
    <mergeCell ref="AB86:AB89"/>
    <mergeCell ref="AC86:AD89"/>
    <mergeCell ref="G87:G88"/>
    <mergeCell ref="AF87:AF88"/>
    <mergeCell ref="AG87:AG88"/>
    <mergeCell ref="AH87:AH88"/>
    <mergeCell ref="G89:H89"/>
    <mergeCell ref="I89:J89"/>
    <mergeCell ref="O89:P89"/>
    <mergeCell ref="Q89:R89"/>
    <mergeCell ref="W89:X89"/>
    <mergeCell ref="Y89:Z89"/>
    <mergeCell ref="AE89:AF89"/>
    <mergeCell ref="R87:R88"/>
    <mergeCell ref="W87:W88"/>
    <mergeCell ref="X87:X88"/>
    <mergeCell ref="Y87:Y88"/>
    <mergeCell ref="Z87:Z88"/>
    <mergeCell ref="AE87:AE88"/>
    <mergeCell ref="H87:H88"/>
    <mergeCell ref="I87:I88"/>
    <mergeCell ref="J87:J88"/>
    <mergeCell ref="O87:O88"/>
    <mergeCell ref="P87:P88"/>
    <mergeCell ref="Q87:Q88"/>
    <mergeCell ref="AG89:AH89"/>
    <mergeCell ref="AF91:AF92"/>
    <mergeCell ref="AG91:AG92"/>
    <mergeCell ref="AH91:AH92"/>
    <mergeCell ref="G93:H93"/>
    <mergeCell ref="I93:J93"/>
    <mergeCell ref="O93:P93"/>
    <mergeCell ref="Q93:R93"/>
    <mergeCell ref="W93:X93"/>
    <mergeCell ref="Y93:Z93"/>
    <mergeCell ref="AE93:AF93"/>
    <mergeCell ref="R91:R92"/>
    <mergeCell ref="W91:W92"/>
    <mergeCell ref="X91:X92"/>
    <mergeCell ref="Y91:Y92"/>
    <mergeCell ref="Z91:Z92"/>
    <mergeCell ref="AE91:AE92"/>
    <mergeCell ref="H91:H92"/>
    <mergeCell ref="I91:I92"/>
    <mergeCell ref="J91:J92"/>
    <mergeCell ref="O91:O92"/>
    <mergeCell ref="P91:P92"/>
    <mergeCell ref="Q91:Q92"/>
    <mergeCell ref="L90:L93"/>
    <mergeCell ref="M90:N93"/>
    <mergeCell ref="AE95:AE96"/>
    <mergeCell ref="H95:H96"/>
    <mergeCell ref="I95:I96"/>
    <mergeCell ref="J95:J96"/>
    <mergeCell ref="O95:O96"/>
    <mergeCell ref="P95:P96"/>
    <mergeCell ref="Q95:Q96"/>
    <mergeCell ref="AG93:AH93"/>
    <mergeCell ref="D94:D97"/>
    <mergeCell ref="E94:F97"/>
    <mergeCell ref="L94:L97"/>
    <mergeCell ref="M94:N97"/>
    <mergeCell ref="T94:T97"/>
    <mergeCell ref="U94:V97"/>
    <mergeCell ref="AB94:AB97"/>
    <mergeCell ref="AC94:AD97"/>
    <mergeCell ref="G95:G96"/>
    <mergeCell ref="D90:D93"/>
    <mergeCell ref="E90:F93"/>
    <mergeCell ref="T90:T93"/>
    <mergeCell ref="U90:V93"/>
    <mergeCell ref="AB90:AB93"/>
    <mergeCell ref="AC90:AD93"/>
    <mergeCell ref="G91:G92"/>
    <mergeCell ref="D35:D37"/>
    <mergeCell ref="F35:F36"/>
    <mergeCell ref="G35:G36"/>
    <mergeCell ref="H35:H36"/>
    <mergeCell ref="AG97:AH97"/>
    <mergeCell ref="D32:D34"/>
    <mergeCell ref="F32:F33"/>
    <mergeCell ref="G32:G33"/>
    <mergeCell ref="AF95:AF96"/>
    <mergeCell ref="AG95:AG96"/>
    <mergeCell ref="AH95:AH96"/>
    <mergeCell ref="G97:H97"/>
    <mergeCell ref="I97:J97"/>
    <mergeCell ref="O97:P97"/>
    <mergeCell ref="Q97:R97"/>
    <mergeCell ref="W97:X97"/>
    <mergeCell ref="Y97:Z97"/>
    <mergeCell ref="AE97:AF97"/>
    <mergeCell ref="R95:R96"/>
    <mergeCell ref="W95:W96"/>
    <mergeCell ref="X95:X96"/>
    <mergeCell ref="Y95:Y96"/>
    <mergeCell ref="Z95:Z96"/>
    <mergeCell ref="E34:F34"/>
    <mergeCell ref="G34:H34"/>
    <mergeCell ref="C35:C37"/>
    <mergeCell ref="E35:E36"/>
    <mergeCell ref="I35:I37"/>
    <mergeCell ref="E37:F37"/>
    <mergeCell ref="G37:H37"/>
    <mergeCell ref="B30:C31"/>
    <mergeCell ref="D30:I30"/>
    <mergeCell ref="E31:F31"/>
    <mergeCell ref="G31:H31"/>
    <mergeCell ref="B32:B61"/>
    <mergeCell ref="C32:C34"/>
    <mergeCell ref="E32:E33"/>
    <mergeCell ref="I32:I34"/>
    <mergeCell ref="D59:D61"/>
    <mergeCell ref="F59:F60"/>
    <mergeCell ref="G59:G60"/>
    <mergeCell ref="H59:H60"/>
    <mergeCell ref="D56:D58"/>
    <mergeCell ref="F56:F57"/>
    <mergeCell ref="G56:G57"/>
    <mergeCell ref="H56:H57"/>
    <mergeCell ref="D53:D55"/>
    <mergeCell ref="C38:C40"/>
    <mergeCell ref="E38:E39"/>
    <mergeCell ref="I38:I40"/>
    <mergeCell ref="E40:F40"/>
    <mergeCell ref="G40:H40"/>
    <mergeCell ref="C41:C43"/>
    <mergeCell ref="E41:E42"/>
    <mergeCell ref="I41:I43"/>
    <mergeCell ref="E43:F43"/>
    <mergeCell ref="G43:H43"/>
    <mergeCell ref="D41:D43"/>
    <mergeCell ref="F41:F42"/>
    <mergeCell ref="G41:G42"/>
    <mergeCell ref="H41:H42"/>
    <mergeCell ref="D38:D40"/>
    <mergeCell ref="F38:F39"/>
    <mergeCell ref="G38:G39"/>
    <mergeCell ref="H38:H39"/>
    <mergeCell ref="C44:C46"/>
    <mergeCell ref="E44:E45"/>
    <mergeCell ref="I44:I46"/>
    <mergeCell ref="E46:F46"/>
    <mergeCell ref="G46:H46"/>
    <mergeCell ref="C47:C49"/>
    <mergeCell ref="E47:E48"/>
    <mergeCell ref="I47:I49"/>
    <mergeCell ref="E49:F49"/>
    <mergeCell ref="G49:H49"/>
    <mergeCell ref="D47:D49"/>
    <mergeCell ref="F47:F48"/>
    <mergeCell ref="G47:G48"/>
    <mergeCell ref="H47:H48"/>
    <mergeCell ref="D44:D46"/>
    <mergeCell ref="F44:F45"/>
    <mergeCell ref="G44:G45"/>
    <mergeCell ref="H44:H45"/>
    <mergeCell ref="C50:C52"/>
    <mergeCell ref="E50:E51"/>
    <mergeCell ref="I50:I52"/>
    <mergeCell ref="E52:F52"/>
    <mergeCell ref="G52:H52"/>
    <mergeCell ref="C53:C55"/>
    <mergeCell ref="E53:E54"/>
    <mergeCell ref="I53:I55"/>
    <mergeCell ref="E55:F55"/>
    <mergeCell ref="G55:H55"/>
    <mergeCell ref="F53:F54"/>
    <mergeCell ref="G53:G54"/>
    <mergeCell ref="H53:H54"/>
    <mergeCell ref="D50:D52"/>
    <mergeCell ref="F50:F51"/>
    <mergeCell ref="G50:G51"/>
    <mergeCell ref="H50:H51"/>
    <mergeCell ref="C56:C58"/>
    <mergeCell ref="E56:E57"/>
    <mergeCell ref="I56:I58"/>
    <mergeCell ref="E58:F58"/>
    <mergeCell ref="G58:H58"/>
    <mergeCell ref="C59:C61"/>
    <mergeCell ref="E59:E60"/>
    <mergeCell ref="I59:I61"/>
    <mergeCell ref="E61:F61"/>
    <mergeCell ref="G61:H61"/>
  </mergeCells>
  <phoneticPr fontId="4"/>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DEFB5-6941-4B56-B789-865D25FFC524}">
  <dimension ref="B1:AN97"/>
  <sheetViews>
    <sheetView topLeftCell="A13" zoomScale="70" zoomScaleNormal="70" workbookViewId="0">
      <selection activeCell="G37" sqref="G37:H37"/>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510</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518</v>
      </c>
      <c r="D8" s="143">
        <v>285</v>
      </c>
      <c r="E8" s="143">
        <v>76</v>
      </c>
      <c r="F8" s="143">
        <v>16</v>
      </c>
      <c r="G8" s="143">
        <v>108</v>
      </c>
      <c r="H8" s="143">
        <v>16</v>
      </c>
      <c r="I8" s="144">
        <v>397</v>
      </c>
      <c r="J8" s="106" t="s">
        <v>265</v>
      </c>
    </row>
    <row r="9" spans="2:10" x14ac:dyDescent="0.4">
      <c r="B9" s="141"/>
      <c r="C9" s="143"/>
      <c r="D9" s="143"/>
      <c r="E9" s="143"/>
      <c r="F9" s="143"/>
      <c r="G9" s="143"/>
      <c r="H9" s="143"/>
      <c r="I9" s="145"/>
    </row>
    <row r="10" spans="2:10" x14ac:dyDescent="0.4">
      <c r="B10" s="141"/>
      <c r="C10" s="143"/>
      <c r="D10" s="143"/>
      <c r="E10" s="143">
        <f>E8+F8</f>
        <v>92</v>
      </c>
      <c r="F10" s="143"/>
      <c r="G10" s="143">
        <f>G8+H8</f>
        <v>124</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519</v>
      </c>
      <c r="D15" s="143"/>
      <c r="E15" s="143"/>
      <c r="F15" s="143"/>
      <c r="G15" s="143"/>
      <c r="H15" s="143"/>
      <c r="I15" s="144"/>
    </row>
    <row r="16" spans="2:10" x14ac:dyDescent="0.4">
      <c r="B16" s="141"/>
      <c r="C16" s="143"/>
      <c r="D16" s="143"/>
      <c r="E16" s="143"/>
      <c r="F16" s="143"/>
      <c r="G16" s="143"/>
      <c r="H16" s="143"/>
      <c r="I16" s="145"/>
    </row>
    <row r="17" spans="2:39" x14ac:dyDescent="0.4">
      <c r="B17" s="141"/>
      <c r="C17" s="143"/>
      <c r="D17" s="143"/>
      <c r="E17" s="143">
        <f>E15+F15</f>
        <v>0</v>
      </c>
      <c r="F17" s="143"/>
      <c r="G17" s="143">
        <f>G15+H15</f>
        <v>0</v>
      </c>
      <c r="H17" s="143"/>
      <c r="I17" s="146"/>
    </row>
    <row r="18" spans="2:39" x14ac:dyDescent="0.4">
      <c r="B18" s="141"/>
      <c r="C18" s="276" t="s">
        <v>498</v>
      </c>
      <c r="D18" s="150" t="e">
        <f t="shared" ref="D18:I18" si="1">D15*D11</f>
        <v>#DIV/0!</v>
      </c>
      <c r="E18" s="150" t="e">
        <f t="shared" si="1"/>
        <v>#DIV/0!</v>
      </c>
      <c r="F18" s="150" t="e">
        <f t="shared" si="1"/>
        <v>#DIV/0!</v>
      </c>
      <c r="G18" s="150" t="e">
        <f t="shared" si="1"/>
        <v>#DIV/0!</v>
      </c>
      <c r="H18" s="150" t="e">
        <f t="shared" si="1"/>
        <v>#DIV/0!</v>
      </c>
      <c r="I18" s="147" t="e">
        <f t="shared" si="1"/>
        <v>#DIV/0!</v>
      </c>
    </row>
    <row r="19" spans="2:39" x14ac:dyDescent="0.4">
      <c r="B19" s="141"/>
      <c r="C19" s="143"/>
      <c r="D19" s="150"/>
      <c r="E19" s="150"/>
      <c r="F19" s="150"/>
      <c r="G19" s="150"/>
      <c r="H19" s="150"/>
      <c r="I19" s="148"/>
    </row>
    <row r="20" spans="2:39" x14ac:dyDescent="0.4">
      <c r="B20" s="141"/>
      <c r="C20" s="143"/>
      <c r="D20" s="150"/>
      <c r="E20" s="150" t="e">
        <f>E18+F18</f>
        <v>#DIV/0!</v>
      </c>
      <c r="F20" s="150"/>
      <c r="G20" s="150" t="e">
        <f>G18+H18</f>
        <v>#DIV/0!</v>
      </c>
      <c r="H20" s="150"/>
      <c r="I20" s="149"/>
    </row>
    <row r="21" spans="2:3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39" x14ac:dyDescent="0.4">
      <c r="B22" s="77"/>
      <c r="C22" s="77"/>
      <c r="D22" s="151" t="s">
        <v>261</v>
      </c>
      <c r="E22" s="78"/>
      <c r="F22" s="78"/>
      <c r="G22" s="78"/>
      <c r="H22" s="78"/>
      <c r="I22" s="78"/>
    </row>
    <row r="23" spans="2:39" x14ac:dyDescent="0.4">
      <c r="B23" s="77"/>
      <c r="C23" s="77"/>
      <c r="D23" s="152"/>
      <c r="E23" s="78"/>
      <c r="F23" s="78"/>
      <c r="G23" s="78"/>
      <c r="H23" s="78"/>
      <c r="I23" s="78"/>
    </row>
    <row r="24" spans="2:39" x14ac:dyDescent="0.4">
      <c r="B24" s="77"/>
      <c r="C24" s="77"/>
      <c r="D24" s="78"/>
      <c r="E24" s="78"/>
      <c r="F24" s="78"/>
      <c r="G24" s="78"/>
      <c r="H24" s="78"/>
      <c r="I24" s="78"/>
    </row>
    <row r="25" spans="2:39" x14ac:dyDescent="0.4">
      <c r="B25" s="77"/>
      <c r="C25" s="77"/>
      <c r="D25" s="78"/>
      <c r="E25" s="78"/>
      <c r="F25" s="78"/>
      <c r="G25" s="78"/>
      <c r="H25" s="78"/>
      <c r="I25" s="78"/>
    </row>
    <row r="26" spans="2:39" x14ac:dyDescent="0.4">
      <c r="B26" s="77"/>
      <c r="C26" s="77"/>
      <c r="D26" s="78"/>
      <c r="E26" s="78"/>
      <c r="F26" s="78"/>
      <c r="G26" s="78"/>
      <c r="H26" s="78"/>
      <c r="I26" s="78"/>
    </row>
    <row r="27" spans="2:39" x14ac:dyDescent="0.4">
      <c r="B27" s="77"/>
      <c r="C27" s="77"/>
      <c r="D27" s="77"/>
      <c r="E27" s="78"/>
      <c r="F27" s="78"/>
      <c r="G27" s="78"/>
      <c r="H27" s="78"/>
      <c r="I27" s="78"/>
    </row>
    <row r="29" spans="2:39" ht="19.5" thickBot="1" x14ac:dyDescent="0.45">
      <c r="D29" s="79"/>
    </row>
    <row r="30" spans="2:39" ht="19.5" customHeight="1"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c r="AF30" s="134" t="s">
        <v>140</v>
      </c>
      <c r="AG30" s="135"/>
      <c r="AH30" s="138" t="s">
        <v>121</v>
      </c>
      <c r="AI30" s="138"/>
      <c r="AJ30" s="138"/>
      <c r="AK30" s="138"/>
      <c r="AL30" s="138"/>
      <c r="AM30" s="139"/>
    </row>
    <row r="31" spans="2:3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c r="AF31" s="190"/>
      <c r="AG31" s="274"/>
      <c r="AH31" s="102" t="s">
        <v>183</v>
      </c>
      <c r="AI31" s="275" t="s">
        <v>123</v>
      </c>
      <c r="AJ31" s="275"/>
      <c r="AK31" s="275" t="s">
        <v>124</v>
      </c>
      <c r="AL31" s="275"/>
      <c r="AM31" s="103" t="s">
        <v>125</v>
      </c>
    </row>
    <row r="32" spans="2:39" x14ac:dyDescent="0.4">
      <c r="B32" s="281" t="s">
        <v>193</v>
      </c>
      <c r="C32" s="272" t="s">
        <v>496</v>
      </c>
      <c r="D32" s="273" t="s">
        <v>511</v>
      </c>
      <c r="E32" s="143">
        <v>147</v>
      </c>
      <c r="F32" s="143">
        <v>25</v>
      </c>
      <c r="G32" s="143">
        <v>145</v>
      </c>
      <c r="H32" s="143">
        <v>25</v>
      </c>
      <c r="I32" s="278">
        <v>633</v>
      </c>
      <c r="K32"/>
      <c r="L32" s="281" t="s">
        <v>193</v>
      </c>
      <c r="M32" s="272" t="s">
        <v>457</v>
      </c>
      <c r="N32" s="273" t="s">
        <v>458</v>
      </c>
      <c r="O32" s="142">
        <v>154</v>
      </c>
      <c r="P32" s="154">
        <v>46</v>
      </c>
      <c r="Q32" s="154">
        <v>174</v>
      </c>
      <c r="R32" s="144">
        <v>46</v>
      </c>
      <c r="S32" s="278">
        <v>328</v>
      </c>
      <c r="V32" s="281" t="s">
        <v>193</v>
      </c>
      <c r="W32" s="272" t="s">
        <v>390</v>
      </c>
      <c r="X32" s="273" t="s">
        <v>397</v>
      </c>
      <c r="Y32" s="273">
        <v>111</v>
      </c>
      <c r="Z32" s="273">
        <v>72</v>
      </c>
      <c r="AA32" s="273">
        <v>191</v>
      </c>
      <c r="AB32" s="273">
        <v>72</v>
      </c>
      <c r="AC32" s="278">
        <v>175</v>
      </c>
      <c r="AF32" s="191" t="s">
        <v>193</v>
      </c>
      <c r="AG32" s="272" t="s">
        <v>333</v>
      </c>
      <c r="AH32" s="273" t="s">
        <v>344</v>
      </c>
      <c r="AI32" s="273">
        <v>232</v>
      </c>
      <c r="AJ32" s="273">
        <v>59</v>
      </c>
      <c r="AK32" s="273">
        <v>173</v>
      </c>
      <c r="AL32" s="273">
        <v>59</v>
      </c>
      <c r="AM32" s="194">
        <v>704</v>
      </c>
    </row>
    <row r="33" spans="2:40" x14ac:dyDescent="0.4">
      <c r="B33" s="282"/>
      <c r="C33" s="141"/>
      <c r="D33" s="143"/>
      <c r="E33" s="143"/>
      <c r="F33" s="143"/>
      <c r="G33" s="143"/>
      <c r="H33" s="143"/>
      <c r="I33" s="184"/>
      <c r="K33"/>
      <c r="L33" s="282"/>
      <c r="M33" s="141"/>
      <c r="N33" s="143"/>
      <c r="O33" s="264"/>
      <c r="P33" s="156"/>
      <c r="Q33" s="156"/>
      <c r="R33" s="146"/>
      <c r="S33" s="184"/>
      <c r="V33" s="282"/>
      <c r="W33" s="141"/>
      <c r="X33" s="143"/>
      <c r="Y33" s="143"/>
      <c r="Z33" s="143"/>
      <c r="AA33" s="143"/>
      <c r="AB33" s="143"/>
      <c r="AC33" s="184"/>
      <c r="AF33" s="192"/>
      <c r="AG33" s="141"/>
      <c r="AH33" s="143"/>
      <c r="AI33" s="143"/>
      <c r="AJ33" s="143"/>
      <c r="AK33" s="143"/>
      <c r="AL33" s="143"/>
      <c r="AM33" s="145"/>
    </row>
    <row r="34" spans="2:40" ht="19.5" thickBot="1" x14ac:dyDescent="0.45">
      <c r="B34" s="282"/>
      <c r="C34" s="153"/>
      <c r="D34" s="177"/>
      <c r="E34" s="277">
        <f>E32+F32</f>
        <v>172</v>
      </c>
      <c r="F34" s="277"/>
      <c r="G34" s="277">
        <f>G32+H32</f>
        <v>170</v>
      </c>
      <c r="H34" s="277"/>
      <c r="I34" s="185"/>
      <c r="K34"/>
      <c r="L34" s="282"/>
      <c r="M34" s="153"/>
      <c r="N34" s="177"/>
      <c r="O34" s="277">
        <f>O32+P32</f>
        <v>200</v>
      </c>
      <c r="P34" s="277"/>
      <c r="Q34" s="277">
        <f>Q32+R32</f>
        <v>220</v>
      </c>
      <c r="R34" s="277"/>
      <c r="S34" s="185"/>
      <c r="V34" s="282"/>
      <c r="W34" s="153"/>
      <c r="X34" s="177"/>
      <c r="Y34" s="277">
        <f>Y32+Z32</f>
        <v>183</v>
      </c>
      <c r="Z34" s="277"/>
      <c r="AA34" s="277">
        <f>AA32+AB32</f>
        <v>263</v>
      </c>
      <c r="AB34" s="277"/>
      <c r="AC34" s="185"/>
      <c r="AF34" s="192"/>
      <c r="AG34" s="153"/>
      <c r="AH34" s="177"/>
      <c r="AI34" s="207">
        <f>AI32+AJ32</f>
        <v>291</v>
      </c>
      <c r="AJ34" s="208"/>
      <c r="AK34" s="207">
        <f>AK32+AL32</f>
        <v>232</v>
      </c>
      <c r="AL34" s="208"/>
      <c r="AM34" s="176"/>
    </row>
    <row r="35" spans="2:40" x14ac:dyDescent="0.4">
      <c r="B35" s="282"/>
      <c r="C35" s="272" t="s">
        <v>497</v>
      </c>
      <c r="D35" s="279" t="s">
        <v>520</v>
      </c>
      <c r="E35" s="143">
        <v>111</v>
      </c>
      <c r="F35" s="143">
        <v>20</v>
      </c>
      <c r="G35" s="143">
        <v>137</v>
      </c>
      <c r="H35" s="143">
        <v>20</v>
      </c>
      <c r="I35" s="144">
        <v>397</v>
      </c>
      <c r="K35"/>
      <c r="L35" s="282"/>
      <c r="M35" s="272" t="s">
        <v>459</v>
      </c>
      <c r="N35" s="279" t="s">
        <v>474</v>
      </c>
      <c r="O35" s="143">
        <v>155</v>
      </c>
      <c r="P35" s="143">
        <v>47</v>
      </c>
      <c r="Q35" s="143">
        <v>194</v>
      </c>
      <c r="R35" s="143">
        <v>47</v>
      </c>
      <c r="S35" s="144">
        <v>648</v>
      </c>
      <c r="V35" s="282"/>
      <c r="W35" s="272" t="s">
        <v>391</v>
      </c>
      <c r="X35" s="279" t="s">
        <v>409</v>
      </c>
      <c r="Y35" s="273">
        <v>183</v>
      </c>
      <c r="Z35" s="273">
        <v>26</v>
      </c>
      <c r="AA35" s="273">
        <v>183</v>
      </c>
      <c r="AB35" s="273">
        <v>26</v>
      </c>
      <c r="AC35" s="278">
        <v>508</v>
      </c>
      <c r="AF35" s="192"/>
      <c r="AG35" s="272" t="s">
        <v>334</v>
      </c>
      <c r="AH35" s="197" t="s">
        <v>359</v>
      </c>
      <c r="AI35" s="273">
        <v>274</v>
      </c>
      <c r="AJ35" s="273">
        <v>47</v>
      </c>
      <c r="AK35" s="273">
        <v>257</v>
      </c>
      <c r="AL35" s="273">
        <v>47</v>
      </c>
      <c r="AM35" s="194">
        <v>1841</v>
      </c>
    </row>
    <row r="36" spans="2:40" x14ac:dyDescent="0.4">
      <c r="B36" s="282"/>
      <c r="C36" s="141"/>
      <c r="D36" s="150"/>
      <c r="E36" s="143"/>
      <c r="F36" s="143"/>
      <c r="G36" s="143"/>
      <c r="H36" s="143"/>
      <c r="I36" s="145"/>
      <c r="K36"/>
      <c r="L36" s="282"/>
      <c r="M36" s="141"/>
      <c r="N36" s="150"/>
      <c r="O36" s="143"/>
      <c r="P36" s="143"/>
      <c r="Q36" s="143"/>
      <c r="R36" s="143"/>
      <c r="S36" s="145"/>
      <c r="V36" s="282"/>
      <c r="W36" s="141"/>
      <c r="X36" s="150"/>
      <c r="Y36" s="143"/>
      <c r="Z36" s="143"/>
      <c r="AA36" s="143"/>
      <c r="AB36" s="143"/>
      <c r="AC36" s="184"/>
      <c r="AF36" s="192"/>
      <c r="AG36" s="141"/>
      <c r="AH36" s="204"/>
      <c r="AI36" s="143"/>
      <c r="AJ36" s="143"/>
      <c r="AK36" s="143"/>
      <c r="AL36" s="143"/>
      <c r="AM36" s="145"/>
    </row>
    <row r="37" spans="2:40" ht="19.5" thickBot="1" x14ac:dyDescent="0.45">
      <c r="B37" s="282"/>
      <c r="C37" s="153"/>
      <c r="D37" s="280"/>
      <c r="E37" s="277">
        <f>E35+F35</f>
        <v>131</v>
      </c>
      <c r="F37" s="277"/>
      <c r="G37" s="277">
        <f>G35+H35</f>
        <v>157</v>
      </c>
      <c r="H37" s="277"/>
      <c r="I37" s="146"/>
      <c r="K37"/>
      <c r="L37" s="282"/>
      <c r="M37" s="153"/>
      <c r="N37" s="280"/>
      <c r="O37" s="277">
        <f>O35+P35</f>
        <v>202</v>
      </c>
      <c r="P37" s="277"/>
      <c r="Q37" s="277">
        <f>Q35+R35</f>
        <v>241</v>
      </c>
      <c r="R37" s="277"/>
      <c r="S37" s="146"/>
      <c r="V37" s="282"/>
      <c r="W37" s="153"/>
      <c r="X37" s="280"/>
      <c r="Y37" s="277">
        <f>Y35+Z35</f>
        <v>209</v>
      </c>
      <c r="Z37" s="277"/>
      <c r="AA37" s="277">
        <f>AA35+AB35</f>
        <v>209</v>
      </c>
      <c r="AB37" s="277"/>
      <c r="AC37" s="185"/>
      <c r="AF37" s="192"/>
      <c r="AG37" s="153"/>
      <c r="AH37" s="205"/>
      <c r="AI37" s="207">
        <f>AI35+AJ35</f>
        <v>321</v>
      </c>
      <c r="AJ37" s="208"/>
      <c r="AK37" s="207">
        <f>AK35+AL35</f>
        <v>304</v>
      </c>
      <c r="AL37" s="208"/>
      <c r="AM37" s="176"/>
    </row>
    <row r="38" spans="2:40" x14ac:dyDescent="0.4">
      <c r="B38" s="282"/>
      <c r="C38" s="272" t="s">
        <v>498</v>
      </c>
      <c r="D38" s="273"/>
      <c r="E38" s="143"/>
      <c r="F38" s="143"/>
      <c r="G38" s="143"/>
      <c r="H38" s="143"/>
      <c r="I38" s="144"/>
      <c r="K38"/>
      <c r="L38" s="282"/>
      <c r="M38" s="272" t="s">
        <v>448</v>
      </c>
      <c r="N38" s="273" t="s">
        <v>478</v>
      </c>
      <c r="O38" s="143">
        <v>151</v>
      </c>
      <c r="P38" s="143">
        <v>17</v>
      </c>
      <c r="Q38" s="143">
        <v>113</v>
      </c>
      <c r="R38" s="143">
        <v>17</v>
      </c>
      <c r="S38" s="144">
        <v>251</v>
      </c>
      <c r="V38" s="282"/>
      <c r="W38" s="272" t="s">
        <v>398</v>
      </c>
      <c r="X38" s="273" t="s">
        <v>419</v>
      </c>
      <c r="Y38" s="273">
        <v>182</v>
      </c>
      <c r="Z38" s="273">
        <v>72</v>
      </c>
      <c r="AA38" s="273">
        <v>253</v>
      </c>
      <c r="AB38" s="273">
        <v>72</v>
      </c>
      <c r="AC38" s="278">
        <v>553</v>
      </c>
      <c r="AF38" s="192"/>
      <c r="AG38" s="272" t="s">
        <v>335</v>
      </c>
      <c r="AH38" s="273" t="s">
        <v>364</v>
      </c>
      <c r="AI38" s="273">
        <v>275</v>
      </c>
      <c r="AJ38" s="273">
        <v>74</v>
      </c>
      <c r="AK38" s="273">
        <v>253</v>
      </c>
      <c r="AL38" s="273">
        <v>74</v>
      </c>
      <c r="AM38" s="194">
        <v>1867</v>
      </c>
    </row>
    <row r="39" spans="2:40" x14ac:dyDescent="0.4">
      <c r="B39" s="282"/>
      <c r="C39" s="141"/>
      <c r="D39" s="143"/>
      <c r="E39" s="143"/>
      <c r="F39" s="143"/>
      <c r="G39" s="143"/>
      <c r="H39" s="143"/>
      <c r="I39" s="145"/>
      <c r="K39"/>
      <c r="L39" s="282"/>
      <c r="M39" s="141"/>
      <c r="N39" s="143"/>
      <c r="O39" s="143"/>
      <c r="P39" s="143"/>
      <c r="Q39" s="143"/>
      <c r="R39" s="143"/>
      <c r="S39" s="145"/>
      <c r="V39" s="282"/>
      <c r="W39" s="141"/>
      <c r="X39" s="143"/>
      <c r="Y39" s="143"/>
      <c r="Z39" s="143"/>
      <c r="AA39" s="143"/>
      <c r="AB39" s="143"/>
      <c r="AC39" s="184"/>
      <c r="AF39" s="192"/>
      <c r="AG39" s="141"/>
      <c r="AH39" s="143"/>
      <c r="AI39" s="143"/>
      <c r="AJ39" s="143"/>
      <c r="AK39" s="143"/>
      <c r="AL39" s="143"/>
      <c r="AM39" s="145"/>
    </row>
    <row r="40" spans="2:40" ht="19.5" thickBot="1" x14ac:dyDescent="0.45">
      <c r="B40" s="282"/>
      <c r="C40" s="153"/>
      <c r="D40" s="177"/>
      <c r="E40" s="277">
        <f>E38+F38</f>
        <v>0</v>
      </c>
      <c r="F40" s="277"/>
      <c r="G40" s="277">
        <f>G38+H38</f>
        <v>0</v>
      </c>
      <c r="H40" s="277"/>
      <c r="I40" s="146"/>
      <c r="K40"/>
      <c r="L40" s="282"/>
      <c r="M40" s="153"/>
      <c r="N40" s="177"/>
      <c r="O40" s="277">
        <f>O38+P38</f>
        <v>168</v>
      </c>
      <c r="P40" s="277"/>
      <c r="Q40" s="277">
        <f>Q38+R38</f>
        <v>130</v>
      </c>
      <c r="R40" s="277"/>
      <c r="S40" s="146"/>
      <c r="V40" s="282"/>
      <c r="W40" s="153"/>
      <c r="X40" s="177"/>
      <c r="Y40" s="277">
        <f>Y38+Z38</f>
        <v>254</v>
      </c>
      <c r="Z40" s="277"/>
      <c r="AA40" s="277">
        <f>AA38+AB38</f>
        <v>325</v>
      </c>
      <c r="AB40" s="277"/>
      <c r="AC40" s="185"/>
      <c r="AF40" s="192"/>
      <c r="AG40" s="153"/>
      <c r="AH40" s="177"/>
      <c r="AI40" s="207">
        <f>AI38+AJ38</f>
        <v>349</v>
      </c>
      <c r="AJ40" s="208"/>
      <c r="AK40" s="207">
        <f>AK38+AL38</f>
        <v>327</v>
      </c>
      <c r="AL40" s="208"/>
      <c r="AM40" s="176"/>
      <c r="AN40" s="66">
        <v>82.9</v>
      </c>
    </row>
    <row r="41" spans="2:40" x14ac:dyDescent="0.4">
      <c r="B41" s="282"/>
      <c r="C41" s="272" t="s">
        <v>499</v>
      </c>
      <c r="D41" s="273"/>
      <c r="E41" s="143"/>
      <c r="F41" s="143"/>
      <c r="G41" s="143"/>
      <c r="H41" s="143"/>
      <c r="I41" s="144"/>
      <c r="K41"/>
      <c r="L41" s="282"/>
      <c r="M41" s="272" t="s">
        <v>449</v>
      </c>
      <c r="N41" s="273" t="s">
        <v>481</v>
      </c>
      <c r="O41" s="143">
        <v>104</v>
      </c>
      <c r="P41" s="143">
        <v>31</v>
      </c>
      <c r="Q41" s="143">
        <v>139</v>
      </c>
      <c r="R41" s="143">
        <v>31</v>
      </c>
      <c r="S41" s="144">
        <v>484</v>
      </c>
      <c r="V41" s="282"/>
      <c r="W41" s="272" t="s">
        <v>399</v>
      </c>
      <c r="X41" s="273" t="s">
        <v>423</v>
      </c>
      <c r="Y41" s="273">
        <v>84</v>
      </c>
      <c r="Z41" s="273">
        <v>23</v>
      </c>
      <c r="AA41" s="273">
        <v>102</v>
      </c>
      <c r="AB41" s="273">
        <v>23</v>
      </c>
      <c r="AC41" s="278">
        <v>332</v>
      </c>
      <c r="AF41" s="192"/>
      <c r="AG41" s="272" t="s">
        <v>336</v>
      </c>
      <c r="AH41" s="273" t="s">
        <v>365</v>
      </c>
      <c r="AI41" s="273">
        <v>362</v>
      </c>
      <c r="AJ41" s="273">
        <v>110</v>
      </c>
      <c r="AK41" s="273">
        <v>475</v>
      </c>
      <c r="AL41" s="273">
        <v>110</v>
      </c>
      <c r="AM41" s="194">
        <v>3341</v>
      </c>
    </row>
    <row r="42" spans="2:40" x14ac:dyDescent="0.4">
      <c r="B42" s="282"/>
      <c r="C42" s="141"/>
      <c r="D42" s="143"/>
      <c r="E42" s="143"/>
      <c r="F42" s="143"/>
      <c r="G42" s="143"/>
      <c r="H42" s="143"/>
      <c r="I42" s="145"/>
      <c r="K42"/>
      <c r="L42" s="282"/>
      <c r="M42" s="141"/>
      <c r="N42" s="143"/>
      <c r="O42" s="143"/>
      <c r="P42" s="143"/>
      <c r="Q42" s="143"/>
      <c r="R42" s="143"/>
      <c r="S42" s="145"/>
      <c r="V42" s="282"/>
      <c r="W42" s="141"/>
      <c r="X42" s="143"/>
      <c r="Y42" s="143"/>
      <c r="Z42" s="143"/>
      <c r="AA42" s="143"/>
      <c r="AB42" s="143"/>
      <c r="AC42" s="184"/>
      <c r="AF42" s="192"/>
      <c r="AG42" s="141"/>
      <c r="AH42" s="143"/>
      <c r="AI42" s="143"/>
      <c r="AJ42" s="143"/>
      <c r="AK42" s="143"/>
      <c r="AL42" s="143"/>
      <c r="AM42" s="145"/>
    </row>
    <row r="43" spans="2:40" ht="19.5" thickBot="1" x14ac:dyDescent="0.45">
      <c r="B43" s="282"/>
      <c r="C43" s="153"/>
      <c r="D43" s="177"/>
      <c r="E43" s="277">
        <f>E41+F41</f>
        <v>0</v>
      </c>
      <c r="F43" s="277"/>
      <c r="G43" s="277">
        <f>G41+H41</f>
        <v>0</v>
      </c>
      <c r="H43" s="277"/>
      <c r="I43" s="146"/>
      <c r="K43"/>
      <c r="L43" s="282"/>
      <c r="M43" s="153"/>
      <c r="N43" s="177"/>
      <c r="O43" s="277">
        <f>O41+P41</f>
        <v>135</v>
      </c>
      <c r="P43" s="277"/>
      <c r="Q43" s="277">
        <f>Q41+R41</f>
        <v>170</v>
      </c>
      <c r="R43" s="277"/>
      <c r="S43" s="146"/>
      <c r="V43" s="282"/>
      <c r="W43" s="153"/>
      <c r="X43" s="177"/>
      <c r="Y43" s="277">
        <f>Y41+Z41</f>
        <v>107</v>
      </c>
      <c r="Z43" s="277"/>
      <c r="AA43" s="277">
        <f>AA41+AB41</f>
        <v>125</v>
      </c>
      <c r="AB43" s="277"/>
      <c r="AC43" s="185"/>
      <c r="AF43" s="192"/>
      <c r="AG43" s="153"/>
      <c r="AH43" s="177"/>
      <c r="AI43" s="207">
        <f>AI41+AJ41</f>
        <v>472</v>
      </c>
      <c r="AJ43" s="208"/>
      <c r="AK43" s="207">
        <f>AK41+AL41</f>
        <v>585</v>
      </c>
      <c r="AL43" s="208"/>
      <c r="AM43" s="176"/>
      <c r="AN43" s="66">
        <v>148.47999999999999</v>
      </c>
    </row>
    <row r="44" spans="2:40" x14ac:dyDescent="0.4">
      <c r="B44" s="282"/>
      <c r="C44" s="272" t="s">
        <v>512</v>
      </c>
      <c r="D44" s="143"/>
      <c r="E44" s="143"/>
      <c r="F44" s="143"/>
      <c r="G44" s="143"/>
      <c r="H44" s="143"/>
      <c r="I44" s="144"/>
      <c r="K44"/>
      <c r="L44" s="282"/>
      <c r="M44" s="272" t="s">
        <v>450</v>
      </c>
      <c r="N44" s="143" t="s">
        <v>484</v>
      </c>
      <c r="O44" s="143">
        <v>133</v>
      </c>
      <c r="P44" s="143">
        <v>29</v>
      </c>
      <c r="Q44" s="143">
        <v>146</v>
      </c>
      <c r="R44" s="143">
        <v>29</v>
      </c>
      <c r="S44" s="144">
        <v>432</v>
      </c>
      <c r="V44" s="282"/>
      <c r="W44" s="272" t="s">
        <v>427</v>
      </c>
      <c r="X44" s="273" t="s">
        <v>428</v>
      </c>
      <c r="Y44" s="273">
        <v>76</v>
      </c>
      <c r="Z44" s="273">
        <v>20</v>
      </c>
      <c r="AA44" s="273">
        <v>78</v>
      </c>
      <c r="AB44" s="273">
        <v>20</v>
      </c>
      <c r="AC44" s="278">
        <v>332</v>
      </c>
      <c r="AF44" s="192"/>
      <c r="AG44" s="272" t="s">
        <v>337</v>
      </c>
      <c r="AH44" s="143" t="s">
        <v>370</v>
      </c>
      <c r="AI44" s="143">
        <v>457</v>
      </c>
      <c r="AJ44" s="143">
        <v>150</v>
      </c>
      <c r="AK44" s="143">
        <v>536</v>
      </c>
      <c r="AL44" s="143">
        <v>150</v>
      </c>
      <c r="AM44" s="144">
        <v>2319</v>
      </c>
    </row>
    <row r="45" spans="2:40" x14ac:dyDescent="0.4">
      <c r="B45" s="282"/>
      <c r="C45" s="141"/>
      <c r="D45" s="143"/>
      <c r="E45" s="143"/>
      <c r="F45" s="143"/>
      <c r="G45" s="143"/>
      <c r="H45" s="143"/>
      <c r="I45" s="145"/>
      <c r="K45"/>
      <c r="L45" s="282"/>
      <c r="M45" s="141"/>
      <c r="N45" s="143"/>
      <c r="O45" s="143"/>
      <c r="P45" s="143"/>
      <c r="Q45" s="143"/>
      <c r="R45" s="143"/>
      <c r="S45" s="145"/>
      <c r="V45" s="282"/>
      <c r="W45" s="141"/>
      <c r="X45" s="143"/>
      <c r="Y45" s="143"/>
      <c r="Z45" s="143"/>
      <c r="AA45" s="143"/>
      <c r="AB45" s="143"/>
      <c r="AC45" s="184"/>
      <c r="AF45" s="192"/>
      <c r="AG45" s="141"/>
      <c r="AH45" s="143"/>
      <c r="AI45" s="143"/>
      <c r="AJ45" s="143"/>
      <c r="AK45" s="143"/>
      <c r="AL45" s="143"/>
      <c r="AM45" s="145"/>
    </row>
    <row r="46" spans="2:40" ht="19.5" thickBot="1" x14ac:dyDescent="0.45">
      <c r="B46" s="282"/>
      <c r="C46" s="153"/>
      <c r="D46" s="143"/>
      <c r="E46" s="277">
        <f>E44+F44</f>
        <v>0</v>
      </c>
      <c r="F46" s="277"/>
      <c r="G46" s="277">
        <f>G44+H44</f>
        <v>0</v>
      </c>
      <c r="H46" s="277"/>
      <c r="I46" s="146"/>
      <c r="K46"/>
      <c r="L46" s="282"/>
      <c r="M46" s="153"/>
      <c r="N46" s="143"/>
      <c r="O46" s="277">
        <f>O44+P44</f>
        <v>162</v>
      </c>
      <c r="P46" s="277"/>
      <c r="Q46" s="277">
        <f>Q44+R44</f>
        <v>175</v>
      </c>
      <c r="R46" s="277"/>
      <c r="S46" s="146"/>
      <c r="V46" s="282"/>
      <c r="W46" s="153"/>
      <c r="X46" s="177"/>
      <c r="Y46" s="277">
        <f>Y44+Z44</f>
        <v>96</v>
      </c>
      <c r="Z46" s="277"/>
      <c r="AA46" s="277">
        <f>AA44+AB44</f>
        <v>98</v>
      </c>
      <c r="AB46" s="277"/>
      <c r="AC46" s="185"/>
      <c r="AF46" s="192"/>
      <c r="AG46" s="153"/>
      <c r="AH46" s="143"/>
      <c r="AI46" s="207">
        <f>AI44+AJ44</f>
        <v>607</v>
      </c>
      <c r="AJ46" s="208"/>
      <c r="AK46" s="207">
        <f>AK44+AL44</f>
        <v>686</v>
      </c>
      <c r="AL46" s="208"/>
      <c r="AM46" s="146"/>
      <c r="AN46" s="66">
        <v>103</v>
      </c>
    </row>
    <row r="47" spans="2:40" x14ac:dyDescent="0.4">
      <c r="B47" s="282"/>
      <c r="C47" s="272" t="s">
        <v>513</v>
      </c>
      <c r="D47" s="273"/>
      <c r="E47" s="273"/>
      <c r="F47" s="273"/>
      <c r="G47" s="273"/>
      <c r="H47" s="273"/>
      <c r="I47" s="278"/>
      <c r="K47" s="88"/>
      <c r="L47" s="282"/>
      <c r="M47" s="272" t="s">
        <v>451</v>
      </c>
      <c r="N47" s="273" t="s">
        <v>492</v>
      </c>
      <c r="O47" s="273">
        <v>215</v>
      </c>
      <c r="P47" s="273">
        <v>37</v>
      </c>
      <c r="Q47" s="273">
        <v>168</v>
      </c>
      <c r="R47" s="273">
        <v>37</v>
      </c>
      <c r="S47" s="278">
        <v>478</v>
      </c>
      <c r="V47" s="282"/>
      <c r="W47" s="272" t="s">
        <v>429</v>
      </c>
      <c r="X47" s="273" t="s">
        <v>432</v>
      </c>
      <c r="Y47" s="273">
        <v>102</v>
      </c>
      <c r="Z47" s="273">
        <v>24</v>
      </c>
      <c r="AA47" s="273">
        <v>72</v>
      </c>
      <c r="AB47" s="273">
        <v>24</v>
      </c>
      <c r="AC47" s="278">
        <v>184</v>
      </c>
      <c r="AF47" s="192"/>
      <c r="AG47" s="272" t="s">
        <v>338</v>
      </c>
      <c r="AH47" s="143" t="s">
        <v>374</v>
      </c>
      <c r="AI47" s="143">
        <v>754</v>
      </c>
      <c r="AJ47" s="143">
        <v>244</v>
      </c>
      <c r="AK47" s="143">
        <v>853</v>
      </c>
      <c r="AL47" s="143">
        <v>244</v>
      </c>
      <c r="AM47" s="144">
        <v>3095</v>
      </c>
    </row>
    <row r="48" spans="2:40" x14ac:dyDescent="0.4">
      <c r="B48" s="282"/>
      <c r="C48" s="141"/>
      <c r="D48" s="143"/>
      <c r="E48" s="143"/>
      <c r="F48" s="143"/>
      <c r="G48" s="143"/>
      <c r="H48" s="143"/>
      <c r="I48" s="184"/>
      <c r="K48" s="88"/>
      <c r="L48" s="282"/>
      <c r="M48" s="141"/>
      <c r="N48" s="143"/>
      <c r="O48" s="143"/>
      <c r="P48" s="143"/>
      <c r="Q48" s="143"/>
      <c r="R48" s="143"/>
      <c r="S48" s="184"/>
      <c r="V48" s="282"/>
      <c r="W48" s="141"/>
      <c r="X48" s="143"/>
      <c r="Y48" s="143"/>
      <c r="Z48" s="143"/>
      <c r="AA48" s="143"/>
      <c r="AB48" s="143"/>
      <c r="AC48" s="184"/>
      <c r="AF48" s="192"/>
      <c r="AG48" s="141"/>
      <c r="AH48" s="143"/>
      <c r="AI48" s="143"/>
      <c r="AJ48" s="143"/>
      <c r="AK48" s="143"/>
      <c r="AL48" s="143"/>
      <c r="AM48" s="145"/>
    </row>
    <row r="49" spans="2:40" ht="19.5" thickBot="1" x14ac:dyDescent="0.45">
      <c r="B49" s="282"/>
      <c r="C49" s="153"/>
      <c r="D49" s="177"/>
      <c r="E49" s="277">
        <f>E47+F47</f>
        <v>0</v>
      </c>
      <c r="F49" s="277"/>
      <c r="G49" s="277">
        <f>G47+H47</f>
        <v>0</v>
      </c>
      <c r="H49" s="277"/>
      <c r="I49" s="185"/>
      <c r="K49" s="88"/>
      <c r="L49" s="282"/>
      <c r="M49" s="153"/>
      <c r="N49" s="177"/>
      <c r="O49" s="277">
        <f>O47+P47</f>
        <v>252</v>
      </c>
      <c r="P49" s="277"/>
      <c r="Q49" s="277">
        <f>Q47+R47</f>
        <v>205</v>
      </c>
      <c r="R49" s="277"/>
      <c r="S49" s="185"/>
      <c r="V49" s="282"/>
      <c r="W49" s="153"/>
      <c r="X49" s="177"/>
      <c r="Y49" s="277">
        <f>Y47+Z47</f>
        <v>126</v>
      </c>
      <c r="Z49" s="277"/>
      <c r="AA49" s="277">
        <f>AA47+AB47</f>
        <v>96</v>
      </c>
      <c r="AB49" s="277"/>
      <c r="AC49" s="185"/>
      <c r="AF49" s="192"/>
      <c r="AG49" s="153"/>
      <c r="AH49" s="143"/>
      <c r="AI49" s="207">
        <f>AI47+AJ47</f>
        <v>998</v>
      </c>
      <c r="AJ49" s="208"/>
      <c r="AK49" s="207">
        <f>AK47+AL47</f>
        <v>1097</v>
      </c>
      <c r="AL49" s="208"/>
      <c r="AM49" s="146"/>
      <c r="AN49" s="66">
        <v>137.5</v>
      </c>
    </row>
    <row r="50" spans="2:40" x14ac:dyDescent="0.4">
      <c r="B50" s="282"/>
      <c r="C50" s="272" t="s">
        <v>514</v>
      </c>
      <c r="D50" s="273"/>
      <c r="E50" s="143"/>
      <c r="F50" s="143"/>
      <c r="G50" s="143"/>
      <c r="H50" s="143"/>
      <c r="I50" s="144"/>
      <c r="K50" s="88"/>
      <c r="L50" s="282"/>
      <c r="M50" s="272" t="s">
        <v>460</v>
      </c>
      <c r="N50" s="273" t="s">
        <v>495</v>
      </c>
      <c r="O50" s="143">
        <v>165</v>
      </c>
      <c r="P50" s="143">
        <v>31</v>
      </c>
      <c r="Q50" s="143">
        <v>147</v>
      </c>
      <c r="R50" s="143">
        <v>31</v>
      </c>
      <c r="S50" s="144">
        <v>221</v>
      </c>
      <c r="V50" s="282"/>
      <c r="W50" s="272" t="s">
        <v>402</v>
      </c>
      <c r="X50" s="273" t="s">
        <v>436</v>
      </c>
      <c r="Y50" s="143">
        <v>154</v>
      </c>
      <c r="Z50" s="143">
        <v>35</v>
      </c>
      <c r="AA50" s="143">
        <v>159</v>
      </c>
      <c r="AB50" s="143">
        <v>35</v>
      </c>
      <c r="AC50" s="144">
        <v>270</v>
      </c>
      <c r="AF50" s="192"/>
      <c r="AG50" s="272" t="s">
        <v>339</v>
      </c>
      <c r="AH50" s="143" t="s">
        <v>384</v>
      </c>
      <c r="AI50" s="143">
        <v>508</v>
      </c>
      <c r="AJ50" s="143">
        <v>167</v>
      </c>
      <c r="AK50" s="143">
        <v>563</v>
      </c>
      <c r="AL50" s="143">
        <v>167</v>
      </c>
      <c r="AM50" s="144">
        <v>1064</v>
      </c>
    </row>
    <row r="51" spans="2:40" x14ac:dyDescent="0.4">
      <c r="B51" s="282"/>
      <c r="C51" s="141"/>
      <c r="D51" s="143"/>
      <c r="E51" s="143"/>
      <c r="F51" s="143"/>
      <c r="G51" s="143"/>
      <c r="H51" s="143"/>
      <c r="I51" s="145"/>
      <c r="K51" s="88"/>
      <c r="L51" s="282"/>
      <c r="M51" s="141"/>
      <c r="N51" s="143"/>
      <c r="O51" s="143"/>
      <c r="P51" s="143"/>
      <c r="Q51" s="143"/>
      <c r="R51" s="143"/>
      <c r="S51" s="145"/>
      <c r="V51" s="282"/>
      <c r="W51" s="141"/>
      <c r="X51" s="143"/>
      <c r="Y51" s="143"/>
      <c r="Z51" s="143"/>
      <c r="AA51" s="143"/>
      <c r="AB51" s="143"/>
      <c r="AC51" s="145"/>
      <c r="AF51" s="192"/>
      <c r="AG51" s="141"/>
      <c r="AH51" s="143"/>
      <c r="AI51" s="143"/>
      <c r="AJ51" s="143"/>
      <c r="AK51" s="143"/>
      <c r="AL51" s="143"/>
      <c r="AM51" s="145"/>
    </row>
    <row r="52" spans="2:40" ht="19.5" thickBot="1" x14ac:dyDescent="0.45">
      <c r="B52" s="282"/>
      <c r="C52" s="153"/>
      <c r="D52" s="177"/>
      <c r="E52" s="277">
        <f>E50+F50</f>
        <v>0</v>
      </c>
      <c r="F52" s="277"/>
      <c r="G52" s="277">
        <f>G50+H50</f>
        <v>0</v>
      </c>
      <c r="H52" s="277"/>
      <c r="I52" s="146"/>
      <c r="K52" s="88"/>
      <c r="L52" s="282"/>
      <c r="M52" s="153"/>
      <c r="N52" s="177"/>
      <c r="O52" s="277">
        <f>O50+P50</f>
        <v>196</v>
      </c>
      <c r="P52" s="277"/>
      <c r="Q52" s="277">
        <f>Q50+R50</f>
        <v>178</v>
      </c>
      <c r="R52" s="277"/>
      <c r="S52" s="146"/>
      <c r="V52" s="282"/>
      <c r="W52" s="153"/>
      <c r="X52" s="177"/>
      <c r="Y52" s="277">
        <f>Y50+Z50</f>
        <v>189</v>
      </c>
      <c r="Z52" s="277"/>
      <c r="AA52" s="277">
        <f>AA50+AB50</f>
        <v>194</v>
      </c>
      <c r="AB52" s="277"/>
      <c r="AC52" s="146"/>
      <c r="AF52" s="192"/>
      <c r="AG52" s="153"/>
      <c r="AH52" s="143"/>
      <c r="AI52" s="207">
        <f>AI50+AJ50</f>
        <v>675</v>
      </c>
      <c r="AJ52" s="208"/>
      <c r="AK52" s="207">
        <f>AK50+AL50</f>
        <v>730</v>
      </c>
      <c r="AL52" s="208"/>
      <c r="AM52" s="146"/>
      <c r="AN52" s="66">
        <v>47.2</v>
      </c>
    </row>
    <row r="53" spans="2:40" x14ac:dyDescent="0.4">
      <c r="B53" s="282"/>
      <c r="C53" s="272" t="s">
        <v>515</v>
      </c>
      <c r="D53" s="273"/>
      <c r="E53" s="143"/>
      <c r="F53" s="143"/>
      <c r="G53" s="143"/>
      <c r="H53" s="143"/>
      <c r="I53" s="278"/>
      <c r="K53" s="88"/>
      <c r="L53" s="282"/>
      <c r="M53" s="272" t="s">
        <v>461</v>
      </c>
      <c r="N53" s="273" t="s">
        <v>502</v>
      </c>
      <c r="O53" s="143">
        <v>95</v>
      </c>
      <c r="P53" s="143">
        <v>34</v>
      </c>
      <c r="Q53" s="143">
        <v>97</v>
      </c>
      <c r="R53" s="143">
        <v>34</v>
      </c>
      <c r="S53" s="278">
        <v>345</v>
      </c>
      <c r="V53" s="282"/>
      <c r="W53" s="272" t="s">
        <v>403</v>
      </c>
      <c r="X53" s="273" t="s">
        <v>440</v>
      </c>
      <c r="Y53" s="273">
        <v>89</v>
      </c>
      <c r="Z53" s="273">
        <v>49</v>
      </c>
      <c r="AA53" s="273">
        <v>136</v>
      </c>
      <c r="AB53" s="273">
        <v>49</v>
      </c>
      <c r="AC53" s="278">
        <v>277</v>
      </c>
      <c r="AF53" s="192"/>
      <c r="AG53" s="179" t="s">
        <v>388</v>
      </c>
      <c r="AH53" s="143" t="s">
        <v>389</v>
      </c>
      <c r="AI53" s="143">
        <v>176</v>
      </c>
      <c r="AJ53" s="143">
        <v>33</v>
      </c>
      <c r="AK53" s="143">
        <v>174</v>
      </c>
      <c r="AL53" s="143">
        <v>33</v>
      </c>
      <c r="AM53" s="144">
        <v>476</v>
      </c>
    </row>
    <row r="54" spans="2:40" x14ac:dyDescent="0.4">
      <c r="B54" s="282"/>
      <c r="C54" s="141"/>
      <c r="D54" s="143"/>
      <c r="E54" s="143"/>
      <c r="F54" s="143"/>
      <c r="G54" s="143"/>
      <c r="H54" s="143"/>
      <c r="I54" s="184"/>
      <c r="K54" s="88"/>
      <c r="L54" s="282"/>
      <c r="M54" s="141"/>
      <c r="N54" s="143"/>
      <c r="O54" s="143"/>
      <c r="P54" s="143"/>
      <c r="Q54" s="143"/>
      <c r="R54" s="143"/>
      <c r="S54" s="184"/>
      <c r="V54" s="282"/>
      <c r="W54" s="141"/>
      <c r="X54" s="143"/>
      <c r="Y54" s="143"/>
      <c r="Z54" s="143"/>
      <c r="AA54" s="143"/>
      <c r="AB54" s="143"/>
      <c r="AC54" s="184"/>
      <c r="AF54" s="192"/>
      <c r="AG54" s="180"/>
      <c r="AH54" s="143"/>
      <c r="AI54" s="143"/>
      <c r="AJ54" s="143"/>
      <c r="AK54" s="143"/>
      <c r="AL54" s="143"/>
      <c r="AM54" s="145"/>
    </row>
    <row r="55" spans="2:40" ht="19.5" thickBot="1" x14ac:dyDescent="0.45">
      <c r="B55" s="282"/>
      <c r="C55" s="153"/>
      <c r="D55" s="177"/>
      <c r="E55" s="277">
        <f>E53+F53</f>
        <v>0</v>
      </c>
      <c r="F55" s="277"/>
      <c r="G55" s="277">
        <f>G53+H53</f>
        <v>0</v>
      </c>
      <c r="H55" s="277"/>
      <c r="I55" s="185"/>
      <c r="K55" s="88"/>
      <c r="L55" s="282"/>
      <c r="M55" s="153"/>
      <c r="N55" s="177"/>
      <c r="O55" s="277">
        <f>O53+P53</f>
        <v>129</v>
      </c>
      <c r="P55" s="277"/>
      <c r="Q55" s="277">
        <f>Q53+R53</f>
        <v>131</v>
      </c>
      <c r="R55" s="277"/>
      <c r="S55" s="185"/>
      <c r="V55" s="282"/>
      <c r="W55" s="153"/>
      <c r="X55" s="177"/>
      <c r="Y55" s="277">
        <f>Y53+Z53</f>
        <v>138</v>
      </c>
      <c r="Z55" s="277"/>
      <c r="AA55" s="277">
        <f>AA53+AB53</f>
        <v>185</v>
      </c>
      <c r="AB55" s="277"/>
      <c r="AC55" s="185"/>
      <c r="AF55" s="192"/>
      <c r="AG55" s="181"/>
      <c r="AH55" s="143"/>
      <c r="AI55" s="207">
        <f>AI53+AJ53</f>
        <v>209</v>
      </c>
      <c r="AJ55" s="208"/>
      <c r="AK55" s="207">
        <f>AK53+AL53</f>
        <v>207</v>
      </c>
      <c r="AL55" s="208"/>
      <c r="AM55" s="146"/>
      <c r="AN55" s="66">
        <f>AM53/22.5</f>
        <v>21.155555555555555</v>
      </c>
    </row>
    <row r="56" spans="2:40" x14ac:dyDescent="0.4">
      <c r="B56" s="282"/>
      <c r="C56" s="272" t="s">
        <v>516</v>
      </c>
      <c r="D56" s="143"/>
      <c r="E56" s="143"/>
      <c r="F56" s="143"/>
      <c r="G56" s="143"/>
      <c r="H56" s="143"/>
      <c r="I56" s="144"/>
      <c r="K56" s="88"/>
      <c r="L56" s="282"/>
      <c r="M56" s="272" t="s">
        <v>462</v>
      </c>
      <c r="N56" s="143" t="s">
        <v>505</v>
      </c>
      <c r="O56" s="143">
        <v>33</v>
      </c>
      <c r="P56" s="143">
        <v>19</v>
      </c>
      <c r="Q56" s="143">
        <v>55</v>
      </c>
      <c r="R56" s="143">
        <v>19</v>
      </c>
      <c r="S56" s="144">
        <v>44</v>
      </c>
      <c r="V56" s="282"/>
      <c r="W56" s="272" t="s">
        <v>439</v>
      </c>
      <c r="X56" s="143" t="s">
        <v>444</v>
      </c>
      <c r="Y56" s="143">
        <v>79</v>
      </c>
      <c r="Z56" s="143">
        <v>22</v>
      </c>
      <c r="AA56" s="143">
        <v>112</v>
      </c>
      <c r="AB56" s="143">
        <v>22</v>
      </c>
      <c r="AC56" s="144">
        <v>336</v>
      </c>
      <c r="AF56" s="192"/>
      <c r="AG56" s="272" t="s">
        <v>390</v>
      </c>
      <c r="AH56" s="273"/>
      <c r="AI56" s="200"/>
      <c r="AJ56" s="200"/>
      <c r="AK56" s="200"/>
      <c r="AL56" s="200"/>
      <c r="AM56" s="194"/>
    </row>
    <row r="57" spans="2:40" x14ac:dyDescent="0.4">
      <c r="B57" s="282"/>
      <c r="C57" s="141"/>
      <c r="D57" s="143"/>
      <c r="E57" s="143"/>
      <c r="F57" s="143"/>
      <c r="G57" s="143"/>
      <c r="H57" s="143"/>
      <c r="I57" s="145"/>
      <c r="K57" s="88"/>
      <c r="L57" s="282"/>
      <c r="M57" s="141"/>
      <c r="N57" s="143"/>
      <c r="O57" s="143"/>
      <c r="P57" s="143"/>
      <c r="Q57" s="143"/>
      <c r="R57" s="143"/>
      <c r="S57" s="145"/>
      <c r="V57" s="282"/>
      <c r="W57" s="141"/>
      <c r="X57" s="143"/>
      <c r="Y57" s="143"/>
      <c r="Z57" s="143"/>
      <c r="AA57" s="143"/>
      <c r="AB57" s="143"/>
      <c r="AC57" s="145"/>
      <c r="AF57" s="192"/>
      <c r="AG57" s="141"/>
      <c r="AH57" s="143"/>
      <c r="AI57" s="156"/>
      <c r="AJ57" s="156"/>
      <c r="AK57" s="156"/>
      <c r="AL57" s="156"/>
      <c r="AM57" s="145"/>
    </row>
    <row r="58" spans="2:40" ht="19.5" thickBot="1" x14ac:dyDescent="0.45">
      <c r="B58" s="282"/>
      <c r="C58" s="153"/>
      <c r="D58" s="143"/>
      <c r="E58" s="277">
        <f>E56+F56</f>
        <v>0</v>
      </c>
      <c r="F58" s="277"/>
      <c r="G58" s="277">
        <f>G56+H56</f>
        <v>0</v>
      </c>
      <c r="H58" s="277"/>
      <c r="I58" s="146"/>
      <c r="K58" s="88"/>
      <c r="L58" s="282"/>
      <c r="M58" s="153"/>
      <c r="N58" s="143"/>
      <c r="O58" s="277">
        <f>O56+P56</f>
        <v>52</v>
      </c>
      <c r="P58" s="277"/>
      <c r="Q58" s="277">
        <f>Q56+R56</f>
        <v>74</v>
      </c>
      <c r="R58" s="277"/>
      <c r="S58" s="146"/>
      <c r="V58" s="282"/>
      <c r="W58" s="153"/>
      <c r="X58" s="143"/>
      <c r="Y58" s="277">
        <f>Y56+Z56</f>
        <v>101</v>
      </c>
      <c r="Z58" s="277"/>
      <c r="AA58" s="277">
        <f>AA56+AB56</f>
        <v>134</v>
      </c>
      <c r="AB58" s="277"/>
      <c r="AC58" s="146"/>
      <c r="AF58" s="192"/>
      <c r="AG58" s="153"/>
      <c r="AH58" s="177"/>
      <c r="AI58" s="207"/>
      <c r="AJ58" s="208"/>
      <c r="AK58" s="207"/>
      <c r="AL58" s="208"/>
      <c r="AM58" s="176"/>
    </row>
    <row r="59" spans="2:40" x14ac:dyDescent="0.4">
      <c r="B59" s="282"/>
      <c r="C59" s="272" t="s">
        <v>517</v>
      </c>
      <c r="D59" s="279"/>
      <c r="E59" s="143"/>
      <c r="F59" s="143"/>
      <c r="G59" s="143"/>
      <c r="H59" s="143"/>
      <c r="I59" s="144"/>
      <c r="K59" s="88"/>
      <c r="L59" s="282"/>
      <c r="M59" s="272" t="s">
        <v>463</v>
      </c>
      <c r="N59" s="279" t="s">
        <v>508</v>
      </c>
      <c r="O59" s="143">
        <v>164</v>
      </c>
      <c r="P59" s="143">
        <v>41</v>
      </c>
      <c r="Q59" s="143">
        <v>158</v>
      </c>
      <c r="R59" s="143">
        <v>41</v>
      </c>
      <c r="S59" s="144">
        <v>525</v>
      </c>
      <c r="V59" s="282"/>
      <c r="W59" s="272" t="s">
        <v>455</v>
      </c>
      <c r="X59" s="279" t="s">
        <v>456</v>
      </c>
      <c r="Y59" s="143">
        <v>148</v>
      </c>
      <c r="Z59" s="143">
        <v>48</v>
      </c>
      <c r="AA59" s="143">
        <v>172</v>
      </c>
      <c r="AB59" s="143">
        <v>48</v>
      </c>
      <c r="AC59" s="144">
        <v>317</v>
      </c>
      <c r="AF59" s="192"/>
      <c r="AG59" s="272" t="s">
        <v>391</v>
      </c>
      <c r="AH59" s="197"/>
      <c r="AI59" s="273"/>
      <c r="AJ59" s="273"/>
      <c r="AK59" s="273"/>
      <c r="AL59" s="273"/>
      <c r="AM59" s="194"/>
    </row>
    <row r="60" spans="2:40" x14ac:dyDescent="0.4">
      <c r="B60" s="282"/>
      <c r="C60" s="141"/>
      <c r="D60" s="150"/>
      <c r="E60" s="143"/>
      <c r="F60" s="143"/>
      <c r="G60" s="143"/>
      <c r="H60" s="143"/>
      <c r="I60" s="145"/>
      <c r="K60" s="88"/>
      <c r="L60" s="282"/>
      <c r="M60" s="141"/>
      <c r="N60" s="150"/>
      <c r="O60" s="143"/>
      <c r="P60" s="143"/>
      <c r="Q60" s="143"/>
      <c r="R60" s="143"/>
      <c r="S60" s="145"/>
      <c r="V60" s="282"/>
      <c r="W60" s="141"/>
      <c r="X60" s="150"/>
      <c r="Y60" s="143"/>
      <c r="Z60" s="143"/>
      <c r="AA60" s="143"/>
      <c r="AB60" s="143"/>
      <c r="AC60" s="145"/>
      <c r="AF60" s="192"/>
      <c r="AG60" s="141"/>
      <c r="AH60" s="204"/>
      <c r="AI60" s="143"/>
      <c r="AJ60" s="143"/>
      <c r="AK60" s="143"/>
      <c r="AL60" s="143"/>
      <c r="AM60" s="145"/>
    </row>
    <row r="61" spans="2:40" ht="19.5" thickBot="1" x14ac:dyDescent="0.45">
      <c r="B61" s="283"/>
      <c r="C61" s="153"/>
      <c r="D61" s="280"/>
      <c r="E61" s="277">
        <f>E59+F59</f>
        <v>0</v>
      </c>
      <c r="F61" s="277"/>
      <c r="G61" s="277">
        <f>G59+H59</f>
        <v>0</v>
      </c>
      <c r="H61" s="277"/>
      <c r="I61" s="146"/>
      <c r="K61" s="88"/>
      <c r="L61" s="283"/>
      <c r="M61" s="153"/>
      <c r="N61" s="280"/>
      <c r="O61" s="277">
        <f>O59+P59</f>
        <v>205</v>
      </c>
      <c r="P61" s="277"/>
      <c r="Q61" s="277">
        <f>Q59+R59</f>
        <v>199</v>
      </c>
      <c r="R61" s="277"/>
      <c r="S61" s="146"/>
      <c r="V61" s="283"/>
      <c r="W61" s="153"/>
      <c r="X61" s="280"/>
      <c r="Y61" s="277">
        <f>Y59+Z59</f>
        <v>196</v>
      </c>
      <c r="Z61" s="277"/>
      <c r="AA61" s="277">
        <f>AA59+AB59</f>
        <v>220</v>
      </c>
      <c r="AB61" s="277"/>
      <c r="AC61" s="146"/>
      <c r="AF61" s="193"/>
      <c r="AG61" s="153"/>
      <c r="AH61" s="205"/>
      <c r="AI61" s="207">
        <f>AI59+AJ59</f>
        <v>0</v>
      </c>
      <c r="AJ61" s="208"/>
      <c r="AK61" s="207">
        <f>AK59+AL59</f>
        <v>0</v>
      </c>
      <c r="AL61" s="208"/>
      <c r="AM61" s="176"/>
    </row>
    <row r="62" spans="2:40" x14ac:dyDescent="0.4">
      <c r="B62" s="77"/>
      <c r="C62" s="77"/>
      <c r="D62" s="91"/>
      <c r="E62" s="92"/>
      <c r="F62" s="92"/>
      <c r="G62" s="92"/>
      <c r="H62" s="92"/>
      <c r="I62" s="77"/>
      <c r="K62" s="88"/>
      <c r="L62" s="88"/>
      <c r="M62" s="88"/>
      <c r="N62" s="88"/>
      <c r="O62" s="88"/>
      <c r="P62" s="88"/>
      <c r="Q62" s="88"/>
      <c r="R62" s="88"/>
    </row>
    <row r="63" spans="2:40" x14ac:dyDescent="0.4">
      <c r="D63" s="178" t="s">
        <v>145</v>
      </c>
    </row>
    <row r="64" spans="2:40" ht="19.5" thickBot="1" x14ac:dyDescent="0.45">
      <c r="D64" s="178"/>
    </row>
    <row r="65" spans="3:34"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B65" s="83"/>
      <c r="AC65" s="255" t="s">
        <v>183</v>
      </c>
      <c r="AD65" s="256"/>
      <c r="AE65" s="263" t="s">
        <v>147</v>
      </c>
      <c r="AF65" s="182"/>
      <c r="AG65" s="182" t="s">
        <v>148</v>
      </c>
      <c r="AH65" s="183"/>
    </row>
    <row r="66" spans="3:34" x14ac:dyDescent="0.4">
      <c r="C66" s="84" t="s">
        <v>146</v>
      </c>
      <c r="D66" s="191" t="s">
        <v>460</v>
      </c>
      <c r="E66" s="266">
        <v>79</v>
      </c>
      <c r="F66" s="267"/>
      <c r="G66" s="97" t="s">
        <v>103</v>
      </c>
      <c r="H66" s="70" t="s">
        <v>128</v>
      </c>
      <c r="I66" s="70" t="s">
        <v>129</v>
      </c>
      <c r="J66" s="71" t="s">
        <v>128</v>
      </c>
      <c r="L66" s="191" t="s">
        <v>439</v>
      </c>
      <c r="M66" s="266">
        <v>162</v>
      </c>
      <c r="N66" s="267"/>
      <c r="O66" s="97" t="s">
        <v>103</v>
      </c>
      <c r="P66" s="70" t="s">
        <v>128</v>
      </c>
      <c r="Q66" s="70" t="s">
        <v>129</v>
      </c>
      <c r="R66" s="71" t="s">
        <v>128</v>
      </c>
      <c r="T66" s="191" t="s">
        <v>390</v>
      </c>
      <c r="U66" s="266">
        <v>47</v>
      </c>
      <c r="V66" s="267"/>
      <c r="W66" s="97" t="s">
        <v>103</v>
      </c>
      <c r="X66" s="70" t="s">
        <v>128</v>
      </c>
      <c r="Y66" s="70" t="s">
        <v>129</v>
      </c>
      <c r="Z66" s="71" t="s">
        <v>128</v>
      </c>
      <c r="AB66" s="191" t="s">
        <v>333</v>
      </c>
      <c r="AC66" s="266">
        <v>88</v>
      </c>
      <c r="AD66" s="267"/>
      <c r="AE66" s="97" t="s">
        <v>103</v>
      </c>
      <c r="AF66" s="70" t="s">
        <v>128</v>
      </c>
      <c r="AG66" s="70" t="s">
        <v>129</v>
      </c>
      <c r="AH66" s="71" t="s">
        <v>128</v>
      </c>
    </row>
    <row r="67" spans="3:34" ht="19.5" x14ac:dyDescent="0.4">
      <c r="C67" s="107" t="s">
        <v>302</v>
      </c>
      <c r="D67" s="192"/>
      <c r="E67" s="268"/>
      <c r="F67" s="269"/>
      <c r="G67" s="142">
        <v>43</v>
      </c>
      <c r="H67" s="154">
        <v>10</v>
      </c>
      <c r="I67" s="154">
        <v>27</v>
      </c>
      <c r="J67" s="144">
        <v>10</v>
      </c>
      <c r="L67" s="192"/>
      <c r="M67" s="268"/>
      <c r="N67" s="269"/>
      <c r="O67" s="142">
        <v>38</v>
      </c>
      <c r="P67" s="154">
        <v>10</v>
      </c>
      <c r="Q67" s="154">
        <v>37</v>
      </c>
      <c r="R67" s="144">
        <v>10</v>
      </c>
      <c r="T67" s="192"/>
      <c r="U67" s="268"/>
      <c r="V67" s="269"/>
      <c r="W67" s="142">
        <v>27</v>
      </c>
      <c r="X67" s="154">
        <v>13</v>
      </c>
      <c r="Y67" s="154">
        <v>43</v>
      </c>
      <c r="Z67" s="144">
        <v>13</v>
      </c>
      <c r="AB67" s="192"/>
      <c r="AC67" s="268"/>
      <c r="AD67" s="269"/>
      <c r="AE67" s="142">
        <v>43</v>
      </c>
      <c r="AF67" s="154">
        <v>9</v>
      </c>
      <c r="AG67" s="154">
        <v>42</v>
      </c>
      <c r="AH67" s="144">
        <v>9</v>
      </c>
    </row>
    <row r="68" spans="3:34" x14ac:dyDescent="0.4">
      <c r="D68" s="192"/>
      <c r="E68" s="268"/>
      <c r="F68" s="269"/>
      <c r="G68" s="264"/>
      <c r="H68" s="156"/>
      <c r="I68" s="156"/>
      <c r="J68" s="146"/>
      <c r="L68" s="192"/>
      <c r="M68" s="268"/>
      <c r="N68" s="269"/>
      <c r="O68" s="264"/>
      <c r="P68" s="156"/>
      <c r="Q68" s="156"/>
      <c r="R68" s="146"/>
      <c r="T68" s="192"/>
      <c r="U68" s="268"/>
      <c r="V68" s="269"/>
      <c r="W68" s="264"/>
      <c r="X68" s="156"/>
      <c r="Y68" s="156"/>
      <c r="Z68" s="146"/>
      <c r="AB68" s="192"/>
      <c r="AC68" s="268"/>
      <c r="AD68" s="269"/>
      <c r="AE68" s="264"/>
      <c r="AF68" s="156"/>
      <c r="AG68" s="156"/>
      <c r="AH68" s="146"/>
    </row>
    <row r="69" spans="3:34" ht="19.5" thickBot="1" x14ac:dyDescent="0.45">
      <c r="D69" s="193"/>
      <c r="E69" s="270"/>
      <c r="F69" s="271"/>
      <c r="G69" s="265">
        <f>G67+H67</f>
        <v>53</v>
      </c>
      <c r="H69" s="196"/>
      <c r="I69" s="195">
        <f>I67+J67</f>
        <v>37</v>
      </c>
      <c r="J69" s="201"/>
      <c r="L69" s="193"/>
      <c r="M69" s="270"/>
      <c r="N69" s="271"/>
      <c r="O69" s="265">
        <f>O67+P67</f>
        <v>48</v>
      </c>
      <c r="P69" s="196"/>
      <c r="Q69" s="195">
        <f>Q67+R67</f>
        <v>47</v>
      </c>
      <c r="R69" s="201"/>
      <c r="T69" s="193"/>
      <c r="U69" s="270"/>
      <c r="V69" s="271"/>
      <c r="W69" s="265">
        <f>W67+X67</f>
        <v>40</v>
      </c>
      <c r="X69" s="196"/>
      <c r="Y69" s="195">
        <f>Y67+Z67</f>
        <v>56</v>
      </c>
      <c r="Z69" s="201"/>
      <c r="AB69" s="193"/>
      <c r="AC69" s="270"/>
      <c r="AD69" s="271"/>
      <c r="AE69" s="265">
        <f>AE67+AF67</f>
        <v>52</v>
      </c>
      <c r="AF69" s="196"/>
      <c r="AG69" s="195">
        <f>AG67+AH67</f>
        <v>51</v>
      </c>
      <c r="AH69" s="201"/>
    </row>
    <row r="70" spans="3:34" x14ac:dyDescent="0.4">
      <c r="D70" s="191" t="s">
        <v>461</v>
      </c>
      <c r="E70" s="266">
        <v>184</v>
      </c>
      <c r="F70" s="267"/>
      <c r="G70" s="97" t="s">
        <v>103</v>
      </c>
      <c r="H70" s="70" t="s">
        <v>128</v>
      </c>
      <c r="I70" s="70" t="s">
        <v>129</v>
      </c>
      <c r="J70" s="71" t="s">
        <v>128</v>
      </c>
      <c r="L70" s="191" t="s">
        <v>455</v>
      </c>
      <c r="M70" s="266">
        <v>380</v>
      </c>
      <c r="N70" s="267"/>
      <c r="O70" s="97" t="s">
        <v>103</v>
      </c>
      <c r="P70" s="70" t="s">
        <v>128</v>
      </c>
      <c r="Q70" s="70" t="s">
        <v>129</v>
      </c>
      <c r="R70" s="71" t="s">
        <v>128</v>
      </c>
      <c r="T70" s="191" t="s">
        <v>391</v>
      </c>
      <c r="U70" s="266">
        <v>57</v>
      </c>
      <c r="V70" s="267"/>
      <c r="W70" s="97" t="s">
        <v>103</v>
      </c>
      <c r="X70" s="70" t="s">
        <v>128</v>
      </c>
      <c r="Y70" s="70" t="s">
        <v>129</v>
      </c>
      <c r="Z70" s="71" t="s">
        <v>128</v>
      </c>
      <c r="AB70" s="191" t="s">
        <v>334</v>
      </c>
      <c r="AC70" s="266">
        <v>62</v>
      </c>
      <c r="AD70" s="267"/>
      <c r="AE70" s="97" t="s">
        <v>103</v>
      </c>
      <c r="AF70" s="70" t="s">
        <v>128</v>
      </c>
      <c r="AG70" s="70" t="s">
        <v>129</v>
      </c>
      <c r="AH70" s="71" t="s">
        <v>128</v>
      </c>
    </row>
    <row r="71" spans="3:34" x14ac:dyDescent="0.4">
      <c r="D71" s="192"/>
      <c r="E71" s="268"/>
      <c r="F71" s="269"/>
      <c r="G71" s="142">
        <v>21</v>
      </c>
      <c r="H71" s="154">
        <v>0</v>
      </c>
      <c r="I71" s="154">
        <v>25</v>
      </c>
      <c r="J71" s="144">
        <v>0</v>
      </c>
      <c r="L71" s="192"/>
      <c r="M71" s="268"/>
      <c r="N71" s="269"/>
      <c r="O71" s="142">
        <v>53</v>
      </c>
      <c r="P71" s="154">
        <v>16</v>
      </c>
      <c r="Q71" s="154">
        <v>65</v>
      </c>
      <c r="R71" s="144">
        <v>16</v>
      </c>
      <c r="T71" s="192"/>
      <c r="U71" s="268"/>
      <c r="V71" s="269"/>
      <c r="W71" s="142">
        <v>32</v>
      </c>
      <c r="X71" s="154">
        <v>7</v>
      </c>
      <c r="Y71" s="154">
        <v>32</v>
      </c>
      <c r="Z71" s="144">
        <v>7</v>
      </c>
      <c r="AB71" s="192"/>
      <c r="AC71" s="268"/>
      <c r="AD71" s="269"/>
      <c r="AE71" s="142">
        <v>85</v>
      </c>
      <c r="AF71" s="154">
        <v>18</v>
      </c>
      <c r="AG71" s="154">
        <v>91</v>
      </c>
      <c r="AH71" s="144">
        <v>18</v>
      </c>
    </row>
    <row r="72" spans="3:34" x14ac:dyDescent="0.4">
      <c r="D72" s="192"/>
      <c r="E72" s="268"/>
      <c r="F72" s="269"/>
      <c r="G72" s="264"/>
      <c r="H72" s="156"/>
      <c r="I72" s="156"/>
      <c r="J72" s="146"/>
      <c r="L72" s="192"/>
      <c r="M72" s="268"/>
      <c r="N72" s="269"/>
      <c r="O72" s="264"/>
      <c r="P72" s="156"/>
      <c r="Q72" s="156"/>
      <c r="R72" s="146"/>
      <c r="T72" s="192"/>
      <c r="U72" s="268"/>
      <c r="V72" s="269"/>
      <c r="W72" s="264"/>
      <c r="X72" s="156"/>
      <c r="Y72" s="156"/>
      <c r="Z72" s="146"/>
      <c r="AB72" s="192"/>
      <c r="AC72" s="268"/>
      <c r="AD72" s="269"/>
      <c r="AE72" s="264"/>
      <c r="AF72" s="156"/>
      <c r="AG72" s="156"/>
      <c r="AH72" s="146"/>
    </row>
    <row r="73" spans="3:34" ht="19.5" thickBot="1" x14ac:dyDescent="0.45">
      <c r="D73" s="193"/>
      <c r="E73" s="270"/>
      <c r="F73" s="271"/>
      <c r="G73" s="265">
        <f>G71+H71</f>
        <v>21</v>
      </c>
      <c r="H73" s="196"/>
      <c r="I73" s="195">
        <f>I71+J71</f>
        <v>25</v>
      </c>
      <c r="J73" s="201"/>
      <c r="L73" s="193"/>
      <c r="M73" s="270"/>
      <c r="N73" s="271"/>
      <c r="O73" s="265">
        <f>O71+P71</f>
        <v>69</v>
      </c>
      <c r="P73" s="196"/>
      <c r="Q73" s="195">
        <f>Q71+R71</f>
        <v>81</v>
      </c>
      <c r="R73" s="201"/>
      <c r="T73" s="193"/>
      <c r="U73" s="270"/>
      <c r="V73" s="271"/>
      <c r="W73" s="265">
        <f>W71+X71</f>
        <v>39</v>
      </c>
      <c r="X73" s="196"/>
      <c r="Y73" s="195">
        <f>Y71+Z71</f>
        <v>39</v>
      </c>
      <c r="Z73" s="201"/>
      <c r="AB73" s="193"/>
      <c r="AC73" s="270"/>
      <c r="AD73" s="271"/>
      <c r="AE73" s="265">
        <f>AE71+AF71</f>
        <v>103</v>
      </c>
      <c r="AF73" s="196"/>
      <c r="AG73" s="195">
        <f>AG71+AH71</f>
        <v>109</v>
      </c>
      <c r="AH73" s="201"/>
    </row>
    <row r="74" spans="3:34" x14ac:dyDescent="0.4">
      <c r="D74" s="191" t="s">
        <v>462</v>
      </c>
      <c r="E74" s="266">
        <v>127</v>
      </c>
      <c r="F74" s="267"/>
      <c r="G74" s="97" t="s">
        <v>103</v>
      </c>
      <c r="H74" s="70" t="s">
        <v>128</v>
      </c>
      <c r="I74" s="70" t="s">
        <v>129</v>
      </c>
      <c r="J74" s="71" t="s">
        <v>128</v>
      </c>
      <c r="L74" s="191" t="s">
        <v>454</v>
      </c>
      <c r="M74" s="266">
        <v>97</v>
      </c>
      <c r="N74" s="267"/>
      <c r="O74" s="97" t="s">
        <v>103</v>
      </c>
      <c r="P74" s="70" t="s">
        <v>128</v>
      </c>
      <c r="Q74" s="70" t="s">
        <v>129</v>
      </c>
      <c r="R74" s="71" t="s">
        <v>128</v>
      </c>
      <c r="T74" s="191" t="s">
        <v>398</v>
      </c>
      <c r="U74" s="266">
        <v>111</v>
      </c>
      <c r="V74" s="267"/>
      <c r="W74" s="97" t="s">
        <v>103</v>
      </c>
      <c r="X74" s="70" t="s">
        <v>128</v>
      </c>
      <c r="Y74" s="70" t="s">
        <v>129</v>
      </c>
      <c r="Z74" s="71" t="s">
        <v>128</v>
      </c>
      <c r="AB74" s="191" t="s">
        <v>335</v>
      </c>
      <c r="AC74" s="266">
        <v>148</v>
      </c>
      <c r="AD74" s="267"/>
      <c r="AE74" s="97" t="s">
        <v>103</v>
      </c>
      <c r="AF74" s="70" t="s">
        <v>128</v>
      </c>
      <c r="AG74" s="70" t="s">
        <v>129</v>
      </c>
      <c r="AH74" s="71" t="s">
        <v>128</v>
      </c>
    </row>
    <row r="75" spans="3:34" x14ac:dyDescent="0.4">
      <c r="D75" s="192"/>
      <c r="E75" s="268"/>
      <c r="F75" s="269"/>
      <c r="G75" s="142">
        <v>21</v>
      </c>
      <c r="H75" s="154">
        <v>4</v>
      </c>
      <c r="I75" s="154">
        <v>37</v>
      </c>
      <c r="J75" s="144">
        <v>4</v>
      </c>
      <c r="L75" s="192"/>
      <c r="M75" s="268"/>
      <c r="N75" s="269"/>
      <c r="O75" s="142">
        <v>53</v>
      </c>
      <c r="P75" s="154">
        <v>7</v>
      </c>
      <c r="Q75" s="154">
        <v>75</v>
      </c>
      <c r="R75" s="144">
        <v>7</v>
      </c>
      <c r="T75" s="192"/>
      <c r="U75" s="268"/>
      <c r="V75" s="269"/>
      <c r="W75" s="142">
        <v>61</v>
      </c>
      <c r="X75" s="154">
        <v>15</v>
      </c>
      <c r="Y75" s="154">
        <v>58</v>
      </c>
      <c r="Z75" s="144">
        <v>15</v>
      </c>
      <c r="AB75" s="192"/>
      <c r="AC75" s="268"/>
      <c r="AD75" s="269"/>
      <c r="AE75" s="142">
        <v>157</v>
      </c>
      <c r="AF75" s="154">
        <v>33</v>
      </c>
      <c r="AG75" s="154">
        <v>134</v>
      </c>
      <c r="AH75" s="144">
        <v>33</v>
      </c>
    </row>
    <row r="76" spans="3:34" x14ac:dyDescent="0.4">
      <c r="D76" s="192"/>
      <c r="E76" s="268"/>
      <c r="F76" s="269"/>
      <c r="G76" s="264"/>
      <c r="H76" s="156"/>
      <c r="I76" s="156"/>
      <c r="J76" s="146"/>
      <c r="L76" s="192"/>
      <c r="M76" s="268"/>
      <c r="N76" s="269"/>
      <c r="O76" s="264"/>
      <c r="P76" s="156"/>
      <c r="Q76" s="156"/>
      <c r="R76" s="146"/>
      <c r="T76" s="192"/>
      <c r="U76" s="268"/>
      <c r="V76" s="269"/>
      <c r="W76" s="264"/>
      <c r="X76" s="156"/>
      <c r="Y76" s="156"/>
      <c r="Z76" s="146"/>
      <c r="AB76" s="192"/>
      <c r="AC76" s="268"/>
      <c r="AD76" s="269"/>
      <c r="AE76" s="264"/>
      <c r="AF76" s="156"/>
      <c r="AG76" s="156"/>
      <c r="AH76" s="146"/>
    </row>
    <row r="77" spans="3:34" ht="19.5" thickBot="1" x14ac:dyDescent="0.45">
      <c r="D77" s="193"/>
      <c r="E77" s="270"/>
      <c r="F77" s="271"/>
      <c r="G77" s="265">
        <f>G75+H75</f>
        <v>25</v>
      </c>
      <c r="H77" s="196"/>
      <c r="I77" s="195">
        <f>I75+J75</f>
        <v>41</v>
      </c>
      <c r="J77" s="201"/>
      <c r="L77" s="193"/>
      <c r="M77" s="270"/>
      <c r="N77" s="271"/>
      <c r="O77" s="265">
        <f t="shared" ref="O77" si="3">O75+P75</f>
        <v>60</v>
      </c>
      <c r="P77" s="196"/>
      <c r="Q77" s="195">
        <f t="shared" ref="Q77" si="4">Q75+R75</f>
        <v>82</v>
      </c>
      <c r="R77" s="201"/>
      <c r="T77" s="193"/>
      <c r="U77" s="270"/>
      <c r="V77" s="271"/>
      <c r="W77" s="265">
        <f>W75+X75</f>
        <v>76</v>
      </c>
      <c r="X77" s="196"/>
      <c r="Y77" s="195">
        <f>Y75+Z75</f>
        <v>73</v>
      </c>
      <c r="Z77" s="201"/>
      <c r="AB77" s="193"/>
      <c r="AC77" s="270"/>
      <c r="AD77" s="271"/>
      <c r="AE77" s="265">
        <f>AE75+AF75</f>
        <v>190</v>
      </c>
      <c r="AF77" s="196"/>
      <c r="AG77" s="195">
        <f>AG75+AH75</f>
        <v>167</v>
      </c>
      <c r="AH77" s="201"/>
    </row>
    <row r="78" spans="3:34" x14ac:dyDescent="0.4">
      <c r="D78" s="191" t="s">
        <v>463</v>
      </c>
      <c r="E78" s="266">
        <v>94</v>
      </c>
      <c r="F78" s="267"/>
      <c r="G78" s="97" t="s">
        <v>103</v>
      </c>
      <c r="H78" s="70" t="s">
        <v>128</v>
      </c>
      <c r="I78" s="70" t="s">
        <v>129</v>
      </c>
      <c r="J78" s="71" t="s">
        <v>128</v>
      </c>
      <c r="L78" s="191" t="s">
        <v>447</v>
      </c>
      <c r="M78" s="266">
        <v>64</v>
      </c>
      <c r="N78" s="267"/>
      <c r="O78" s="97" t="s">
        <v>103</v>
      </c>
      <c r="P78" s="70" t="s">
        <v>128</v>
      </c>
      <c r="Q78" s="70" t="s">
        <v>129</v>
      </c>
      <c r="R78" s="71" t="s">
        <v>128</v>
      </c>
      <c r="T78" s="191" t="s">
        <v>399</v>
      </c>
      <c r="U78" s="266">
        <v>176</v>
      </c>
      <c r="V78" s="267"/>
      <c r="W78" s="97" t="s">
        <v>103</v>
      </c>
      <c r="X78" s="70" t="s">
        <v>128</v>
      </c>
      <c r="Y78" s="70" t="s">
        <v>129</v>
      </c>
      <c r="Z78" s="71" t="s">
        <v>128</v>
      </c>
      <c r="AB78" s="191" t="s">
        <v>336</v>
      </c>
      <c r="AC78" s="266">
        <v>447</v>
      </c>
      <c r="AD78" s="267"/>
      <c r="AE78" s="97" t="s">
        <v>103</v>
      </c>
      <c r="AF78" s="70" t="s">
        <v>128</v>
      </c>
      <c r="AG78" s="70" t="s">
        <v>129</v>
      </c>
      <c r="AH78" s="71" t="s">
        <v>128</v>
      </c>
    </row>
    <row r="79" spans="3:34" x14ac:dyDescent="0.4">
      <c r="D79" s="192"/>
      <c r="E79" s="268"/>
      <c r="F79" s="269"/>
      <c r="G79" s="142">
        <v>45</v>
      </c>
      <c r="H79" s="154">
        <v>1</v>
      </c>
      <c r="I79" s="154">
        <v>38</v>
      </c>
      <c r="J79" s="144">
        <v>1</v>
      </c>
      <c r="L79" s="192"/>
      <c r="M79" s="268"/>
      <c r="N79" s="269"/>
      <c r="O79" s="142">
        <v>67</v>
      </c>
      <c r="P79" s="154">
        <v>8</v>
      </c>
      <c r="Q79" s="154">
        <v>44</v>
      </c>
      <c r="R79" s="144">
        <v>8</v>
      </c>
      <c r="T79" s="192"/>
      <c r="U79" s="268"/>
      <c r="V79" s="269"/>
      <c r="W79" s="142">
        <v>21</v>
      </c>
      <c r="X79" s="154">
        <v>4</v>
      </c>
      <c r="Y79" s="154">
        <v>23</v>
      </c>
      <c r="Z79" s="144">
        <v>4</v>
      </c>
      <c r="AB79" s="192"/>
      <c r="AC79" s="268"/>
      <c r="AD79" s="269"/>
      <c r="AE79" s="142">
        <v>167</v>
      </c>
      <c r="AF79" s="154">
        <v>35</v>
      </c>
      <c r="AG79" s="154">
        <v>179</v>
      </c>
      <c r="AH79" s="144">
        <v>35</v>
      </c>
    </row>
    <row r="80" spans="3:34" x14ac:dyDescent="0.4">
      <c r="D80" s="192"/>
      <c r="E80" s="268"/>
      <c r="F80" s="269"/>
      <c r="G80" s="264"/>
      <c r="H80" s="156"/>
      <c r="I80" s="156"/>
      <c r="J80" s="146"/>
      <c r="L80" s="192"/>
      <c r="M80" s="268"/>
      <c r="N80" s="269"/>
      <c r="O80" s="264"/>
      <c r="P80" s="156"/>
      <c r="Q80" s="156"/>
      <c r="R80" s="146"/>
      <c r="T80" s="192"/>
      <c r="U80" s="268"/>
      <c r="V80" s="269"/>
      <c r="W80" s="264"/>
      <c r="X80" s="156"/>
      <c r="Y80" s="156"/>
      <c r="Z80" s="146"/>
      <c r="AB80" s="192"/>
      <c r="AC80" s="268"/>
      <c r="AD80" s="269"/>
      <c r="AE80" s="264"/>
      <c r="AF80" s="156"/>
      <c r="AG80" s="156"/>
      <c r="AH80" s="146"/>
    </row>
    <row r="81" spans="4:34" ht="19.5" thickBot="1" x14ac:dyDescent="0.45">
      <c r="D81" s="193"/>
      <c r="E81" s="270"/>
      <c r="F81" s="271"/>
      <c r="G81" s="265">
        <f>G79+H79</f>
        <v>46</v>
      </c>
      <c r="H81" s="196"/>
      <c r="I81" s="195">
        <f>I79+J79</f>
        <v>39</v>
      </c>
      <c r="J81" s="201"/>
      <c r="L81" s="193"/>
      <c r="M81" s="270"/>
      <c r="N81" s="271"/>
      <c r="O81" s="265">
        <f t="shared" ref="O81" si="5">O79+P79</f>
        <v>75</v>
      </c>
      <c r="P81" s="196"/>
      <c r="Q81" s="195">
        <f t="shared" ref="Q81" si="6">Q79+R79</f>
        <v>52</v>
      </c>
      <c r="R81" s="201"/>
      <c r="T81" s="193"/>
      <c r="U81" s="270"/>
      <c r="V81" s="271"/>
      <c r="W81" s="265">
        <f>W79+X79</f>
        <v>25</v>
      </c>
      <c r="X81" s="196"/>
      <c r="Y81" s="195">
        <f>Y79+Z79</f>
        <v>27</v>
      </c>
      <c r="Z81" s="201"/>
      <c r="AB81" s="193"/>
      <c r="AC81" s="270"/>
      <c r="AD81" s="271"/>
      <c r="AE81" s="265">
        <f>AE79+AF79</f>
        <v>202</v>
      </c>
      <c r="AF81" s="196"/>
      <c r="AG81" s="195">
        <f>AG79+AH79</f>
        <v>214</v>
      </c>
      <c r="AH81" s="201"/>
    </row>
    <row r="82" spans="4:34" x14ac:dyDescent="0.4">
      <c r="D82" s="191" t="s">
        <v>496</v>
      </c>
      <c r="E82" s="266">
        <v>105</v>
      </c>
      <c r="F82" s="267"/>
      <c r="G82" s="97" t="s">
        <v>103</v>
      </c>
      <c r="H82" s="70" t="s">
        <v>128</v>
      </c>
      <c r="I82" s="70" t="s">
        <v>129</v>
      </c>
      <c r="J82" s="71" t="s">
        <v>128</v>
      </c>
      <c r="L82" s="191" t="s">
        <v>448</v>
      </c>
      <c r="M82" s="266">
        <v>22</v>
      </c>
      <c r="N82" s="267"/>
      <c r="O82" s="97" t="s">
        <v>103</v>
      </c>
      <c r="P82" s="70" t="s">
        <v>128</v>
      </c>
      <c r="Q82" s="70" t="s">
        <v>129</v>
      </c>
      <c r="R82" s="71" t="s">
        <v>128</v>
      </c>
      <c r="T82" s="191" t="s">
        <v>427</v>
      </c>
      <c r="U82" s="266">
        <v>576</v>
      </c>
      <c r="V82" s="267"/>
      <c r="W82" s="97" t="s">
        <v>103</v>
      </c>
      <c r="X82" s="70" t="s">
        <v>128</v>
      </c>
      <c r="Y82" s="70" t="s">
        <v>129</v>
      </c>
      <c r="Z82" s="71" t="s">
        <v>128</v>
      </c>
      <c r="AB82" s="191" t="s">
        <v>337</v>
      </c>
      <c r="AC82" s="266">
        <v>109</v>
      </c>
      <c r="AD82" s="267"/>
      <c r="AE82" s="97" t="s">
        <v>103</v>
      </c>
      <c r="AF82" s="70" t="s">
        <v>128</v>
      </c>
      <c r="AG82" s="70" t="s">
        <v>129</v>
      </c>
      <c r="AH82" s="71" t="s">
        <v>128</v>
      </c>
    </row>
    <row r="83" spans="4:34" x14ac:dyDescent="0.4">
      <c r="D83" s="192"/>
      <c r="E83" s="268"/>
      <c r="F83" s="269"/>
      <c r="G83" s="142">
        <v>28</v>
      </c>
      <c r="H83" s="154">
        <v>3</v>
      </c>
      <c r="I83" s="154">
        <v>36</v>
      </c>
      <c r="J83" s="144">
        <v>3</v>
      </c>
      <c r="L83" s="192"/>
      <c r="M83" s="268"/>
      <c r="N83" s="269"/>
      <c r="O83" s="142">
        <v>24</v>
      </c>
      <c r="P83" s="154">
        <v>3</v>
      </c>
      <c r="Q83" s="154">
        <v>21</v>
      </c>
      <c r="R83" s="144">
        <v>3</v>
      </c>
      <c r="T83" s="192"/>
      <c r="U83" s="268"/>
      <c r="V83" s="269"/>
      <c r="W83" s="142">
        <v>44</v>
      </c>
      <c r="X83" s="154">
        <v>6</v>
      </c>
      <c r="Y83" s="154">
        <v>29</v>
      </c>
      <c r="Z83" s="144">
        <v>6</v>
      </c>
      <c r="AB83" s="192"/>
      <c r="AC83" s="268"/>
      <c r="AD83" s="269"/>
      <c r="AE83" s="142">
        <v>160</v>
      </c>
      <c r="AF83" s="154">
        <v>40</v>
      </c>
      <c r="AG83" s="154">
        <v>155</v>
      </c>
      <c r="AH83" s="144">
        <v>40</v>
      </c>
    </row>
    <row r="84" spans="4:34" x14ac:dyDescent="0.4">
      <c r="D84" s="192"/>
      <c r="E84" s="268"/>
      <c r="F84" s="269"/>
      <c r="G84" s="264"/>
      <c r="H84" s="156"/>
      <c r="I84" s="156"/>
      <c r="J84" s="146"/>
      <c r="L84" s="192"/>
      <c r="M84" s="268"/>
      <c r="N84" s="269"/>
      <c r="O84" s="264"/>
      <c r="P84" s="156"/>
      <c r="Q84" s="156"/>
      <c r="R84" s="146"/>
      <c r="T84" s="192"/>
      <c r="U84" s="268"/>
      <c r="V84" s="269"/>
      <c r="W84" s="264"/>
      <c r="X84" s="156"/>
      <c r="Y84" s="156"/>
      <c r="Z84" s="146"/>
      <c r="AB84" s="192"/>
      <c r="AC84" s="268"/>
      <c r="AD84" s="269"/>
      <c r="AE84" s="264"/>
      <c r="AF84" s="156"/>
      <c r="AG84" s="156"/>
      <c r="AH84" s="146"/>
    </row>
    <row r="85" spans="4:34" ht="19.5" thickBot="1" x14ac:dyDescent="0.45">
      <c r="D85" s="193"/>
      <c r="E85" s="270"/>
      <c r="F85" s="271"/>
      <c r="G85" s="265">
        <f>G83+H83</f>
        <v>31</v>
      </c>
      <c r="H85" s="196"/>
      <c r="I85" s="195">
        <f>I83+J83</f>
        <v>39</v>
      </c>
      <c r="J85" s="201"/>
      <c r="L85" s="193"/>
      <c r="M85" s="270"/>
      <c r="N85" s="271"/>
      <c r="O85" s="265">
        <f t="shared" ref="O85" si="7">O83+P83</f>
        <v>27</v>
      </c>
      <c r="P85" s="196"/>
      <c r="Q85" s="195">
        <f t="shared" ref="Q85" si="8">Q83+R83</f>
        <v>24</v>
      </c>
      <c r="R85" s="201"/>
      <c r="T85" s="193"/>
      <c r="U85" s="270"/>
      <c r="V85" s="271"/>
      <c r="W85" s="265">
        <f>W83+X83</f>
        <v>50</v>
      </c>
      <c r="X85" s="196"/>
      <c r="Y85" s="195">
        <f>Y83+Z83</f>
        <v>35</v>
      </c>
      <c r="Z85" s="201"/>
      <c r="AB85" s="193"/>
      <c r="AC85" s="270"/>
      <c r="AD85" s="271"/>
      <c r="AE85" s="265">
        <f>AE83+AF83</f>
        <v>200</v>
      </c>
      <c r="AF85" s="196"/>
      <c r="AG85" s="195">
        <f>AG83+AH83</f>
        <v>195</v>
      </c>
      <c r="AH85" s="201"/>
    </row>
    <row r="86" spans="4:34" x14ac:dyDescent="0.4">
      <c r="D86" s="191" t="s">
        <v>497</v>
      </c>
      <c r="E86" s="266">
        <v>112</v>
      </c>
      <c r="F86" s="267"/>
      <c r="G86" s="97" t="s">
        <v>103</v>
      </c>
      <c r="H86" s="70" t="s">
        <v>128</v>
      </c>
      <c r="I86" s="70" t="s">
        <v>129</v>
      </c>
      <c r="J86" s="71" t="s">
        <v>128</v>
      </c>
      <c r="L86" s="191" t="s">
        <v>449</v>
      </c>
      <c r="M86" s="266">
        <v>57</v>
      </c>
      <c r="N86" s="267"/>
      <c r="O86" s="97" t="s">
        <v>103</v>
      </c>
      <c r="P86" s="70" t="s">
        <v>128</v>
      </c>
      <c r="Q86" s="70" t="s">
        <v>129</v>
      </c>
      <c r="R86" s="71" t="s">
        <v>128</v>
      </c>
      <c r="T86" s="191" t="s">
        <v>429</v>
      </c>
      <c r="U86" s="266">
        <v>47</v>
      </c>
      <c r="V86" s="267"/>
      <c r="W86" s="97" t="s">
        <v>103</v>
      </c>
      <c r="X86" s="70" t="s">
        <v>128</v>
      </c>
      <c r="Y86" s="70" t="s">
        <v>129</v>
      </c>
      <c r="Z86" s="71" t="s">
        <v>128</v>
      </c>
      <c r="AB86" s="191" t="s">
        <v>338</v>
      </c>
      <c r="AC86" s="266">
        <v>25</v>
      </c>
      <c r="AD86" s="267"/>
      <c r="AE86" s="97" t="s">
        <v>103</v>
      </c>
      <c r="AF86" s="70" t="s">
        <v>128</v>
      </c>
      <c r="AG86" s="70" t="s">
        <v>129</v>
      </c>
      <c r="AH86" s="71" t="s">
        <v>128</v>
      </c>
    </row>
    <row r="87" spans="4:34" x14ac:dyDescent="0.4">
      <c r="D87" s="192"/>
      <c r="E87" s="268"/>
      <c r="F87" s="269"/>
      <c r="G87" s="142">
        <v>35</v>
      </c>
      <c r="H87" s="154">
        <v>4</v>
      </c>
      <c r="I87" s="154">
        <v>29</v>
      </c>
      <c r="J87" s="144">
        <v>4</v>
      </c>
      <c r="L87" s="192"/>
      <c r="M87" s="268"/>
      <c r="N87" s="269"/>
      <c r="O87" s="142">
        <v>21</v>
      </c>
      <c r="P87" s="154">
        <v>1</v>
      </c>
      <c r="Q87" s="154">
        <v>49</v>
      </c>
      <c r="R87" s="144">
        <v>1</v>
      </c>
      <c r="T87" s="192"/>
      <c r="U87" s="268"/>
      <c r="V87" s="269"/>
      <c r="W87" s="142">
        <v>42</v>
      </c>
      <c r="X87" s="154">
        <v>7</v>
      </c>
      <c r="Y87" s="154">
        <v>35</v>
      </c>
      <c r="Z87" s="144">
        <v>7</v>
      </c>
      <c r="AB87" s="192"/>
      <c r="AC87" s="268"/>
      <c r="AD87" s="269"/>
      <c r="AE87" s="142">
        <v>175</v>
      </c>
      <c r="AF87" s="154">
        <v>73</v>
      </c>
      <c r="AG87" s="154">
        <v>186</v>
      </c>
      <c r="AH87" s="144">
        <v>73</v>
      </c>
    </row>
    <row r="88" spans="4:34" x14ac:dyDescent="0.4">
      <c r="D88" s="192"/>
      <c r="E88" s="268"/>
      <c r="F88" s="269"/>
      <c r="G88" s="264"/>
      <c r="H88" s="156"/>
      <c r="I88" s="156"/>
      <c r="J88" s="146"/>
      <c r="L88" s="192"/>
      <c r="M88" s="268"/>
      <c r="N88" s="269"/>
      <c r="O88" s="264"/>
      <c r="P88" s="156"/>
      <c r="Q88" s="156"/>
      <c r="R88" s="146"/>
      <c r="T88" s="192"/>
      <c r="U88" s="268"/>
      <c r="V88" s="269"/>
      <c r="W88" s="264"/>
      <c r="X88" s="156"/>
      <c r="Y88" s="156"/>
      <c r="Z88" s="146"/>
      <c r="AB88" s="192"/>
      <c r="AC88" s="268"/>
      <c r="AD88" s="269"/>
      <c r="AE88" s="264"/>
      <c r="AF88" s="156"/>
      <c r="AG88" s="156"/>
      <c r="AH88" s="146"/>
    </row>
    <row r="89" spans="4:34" ht="19.5" thickBot="1" x14ac:dyDescent="0.45">
      <c r="D89" s="193"/>
      <c r="E89" s="270"/>
      <c r="F89" s="271"/>
      <c r="G89" s="265">
        <f>G87+H87</f>
        <v>39</v>
      </c>
      <c r="H89" s="196"/>
      <c r="I89" s="195">
        <f>I87+J87</f>
        <v>33</v>
      </c>
      <c r="J89" s="201"/>
      <c r="L89" s="193"/>
      <c r="M89" s="270"/>
      <c r="N89" s="271"/>
      <c r="O89" s="265">
        <f t="shared" ref="O89" si="9">O87+P87</f>
        <v>22</v>
      </c>
      <c r="P89" s="196"/>
      <c r="Q89" s="195">
        <f t="shared" ref="Q89" si="10">Q87+R87</f>
        <v>50</v>
      </c>
      <c r="R89" s="201"/>
      <c r="T89" s="193"/>
      <c r="U89" s="270"/>
      <c r="V89" s="271"/>
      <c r="W89" s="265">
        <f>W87+X87</f>
        <v>49</v>
      </c>
      <c r="X89" s="196"/>
      <c r="Y89" s="195">
        <f>Y87+Z87</f>
        <v>42</v>
      </c>
      <c r="Z89" s="201"/>
      <c r="AB89" s="193"/>
      <c r="AC89" s="270"/>
      <c r="AD89" s="271"/>
      <c r="AE89" s="265">
        <f>AE87+AF87</f>
        <v>248</v>
      </c>
      <c r="AF89" s="196"/>
      <c r="AG89" s="195">
        <f>AG87+AH87</f>
        <v>259</v>
      </c>
      <c r="AH89" s="201"/>
    </row>
    <row r="90" spans="4:34" x14ac:dyDescent="0.4">
      <c r="D90" s="191" t="s">
        <v>498</v>
      </c>
      <c r="E90" s="266"/>
      <c r="F90" s="267"/>
      <c r="G90" s="97" t="s">
        <v>103</v>
      </c>
      <c r="H90" s="70" t="s">
        <v>128</v>
      </c>
      <c r="I90" s="70" t="s">
        <v>129</v>
      </c>
      <c r="J90" s="71" t="s">
        <v>128</v>
      </c>
      <c r="L90" s="191" t="s">
        <v>450</v>
      </c>
      <c r="M90" s="266">
        <v>88</v>
      </c>
      <c r="N90" s="267"/>
      <c r="O90" s="97" t="s">
        <v>103</v>
      </c>
      <c r="P90" s="70" t="s">
        <v>128</v>
      </c>
      <c r="Q90" s="70" t="s">
        <v>129</v>
      </c>
      <c r="R90" s="71" t="s">
        <v>128</v>
      </c>
      <c r="T90" s="191" t="s">
        <v>402</v>
      </c>
      <c r="U90" s="266">
        <v>80</v>
      </c>
      <c r="V90" s="267"/>
      <c r="W90" s="97" t="s">
        <v>103</v>
      </c>
      <c r="X90" s="70" t="s">
        <v>128</v>
      </c>
      <c r="Y90" s="70" t="s">
        <v>129</v>
      </c>
      <c r="Z90" s="71" t="s">
        <v>128</v>
      </c>
      <c r="AB90" s="191" t="s">
        <v>339</v>
      </c>
      <c r="AC90" s="266">
        <v>119</v>
      </c>
      <c r="AD90" s="267"/>
      <c r="AE90" s="97" t="s">
        <v>103</v>
      </c>
      <c r="AF90" s="70" t="s">
        <v>128</v>
      </c>
      <c r="AG90" s="70" t="s">
        <v>129</v>
      </c>
      <c r="AH90" s="71" t="s">
        <v>128</v>
      </c>
    </row>
    <row r="91" spans="4:34" x14ac:dyDescent="0.4">
      <c r="D91" s="192"/>
      <c r="E91" s="268"/>
      <c r="F91" s="269"/>
      <c r="G91" s="142"/>
      <c r="H91" s="154"/>
      <c r="I91" s="154"/>
      <c r="J91" s="144"/>
      <c r="L91" s="192"/>
      <c r="M91" s="268"/>
      <c r="N91" s="269"/>
      <c r="O91" s="142">
        <v>44</v>
      </c>
      <c r="P91" s="154">
        <v>2</v>
      </c>
      <c r="Q91" s="154">
        <v>34</v>
      </c>
      <c r="R91" s="144">
        <v>2</v>
      </c>
      <c r="T91" s="192"/>
      <c r="U91" s="268"/>
      <c r="V91" s="269"/>
      <c r="W91" s="142">
        <v>35</v>
      </c>
      <c r="X91" s="154">
        <v>14</v>
      </c>
      <c r="Y91" s="154">
        <v>52</v>
      </c>
      <c r="Z91" s="144">
        <v>14</v>
      </c>
      <c r="AB91" s="192"/>
      <c r="AC91" s="268"/>
      <c r="AD91" s="269"/>
      <c r="AE91" s="142">
        <v>185</v>
      </c>
      <c r="AF91" s="154">
        <v>43</v>
      </c>
      <c r="AG91" s="154">
        <v>227</v>
      </c>
      <c r="AH91" s="144">
        <v>43</v>
      </c>
    </row>
    <row r="92" spans="4:34" x14ac:dyDescent="0.4">
      <c r="D92" s="192"/>
      <c r="E92" s="268"/>
      <c r="F92" s="269"/>
      <c r="G92" s="264"/>
      <c r="H92" s="156"/>
      <c r="I92" s="156"/>
      <c r="J92" s="146"/>
      <c r="L92" s="192"/>
      <c r="M92" s="268"/>
      <c r="N92" s="269"/>
      <c r="O92" s="264"/>
      <c r="P92" s="156"/>
      <c r="Q92" s="156"/>
      <c r="R92" s="146"/>
      <c r="T92" s="192"/>
      <c r="U92" s="268"/>
      <c r="V92" s="269"/>
      <c r="W92" s="264"/>
      <c r="X92" s="156"/>
      <c r="Y92" s="156"/>
      <c r="Z92" s="146"/>
      <c r="AB92" s="192"/>
      <c r="AC92" s="268"/>
      <c r="AD92" s="269"/>
      <c r="AE92" s="264"/>
      <c r="AF92" s="156"/>
      <c r="AG92" s="156"/>
      <c r="AH92" s="146"/>
    </row>
    <row r="93" spans="4:34" ht="19.5" thickBot="1" x14ac:dyDescent="0.45">
      <c r="D93" s="193"/>
      <c r="E93" s="270"/>
      <c r="F93" s="271"/>
      <c r="G93" s="265">
        <f>G91+H91</f>
        <v>0</v>
      </c>
      <c r="H93" s="196"/>
      <c r="I93" s="195">
        <f>I91+J91</f>
        <v>0</v>
      </c>
      <c r="J93" s="201"/>
      <c r="L93" s="193"/>
      <c r="M93" s="270"/>
      <c r="N93" s="271"/>
      <c r="O93" s="265">
        <f t="shared" ref="O93" si="11">O91+P91</f>
        <v>46</v>
      </c>
      <c r="P93" s="196"/>
      <c r="Q93" s="195">
        <f t="shared" ref="Q93" si="12">Q91+R91</f>
        <v>36</v>
      </c>
      <c r="R93" s="201"/>
      <c r="T93" s="193"/>
      <c r="U93" s="270"/>
      <c r="V93" s="271"/>
      <c r="W93" s="265">
        <f>W91+X91</f>
        <v>49</v>
      </c>
      <c r="X93" s="196"/>
      <c r="Y93" s="195">
        <f>Y91+Z91</f>
        <v>66</v>
      </c>
      <c r="Z93" s="201"/>
      <c r="AB93" s="193"/>
      <c r="AC93" s="270"/>
      <c r="AD93" s="271"/>
      <c r="AE93" s="265">
        <f>AE91+AF91</f>
        <v>228</v>
      </c>
      <c r="AF93" s="196"/>
      <c r="AG93" s="195">
        <f>AG91+AH91</f>
        <v>270</v>
      </c>
      <c r="AH93" s="201"/>
    </row>
    <row r="94" spans="4:34" ht="19.5" thickBot="1" x14ac:dyDescent="0.45">
      <c r="D94" s="191" t="s">
        <v>499</v>
      </c>
      <c r="E94" s="266"/>
      <c r="F94" s="267"/>
      <c r="G94" s="97" t="s">
        <v>103</v>
      </c>
      <c r="H94" s="70" t="s">
        <v>128</v>
      </c>
      <c r="I94" s="70" t="s">
        <v>129</v>
      </c>
      <c r="J94" s="71" t="s">
        <v>128</v>
      </c>
      <c r="L94" s="191" t="s">
        <v>451</v>
      </c>
      <c r="M94" s="266">
        <v>100</v>
      </c>
      <c r="N94" s="267"/>
      <c r="O94" s="97" t="s">
        <v>103</v>
      </c>
      <c r="P94" s="70" t="s">
        <v>128</v>
      </c>
      <c r="Q94" s="70" t="s">
        <v>129</v>
      </c>
      <c r="R94" s="71" t="s">
        <v>128</v>
      </c>
      <c r="T94" s="191" t="s">
        <v>403</v>
      </c>
      <c r="U94" s="266">
        <v>68</v>
      </c>
      <c r="V94" s="267"/>
      <c r="W94" s="97" t="s">
        <v>103</v>
      </c>
      <c r="X94" s="70" t="s">
        <v>128</v>
      </c>
      <c r="Y94" s="70" t="s">
        <v>129</v>
      </c>
      <c r="Z94" s="71" t="s">
        <v>128</v>
      </c>
      <c r="AB94" s="191" t="s">
        <v>392</v>
      </c>
      <c r="AC94" s="266">
        <v>85</v>
      </c>
      <c r="AD94" s="267"/>
      <c r="AE94" s="97" t="s">
        <v>103</v>
      </c>
      <c r="AF94" s="70" t="s">
        <v>128</v>
      </c>
      <c r="AG94" s="70" t="s">
        <v>129</v>
      </c>
      <c r="AH94" s="71" t="s">
        <v>128</v>
      </c>
    </row>
    <row r="95" spans="4:34" x14ac:dyDescent="0.4">
      <c r="D95" s="192"/>
      <c r="E95" s="268"/>
      <c r="F95" s="269"/>
      <c r="G95" s="273"/>
      <c r="H95" s="273"/>
      <c r="I95" s="273"/>
      <c r="J95" s="273"/>
      <c r="L95" s="192"/>
      <c r="M95" s="268"/>
      <c r="N95" s="269"/>
      <c r="O95" s="273">
        <v>55</v>
      </c>
      <c r="P95" s="273">
        <v>3</v>
      </c>
      <c r="Q95" s="273">
        <v>45</v>
      </c>
      <c r="R95" s="273">
        <v>3</v>
      </c>
      <c r="T95" s="192"/>
      <c r="U95" s="268"/>
      <c r="V95" s="269"/>
      <c r="W95" s="142">
        <v>6</v>
      </c>
      <c r="X95" s="154">
        <v>6</v>
      </c>
      <c r="Y95" s="154">
        <v>43</v>
      </c>
      <c r="Z95" s="144">
        <v>6</v>
      </c>
      <c r="AB95" s="192"/>
      <c r="AC95" s="268"/>
      <c r="AD95" s="269"/>
      <c r="AE95" s="142">
        <v>33</v>
      </c>
      <c r="AF95" s="154">
        <v>8</v>
      </c>
      <c r="AG95" s="154">
        <v>50</v>
      </c>
      <c r="AH95" s="144">
        <v>8</v>
      </c>
    </row>
    <row r="96" spans="4:34" x14ac:dyDescent="0.4">
      <c r="D96" s="192"/>
      <c r="E96" s="268"/>
      <c r="F96" s="269"/>
      <c r="G96" s="143"/>
      <c r="H96" s="143"/>
      <c r="I96" s="143"/>
      <c r="J96" s="143"/>
      <c r="L96" s="192"/>
      <c r="M96" s="268"/>
      <c r="N96" s="269"/>
      <c r="O96" s="143"/>
      <c r="P96" s="143"/>
      <c r="Q96" s="143"/>
      <c r="R96" s="143"/>
      <c r="T96" s="192"/>
      <c r="U96" s="268"/>
      <c r="V96" s="269"/>
      <c r="W96" s="264"/>
      <c r="X96" s="156"/>
      <c r="Y96" s="156"/>
      <c r="Z96" s="146"/>
      <c r="AB96" s="192"/>
      <c r="AC96" s="268"/>
      <c r="AD96" s="269"/>
      <c r="AE96" s="264"/>
      <c r="AF96" s="156"/>
      <c r="AG96" s="156"/>
      <c r="AH96" s="146"/>
    </row>
    <row r="97" spans="4:34" ht="19.5" thickBot="1" x14ac:dyDescent="0.45">
      <c r="D97" s="193"/>
      <c r="E97" s="270"/>
      <c r="F97" s="271"/>
      <c r="G97" s="265">
        <f>G95+H95</f>
        <v>0</v>
      </c>
      <c r="H97" s="196"/>
      <c r="I97" s="195">
        <f>I95+J95</f>
        <v>0</v>
      </c>
      <c r="J97" s="201"/>
      <c r="L97" s="193"/>
      <c r="M97" s="270"/>
      <c r="N97" s="271"/>
      <c r="O97" s="265">
        <f t="shared" ref="O97" si="13">O95+P95</f>
        <v>58</v>
      </c>
      <c r="P97" s="196"/>
      <c r="Q97" s="195">
        <f t="shared" ref="Q97" si="14">Q95+R95</f>
        <v>48</v>
      </c>
      <c r="R97" s="201"/>
      <c r="T97" s="193"/>
      <c r="U97" s="270"/>
      <c r="V97" s="271"/>
      <c r="W97" s="265">
        <f>W95+X95</f>
        <v>12</v>
      </c>
      <c r="X97" s="196"/>
      <c r="Y97" s="195">
        <f>Y95+Z95</f>
        <v>49</v>
      </c>
      <c r="Z97" s="201"/>
      <c r="AB97" s="193"/>
      <c r="AC97" s="270"/>
      <c r="AD97" s="271"/>
      <c r="AE97" s="265">
        <f>AE95+AF95</f>
        <v>41</v>
      </c>
      <c r="AF97" s="196"/>
      <c r="AG97" s="195">
        <f>AG95+AH95</f>
        <v>58</v>
      </c>
      <c r="AH97" s="201"/>
    </row>
  </sheetData>
  <mergeCells count="696">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AI31:AJ31"/>
    <mergeCell ref="AK31:AL31"/>
    <mergeCell ref="B32:B61"/>
    <mergeCell ref="C32:C34"/>
    <mergeCell ref="D32:D34"/>
    <mergeCell ref="E32:E33"/>
    <mergeCell ref="F32:F33"/>
    <mergeCell ref="G32:G33"/>
    <mergeCell ref="H32:H33"/>
    <mergeCell ref="I32:I34"/>
    <mergeCell ref="L30:M31"/>
    <mergeCell ref="N30:S30"/>
    <mergeCell ref="V30:W31"/>
    <mergeCell ref="X30:AC30"/>
    <mergeCell ref="AF30:AG31"/>
    <mergeCell ref="AH30:AM30"/>
    <mergeCell ref="O31:P31"/>
    <mergeCell ref="Q31:R31"/>
    <mergeCell ref="Y31:Z31"/>
    <mergeCell ref="AA31:AB31"/>
    <mergeCell ref="AM32:AM34"/>
    <mergeCell ref="AI34:AJ34"/>
    <mergeCell ref="AK34:AL34"/>
    <mergeCell ref="Z32:Z33"/>
    <mergeCell ref="O32:O33"/>
    <mergeCell ref="P32:P33"/>
    <mergeCell ref="Q32:Q33"/>
    <mergeCell ref="O41:O42"/>
    <mergeCell ref="P41:P42"/>
    <mergeCell ref="AA32:AA33"/>
    <mergeCell ref="AB32:AB33"/>
    <mergeCell ref="AC32:AC34"/>
    <mergeCell ref="AF32:AF61"/>
    <mergeCell ref="AA38:AA39"/>
    <mergeCell ref="AB38:AB39"/>
    <mergeCell ref="AC38:AC40"/>
    <mergeCell ref="S50:S52"/>
    <mergeCell ref="W50:W52"/>
    <mergeCell ref="AA56:AA57"/>
    <mergeCell ref="AB56:AB57"/>
    <mergeCell ref="AC56:AC58"/>
    <mergeCell ref="R56:R57"/>
    <mergeCell ref="S56:S58"/>
    <mergeCell ref="W56:W58"/>
    <mergeCell ref="O59:O60"/>
    <mergeCell ref="P59:P60"/>
    <mergeCell ref="Q59:Q60"/>
    <mergeCell ref="O47:O48"/>
    <mergeCell ref="AI32:AI33"/>
    <mergeCell ref="AJ32:AJ33"/>
    <mergeCell ref="AK32:AK33"/>
    <mergeCell ref="AL32:AL33"/>
    <mergeCell ref="R32:R33"/>
    <mergeCell ref="S32:S34"/>
    <mergeCell ref="V32:V61"/>
    <mergeCell ref="W32:W34"/>
    <mergeCell ref="X32:X34"/>
    <mergeCell ref="Y32:Y33"/>
    <mergeCell ref="R35:R36"/>
    <mergeCell ref="S35:S37"/>
    <mergeCell ref="W35:W37"/>
    <mergeCell ref="X35:X37"/>
    <mergeCell ref="AG32:AG34"/>
    <mergeCell ref="AG38:AG40"/>
    <mergeCell ref="AL35:AL36"/>
    <mergeCell ref="AJ41:AJ42"/>
    <mergeCell ref="AK41:AK42"/>
    <mergeCell ref="Y34:Z34"/>
    <mergeCell ref="AA34:AB34"/>
    <mergeCell ref="AH32:AH34"/>
    <mergeCell ref="S44:S46"/>
    <mergeCell ref="AK43:AL43"/>
    <mergeCell ref="C35:C37"/>
    <mergeCell ref="D35:D37"/>
    <mergeCell ref="E35:E36"/>
    <mergeCell ref="F35:F36"/>
    <mergeCell ref="G35:G36"/>
    <mergeCell ref="H35:H36"/>
    <mergeCell ref="E37:F37"/>
    <mergeCell ref="G37:H37"/>
    <mergeCell ref="E34:F34"/>
    <mergeCell ref="G34:H34"/>
    <mergeCell ref="AM35:AM37"/>
    <mergeCell ref="AI37:AJ37"/>
    <mergeCell ref="AK37:AL37"/>
    <mergeCell ref="Y35:Y36"/>
    <mergeCell ref="Z35:Z36"/>
    <mergeCell ref="AA35:AA36"/>
    <mergeCell ref="AB35:AB36"/>
    <mergeCell ref="AC35:AC37"/>
    <mergeCell ref="AG35:AG37"/>
    <mergeCell ref="Y37:Z37"/>
    <mergeCell ref="AA37:AB37"/>
    <mergeCell ref="AH35:AH37"/>
    <mergeCell ref="AI35:AI36"/>
    <mergeCell ref="AJ35:AJ36"/>
    <mergeCell ref="AK35:AK36"/>
    <mergeCell ref="I35:I37"/>
    <mergeCell ref="M35:M37"/>
    <mergeCell ref="N35:N37"/>
    <mergeCell ref="O35:O36"/>
    <mergeCell ref="P35:P36"/>
    <mergeCell ref="Q35:Q36"/>
    <mergeCell ref="O37:P37"/>
    <mergeCell ref="Q37:R37"/>
    <mergeCell ref="L32:L61"/>
    <mergeCell ref="M32:M34"/>
    <mergeCell ref="N32:N34"/>
    <mergeCell ref="M41:M43"/>
    <mergeCell ref="N41:N43"/>
    <mergeCell ref="O34:P34"/>
    <mergeCell ref="Q34:R34"/>
    <mergeCell ref="I38:I40"/>
    <mergeCell ref="M38:M40"/>
    <mergeCell ref="N38:N40"/>
    <mergeCell ref="O38:O39"/>
    <mergeCell ref="P38:P39"/>
    <mergeCell ref="O40:P40"/>
    <mergeCell ref="Q44:Q45"/>
    <mergeCell ref="R44:R45"/>
    <mergeCell ref="R50:R51"/>
    <mergeCell ref="AM38:AM40"/>
    <mergeCell ref="R38:R39"/>
    <mergeCell ref="S38:S40"/>
    <mergeCell ref="W38:W40"/>
    <mergeCell ref="X38:X40"/>
    <mergeCell ref="Y38:Y39"/>
    <mergeCell ref="Z38:Z39"/>
    <mergeCell ref="Q40:R40"/>
    <mergeCell ref="Y40:Z40"/>
    <mergeCell ref="Q38:Q39"/>
    <mergeCell ref="AA40:AB40"/>
    <mergeCell ref="AI40:AJ40"/>
    <mergeCell ref="AK40:AL40"/>
    <mergeCell ref="AJ38:AJ39"/>
    <mergeCell ref="AK38:AK39"/>
    <mergeCell ref="AL38:AL39"/>
    <mergeCell ref="AH38:AH40"/>
    <mergeCell ref="AI38:AI39"/>
    <mergeCell ref="C38:C40"/>
    <mergeCell ref="D38:D40"/>
    <mergeCell ref="E38:E39"/>
    <mergeCell ref="F38:F39"/>
    <mergeCell ref="G38:G39"/>
    <mergeCell ref="H38:H39"/>
    <mergeCell ref="E40:F40"/>
    <mergeCell ref="G40:H40"/>
    <mergeCell ref="AL41:AL42"/>
    <mergeCell ref="C41:C43"/>
    <mergeCell ref="D41:D43"/>
    <mergeCell ref="I41:I43"/>
    <mergeCell ref="AI41:AI42"/>
    <mergeCell ref="AM41:AM43"/>
    <mergeCell ref="E43:F43"/>
    <mergeCell ref="G43:H43"/>
    <mergeCell ref="O43:P43"/>
    <mergeCell ref="Q43:R43"/>
    <mergeCell ref="Y43:Z43"/>
    <mergeCell ref="Z41:Z42"/>
    <mergeCell ref="AA41:AA42"/>
    <mergeCell ref="AB41:AB42"/>
    <mergeCell ref="AC41:AC43"/>
    <mergeCell ref="AG41:AG43"/>
    <mergeCell ref="AH41:AH43"/>
    <mergeCell ref="AA43:AB43"/>
    <mergeCell ref="Q41:Q42"/>
    <mergeCell ref="R41:R42"/>
    <mergeCell ref="S41:S43"/>
    <mergeCell ref="W41:W43"/>
    <mergeCell ref="X41:X43"/>
    <mergeCell ref="Y41:Y42"/>
    <mergeCell ref="E41:E42"/>
    <mergeCell ref="F41:F42"/>
    <mergeCell ref="G41:G42"/>
    <mergeCell ref="H41:H42"/>
    <mergeCell ref="AI43:AJ43"/>
    <mergeCell ref="C44:C46"/>
    <mergeCell ref="D44:D46"/>
    <mergeCell ref="E44:E45"/>
    <mergeCell ref="F44:F45"/>
    <mergeCell ref="G44:G45"/>
    <mergeCell ref="H44:H45"/>
    <mergeCell ref="I44:I46"/>
    <mergeCell ref="M44:M46"/>
    <mergeCell ref="AL44:AL45"/>
    <mergeCell ref="AM44:AM46"/>
    <mergeCell ref="E46:F46"/>
    <mergeCell ref="G46:H46"/>
    <mergeCell ref="O46:P46"/>
    <mergeCell ref="Q46:R46"/>
    <mergeCell ref="Y46:Z46"/>
    <mergeCell ref="AA46:AB46"/>
    <mergeCell ref="AI46:AJ46"/>
    <mergeCell ref="AK46:AL46"/>
    <mergeCell ref="AC44:AC46"/>
    <mergeCell ref="AG44:AG46"/>
    <mergeCell ref="AH44:AH46"/>
    <mergeCell ref="AI44:AI45"/>
    <mergeCell ref="AJ44:AJ45"/>
    <mergeCell ref="AK44:AK45"/>
    <mergeCell ref="W44:W46"/>
    <mergeCell ref="X44:X46"/>
    <mergeCell ref="Y44:Y45"/>
    <mergeCell ref="Z44:Z45"/>
    <mergeCell ref="AA44:AA45"/>
    <mergeCell ref="AB44:AB45"/>
    <mergeCell ref="N44:N46"/>
    <mergeCell ref="O44:O45"/>
    <mergeCell ref="P44:P45"/>
    <mergeCell ref="AM47:AM49"/>
    <mergeCell ref="E49:F49"/>
    <mergeCell ref="G49:H49"/>
    <mergeCell ref="O49:P49"/>
    <mergeCell ref="Q49:R49"/>
    <mergeCell ref="Y49:Z49"/>
    <mergeCell ref="AA49:AB49"/>
    <mergeCell ref="AA47:AA48"/>
    <mergeCell ref="AB47:AB48"/>
    <mergeCell ref="AC47:AC49"/>
    <mergeCell ref="AG47:AG49"/>
    <mergeCell ref="AH47:AH49"/>
    <mergeCell ref="AI47:AI48"/>
    <mergeCell ref="AI49:AJ49"/>
    <mergeCell ref="R47:R48"/>
    <mergeCell ref="S47:S49"/>
    <mergeCell ref="W47:W49"/>
    <mergeCell ref="X47:X49"/>
    <mergeCell ref="Y47:Y48"/>
    <mergeCell ref="Z47:Z48"/>
    <mergeCell ref="I47:I49"/>
    <mergeCell ref="AK49:AL49"/>
    <mergeCell ref="M47:M49"/>
    <mergeCell ref="N47:N49"/>
    <mergeCell ref="C50:C52"/>
    <mergeCell ref="D50:D52"/>
    <mergeCell ref="E50:E51"/>
    <mergeCell ref="F50:F51"/>
    <mergeCell ref="G50:G51"/>
    <mergeCell ref="H50:H51"/>
    <mergeCell ref="I50:I52"/>
    <mergeCell ref="M50:M52"/>
    <mergeCell ref="N50:N52"/>
    <mergeCell ref="P47:P48"/>
    <mergeCell ref="Q47:Q48"/>
    <mergeCell ref="C47:C49"/>
    <mergeCell ref="D47:D49"/>
    <mergeCell ref="E47:E48"/>
    <mergeCell ref="F47:F48"/>
    <mergeCell ref="G47:G48"/>
    <mergeCell ref="H47:H48"/>
    <mergeCell ref="AJ47:AJ48"/>
    <mergeCell ref="AK47:AK48"/>
    <mergeCell ref="AL47:AL48"/>
    <mergeCell ref="AM50:AM52"/>
    <mergeCell ref="E52:F52"/>
    <mergeCell ref="G52:H52"/>
    <mergeCell ref="O52:P52"/>
    <mergeCell ref="Q52:R52"/>
    <mergeCell ref="Y52:Z52"/>
    <mergeCell ref="AA52:AB52"/>
    <mergeCell ref="AI52:AJ52"/>
    <mergeCell ref="AK52:AL52"/>
    <mergeCell ref="AG50:AG52"/>
    <mergeCell ref="AH50:AH52"/>
    <mergeCell ref="AI50:AI51"/>
    <mergeCell ref="AJ50:AJ51"/>
    <mergeCell ref="AK50:AK51"/>
    <mergeCell ref="AL50:AL51"/>
    <mergeCell ref="X50:X52"/>
    <mergeCell ref="Y50:Y51"/>
    <mergeCell ref="Z50:Z51"/>
    <mergeCell ref="AA50:AA51"/>
    <mergeCell ref="AB50:AB51"/>
    <mergeCell ref="AC50:AC52"/>
    <mergeCell ref="O50:O51"/>
    <mergeCell ref="P50:P51"/>
    <mergeCell ref="Q50:Q51"/>
    <mergeCell ref="AM53:AM55"/>
    <mergeCell ref="E55:F55"/>
    <mergeCell ref="G55:H55"/>
    <mergeCell ref="O55:P55"/>
    <mergeCell ref="Q55:R55"/>
    <mergeCell ref="Y55:Z55"/>
    <mergeCell ref="AA55:AB55"/>
    <mergeCell ref="AA53:AA54"/>
    <mergeCell ref="AB53:AB54"/>
    <mergeCell ref="AC53:AC55"/>
    <mergeCell ref="AG53:AG55"/>
    <mergeCell ref="AH53:AH55"/>
    <mergeCell ref="AI53:AI54"/>
    <mergeCell ref="AI55:AJ55"/>
    <mergeCell ref="R53:R54"/>
    <mergeCell ref="S53:S55"/>
    <mergeCell ref="W53:W55"/>
    <mergeCell ref="X53:X55"/>
    <mergeCell ref="Y53:Y54"/>
    <mergeCell ref="Z53:Z54"/>
    <mergeCell ref="I53:I55"/>
    <mergeCell ref="F53:F54"/>
    <mergeCell ref="G53:G54"/>
    <mergeCell ref="H53:H54"/>
    <mergeCell ref="AJ53:AJ54"/>
    <mergeCell ref="AK53:AK54"/>
    <mergeCell ref="AL53:AL54"/>
    <mergeCell ref="C59:C61"/>
    <mergeCell ref="D59:D61"/>
    <mergeCell ref="E59:E60"/>
    <mergeCell ref="F59:F60"/>
    <mergeCell ref="G59:G60"/>
    <mergeCell ref="H59:H60"/>
    <mergeCell ref="AK55:AL55"/>
    <mergeCell ref="C56:C58"/>
    <mergeCell ref="D56:D58"/>
    <mergeCell ref="E56:E57"/>
    <mergeCell ref="F56:F57"/>
    <mergeCell ref="G56:G57"/>
    <mergeCell ref="H56:H57"/>
    <mergeCell ref="I56:I58"/>
    <mergeCell ref="M56:M58"/>
    <mergeCell ref="N56:N58"/>
    <mergeCell ref="M53:M55"/>
    <mergeCell ref="N53:N55"/>
    <mergeCell ref="O53:O54"/>
    <mergeCell ref="P53:P54"/>
    <mergeCell ref="Q53:Q54"/>
    <mergeCell ref="C53:C55"/>
    <mergeCell ref="D53:D55"/>
    <mergeCell ref="E53:E54"/>
    <mergeCell ref="AM56:AM58"/>
    <mergeCell ref="E58:F58"/>
    <mergeCell ref="G58:H58"/>
    <mergeCell ref="O58:P58"/>
    <mergeCell ref="Q58:R58"/>
    <mergeCell ref="Y58:Z58"/>
    <mergeCell ref="AA58:AB58"/>
    <mergeCell ref="AI58:AJ58"/>
    <mergeCell ref="AK58:AL58"/>
    <mergeCell ref="AG56:AG58"/>
    <mergeCell ref="AH56:AH58"/>
    <mergeCell ref="AI56:AI57"/>
    <mergeCell ref="AJ56:AJ57"/>
    <mergeCell ref="AK56:AK57"/>
    <mergeCell ref="AL56:AL57"/>
    <mergeCell ref="X56:X58"/>
    <mergeCell ref="Y56:Y57"/>
    <mergeCell ref="Z56:Z57"/>
    <mergeCell ref="O56:O57"/>
    <mergeCell ref="P56:P57"/>
    <mergeCell ref="Q56:Q57"/>
    <mergeCell ref="AM59:AM61"/>
    <mergeCell ref="E61:F61"/>
    <mergeCell ref="G61:H61"/>
    <mergeCell ref="O61:P61"/>
    <mergeCell ref="Q61:R61"/>
    <mergeCell ref="Y61:Z61"/>
    <mergeCell ref="AA61:AB61"/>
    <mergeCell ref="AA59:AA60"/>
    <mergeCell ref="AB59:AB60"/>
    <mergeCell ref="AC59:AC61"/>
    <mergeCell ref="AG59:AG61"/>
    <mergeCell ref="AH59:AH61"/>
    <mergeCell ref="AI59:AI60"/>
    <mergeCell ref="AI61:AJ61"/>
    <mergeCell ref="R59:R60"/>
    <mergeCell ref="S59:S61"/>
    <mergeCell ref="W59:W61"/>
    <mergeCell ref="X59:X61"/>
    <mergeCell ref="Y59:Y60"/>
    <mergeCell ref="Z59:Z60"/>
    <mergeCell ref="I59:I61"/>
    <mergeCell ref="AK61:AL61"/>
    <mergeCell ref="M59:M61"/>
    <mergeCell ref="N59:N61"/>
    <mergeCell ref="AE65:AF65"/>
    <mergeCell ref="AG65:AH65"/>
    <mergeCell ref="AJ59:AJ60"/>
    <mergeCell ref="AK59:AK60"/>
    <mergeCell ref="AL59:AL60"/>
    <mergeCell ref="T66:T69"/>
    <mergeCell ref="U66:V69"/>
    <mergeCell ref="AH67:AH68"/>
    <mergeCell ref="Y69:Z69"/>
    <mergeCell ref="AE69:AF69"/>
    <mergeCell ref="AG69:AH69"/>
    <mergeCell ref="AE67:AE68"/>
    <mergeCell ref="AF67:AF68"/>
    <mergeCell ref="D63:D64"/>
    <mergeCell ref="E65:F65"/>
    <mergeCell ref="G65:H65"/>
    <mergeCell ref="I65:J65"/>
    <mergeCell ref="M65:N65"/>
    <mergeCell ref="O65:P65"/>
    <mergeCell ref="Q65:R65"/>
    <mergeCell ref="U65:V65"/>
    <mergeCell ref="W65:X65"/>
    <mergeCell ref="G67:G68"/>
    <mergeCell ref="H67:H68"/>
    <mergeCell ref="I67:I68"/>
    <mergeCell ref="J67:J68"/>
    <mergeCell ref="O67:O68"/>
    <mergeCell ref="P67:P68"/>
    <mergeCell ref="Q67:Q68"/>
    <mergeCell ref="Y65:Z65"/>
    <mergeCell ref="AC65:AD65"/>
    <mergeCell ref="W67:W68"/>
    <mergeCell ref="X67:X68"/>
    <mergeCell ref="Y67:Y68"/>
    <mergeCell ref="Z67:Z68"/>
    <mergeCell ref="AB66:AB69"/>
    <mergeCell ref="AC66:AD69"/>
    <mergeCell ref="D66:D69"/>
    <mergeCell ref="E66:F69"/>
    <mergeCell ref="L66:L69"/>
    <mergeCell ref="M66:N69"/>
    <mergeCell ref="T70:T73"/>
    <mergeCell ref="U70:V73"/>
    <mergeCell ref="AG67:AG68"/>
    <mergeCell ref="R67:R68"/>
    <mergeCell ref="AG71:AG72"/>
    <mergeCell ref="Q71:Q72"/>
    <mergeCell ref="R71:R72"/>
    <mergeCell ref="D70:D73"/>
    <mergeCell ref="E70:F73"/>
    <mergeCell ref="L70:L73"/>
    <mergeCell ref="M70:N73"/>
    <mergeCell ref="I71:I72"/>
    <mergeCell ref="J71:J72"/>
    <mergeCell ref="O71:O72"/>
    <mergeCell ref="P71:P72"/>
    <mergeCell ref="G69:H69"/>
    <mergeCell ref="I69:J69"/>
    <mergeCell ref="O69:P69"/>
    <mergeCell ref="Q69:R69"/>
    <mergeCell ref="W69:X69"/>
    <mergeCell ref="AH71:AH72"/>
    <mergeCell ref="G73:H73"/>
    <mergeCell ref="I73:J73"/>
    <mergeCell ref="O73:P73"/>
    <mergeCell ref="Q73:R73"/>
    <mergeCell ref="W73:X73"/>
    <mergeCell ref="Y73:Z73"/>
    <mergeCell ref="AE73:AF73"/>
    <mergeCell ref="AG73:AH73"/>
    <mergeCell ref="W71:W72"/>
    <mergeCell ref="X71:X72"/>
    <mergeCell ref="Y71:Y72"/>
    <mergeCell ref="Z71:Z72"/>
    <mergeCell ref="AE71:AE72"/>
    <mergeCell ref="AF71:AF72"/>
    <mergeCell ref="AB70:AB73"/>
    <mergeCell ref="AC70:AD73"/>
    <mergeCell ref="G71:G72"/>
    <mergeCell ref="H71:H72"/>
    <mergeCell ref="AH75:AH76"/>
    <mergeCell ref="G77:H77"/>
    <mergeCell ref="I77:J77"/>
    <mergeCell ref="O77:P77"/>
    <mergeCell ref="Q77:R77"/>
    <mergeCell ref="W77:X77"/>
    <mergeCell ref="Y77:Z77"/>
    <mergeCell ref="AE77:AF77"/>
    <mergeCell ref="AG77:AH77"/>
    <mergeCell ref="W75:W76"/>
    <mergeCell ref="X75:X76"/>
    <mergeCell ref="Y75:Y76"/>
    <mergeCell ref="Z75:Z76"/>
    <mergeCell ref="AE75:AE76"/>
    <mergeCell ref="AF75:AF76"/>
    <mergeCell ref="AB74:AB77"/>
    <mergeCell ref="AC74:AD77"/>
    <mergeCell ref="G75:G76"/>
    <mergeCell ref="H75:H76"/>
    <mergeCell ref="I75:I76"/>
    <mergeCell ref="J75:J76"/>
    <mergeCell ref="O75:O76"/>
    <mergeCell ref="P75:P76"/>
    <mergeCell ref="Q75:Q76"/>
    <mergeCell ref="R79:R80"/>
    <mergeCell ref="D78:D81"/>
    <mergeCell ref="E78:F81"/>
    <mergeCell ref="L78:L81"/>
    <mergeCell ref="M78:N81"/>
    <mergeCell ref="T78:T81"/>
    <mergeCell ref="U78:V81"/>
    <mergeCell ref="AG75:AG76"/>
    <mergeCell ref="R75:R76"/>
    <mergeCell ref="D74:D77"/>
    <mergeCell ref="E74:F77"/>
    <mergeCell ref="L74:L77"/>
    <mergeCell ref="M74:N77"/>
    <mergeCell ref="T74:T77"/>
    <mergeCell ref="U74:V77"/>
    <mergeCell ref="AG79:AG80"/>
    <mergeCell ref="AH79:AH80"/>
    <mergeCell ref="G81:H81"/>
    <mergeCell ref="I81:J81"/>
    <mergeCell ref="O81:P81"/>
    <mergeCell ref="Q81:R81"/>
    <mergeCell ref="W81:X81"/>
    <mergeCell ref="Y81:Z81"/>
    <mergeCell ref="AE81:AF81"/>
    <mergeCell ref="AG81:AH81"/>
    <mergeCell ref="W79:W80"/>
    <mergeCell ref="X79:X80"/>
    <mergeCell ref="Y79:Y80"/>
    <mergeCell ref="Z79:Z80"/>
    <mergeCell ref="AE79:AE80"/>
    <mergeCell ref="AF79:AF80"/>
    <mergeCell ref="AB78:AB81"/>
    <mergeCell ref="AC78:AD81"/>
    <mergeCell ref="G79:G80"/>
    <mergeCell ref="H79:H80"/>
    <mergeCell ref="I79:I80"/>
    <mergeCell ref="J79:J80"/>
    <mergeCell ref="O79:O80"/>
    <mergeCell ref="P79:P80"/>
    <mergeCell ref="Q79:Q80"/>
    <mergeCell ref="AH83:AH84"/>
    <mergeCell ref="G85:H85"/>
    <mergeCell ref="I85:J85"/>
    <mergeCell ref="O85:P85"/>
    <mergeCell ref="Q85:R85"/>
    <mergeCell ref="W85:X85"/>
    <mergeCell ref="Y85:Z85"/>
    <mergeCell ref="AE85:AF85"/>
    <mergeCell ref="AG85:AH85"/>
    <mergeCell ref="W83:W84"/>
    <mergeCell ref="X83:X84"/>
    <mergeCell ref="Y83:Y84"/>
    <mergeCell ref="Z83:Z84"/>
    <mergeCell ref="AE83:AE84"/>
    <mergeCell ref="AF83:AF84"/>
    <mergeCell ref="AB82:AB85"/>
    <mergeCell ref="AC82:AD85"/>
    <mergeCell ref="G83:G84"/>
    <mergeCell ref="H83:H84"/>
    <mergeCell ref="I83:I84"/>
    <mergeCell ref="J83:J84"/>
    <mergeCell ref="O83:O84"/>
    <mergeCell ref="P83:P84"/>
    <mergeCell ref="Q83:Q84"/>
    <mergeCell ref="R87:R88"/>
    <mergeCell ref="D86:D89"/>
    <mergeCell ref="E86:F89"/>
    <mergeCell ref="L86:L89"/>
    <mergeCell ref="M86:N89"/>
    <mergeCell ref="T86:T89"/>
    <mergeCell ref="U86:V89"/>
    <mergeCell ref="AG83:AG84"/>
    <mergeCell ref="R83:R84"/>
    <mergeCell ref="D82:D85"/>
    <mergeCell ref="E82:F85"/>
    <mergeCell ref="L82:L85"/>
    <mergeCell ref="M82:N85"/>
    <mergeCell ref="T82:T85"/>
    <mergeCell ref="U82:V85"/>
    <mergeCell ref="AG87:AG88"/>
    <mergeCell ref="AH87:AH88"/>
    <mergeCell ref="G89:H89"/>
    <mergeCell ref="I89:J89"/>
    <mergeCell ref="O89:P89"/>
    <mergeCell ref="Q89:R89"/>
    <mergeCell ref="W89:X89"/>
    <mergeCell ref="Y89:Z89"/>
    <mergeCell ref="AE89:AF89"/>
    <mergeCell ref="AG89:AH89"/>
    <mergeCell ref="W87:W88"/>
    <mergeCell ref="X87:X88"/>
    <mergeCell ref="Y87:Y88"/>
    <mergeCell ref="Z87:Z88"/>
    <mergeCell ref="AE87:AE88"/>
    <mergeCell ref="AF87:AF88"/>
    <mergeCell ref="AB86:AB89"/>
    <mergeCell ref="AC86:AD89"/>
    <mergeCell ref="G87:G88"/>
    <mergeCell ref="H87:H88"/>
    <mergeCell ref="I87:I88"/>
    <mergeCell ref="J87:J88"/>
    <mergeCell ref="O87:O88"/>
    <mergeCell ref="P87:P88"/>
    <mergeCell ref="Q87:Q88"/>
    <mergeCell ref="AH91:AH92"/>
    <mergeCell ref="G93:H93"/>
    <mergeCell ref="I93:J93"/>
    <mergeCell ref="O93:P93"/>
    <mergeCell ref="Q93:R93"/>
    <mergeCell ref="W93:X93"/>
    <mergeCell ref="Y93:Z93"/>
    <mergeCell ref="AE93:AF93"/>
    <mergeCell ref="AG93:AH93"/>
    <mergeCell ref="W91:W92"/>
    <mergeCell ref="X91:X92"/>
    <mergeCell ref="Y91:Y92"/>
    <mergeCell ref="Z91:Z92"/>
    <mergeCell ref="AE91:AE92"/>
    <mergeCell ref="AF91:AF92"/>
    <mergeCell ref="AB90:AB93"/>
    <mergeCell ref="AC90:AD93"/>
    <mergeCell ref="G91:G92"/>
    <mergeCell ref="H91:H92"/>
    <mergeCell ref="I91:I92"/>
    <mergeCell ref="J91:J92"/>
    <mergeCell ref="O91:O92"/>
    <mergeCell ref="P91:P92"/>
    <mergeCell ref="Q91:Q92"/>
    <mergeCell ref="R95:R96"/>
    <mergeCell ref="D94:D97"/>
    <mergeCell ref="E94:F97"/>
    <mergeCell ref="L94:L97"/>
    <mergeCell ref="M94:N97"/>
    <mergeCell ref="T94:T97"/>
    <mergeCell ref="U94:V97"/>
    <mergeCell ref="AG91:AG92"/>
    <mergeCell ref="R91:R92"/>
    <mergeCell ref="D90:D93"/>
    <mergeCell ref="E90:F93"/>
    <mergeCell ref="L90:L93"/>
    <mergeCell ref="M90:N93"/>
    <mergeCell ref="T90:T93"/>
    <mergeCell ref="U90:V93"/>
    <mergeCell ref="AG95:AG96"/>
    <mergeCell ref="AH95:AH96"/>
    <mergeCell ref="G97:H97"/>
    <mergeCell ref="I97:J97"/>
    <mergeCell ref="O97:P97"/>
    <mergeCell ref="Q97:R97"/>
    <mergeCell ref="W97:X97"/>
    <mergeCell ref="Y97:Z97"/>
    <mergeCell ref="AE97:AF97"/>
    <mergeCell ref="AG97:AH97"/>
    <mergeCell ref="W95:W96"/>
    <mergeCell ref="X95:X96"/>
    <mergeCell ref="Y95:Y96"/>
    <mergeCell ref="Z95:Z96"/>
    <mergeCell ref="AE95:AE96"/>
    <mergeCell ref="AF95:AF96"/>
    <mergeCell ref="AB94:AB97"/>
    <mergeCell ref="AC94:AD97"/>
    <mergeCell ref="G95:G96"/>
    <mergeCell ref="H95:H96"/>
    <mergeCell ref="I95:I96"/>
    <mergeCell ref="J95:J96"/>
    <mergeCell ref="O95:O96"/>
    <mergeCell ref="P95:P96"/>
    <mergeCell ref="Q95:Q96"/>
  </mergeCells>
  <phoneticPr fontId="4"/>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AF8E-B237-43C2-8CD1-52EBB4346F09}">
  <dimension ref="B1:AN97"/>
  <sheetViews>
    <sheetView topLeftCell="A13" zoomScale="70" zoomScaleNormal="70" workbookViewId="0">
      <selection activeCell="I41" sqref="I41:I43"/>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519</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521</v>
      </c>
      <c r="D8" s="143">
        <v>534</v>
      </c>
      <c r="E8" s="143">
        <v>83</v>
      </c>
      <c r="F8" s="143">
        <v>33</v>
      </c>
      <c r="G8" s="143">
        <v>84</v>
      </c>
      <c r="H8" s="143">
        <v>33</v>
      </c>
      <c r="I8" s="144">
        <v>445</v>
      </c>
      <c r="J8" s="106" t="s">
        <v>265</v>
      </c>
    </row>
    <row r="9" spans="2:10" x14ac:dyDescent="0.4">
      <c r="B9" s="141"/>
      <c r="C9" s="143"/>
      <c r="D9" s="143"/>
      <c r="E9" s="143"/>
      <c r="F9" s="143"/>
      <c r="G9" s="143"/>
      <c r="H9" s="143"/>
      <c r="I9" s="145"/>
    </row>
    <row r="10" spans="2:10" x14ac:dyDescent="0.4">
      <c r="B10" s="141"/>
      <c r="C10" s="143"/>
      <c r="D10" s="143"/>
      <c r="E10" s="143">
        <f>E8+F8</f>
        <v>116</v>
      </c>
      <c r="F10" s="143"/>
      <c r="G10" s="143">
        <f>G8+H8</f>
        <v>117</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522</v>
      </c>
      <c r="D15" s="143"/>
      <c r="E15" s="143"/>
      <c r="F15" s="143"/>
      <c r="G15" s="143"/>
      <c r="H15" s="143"/>
      <c r="I15" s="144"/>
    </row>
    <row r="16" spans="2:10" x14ac:dyDescent="0.4">
      <c r="B16" s="141"/>
      <c r="C16" s="143"/>
      <c r="D16" s="143"/>
      <c r="E16" s="143"/>
      <c r="F16" s="143"/>
      <c r="G16" s="143"/>
      <c r="H16" s="143"/>
      <c r="I16" s="145"/>
    </row>
    <row r="17" spans="2:39" x14ac:dyDescent="0.4">
      <c r="B17" s="141"/>
      <c r="C17" s="143"/>
      <c r="D17" s="143"/>
      <c r="E17" s="143">
        <f>E15+F15</f>
        <v>0</v>
      </c>
      <c r="F17" s="143"/>
      <c r="G17" s="143">
        <f>G15+H15</f>
        <v>0</v>
      </c>
      <c r="H17" s="143"/>
      <c r="I17" s="146"/>
    </row>
    <row r="18" spans="2:39" x14ac:dyDescent="0.4">
      <c r="B18" s="141"/>
      <c r="C18" s="276" t="s">
        <v>499</v>
      </c>
      <c r="D18" s="150" t="e">
        <f t="shared" ref="D18:I18" si="1">D15*D11</f>
        <v>#DIV/0!</v>
      </c>
      <c r="E18" s="150" t="e">
        <f t="shared" si="1"/>
        <v>#DIV/0!</v>
      </c>
      <c r="F18" s="150" t="e">
        <f t="shared" si="1"/>
        <v>#DIV/0!</v>
      </c>
      <c r="G18" s="150" t="e">
        <f t="shared" si="1"/>
        <v>#DIV/0!</v>
      </c>
      <c r="H18" s="150" t="e">
        <f t="shared" si="1"/>
        <v>#DIV/0!</v>
      </c>
      <c r="I18" s="147" t="e">
        <f t="shared" si="1"/>
        <v>#DIV/0!</v>
      </c>
    </row>
    <row r="19" spans="2:39" x14ac:dyDescent="0.4">
      <c r="B19" s="141"/>
      <c r="C19" s="143"/>
      <c r="D19" s="150"/>
      <c r="E19" s="150"/>
      <c r="F19" s="150"/>
      <c r="G19" s="150"/>
      <c r="H19" s="150"/>
      <c r="I19" s="148"/>
    </row>
    <row r="20" spans="2:39" x14ac:dyDescent="0.4">
      <c r="B20" s="141"/>
      <c r="C20" s="143"/>
      <c r="D20" s="150"/>
      <c r="E20" s="150" t="e">
        <f>E18+F18</f>
        <v>#DIV/0!</v>
      </c>
      <c r="F20" s="150"/>
      <c r="G20" s="150" t="e">
        <f>G18+H18</f>
        <v>#DIV/0!</v>
      </c>
      <c r="H20" s="150"/>
      <c r="I20" s="149"/>
    </row>
    <row r="21" spans="2:3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39" x14ac:dyDescent="0.4">
      <c r="B22" s="77"/>
      <c r="C22" s="77"/>
      <c r="D22" s="151" t="s">
        <v>261</v>
      </c>
      <c r="E22" s="78"/>
      <c r="F22" s="78"/>
      <c r="G22" s="78"/>
      <c r="H22" s="78"/>
      <c r="I22" s="78"/>
    </row>
    <row r="23" spans="2:39" x14ac:dyDescent="0.4">
      <c r="B23" s="77"/>
      <c r="C23" s="77"/>
      <c r="D23" s="152"/>
      <c r="E23" s="78"/>
      <c r="F23" s="78"/>
      <c r="G23" s="78"/>
      <c r="H23" s="78"/>
      <c r="I23" s="78"/>
    </row>
    <row r="24" spans="2:39" x14ac:dyDescent="0.4">
      <c r="B24" s="77"/>
      <c r="C24" s="77"/>
      <c r="D24" s="78"/>
      <c r="E24" s="78"/>
      <c r="F24" s="78"/>
      <c r="G24" s="78"/>
      <c r="H24" s="78"/>
      <c r="I24" s="78"/>
    </row>
    <row r="25" spans="2:39" x14ac:dyDescent="0.4">
      <c r="B25" s="77"/>
      <c r="C25" s="77"/>
      <c r="D25" s="78"/>
      <c r="E25" s="78"/>
      <c r="F25" s="78"/>
      <c r="G25" s="78"/>
      <c r="H25" s="78"/>
      <c r="I25" s="78"/>
    </row>
    <row r="26" spans="2:39" x14ac:dyDescent="0.4">
      <c r="B26" s="77"/>
      <c r="C26" s="77"/>
      <c r="D26" s="78"/>
      <c r="E26" s="78"/>
      <c r="F26" s="78"/>
      <c r="G26" s="78"/>
      <c r="H26" s="78"/>
      <c r="I26" s="78"/>
    </row>
    <row r="27" spans="2:39" x14ac:dyDescent="0.4">
      <c r="B27" s="77"/>
      <c r="C27" s="77"/>
      <c r="D27" s="77"/>
      <c r="E27" s="78"/>
      <c r="F27" s="78"/>
      <c r="G27" s="78"/>
      <c r="H27" s="78"/>
      <c r="I27" s="78"/>
    </row>
    <row r="29" spans="2:39" ht="19.5" thickBot="1" x14ac:dyDescent="0.45">
      <c r="D29" s="79"/>
    </row>
    <row r="30" spans="2:39" ht="19.5" customHeight="1"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c r="AF30" s="134" t="s">
        <v>140</v>
      </c>
      <c r="AG30" s="135"/>
      <c r="AH30" s="138" t="s">
        <v>121</v>
      </c>
      <c r="AI30" s="138"/>
      <c r="AJ30" s="138"/>
      <c r="AK30" s="138"/>
      <c r="AL30" s="138"/>
      <c r="AM30" s="139"/>
    </row>
    <row r="31" spans="2:3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c r="AF31" s="190"/>
      <c r="AG31" s="274"/>
      <c r="AH31" s="102" t="s">
        <v>183</v>
      </c>
      <c r="AI31" s="275" t="s">
        <v>123</v>
      </c>
      <c r="AJ31" s="275"/>
      <c r="AK31" s="275" t="s">
        <v>124</v>
      </c>
      <c r="AL31" s="275"/>
      <c r="AM31" s="103" t="s">
        <v>125</v>
      </c>
    </row>
    <row r="32" spans="2:39" x14ac:dyDescent="0.4">
      <c r="B32" s="281" t="s">
        <v>193</v>
      </c>
      <c r="C32" s="272" t="s">
        <v>496</v>
      </c>
      <c r="D32" s="273" t="s">
        <v>511</v>
      </c>
      <c r="E32" s="143">
        <v>147</v>
      </c>
      <c r="F32" s="143">
        <v>25</v>
      </c>
      <c r="G32" s="143">
        <v>145</v>
      </c>
      <c r="H32" s="143">
        <v>25</v>
      </c>
      <c r="I32" s="278">
        <v>633</v>
      </c>
      <c r="K32"/>
      <c r="L32" s="281" t="s">
        <v>193</v>
      </c>
      <c r="M32" s="272" t="s">
        <v>457</v>
      </c>
      <c r="N32" s="273" t="s">
        <v>458</v>
      </c>
      <c r="O32" s="142">
        <v>154</v>
      </c>
      <c r="P32" s="154">
        <v>46</v>
      </c>
      <c r="Q32" s="154">
        <v>174</v>
      </c>
      <c r="R32" s="144">
        <v>46</v>
      </c>
      <c r="S32" s="278">
        <v>328</v>
      </c>
      <c r="V32" s="281" t="s">
        <v>193</v>
      </c>
      <c r="W32" s="272" t="s">
        <v>390</v>
      </c>
      <c r="X32" s="273" t="s">
        <v>397</v>
      </c>
      <c r="Y32" s="273">
        <v>111</v>
      </c>
      <c r="Z32" s="273">
        <v>72</v>
      </c>
      <c r="AA32" s="273">
        <v>191</v>
      </c>
      <c r="AB32" s="273">
        <v>72</v>
      </c>
      <c r="AC32" s="278">
        <v>175</v>
      </c>
      <c r="AF32" s="191" t="s">
        <v>193</v>
      </c>
      <c r="AG32" s="272" t="s">
        <v>333</v>
      </c>
      <c r="AH32" s="273" t="s">
        <v>344</v>
      </c>
      <c r="AI32" s="273">
        <v>232</v>
      </c>
      <c r="AJ32" s="273">
        <v>59</v>
      </c>
      <c r="AK32" s="273">
        <v>173</v>
      </c>
      <c r="AL32" s="273">
        <v>59</v>
      </c>
      <c r="AM32" s="194">
        <v>704</v>
      </c>
    </row>
    <row r="33" spans="2:40" x14ac:dyDescent="0.4">
      <c r="B33" s="282"/>
      <c r="C33" s="141"/>
      <c r="D33" s="143"/>
      <c r="E33" s="143"/>
      <c r="F33" s="143"/>
      <c r="G33" s="143"/>
      <c r="H33" s="143"/>
      <c r="I33" s="184"/>
      <c r="K33"/>
      <c r="L33" s="282"/>
      <c r="M33" s="141"/>
      <c r="N33" s="143"/>
      <c r="O33" s="264"/>
      <c r="P33" s="156"/>
      <c r="Q33" s="156"/>
      <c r="R33" s="146"/>
      <c r="S33" s="184"/>
      <c r="V33" s="282"/>
      <c r="W33" s="141"/>
      <c r="X33" s="143"/>
      <c r="Y33" s="143"/>
      <c r="Z33" s="143"/>
      <c r="AA33" s="143"/>
      <c r="AB33" s="143"/>
      <c r="AC33" s="184"/>
      <c r="AF33" s="192"/>
      <c r="AG33" s="141"/>
      <c r="AH33" s="143"/>
      <c r="AI33" s="143"/>
      <c r="AJ33" s="143"/>
      <c r="AK33" s="143"/>
      <c r="AL33" s="143"/>
      <c r="AM33" s="145"/>
    </row>
    <row r="34" spans="2:40" ht="19.5" thickBot="1" x14ac:dyDescent="0.45">
      <c r="B34" s="282"/>
      <c r="C34" s="153"/>
      <c r="D34" s="177"/>
      <c r="E34" s="277">
        <f>E32+F32</f>
        <v>172</v>
      </c>
      <c r="F34" s="277"/>
      <c r="G34" s="277">
        <f>G32+H32</f>
        <v>170</v>
      </c>
      <c r="H34" s="277"/>
      <c r="I34" s="185"/>
      <c r="K34"/>
      <c r="L34" s="282"/>
      <c r="M34" s="153"/>
      <c r="N34" s="177"/>
      <c r="O34" s="277">
        <f>O32+P32</f>
        <v>200</v>
      </c>
      <c r="P34" s="277"/>
      <c r="Q34" s="277">
        <f>Q32+R32</f>
        <v>220</v>
      </c>
      <c r="R34" s="277"/>
      <c r="S34" s="185"/>
      <c r="V34" s="282"/>
      <c r="W34" s="153"/>
      <c r="X34" s="177"/>
      <c r="Y34" s="277">
        <f>Y32+Z32</f>
        <v>183</v>
      </c>
      <c r="Z34" s="277"/>
      <c r="AA34" s="277">
        <f>AA32+AB32</f>
        <v>263</v>
      </c>
      <c r="AB34" s="277"/>
      <c r="AC34" s="185"/>
      <c r="AF34" s="192"/>
      <c r="AG34" s="153"/>
      <c r="AH34" s="177"/>
      <c r="AI34" s="207">
        <f>AI32+AJ32</f>
        <v>291</v>
      </c>
      <c r="AJ34" s="208"/>
      <c r="AK34" s="207">
        <f>AK32+AL32</f>
        <v>232</v>
      </c>
      <c r="AL34" s="208"/>
      <c r="AM34" s="176"/>
    </row>
    <row r="35" spans="2:40" x14ac:dyDescent="0.4">
      <c r="B35" s="282"/>
      <c r="C35" s="272" t="s">
        <v>497</v>
      </c>
      <c r="D35" s="279" t="s">
        <v>520</v>
      </c>
      <c r="E35" s="143">
        <v>111</v>
      </c>
      <c r="F35" s="143">
        <v>20</v>
      </c>
      <c r="G35" s="143">
        <v>137</v>
      </c>
      <c r="H35" s="143">
        <v>20</v>
      </c>
      <c r="I35" s="144">
        <v>397</v>
      </c>
      <c r="K35"/>
      <c r="L35" s="282"/>
      <c r="M35" s="272" t="s">
        <v>459</v>
      </c>
      <c r="N35" s="279" t="s">
        <v>474</v>
      </c>
      <c r="O35" s="143">
        <v>155</v>
      </c>
      <c r="P35" s="143">
        <v>47</v>
      </c>
      <c r="Q35" s="143">
        <v>194</v>
      </c>
      <c r="R35" s="143">
        <v>47</v>
      </c>
      <c r="S35" s="144">
        <v>648</v>
      </c>
      <c r="V35" s="282"/>
      <c r="W35" s="272" t="s">
        <v>391</v>
      </c>
      <c r="X35" s="279" t="s">
        <v>409</v>
      </c>
      <c r="Y35" s="273">
        <v>183</v>
      </c>
      <c r="Z35" s="273">
        <v>26</v>
      </c>
      <c r="AA35" s="273">
        <v>183</v>
      </c>
      <c r="AB35" s="273">
        <v>26</v>
      </c>
      <c r="AC35" s="278">
        <v>508</v>
      </c>
      <c r="AF35" s="192"/>
      <c r="AG35" s="272" t="s">
        <v>334</v>
      </c>
      <c r="AH35" s="197" t="s">
        <v>359</v>
      </c>
      <c r="AI35" s="273">
        <v>274</v>
      </c>
      <c r="AJ35" s="273">
        <v>47</v>
      </c>
      <c r="AK35" s="273">
        <v>257</v>
      </c>
      <c r="AL35" s="273">
        <v>47</v>
      </c>
      <c r="AM35" s="194">
        <v>1841</v>
      </c>
    </row>
    <row r="36" spans="2:40" x14ac:dyDescent="0.4">
      <c r="B36" s="282"/>
      <c r="C36" s="141"/>
      <c r="D36" s="150"/>
      <c r="E36" s="143"/>
      <c r="F36" s="143"/>
      <c r="G36" s="143"/>
      <c r="H36" s="143"/>
      <c r="I36" s="145"/>
      <c r="K36"/>
      <c r="L36" s="282"/>
      <c r="M36" s="141"/>
      <c r="N36" s="150"/>
      <c r="O36" s="143"/>
      <c r="P36" s="143"/>
      <c r="Q36" s="143"/>
      <c r="R36" s="143"/>
      <c r="S36" s="145"/>
      <c r="V36" s="282"/>
      <c r="W36" s="141"/>
      <c r="X36" s="150"/>
      <c r="Y36" s="143"/>
      <c r="Z36" s="143"/>
      <c r="AA36" s="143"/>
      <c r="AB36" s="143"/>
      <c r="AC36" s="184"/>
      <c r="AF36" s="192"/>
      <c r="AG36" s="141"/>
      <c r="AH36" s="204"/>
      <c r="AI36" s="143"/>
      <c r="AJ36" s="143"/>
      <c r="AK36" s="143"/>
      <c r="AL36" s="143"/>
      <c r="AM36" s="145"/>
    </row>
    <row r="37" spans="2:40" ht="19.5" thickBot="1" x14ac:dyDescent="0.45">
      <c r="B37" s="282"/>
      <c r="C37" s="153"/>
      <c r="D37" s="280"/>
      <c r="E37" s="277">
        <f>E35+F35</f>
        <v>131</v>
      </c>
      <c r="F37" s="277"/>
      <c r="G37" s="277">
        <f>G35+H35</f>
        <v>157</v>
      </c>
      <c r="H37" s="277"/>
      <c r="I37" s="146"/>
      <c r="K37"/>
      <c r="L37" s="282"/>
      <c r="M37" s="153"/>
      <c r="N37" s="280"/>
      <c r="O37" s="277">
        <f>O35+P35</f>
        <v>202</v>
      </c>
      <c r="P37" s="277"/>
      <c r="Q37" s="277">
        <f>Q35+R35</f>
        <v>241</v>
      </c>
      <c r="R37" s="277"/>
      <c r="S37" s="146"/>
      <c r="V37" s="282"/>
      <c r="W37" s="153"/>
      <c r="X37" s="280"/>
      <c r="Y37" s="277">
        <f>Y35+Z35</f>
        <v>209</v>
      </c>
      <c r="Z37" s="277"/>
      <c r="AA37" s="277">
        <f>AA35+AB35</f>
        <v>209</v>
      </c>
      <c r="AB37" s="277"/>
      <c r="AC37" s="185"/>
      <c r="AF37" s="192"/>
      <c r="AG37" s="153"/>
      <c r="AH37" s="205"/>
      <c r="AI37" s="207">
        <f>AI35+AJ35</f>
        <v>321</v>
      </c>
      <c r="AJ37" s="208"/>
      <c r="AK37" s="207">
        <f>AK35+AL35</f>
        <v>304</v>
      </c>
      <c r="AL37" s="208"/>
      <c r="AM37" s="176"/>
    </row>
    <row r="38" spans="2:40" x14ac:dyDescent="0.4">
      <c r="B38" s="282"/>
      <c r="C38" s="272" t="s">
        <v>498</v>
      </c>
      <c r="D38" s="273" t="s">
        <v>523</v>
      </c>
      <c r="E38" s="143">
        <v>109</v>
      </c>
      <c r="F38" s="143">
        <v>37</v>
      </c>
      <c r="G38" s="143">
        <v>121</v>
      </c>
      <c r="H38" s="143">
        <v>37</v>
      </c>
      <c r="I38" s="144">
        <v>445</v>
      </c>
      <c r="K38"/>
      <c r="L38" s="282"/>
      <c r="M38" s="272" t="s">
        <v>448</v>
      </c>
      <c r="N38" s="273" t="s">
        <v>478</v>
      </c>
      <c r="O38" s="143">
        <v>151</v>
      </c>
      <c r="P38" s="143">
        <v>17</v>
      </c>
      <c r="Q38" s="143">
        <v>113</v>
      </c>
      <c r="R38" s="143">
        <v>17</v>
      </c>
      <c r="S38" s="144">
        <v>251</v>
      </c>
      <c r="V38" s="282"/>
      <c r="W38" s="272" t="s">
        <v>398</v>
      </c>
      <c r="X38" s="273" t="s">
        <v>419</v>
      </c>
      <c r="Y38" s="273">
        <v>182</v>
      </c>
      <c r="Z38" s="273">
        <v>72</v>
      </c>
      <c r="AA38" s="273">
        <v>253</v>
      </c>
      <c r="AB38" s="273">
        <v>72</v>
      </c>
      <c r="AC38" s="278">
        <v>553</v>
      </c>
      <c r="AF38" s="192"/>
      <c r="AG38" s="272" t="s">
        <v>335</v>
      </c>
      <c r="AH38" s="273" t="s">
        <v>364</v>
      </c>
      <c r="AI38" s="273">
        <v>275</v>
      </c>
      <c r="AJ38" s="273">
        <v>74</v>
      </c>
      <c r="AK38" s="273">
        <v>253</v>
      </c>
      <c r="AL38" s="273">
        <v>74</v>
      </c>
      <c r="AM38" s="194">
        <v>1867</v>
      </c>
    </row>
    <row r="39" spans="2:40" x14ac:dyDescent="0.4">
      <c r="B39" s="282"/>
      <c r="C39" s="141"/>
      <c r="D39" s="143"/>
      <c r="E39" s="143"/>
      <c r="F39" s="143"/>
      <c r="G39" s="143"/>
      <c r="H39" s="143"/>
      <c r="I39" s="145"/>
      <c r="K39"/>
      <c r="L39" s="282"/>
      <c r="M39" s="141"/>
      <c r="N39" s="143"/>
      <c r="O39" s="143"/>
      <c r="P39" s="143"/>
      <c r="Q39" s="143"/>
      <c r="R39" s="143"/>
      <c r="S39" s="145"/>
      <c r="V39" s="282"/>
      <c r="W39" s="141"/>
      <c r="X39" s="143"/>
      <c r="Y39" s="143"/>
      <c r="Z39" s="143"/>
      <c r="AA39" s="143"/>
      <c r="AB39" s="143"/>
      <c r="AC39" s="184"/>
      <c r="AF39" s="192"/>
      <c r="AG39" s="141"/>
      <c r="AH39" s="143"/>
      <c r="AI39" s="143"/>
      <c r="AJ39" s="143"/>
      <c r="AK39" s="143"/>
      <c r="AL39" s="143"/>
      <c r="AM39" s="145"/>
    </row>
    <row r="40" spans="2:40" ht="19.5" thickBot="1" x14ac:dyDescent="0.45">
      <c r="B40" s="282"/>
      <c r="C40" s="153"/>
      <c r="D40" s="177"/>
      <c r="E40" s="277">
        <f>E38+F38</f>
        <v>146</v>
      </c>
      <c r="F40" s="277"/>
      <c r="G40" s="277">
        <f>G38+H38</f>
        <v>158</v>
      </c>
      <c r="H40" s="277"/>
      <c r="I40" s="146"/>
      <c r="K40"/>
      <c r="L40" s="282"/>
      <c r="M40" s="153"/>
      <c r="N40" s="177"/>
      <c r="O40" s="277">
        <f>O38+P38</f>
        <v>168</v>
      </c>
      <c r="P40" s="277"/>
      <c r="Q40" s="277">
        <f>Q38+R38</f>
        <v>130</v>
      </c>
      <c r="R40" s="277"/>
      <c r="S40" s="146"/>
      <c r="V40" s="282"/>
      <c r="W40" s="153"/>
      <c r="X40" s="177"/>
      <c r="Y40" s="277">
        <f>Y38+Z38</f>
        <v>254</v>
      </c>
      <c r="Z40" s="277"/>
      <c r="AA40" s="277">
        <f>AA38+AB38</f>
        <v>325</v>
      </c>
      <c r="AB40" s="277"/>
      <c r="AC40" s="185"/>
      <c r="AF40" s="192"/>
      <c r="AG40" s="153"/>
      <c r="AH40" s="177"/>
      <c r="AI40" s="207">
        <f>AI38+AJ38</f>
        <v>349</v>
      </c>
      <c r="AJ40" s="208"/>
      <c r="AK40" s="207">
        <f>AK38+AL38</f>
        <v>327</v>
      </c>
      <c r="AL40" s="208"/>
      <c r="AM40" s="176"/>
      <c r="AN40" s="66">
        <v>82.9</v>
      </c>
    </row>
    <row r="41" spans="2:40" x14ac:dyDescent="0.4">
      <c r="B41" s="282"/>
      <c r="C41" s="272" t="s">
        <v>499</v>
      </c>
      <c r="D41" s="273"/>
      <c r="E41" s="143"/>
      <c r="F41" s="143"/>
      <c r="G41" s="143"/>
      <c r="H41" s="143"/>
      <c r="I41" s="144"/>
      <c r="K41"/>
      <c r="L41" s="282"/>
      <c r="M41" s="272" t="s">
        <v>449</v>
      </c>
      <c r="N41" s="273" t="s">
        <v>481</v>
      </c>
      <c r="O41" s="143">
        <v>104</v>
      </c>
      <c r="P41" s="143">
        <v>31</v>
      </c>
      <c r="Q41" s="143">
        <v>139</v>
      </c>
      <c r="R41" s="143">
        <v>31</v>
      </c>
      <c r="S41" s="144">
        <v>484</v>
      </c>
      <c r="V41" s="282"/>
      <c r="W41" s="272" t="s">
        <v>399</v>
      </c>
      <c r="X41" s="273" t="s">
        <v>423</v>
      </c>
      <c r="Y41" s="273">
        <v>84</v>
      </c>
      <c r="Z41" s="273">
        <v>23</v>
      </c>
      <c r="AA41" s="273">
        <v>102</v>
      </c>
      <c r="AB41" s="273">
        <v>23</v>
      </c>
      <c r="AC41" s="278">
        <v>332</v>
      </c>
      <c r="AF41" s="192"/>
      <c r="AG41" s="272" t="s">
        <v>336</v>
      </c>
      <c r="AH41" s="273" t="s">
        <v>365</v>
      </c>
      <c r="AI41" s="273">
        <v>362</v>
      </c>
      <c r="AJ41" s="273">
        <v>110</v>
      </c>
      <c r="AK41" s="273">
        <v>475</v>
      </c>
      <c r="AL41" s="273">
        <v>110</v>
      </c>
      <c r="AM41" s="194">
        <v>3341</v>
      </c>
    </row>
    <row r="42" spans="2:40" x14ac:dyDescent="0.4">
      <c r="B42" s="282"/>
      <c r="C42" s="141"/>
      <c r="D42" s="143"/>
      <c r="E42" s="143"/>
      <c r="F42" s="143"/>
      <c r="G42" s="143"/>
      <c r="H42" s="143"/>
      <c r="I42" s="145"/>
      <c r="K42"/>
      <c r="L42" s="282"/>
      <c r="M42" s="141"/>
      <c r="N42" s="143"/>
      <c r="O42" s="143"/>
      <c r="P42" s="143"/>
      <c r="Q42" s="143"/>
      <c r="R42" s="143"/>
      <c r="S42" s="145"/>
      <c r="V42" s="282"/>
      <c r="W42" s="141"/>
      <c r="X42" s="143"/>
      <c r="Y42" s="143"/>
      <c r="Z42" s="143"/>
      <c r="AA42" s="143"/>
      <c r="AB42" s="143"/>
      <c r="AC42" s="184"/>
      <c r="AF42" s="192"/>
      <c r="AG42" s="141"/>
      <c r="AH42" s="143"/>
      <c r="AI42" s="143"/>
      <c r="AJ42" s="143"/>
      <c r="AK42" s="143"/>
      <c r="AL42" s="143"/>
      <c r="AM42" s="145"/>
    </row>
    <row r="43" spans="2:40" ht="19.5" thickBot="1" x14ac:dyDescent="0.45">
      <c r="B43" s="282"/>
      <c r="C43" s="153"/>
      <c r="D43" s="177"/>
      <c r="E43" s="277">
        <f>E41+F41</f>
        <v>0</v>
      </c>
      <c r="F43" s="277"/>
      <c r="G43" s="277">
        <f>G41+H41</f>
        <v>0</v>
      </c>
      <c r="H43" s="277"/>
      <c r="I43" s="146"/>
      <c r="K43"/>
      <c r="L43" s="282"/>
      <c r="M43" s="153"/>
      <c r="N43" s="177"/>
      <c r="O43" s="277">
        <f>O41+P41</f>
        <v>135</v>
      </c>
      <c r="P43" s="277"/>
      <c r="Q43" s="277">
        <f>Q41+R41</f>
        <v>170</v>
      </c>
      <c r="R43" s="277"/>
      <c r="S43" s="146"/>
      <c r="V43" s="282"/>
      <c r="W43" s="153"/>
      <c r="X43" s="177"/>
      <c r="Y43" s="277">
        <f>Y41+Z41</f>
        <v>107</v>
      </c>
      <c r="Z43" s="277"/>
      <c r="AA43" s="277">
        <f>AA41+AB41</f>
        <v>125</v>
      </c>
      <c r="AB43" s="277"/>
      <c r="AC43" s="185"/>
      <c r="AF43" s="192"/>
      <c r="AG43" s="153"/>
      <c r="AH43" s="177"/>
      <c r="AI43" s="207">
        <f>AI41+AJ41</f>
        <v>472</v>
      </c>
      <c r="AJ43" s="208"/>
      <c r="AK43" s="207">
        <f>AK41+AL41</f>
        <v>585</v>
      </c>
      <c r="AL43" s="208"/>
      <c r="AM43" s="176"/>
      <c r="AN43" s="66">
        <v>148.47999999999999</v>
      </c>
    </row>
    <row r="44" spans="2:40" x14ac:dyDescent="0.4">
      <c r="B44" s="282"/>
      <c r="C44" s="272" t="s">
        <v>512</v>
      </c>
      <c r="D44" s="143"/>
      <c r="E44" s="143"/>
      <c r="F44" s="143"/>
      <c r="G44" s="143"/>
      <c r="H44" s="143"/>
      <c r="I44" s="144"/>
      <c r="K44"/>
      <c r="L44" s="282"/>
      <c r="M44" s="272" t="s">
        <v>450</v>
      </c>
      <c r="N44" s="143" t="s">
        <v>484</v>
      </c>
      <c r="O44" s="143">
        <v>133</v>
      </c>
      <c r="P44" s="143">
        <v>29</v>
      </c>
      <c r="Q44" s="143">
        <v>146</v>
      </c>
      <c r="R44" s="143">
        <v>29</v>
      </c>
      <c r="S44" s="144">
        <v>432</v>
      </c>
      <c r="V44" s="282"/>
      <c r="W44" s="272" t="s">
        <v>427</v>
      </c>
      <c r="X44" s="273" t="s">
        <v>428</v>
      </c>
      <c r="Y44" s="273">
        <v>76</v>
      </c>
      <c r="Z44" s="273">
        <v>20</v>
      </c>
      <c r="AA44" s="273">
        <v>78</v>
      </c>
      <c r="AB44" s="273">
        <v>20</v>
      </c>
      <c r="AC44" s="278">
        <v>332</v>
      </c>
      <c r="AF44" s="192"/>
      <c r="AG44" s="272" t="s">
        <v>337</v>
      </c>
      <c r="AH44" s="143" t="s">
        <v>370</v>
      </c>
      <c r="AI44" s="143">
        <v>457</v>
      </c>
      <c r="AJ44" s="143">
        <v>150</v>
      </c>
      <c r="AK44" s="143">
        <v>536</v>
      </c>
      <c r="AL44" s="143">
        <v>150</v>
      </c>
      <c r="AM44" s="144">
        <v>2319</v>
      </c>
    </row>
    <row r="45" spans="2:40" x14ac:dyDescent="0.4">
      <c r="B45" s="282"/>
      <c r="C45" s="141"/>
      <c r="D45" s="143"/>
      <c r="E45" s="143"/>
      <c r="F45" s="143"/>
      <c r="G45" s="143"/>
      <c r="H45" s="143"/>
      <c r="I45" s="145"/>
      <c r="K45"/>
      <c r="L45" s="282"/>
      <c r="M45" s="141"/>
      <c r="N45" s="143"/>
      <c r="O45" s="143"/>
      <c r="P45" s="143"/>
      <c r="Q45" s="143"/>
      <c r="R45" s="143"/>
      <c r="S45" s="145"/>
      <c r="V45" s="282"/>
      <c r="W45" s="141"/>
      <c r="X45" s="143"/>
      <c r="Y45" s="143"/>
      <c r="Z45" s="143"/>
      <c r="AA45" s="143"/>
      <c r="AB45" s="143"/>
      <c r="AC45" s="184"/>
      <c r="AF45" s="192"/>
      <c r="AG45" s="141"/>
      <c r="AH45" s="143"/>
      <c r="AI45" s="143"/>
      <c r="AJ45" s="143"/>
      <c r="AK45" s="143"/>
      <c r="AL45" s="143"/>
      <c r="AM45" s="145"/>
    </row>
    <row r="46" spans="2:40" ht="19.5" thickBot="1" x14ac:dyDescent="0.45">
      <c r="B46" s="282"/>
      <c r="C46" s="153"/>
      <c r="D46" s="143"/>
      <c r="E46" s="277">
        <f>E44+F44</f>
        <v>0</v>
      </c>
      <c r="F46" s="277"/>
      <c r="G46" s="277">
        <f>G44+H44</f>
        <v>0</v>
      </c>
      <c r="H46" s="277"/>
      <c r="I46" s="146"/>
      <c r="K46"/>
      <c r="L46" s="282"/>
      <c r="M46" s="153"/>
      <c r="N46" s="143"/>
      <c r="O46" s="277">
        <f>O44+P44</f>
        <v>162</v>
      </c>
      <c r="P46" s="277"/>
      <c r="Q46" s="277">
        <f>Q44+R44</f>
        <v>175</v>
      </c>
      <c r="R46" s="277"/>
      <c r="S46" s="146"/>
      <c r="V46" s="282"/>
      <c r="W46" s="153"/>
      <c r="X46" s="177"/>
      <c r="Y46" s="277">
        <f>Y44+Z44</f>
        <v>96</v>
      </c>
      <c r="Z46" s="277"/>
      <c r="AA46" s="277">
        <f>AA44+AB44</f>
        <v>98</v>
      </c>
      <c r="AB46" s="277"/>
      <c r="AC46" s="185"/>
      <c r="AF46" s="192"/>
      <c r="AG46" s="153"/>
      <c r="AH46" s="143"/>
      <c r="AI46" s="207">
        <f>AI44+AJ44</f>
        <v>607</v>
      </c>
      <c r="AJ46" s="208"/>
      <c r="AK46" s="207">
        <f>AK44+AL44</f>
        <v>686</v>
      </c>
      <c r="AL46" s="208"/>
      <c r="AM46" s="146"/>
      <c r="AN46" s="66">
        <v>103</v>
      </c>
    </row>
    <row r="47" spans="2:40" x14ac:dyDescent="0.4">
      <c r="B47" s="282"/>
      <c r="C47" s="272" t="s">
        <v>513</v>
      </c>
      <c r="D47" s="273"/>
      <c r="E47" s="273"/>
      <c r="F47" s="273"/>
      <c r="G47" s="273"/>
      <c r="H47" s="273"/>
      <c r="I47" s="278"/>
      <c r="K47" s="88"/>
      <c r="L47" s="282"/>
      <c r="M47" s="272" t="s">
        <v>451</v>
      </c>
      <c r="N47" s="273" t="s">
        <v>492</v>
      </c>
      <c r="O47" s="273">
        <v>215</v>
      </c>
      <c r="P47" s="273">
        <v>37</v>
      </c>
      <c r="Q47" s="273">
        <v>168</v>
      </c>
      <c r="R47" s="273">
        <v>37</v>
      </c>
      <c r="S47" s="278">
        <v>478</v>
      </c>
      <c r="V47" s="282"/>
      <c r="W47" s="272" t="s">
        <v>429</v>
      </c>
      <c r="X47" s="273" t="s">
        <v>432</v>
      </c>
      <c r="Y47" s="273">
        <v>102</v>
      </c>
      <c r="Z47" s="273">
        <v>24</v>
      </c>
      <c r="AA47" s="273">
        <v>72</v>
      </c>
      <c r="AB47" s="273">
        <v>24</v>
      </c>
      <c r="AC47" s="278">
        <v>184</v>
      </c>
      <c r="AF47" s="192"/>
      <c r="AG47" s="272" t="s">
        <v>338</v>
      </c>
      <c r="AH47" s="143" t="s">
        <v>374</v>
      </c>
      <c r="AI47" s="143">
        <v>754</v>
      </c>
      <c r="AJ47" s="143">
        <v>244</v>
      </c>
      <c r="AK47" s="143">
        <v>853</v>
      </c>
      <c r="AL47" s="143">
        <v>244</v>
      </c>
      <c r="AM47" s="144">
        <v>3095</v>
      </c>
    </row>
    <row r="48" spans="2:40" x14ac:dyDescent="0.4">
      <c r="B48" s="282"/>
      <c r="C48" s="141"/>
      <c r="D48" s="143"/>
      <c r="E48" s="143"/>
      <c r="F48" s="143"/>
      <c r="G48" s="143"/>
      <c r="H48" s="143"/>
      <c r="I48" s="184"/>
      <c r="K48" s="88"/>
      <c r="L48" s="282"/>
      <c r="M48" s="141"/>
      <c r="N48" s="143"/>
      <c r="O48" s="143"/>
      <c r="P48" s="143"/>
      <c r="Q48" s="143"/>
      <c r="R48" s="143"/>
      <c r="S48" s="184"/>
      <c r="V48" s="282"/>
      <c r="W48" s="141"/>
      <c r="X48" s="143"/>
      <c r="Y48" s="143"/>
      <c r="Z48" s="143"/>
      <c r="AA48" s="143"/>
      <c r="AB48" s="143"/>
      <c r="AC48" s="184"/>
      <c r="AF48" s="192"/>
      <c r="AG48" s="141"/>
      <c r="AH48" s="143"/>
      <c r="AI48" s="143"/>
      <c r="AJ48" s="143"/>
      <c r="AK48" s="143"/>
      <c r="AL48" s="143"/>
      <c r="AM48" s="145"/>
    </row>
    <row r="49" spans="2:40" ht="19.5" thickBot="1" x14ac:dyDescent="0.45">
      <c r="B49" s="282"/>
      <c r="C49" s="153"/>
      <c r="D49" s="177"/>
      <c r="E49" s="277">
        <f>E47+F47</f>
        <v>0</v>
      </c>
      <c r="F49" s="277"/>
      <c r="G49" s="277">
        <f>G47+H47</f>
        <v>0</v>
      </c>
      <c r="H49" s="277"/>
      <c r="I49" s="185"/>
      <c r="K49" s="88"/>
      <c r="L49" s="282"/>
      <c r="M49" s="153"/>
      <c r="N49" s="177"/>
      <c r="O49" s="277">
        <f>O47+P47</f>
        <v>252</v>
      </c>
      <c r="P49" s="277"/>
      <c r="Q49" s="277">
        <f>Q47+R47</f>
        <v>205</v>
      </c>
      <c r="R49" s="277"/>
      <c r="S49" s="185"/>
      <c r="V49" s="282"/>
      <c r="W49" s="153"/>
      <c r="X49" s="177"/>
      <c r="Y49" s="277">
        <f>Y47+Z47</f>
        <v>126</v>
      </c>
      <c r="Z49" s="277"/>
      <c r="AA49" s="277">
        <f>AA47+AB47</f>
        <v>96</v>
      </c>
      <c r="AB49" s="277"/>
      <c r="AC49" s="185"/>
      <c r="AF49" s="192"/>
      <c r="AG49" s="153"/>
      <c r="AH49" s="143"/>
      <c r="AI49" s="207">
        <f>AI47+AJ47</f>
        <v>998</v>
      </c>
      <c r="AJ49" s="208"/>
      <c r="AK49" s="207">
        <f>AK47+AL47</f>
        <v>1097</v>
      </c>
      <c r="AL49" s="208"/>
      <c r="AM49" s="146"/>
      <c r="AN49" s="66">
        <v>137.5</v>
      </c>
    </row>
    <row r="50" spans="2:40" x14ac:dyDescent="0.4">
      <c r="B50" s="282"/>
      <c r="C50" s="272" t="s">
        <v>514</v>
      </c>
      <c r="D50" s="273"/>
      <c r="E50" s="143"/>
      <c r="F50" s="143"/>
      <c r="G50" s="143"/>
      <c r="H50" s="143"/>
      <c r="I50" s="144"/>
      <c r="K50" s="88"/>
      <c r="L50" s="282"/>
      <c r="M50" s="272" t="s">
        <v>460</v>
      </c>
      <c r="N50" s="273" t="s">
        <v>495</v>
      </c>
      <c r="O50" s="143">
        <v>165</v>
      </c>
      <c r="P50" s="143">
        <v>31</v>
      </c>
      <c r="Q50" s="143">
        <v>147</v>
      </c>
      <c r="R50" s="143">
        <v>31</v>
      </c>
      <c r="S50" s="144">
        <v>221</v>
      </c>
      <c r="V50" s="282"/>
      <c r="W50" s="272" t="s">
        <v>402</v>
      </c>
      <c r="X50" s="273" t="s">
        <v>436</v>
      </c>
      <c r="Y50" s="143">
        <v>154</v>
      </c>
      <c r="Z50" s="143">
        <v>35</v>
      </c>
      <c r="AA50" s="143">
        <v>159</v>
      </c>
      <c r="AB50" s="143">
        <v>35</v>
      </c>
      <c r="AC50" s="144">
        <v>270</v>
      </c>
      <c r="AF50" s="192"/>
      <c r="AG50" s="272" t="s">
        <v>339</v>
      </c>
      <c r="AH50" s="143" t="s">
        <v>384</v>
      </c>
      <c r="AI50" s="143">
        <v>508</v>
      </c>
      <c r="AJ50" s="143">
        <v>167</v>
      </c>
      <c r="AK50" s="143">
        <v>563</v>
      </c>
      <c r="AL50" s="143">
        <v>167</v>
      </c>
      <c r="AM50" s="144">
        <v>1064</v>
      </c>
    </row>
    <row r="51" spans="2:40" x14ac:dyDescent="0.4">
      <c r="B51" s="282"/>
      <c r="C51" s="141"/>
      <c r="D51" s="143"/>
      <c r="E51" s="143"/>
      <c r="F51" s="143"/>
      <c r="G51" s="143"/>
      <c r="H51" s="143"/>
      <c r="I51" s="145"/>
      <c r="K51" s="88"/>
      <c r="L51" s="282"/>
      <c r="M51" s="141"/>
      <c r="N51" s="143"/>
      <c r="O51" s="143"/>
      <c r="P51" s="143"/>
      <c r="Q51" s="143"/>
      <c r="R51" s="143"/>
      <c r="S51" s="145"/>
      <c r="V51" s="282"/>
      <c r="W51" s="141"/>
      <c r="X51" s="143"/>
      <c r="Y51" s="143"/>
      <c r="Z51" s="143"/>
      <c r="AA51" s="143"/>
      <c r="AB51" s="143"/>
      <c r="AC51" s="145"/>
      <c r="AF51" s="192"/>
      <c r="AG51" s="141"/>
      <c r="AH51" s="143"/>
      <c r="AI51" s="143"/>
      <c r="AJ51" s="143"/>
      <c r="AK51" s="143"/>
      <c r="AL51" s="143"/>
      <c r="AM51" s="145"/>
    </row>
    <row r="52" spans="2:40" ht="19.5" thickBot="1" x14ac:dyDescent="0.45">
      <c r="B52" s="282"/>
      <c r="C52" s="153"/>
      <c r="D52" s="177"/>
      <c r="E52" s="277">
        <f>E50+F50</f>
        <v>0</v>
      </c>
      <c r="F52" s="277"/>
      <c r="G52" s="277">
        <f>G50+H50</f>
        <v>0</v>
      </c>
      <c r="H52" s="277"/>
      <c r="I52" s="146"/>
      <c r="K52" s="88"/>
      <c r="L52" s="282"/>
      <c r="M52" s="153"/>
      <c r="N52" s="177"/>
      <c r="O52" s="277">
        <f>O50+P50</f>
        <v>196</v>
      </c>
      <c r="P52" s="277"/>
      <c r="Q52" s="277">
        <f>Q50+R50</f>
        <v>178</v>
      </c>
      <c r="R52" s="277"/>
      <c r="S52" s="146"/>
      <c r="V52" s="282"/>
      <c r="W52" s="153"/>
      <c r="X52" s="177"/>
      <c r="Y52" s="277">
        <f>Y50+Z50</f>
        <v>189</v>
      </c>
      <c r="Z52" s="277"/>
      <c r="AA52" s="277">
        <f>AA50+AB50</f>
        <v>194</v>
      </c>
      <c r="AB52" s="277"/>
      <c r="AC52" s="146"/>
      <c r="AF52" s="192"/>
      <c r="AG52" s="153"/>
      <c r="AH52" s="143"/>
      <c r="AI52" s="207">
        <f>AI50+AJ50</f>
        <v>675</v>
      </c>
      <c r="AJ52" s="208"/>
      <c r="AK52" s="207">
        <f>AK50+AL50</f>
        <v>730</v>
      </c>
      <c r="AL52" s="208"/>
      <c r="AM52" s="146"/>
      <c r="AN52" s="66">
        <v>47.2</v>
      </c>
    </row>
    <row r="53" spans="2:40" x14ac:dyDescent="0.4">
      <c r="B53" s="282"/>
      <c r="C53" s="272" t="s">
        <v>515</v>
      </c>
      <c r="D53" s="273"/>
      <c r="E53" s="143"/>
      <c r="F53" s="143"/>
      <c r="G53" s="143"/>
      <c r="H53" s="143"/>
      <c r="I53" s="278"/>
      <c r="K53" s="88"/>
      <c r="L53" s="282"/>
      <c r="M53" s="272" t="s">
        <v>461</v>
      </c>
      <c r="N53" s="273" t="s">
        <v>502</v>
      </c>
      <c r="O53" s="143">
        <v>95</v>
      </c>
      <c r="P53" s="143">
        <v>34</v>
      </c>
      <c r="Q53" s="143">
        <v>97</v>
      </c>
      <c r="R53" s="143">
        <v>34</v>
      </c>
      <c r="S53" s="278">
        <v>345</v>
      </c>
      <c r="V53" s="282"/>
      <c r="W53" s="272" t="s">
        <v>403</v>
      </c>
      <c r="X53" s="273" t="s">
        <v>440</v>
      </c>
      <c r="Y53" s="273">
        <v>89</v>
      </c>
      <c r="Z53" s="273">
        <v>49</v>
      </c>
      <c r="AA53" s="273">
        <v>136</v>
      </c>
      <c r="AB53" s="273">
        <v>49</v>
      </c>
      <c r="AC53" s="278">
        <v>277</v>
      </c>
      <c r="AF53" s="192"/>
      <c r="AG53" s="179" t="s">
        <v>388</v>
      </c>
      <c r="AH53" s="143" t="s">
        <v>389</v>
      </c>
      <c r="AI53" s="143">
        <v>176</v>
      </c>
      <c r="AJ53" s="143">
        <v>33</v>
      </c>
      <c r="AK53" s="143">
        <v>174</v>
      </c>
      <c r="AL53" s="143">
        <v>33</v>
      </c>
      <c r="AM53" s="144">
        <v>476</v>
      </c>
    </row>
    <row r="54" spans="2:40" x14ac:dyDescent="0.4">
      <c r="B54" s="282"/>
      <c r="C54" s="141"/>
      <c r="D54" s="143"/>
      <c r="E54" s="143"/>
      <c r="F54" s="143"/>
      <c r="G54" s="143"/>
      <c r="H54" s="143"/>
      <c r="I54" s="184"/>
      <c r="K54" s="88"/>
      <c r="L54" s="282"/>
      <c r="M54" s="141"/>
      <c r="N54" s="143"/>
      <c r="O54" s="143"/>
      <c r="P54" s="143"/>
      <c r="Q54" s="143"/>
      <c r="R54" s="143"/>
      <c r="S54" s="184"/>
      <c r="V54" s="282"/>
      <c r="W54" s="141"/>
      <c r="X54" s="143"/>
      <c r="Y54" s="143"/>
      <c r="Z54" s="143"/>
      <c r="AA54" s="143"/>
      <c r="AB54" s="143"/>
      <c r="AC54" s="184"/>
      <c r="AF54" s="192"/>
      <c r="AG54" s="180"/>
      <c r="AH54" s="143"/>
      <c r="AI54" s="143"/>
      <c r="AJ54" s="143"/>
      <c r="AK54" s="143"/>
      <c r="AL54" s="143"/>
      <c r="AM54" s="145"/>
    </row>
    <row r="55" spans="2:40" ht="19.5" thickBot="1" x14ac:dyDescent="0.45">
      <c r="B55" s="282"/>
      <c r="C55" s="153"/>
      <c r="D55" s="177"/>
      <c r="E55" s="277">
        <f>E53+F53</f>
        <v>0</v>
      </c>
      <c r="F55" s="277"/>
      <c r="G55" s="277">
        <f>G53+H53</f>
        <v>0</v>
      </c>
      <c r="H55" s="277"/>
      <c r="I55" s="185"/>
      <c r="K55" s="88"/>
      <c r="L55" s="282"/>
      <c r="M55" s="153"/>
      <c r="N55" s="177"/>
      <c r="O55" s="277">
        <f>O53+P53</f>
        <v>129</v>
      </c>
      <c r="P55" s="277"/>
      <c r="Q55" s="277">
        <f>Q53+R53</f>
        <v>131</v>
      </c>
      <c r="R55" s="277"/>
      <c r="S55" s="185"/>
      <c r="V55" s="282"/>
      <c r="W55" s="153"/>
      <c r="X55" s="177"/>
      <c r="Y55" s="277">
        <f>Y53+Z53</f>
        <v>138</v>
      </c>
      <c r="Z55" s="277"/>
      <c r="AA55" s="277">
        <f>AA53+AB53</f>
        <v>185</v>
      </c>
      <c r="AB55" s="277"/>
      <c r="AC55" s="185"/>
      <c r="AF55" s="192"/>
      <c r="AG55" s="181"/>
      <c r="AH55" s="143"/>
      <c r="AI55" s="207">
        <f>AI53+AJ53</f>
        <v>209</v>
      </c>
      <c r="AJ55" s="208"/>
      <c r="AK55" s="207">
        <f>AK53+AL53</f>
        <v>207</v>
      </c>
      <c r="AL55" s="208"/>
      <c r="AM55" s="146"/>
      <c r="AN55" s="66">
        <f>AM53/22.5</f>
        <v>21.155555555555555</v>
      </c>
    </row>
    <row r="56" spans="2:40" x14ac:dyDescent="0.4">
      <c r="B56" s="282"/>
      <c r="C56" s="272" t="s">
        <v>516</v>
      </c>
      <c r="D56" s="143"/>
      <c r="E56" s="143"/>
      <c r="F56" s="143"/>
      <c r="G56" s="143"/>
      <c r="H56" s="143"/>
      <c r="I56" s="144"/>
      <c r="K56" s="88"/>
      <c r="L56" s="282"/>
      <c r="M56" s="272" t="s">
        <v>462</v>
      </c>
      <c r="N56" s="143" t="s">
        <v>505</v>
      </c>
      <c r="O56" s="143">
        <v>33</v>
      </c>
      <c r="P56" s="143">
        <v>19</v>
      </c>
      <c r="Q56" s="143">
        <v>55</v>
      </c>
      <c r="R56" s="143">
        <v>19</v>
      </c>
      <c r="S56" s="144">
        <v>44</v>
      </c>
      <c r="V56" s="282"/>
      <c r="W56" s="272" t="s">
        <v>439</v>
      </c>
      <c r="X56" s="143" t="s">
        <v>444</v>
      </c>
      <c r="Y56" s="143">
        <v>79</v>
      </c>
      <c r="Z56" s="143">
        <v>22</v>
      </c>
      <c r="AA56" s="143">
        <v>112</v>
      </c>
      <c r="AB56" s="143">
        <v>22</v>
      </c>
      <c r="AC56" s="144">
        <v>336</v>
      </c>
      <c r="AF56" s="192"/>
      <c r="AG56" s="272" t="s">
        <v>390</v>
      </c>
      <c r="AH56" s="273"/>
      <c r="AI56" s="200"/>
      <c r="AJ56" s="200"/>
      <c r="AK56" s="200"/>
      <c r="AL56" s="200"/>
      <c r="AM56" s="194"/>
    </row>
    <row r="57" spans="2:40" x14ac:dyDescent="0.4">
      <c r="B57" s="282"/>
      <c r="C57" s="141"/>
      <c r="D57" s="143"/>
      <c r="E57" s="143"/>
      <c r="F57" s="143"/>
      <c r="G57" s="143"/>
      <c r="H57" s="143"/>
      <c r="I57" s="145"/>
      <c r="K57" s="88"/>
      <c r="L57" s="282"/>
      <c r="M57" s="141"/>
      <c r="N57" s="143"/>
      <c r="O57" s="143"/>
      <c r="P57" s="143"/>
      <c r="Q57" s="143"/>
      <c r="R57" s="143"/>
      <c r="S57" s="145"/>
      <c r="V57" s="282"/>
      <c r="W57" s="141"/>
      <c r="X57" s="143"/>
      <c r="Y57" s="143"/>
      <c r="Z57" s="143"/>
      <c r="AA57" s="143"/>
      <c r="AB57" s="143"/>
      <c r="AC57" s="145"/>
      <c r="AF57" s="192"/>
      <c r="AG57" s="141"/>
      <c r="AH57" s="143"/>
      <c r="AI57" s="156"/>
      <c r="AJ57" s="156"/>
      <c r="AK57" s="156"/>
      <c r="AL57" s="156"/>
      <c r="AM57" s="145"/>
    </row>
    <row r="58" spans="2:40" ht="19.5" thickBot="1" x14ac:dyDescent="0.45">
      <c r="B58" s="282"/>
      <c r="C58" s="153"/>
      <c r="D58" s="143"/>
      <c r="E58" s="277">
        <f>E56+F56</f>
        <v>0</v>
      </c>
      <c r="F58" s="277"/>
      <c r="G58" s="277">
        <f>G56+H56</f>
        <v>0</v>
      </c>
      <c r="H58" s="277"/>
      <c r="I58" s="146"/>
      <c r="K58" s="88"/>
      <c r="L58" s="282"/>
      <c r="M58" s="153"/>
      <c r="N58" s="143"/>
      <c r="O58" s="277">
        <f>O56+P56</f>
        <v>52</v>
      </c>
      <c r="P58" s="277"/>
      <c r="Q58" s="277">
        <f>Q56+R56</f>
        <v>74</v>
      </c>
      <c r="R58" s="277"/>
      <c r="S58" s="146"/>
      <c r="V58" s="282"/>
      <c r="W58" s="153"/>
      <c r="X58" s="143"/>
      <c r="Y58" s="277">
        <f>Y56+Z56</f>
        <v>101</v>
      </c>
      <c r="Z58" s="277"/>
      <c r="AA58" s="277">
        <f>AA56+AB56</f>
        <v>134</v>
      </c>
      <c r="AB58" s="277"/>
      <c r="AC58" s="146"/>
      <c r="AF58" s="192"/>
      <c r="AG58" s="153"/>
      <c r="AH58" s="177"/>
      <c r="AI58" s="207"/>
      <c r="AJ58" s="208"/>
      <c r="AK58" s="207"/>
      <c r="AL58" s="208"/>
      <c r="AM58" s="176"/>
    </row>
    <row r="59" spans="2:40" x14ac:dyDescent="0.4">
      <c r="B59" s="282"/>
      <c r="C59" s="272" t="s">
        <v>517</v>
      </c>
      <c r="D59" s="279"/>
      <c r="E59" s="143"/>
      <c r="F59" s="143"/>
      <c r="G59" s="143"/>
      <c r="H59" s="143"/>
      <c r="I59" s="144"/>
      <c r="K59" s="88"/>
      <c r="L59" s="282"/>
      <c r="M59" s="272" t="s">
        <v>463</v>
      </c>
      <c r="N59" s="279" t="s">
        <v>508</v>
      </c>
      <c r="O59" s="143">
        <v>164</v>
      </c>
      <c r="P59" s="143">
        <v>41</v>
      </c>
      <c r="Q59" s="143">
        <v>158</v>
      </c>
      <c r="R59" s="143">
        <v>41</v>
      </c>
      <c r="S59" s="144">
        <v>525</v>
      </c>
      <c r="V59" s="282"/>
      <c r="W59" s="272" t="s">
        <v>455</v>
      </c>
      <c r="X59" s="279" t="s">
        <v>456</v>
      </c>
      <c r="Y59" s="143">
        <v>148</v>
      </c>
      <c r="Z59" s="143">
        <v>48</v>
      </c>
      <c r="AA59" s="143">
        <v>172</v>
      </c>
      <c r="AB59" s="143">
        <v>48</v>
      </c>
      <c r="AC59" s="144">
        <v>317</v>
      </c>
      <c r="AF59" s="192"/>
      <c r="AG59" s="272" t="s">
        <v>391</v>
      </c>
      <c r="AH59" s="197"/>
      <c r="AI59" s="273"/>
      <c r="AJ59" s="273"/>
      <c r="AK59" s="273"/>
      <c r="AL59" s="273"/>
      <c r="AM59" s="194"/>
    </row>
    <row r="60" spans="2:40" x14ac:dyDescent="0.4">
      <c r="B60" s="282"/>
      <c r="C60" s="141"/>
      <c r="D60" s="150"/>
      <c r="E60" s="143"/>
      <c r="F60" s="143"/>
      <c r="G60" s="143"/>
      <c r="H60" s="143"/>
      <c r="I60" s="145"/>
      <c r="K60" s="88"/>
      <c r="L60" s="282"/>
      <c r="M60" s="141"/>
      <c r="N60" s="150"/>
      <c r="O60" s="143"/>
      <c r="P60" s="143"/>
      <c r="Q60" s="143"/>
      <c r="R60" s="143"/>
      <c r="S60" s="145"/>
      <c r="V60" s="282"/>
      <c r="W60" s="141"/>
      <c r="X60" s="150"/>
      <c r="Y60" s="143"/>
      <c r="Z60" s="143"/>
      <c r="AA60" s="143"/>
      <c r="AB60" s="143"/>
      <c r="AC60" s="145"/>
      <c r="AF60" s="192"/>
      <c r="AG60" s="141"/>
      <c r="AH60" s="204"/>
      <c r="AI60" s="143"/>
      <c r="AJ60" s="143"/>
      <c r="AK60" s="143"/>
      <c r="AL60" s="143"/>
      <c r="AM60" s="145"/>
    </row>
    <row r="61" spans="2:40" ht="19.5" thickBot="1" x14ac:dyDescent="0.45">
      <c r="B61" s="283"/>
      <c r="C61" s="153"/>
      <c r="D61" s="280"/>
      <c r="E61" s="277">
        <f>E59+F59</f>
        <v>0</v>
      </c>
      <c r="F61" s="277"/>
      <c r="G61" s="277">
        <f>G59+H59</f>
        <v>0</v>
      </c>
      <c r="H61" s="277"/>
      <c r="I61" s="146"/>
      <c r="K61" s="88"/>
      <c r="L61" s="283"/>
      <c r="M61" s="153"/>
      <c r="N61" s="280"/>
      <c r="O61" s="277">
        <f>O59+P59</f>
        <v>205</v>
      </c>
      <c r="P61" s="277"/>
      <c r="Q61" s="277">
        <f>Q59+R59</f>
        <v>199</v>
      </c>
      <c r="R61" s="277"/>
      <c r="S61" s="146"/>
      <c r="V61" s="283"/>
      <c r="W61" s="153"/>
      <c r="X61" s="280"/>
      <c r="Y61" s="277">
        <f>Y59+Z59</f>
        <v>196</v>
      </c>
      <c r="Z61" s="277"/>
      <c r="AA61" s="277">
        <f>AA59+AB59</f>
        <v>220</v>
      </c>
      <c r="AB61" s="277"/>
      <c r="AC61" s="146"/>
      <c r="AF61" s="193"/>
      <c r="AG61" s="153"/>
      <c r="AH61" s="205"/>
      <c r="AI61" s="207">
        <f>AI59+AJ59</f>
        <v>0</v>
      </c>
      <c r="AJ61" s="208"/>
      <c r="AK61" s="207">
        <f>AK59+AL59</f>
        <v>0</v>
      </c>
      <c r="AL61" s="208"/>
      <c r="AM61" s="176"/>
    </row>
    <row r="62" spans="2:40" x14ac:dyDescent="0.4">
      <c r="B62" s="77"/>
      <c r="C62" s="77"/>
      <c r="D62" s="91"/>
      <c r="E62" s="92"/>
      <c r="F62" s="92"/>
      <c r="G62" s="92"/>
      <c r="H62" s="92"/>
      <c r="I62" s="77"/>
      <c r="K62" s="88"/>
      <c r="L62" s="88"/>
      <c r="M62" s="88"/>
      <c r="N62" s="88"/>
      <c r="O62" s="88"/>
      <c r="P62" s="88"/>
      <c r="Q62" s="88"/>
      <c r="R62" s="88"/>
    </row>
    <row r="63" spans="2:40" x14ac:dyDescent="0.4">
      <c r="D63" s="178" t="s">
        <v>145</v>
      </c>
    </row>
    <row r="64" spans="2:40" ht="19.5" thickBot="1" x14ac:dyDescent="0.45">
      <c r="D64" s="178"/>
    </row>
    <row r="65" spans="3:34"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B65" s="83"/>
      <c r="AC65" s="255" t="s">
        <v>183</v>
      </c>
      <c r="AD65" s="256"/>
      <c r="AE65" s="263" t="s">
        <v>147</v>
      </c>
      <c r="AF65" s="182"/>
      <c r="AG65" s="182" t="s">
        <v>148</v>
      </c>
      <c r="AH65" s="183"/>
    </row>
    <row r="66" spans="3:34" x14ac:dyDescent="0.4">
      <c r="C66" s="84" t="s">
        <v>146</v>
      </c>
      <c r="D66" s="191" t="s">
        <v>460</v>
      </c>
      <c r="E66" s="266">
        <v>79</v>
      </c>
      <c r="F66" s="267"/>
      <c r="G66" s="97" t="s">
        <v>103</v>
      </c>
      <c r="H66" s="70" t="s">
        <v>128</v>
      </c>
      <c r="I66" s="70" t="s">
        <v>129</v>
      </c>
      <c r="J66" s="71" t="s">
        <v>128</v>
      </c>
      <c r="L66" s="191" t="s">
        <v>439</v>
      </c>
      <c r="M66" s="266">
        <v>162</v>
      </c>
      <c r="N66" s="267"/>
      <c r="O66" s="97" t="s">
        <v>103</v>
      </c>
      <c r="P66" s="70" t="s">
        <v>128</v>
      </c>
      <c r="Q66" s="70" t="s">
        <v>129</v>
      </c>
      <c r="R66" s="71" t="s">
        <v>128</v>
      </c>
      <c r="T66" s="191" t="s">
        <v>390</v>
      </c>
      <c r="U66" s="266">
        <v>47</v>
      </c>
      <c r="V66" s="267"/>
      <c r="W66" s="97" t="s">
        <v>103</v>
      </c>
      <c r="X66" s="70" t="s">
        <v>128</v>
      </c>
      <c r="Y66" s="70" t="s">
        <v>129</v>
      </c>
      <c r="Z66" s="71" t="s">
        <v>128</v>
      </c>
      <c r="AB66" s="191" t="s">
        <v>333</v>
      </c>
      <c r="AC66" s="266">
        <v>88</v>
      </c>
      <c r="AD66" s="267"/>
      <c r="AE66" s="97" t="s">
        <v>103</v>
      </c>
      <c r="AF66" s="70" t="s">
        <v>128</v>
      </c>
      <c r="AG66" s="70" t="s">
        <v>129</v>
      </c>
      <c r="AH66" s="71" t="s">
        <v>128</v>
      </c>
    </row>
    <row r="67" spans="3:34" ht="19.5" x14ac:dyDescent="0.4">
      <c r="C67" s="107" t="s">
        <v>302</v>
      </c>
      <c r="D67" s="192"/>
      <c r="E67" s="268"/>
      <c r="F67" s="269"/>
      <c r="G67" s="142">
        <v>43</v>
      </c>
      <c r="H67" s="154">
        <v>10</v>
      </c>
      <c r="I67" s="154">
        <v>27</v>
      </c>
      <c r="J67" s="144">
        <v>10</v>
      </c>
      <c r="L67" s="192"/>
      <c r="M67" s="268"/>
      <c r="N67" s="269"/>
      <c r="O67" s="142">
        <v>38</v>
      </c>
      <c r="P67" s="154">
        <v>10</v>
      </c>
      <c r="Q67" s="154">
        <v>37</v>
      </c>
      <c r="R67" s="144">
        <v>10</v>
      </c>
      <c r="T67" s="192"/>
      <c r="U67" s="268"/>
      <c r="V67" s="269"/>
      <c r="W67" s="142">
        <v>27</v>
      </c>
      <c r="X67" s="154">
        <v>13</v>
      </c>
      <c r="Y67" s="154">
        <v>43</v>
      </c>
      <c r="Z67" s="144">
        <v>13</v>
      </c>
      <c r="AB67" s="192"/>
      <c r="AC67" s="268"/>
      <c r="AD67" s="269"/>
      <c r="AE67" s="142">
        <v>43</v>
      </c>
      <c r="AF67" s="154">
        <v>9</v>
      </c>
      <c r="AG67" s="154">
        <v>42</v>
      </c>
      <c r="AH67" s="144">
        <v>9</v>
      </c>
    </row>
    <row r="68" spans="3:34" x14ac:dyDescent="0.4">
      <c r="D68" s="192"/>
      <c r="E68" s="268"/>
      <c r="F68" s="269"/>
      <c r="G68" s="264"/>
      <c r="H68" s="156"/>
      <c r="I68" s="156"/>
      <c r="J68" s="146"/>
      <c r="L68" s="192"/>
      <c r="M68" s="268"/>
      <c r="N68" s="269"/>
      <c r="O68" s="264"/>
      <c r="P68" s="156"/>
      <c r="Q68" s="156"/>
      <c r="R68" s="146"/>
      <c r="T68" s="192"/>
      <c r="U68" s="268"/>
      <c r="V68" s="269"/>
      <c r="W68" s="264"/>
      <c r="X68" s="156"/>
      <c r="Y68" s="156"/>
      <c r="Z68" s="146"/>
      <c r="AB68" s="192"/>
      <c r="AC68" s="268"/>
      <c r="AD68" s="269"/>
      <c r="AE68" s="264"/>
      <c r="AF68" s="156"/>
      <c r="AG68" s="156"/>
      <c r="AH68" s="146"/>
    </row>
    <row r="69" spans="3:34" ht="19.5" thickBot="1" x14ac:dyDescent="0.45">
      <c r="D69" s="193"/>
      <c r="E69" s="270"/>
      <c r="F69" s="271"/>
      <c r="G69" s="265">
        <f>G67+H67</f>
        <v>53</v>
      </c>
      <c r="H69" s="196"/>
      <c r="I69" s="195">
        <f>I67+J67</f>
        <v>37</v>
      </c>
      <c r="J69" s="201"/>
      <c r="L69" s="193"/>
      <c r="M69" s="270"/>
      <c r="N69" s="271"/>
      <c r="O69" s="265">
        <f>O67+P67</f>
        <v>48</v>
      </c>
      <c r="P69" s="196"/>
      <c r="Q69" s="195">
        <f>Q67+R67</f>
        <v>47</v>
      </c>
      <c r="R69" s="201"/>
      <c r="T69" s="193"/>
      <c r="U69" s="270"/>
      <c r="V69" s="271"/>
      <c r="W69" s="265">
        <f>W67+X67</f>
        <v>40</v>
      </c>
      <c r="X69" s="196"/>
      <c r="Y69" s="195">
        <f>Y67+Z67</f>
        <v>56</v>
      </c>
      <c r="Z69" s="201"/>
      <c r="AB69" s="193"/>
      <c r="AC69" s="270"/>
      <c r="AD69" s="271"/>
      <c r="AE69" s="265">
        <f>AE67+AF67</f>
        <v>52</v>
      </c>
      <c r="AF69" s="196"/>
      <c r="AG69" s="195">
        <f>AG67+AH67</f>
        <v>51</v>
      </c>
      <c r="AH69" s="201"/>
    </row>
    <row r="70" spans="3:34" x14ac:dyDescent="0.4">
      <c r="D70" s="191" t="s">
        <v>461</v>
      </c>
      <c r="E70" s="266">
        <v>184</v>
      </c>
      <c r="F70" s="267"/>
      <c r="G70" s="97" t="s">
        <v>103</v>
      </c>
      <c r="H70" s="70" t="s">
        <v>128</v>
      </c>
      <c r="I70" s="70" t="s">
        <v>129</v>
      </c>
      <c r="J70" s="71" t="s">
        <v>128</v>
      </c>
      <c r="L70" s="191" t="s">
        <v>455</v>
      </c>
      <c r="M70" s="266">
        <v>380</v>
      </c>
      <c r="N70" s="267"/>
      <c r="O70" s="97" t="s">
        <v>103</v>
      </c>
      <c r="P70" s="70" t="s">
        <v>128</v>
      </c>
      <c r="Q70" s="70" t="s">
        <v>129</v>
      </c>
      <c r="R70" s="71" t="s">
        <v>128</v>
      </c>
      <c r="T70" s="191" t="s">
        <v>391</v>
      </c>
      <c r="U70" s="266">
        <v>57</v>
      </c>
      <c r="V70" s="267"/>
      <c r="W70" s="97" t="s">
        <v>103</v>
      </c>
      <c r="X70" s="70" t="s">
        <v>128</v>
      </c>
      <c r="Y70" s="70" t="s">
        <v>129</v>
      </c>
      <c r="Z70" s="71" t="s">
        <v>128</v>
      </c>
      <c r="AB70" s="191" t="s">
        <v>334</v>
      </c>
      <c r="AC70" s="266">
        <v>62</v>
      </c>
      <c r="AD70" s="267"/>
      <c r="AE70" s="97" t="s">
        <v>103</v>
      </c>
      <c r="AF70" s="70" t="s">
        <v>128</v>
      </c>
      <c r="AG70" s="70" t="s">
        <v>129</v>
      </c>
      <c r="AH70" s="71" t="s">
        <v>128</v>
      </c>
    </row>
    <row r="71" spans="3:34" x14ac:dyDescent="0.4">
      <c r="D71" s="192"/>
      <c r="E71" s="268"/>
      <c r="F71" s="269"/>
      <c r="G71" s="142">
        <v>21</v>
      </c>
      <c r="H71" s="154">
        <v>0</v>
      </c>
      <c r="I71" s="154">
        <v>25</v>
      </c>
      <c r="J71" s="144">
        <v>0</v>
      </c>
      <c r="L71" s="192"/>
      <c r="M71" s="268"/>
      <c r="N71" s="269"/>
      <c r="O71" s="142">
        <v>53</v>
      </c>
      <c r="P71" s="154">
        <v>16</v>
      </c>
      <c r="Q71" s="154">
        <v>65</v>
      </c>
      <c r="R71" s="144">
        <v>16</v>
      </c>
      <c r="T71" s="192"/>
      <c r="U71" s="268"/>
      <c r="V71" s="269"/>
      <c r="W71" s="142">
        <v>32</v>
      </c>
      <c r="X71" s="154">
        <v>7</v>
      </c>
      <c r="Y71" s="154">
        <v>32</v>
      </c>
      <c r="Z71" s="144">
        <v>7</v>
      </c>
      <c r="AB71" s="192"/>
      <c r="AC71" s="268"/>
      <c r="AD71" s="269"/>
      <c r="AE71" s="142">
        <v>85</v>
      </c>
      <c r="AF71" s="154">
        <v>18</v>
      </c>
      <c r="AG71" s="154">
        <v>91</v>
      </c>
      <c r="AH71" s="144">
        <v>18</v>
      </c>
    </row>
    <row r="72" spans="3:34" x14ac:dyDescent="0.4">
      <c r="D72" s="192"/>
      <c r="E72" s="268"/>
      <c r="F72" s="269"/>
      <c r="G72" s="264"/>
      <c r="H72" s="156"/>
      <c r="I72" s="156"/>
      <c r="J72" s="146"/>
      <c r="L72" s="192"/>
      <c r="M72" s="268"/>
      <c r="N72" s="269"/>
      <c r="O72" s="264"/>
      <c r="P72" s="156"/>
      <c r="Q72" s="156"/>
      <c r="R72" s="146"/>
      <c r="T72" s="192"/>
      <c r="U72" s="268"/>
      <c r="V72" s="269"/>
      <c r="W72" s="264"/>
      <c r="X72" s="156"/>
      <c r="Y72" s="156"/>
      <c r="Z72" s="146"/>
      <c r="AB72" s="192"/>
      <c r="AC72" s="268"/>
      <c r="AD72" s="269"/>
      <c r="AE72" s="264"/>
      <c r="AF72" s="156"/>
      <c r="AG72" s="156"/>
      <c r="AH72" s="146"/>
    </row>
    <row r="73" spans="3:34" ht="19.5" thickBot="1" x14ac:dyDescent="0.45">
      <c r="D73" s="193"/>
      <c r="E73" s="270"/>
      <c r="F73" s="271"/>
      <c r="G73" s="265">
        <f>G71+H71</f>
        <v>21</v>
      </c>
      <c r="H73" s="196"/>
      <c r="I73" s="195">
        <f>I71+J71</f>
        <v>25</v>
      </c>
      <c r="J73" s="201"/>
      <c r="L73" s="193"/>
      <c r="M73" s="270"/>
      <c r="N73" s="271"/>
      <c r="O73" s="265">
        <f>O71+P71</f>
        <v>69</v>
      </c>
      <c r="P73" s="196"/>
      <c r="Q73" s="195">
        <f>Q71+R71</f>
        <v>81</v>
      </c>
      <c r="R73" s="201"/>
      <c r="T73" s="193"/>
      <c r="U73" s="270"/>
      <c r="V73" s="271"/>
      <c r="W73" s="265">
        <f>W71+X71</f>
        <v>39</v>
      </c>
      <c r="X73" s="196"/>
      <c r="Y73" s="195">
        <f>Y71+Z71</f>
        <v>39</v>
      </c>
      <c r="Z73" s="201"/>
      <c r="AB73" s="193"/>
      <c r="AC73" s="270"/>
      <c r="AD73" s="271"/>
      <c r="AE73" s="265">
        <f>AE71+AF71</f>
        <v>103</v>
      </c>
      <c r="AF73" s="196"/>
      <c r="AG73" s="195">
        <f>AG71+AH71</f>
        <v>109</v>
      </c>
      <c r="AH73" s="201"/>
    </row>
    <row r="74" spans="3:34" x14ac:dyDescent="0.4">
      <c r="D74" s="191" t="s">
        <v>462</v>
      </c>
      <c r="E74" s="266">
        <v>127</v>
      </c>
      <c r="F74" s="267"/>
      <c r="G74" s="97" t="s">
        <v>103</v>
      </c>
      <c r="H74" s="70" t="s">
        <v>128</v>
      </c>
      <c r="I74" s="70" t="s">
        <v>129</v>
      </c>
      <c r="J74" s="71" t="s">
        <v>128</v>
      </c>
      <c r="L74" s="191" t="s">
        <v>454</v>
      </c>
      <c r="M74" s="266">
        <v>97</v>
      </c>
      <c r="N74" s="267"/>
      <c r="O74" s="97" t="s">
        <v>103</v>
      </c>
      <c r="P74" s="70" t="s">
        <v>128</v>
      </c>
      <c r="Q74" s="70" t="s">
        <v>129</v>
      </c>
      <c r="R74" s="71" t="s">
        <v>128</v>
      </c>
      <c r="T74" s="191" t="s">
        <v>398</v>
      </c>
      <c r="U74" s="266">
        <v>111</v>
      </c>
      <c r="V74" s="267"/>
      <c r="W74" s="97" t="s">
        <v>103</v>
      </c>
      <c r="X74" s="70" t="s">
        <v>128</v>
      </c>
      <c r="Y74" s="70" t="s">
        <v>129</v>
      </c>
      <c r="Z74" s="71" t="s">
        <v>128</v>
      </c>
      <c r="AB74" s="191" t="s">
        <v>335</v>
      </c>
      <c r="AC74" s="266">
        <v>148</v>
      </c>
      <c r="AD74" s="267"/>
      <c r="AE74" s="97" t="s">
        <v>103</v>
      </c>
      <c r="AF74" s="70" t="s">
        <v>128</v>
      </c>
      <c r="AG74" s="70" t="s">
        <v>129</v>
      </c>
      <c r="AH74" s="71" t="s">
        <v>128</v>
      </c>
    </row>
    <row r="75" spans="3:34" x14ac:dyDescent="0.4">
      <c r="D75" s="192"/>
      <c r="E75" s="268"/>
      <c r="F75" s="269"/>
      <c r="G75" s="142">
        <v>21</v>
      </c>
      <c r="H75" s="154">
        <v>4</v>
      </c>
      <c r="I75" s="154">
        <v>37</v>
      </c>
      <c r="J75" s="144">
        <v>4</v>
      </c>
      <c r="L75" s="192"/>
      <c r="M75" s="268"/>
      <c r="N75" s="269"/>
      <c r="O75" s="142">
        <v>53</v>
      </c>
      <c r="P75" s="154">
        <v>7</v>
      </c>
      <c r="Q75" s="154">
        <v>75</v>
      </c>
      <c r="R75" s="144">
        <v>7</v>
      </c>
      <c r="T75" s="192"/>
      <c r="U75" s="268"/>
      <c r="V75" s="269"/>
      <c r="W75" s="142">
        <v>61</v>
      </c>
      <c r="X75" s="154">
        <v>15</v>
      </c>
      <c r="Y75" s="154">
        <v>58</v>
      </c>
      <c r="Z75" s="144">
        <v>15</v>
      </c>
      <c r="AB75" s="192"/>
      <c r="AC75" s="268"/>
      <c r="AD75" s="269"/>
      <c r="AE75" s="142">
        <v>157</v>
      </c>
      <c r="AF75" s="154">
        <v>33</v>
      </c>
      <c r="AG75" s="154">
        <v>134</v>
      </c>
      <c r="AH75" s="144">
        <v>33</v>
      </c>
    </row>
    <row r="76" spans="3:34" x14ac:dyDescent="0.4">
      <c r="D76" s="192"/>
      <c r="E76" s="268"/>
      <c r="F76" s="269"/>
      <c r="G76" s="264"/>
      <c r="H76" s="156"/>
      <c r="I76" s="156"/>
      <c r="J76" s="146"/>
      <c r="L76" s="192"/>
      <c r="M76" s="268"/>
      <c r="N76" s="269"/>
      <c r="O76" s="264"/>
      <c r="P76" s="156"/>
      <c r="Q76" s="156"/>
      <c r="R76" s="146"/>
      <c r="T76" s="192"/>
      <c r="U76" s="268"/>
      <c r="V76" s="269"/>
      <c r="W76" s="264"/>
      <c r="X76" s="156"/>
      <c r="Y76" s="156"/>
      <c r="Z76" s="146"/>
      <c r="AB76" s="192"/>
      <c r="AC76" s="268"/>
      <c r="AD76" s="269"/>
      <c r="AE76" s="264"/>
      <c r="AF76" s="156"/>
      <c r="AG76" s="156"/>
      <c r="AH76" s="146"/>
    </row>
    <row r="77" spans="3:34" ht="19.5" thickBot="1" x14ac:dyDescent="0.45">
      <c r="D77" s="193"/>
      <c r="E77" s="270"/>
      <c r="F77" s="271"/>
      <c r="G77" s="265">
        <f>G75+H75</f>
        <v>25</v>
      </c>
      <c r="H77" s="196"/>
      <c r="I77" s="195">
        <f>I75+J75</f>
        <v>41</v>
      </c>
      <c r="J77" s="201"/>
      <c r="L77" s="193"/>
      <c r="M77" s="270"/>
      <c r="N77" s="271"/>
      <c r="O77" s="265">
        <f t="shared" ref="O77" si="3">O75+P75</f>
        <v>60</v>
      </c>
      <c r="P77" s="196"/>
      <c r="Q77" s="195">
        <f t="shared" ref="Q77" si="4">Q75+R75</f>
        <v>82</v>
      </c>
      <c r="R77" s="201"/>
      <c r="T77" s="193"/>
      <c r="U77" s="270"/>
      <c r="V77" s="271"/>
      <c r="W77" s="265">
        <f>W75+X75</f>
        <v>76</v>
      </c>
      <c r="X77" s="196"/>
      <c r="Y77" s="195">
        <f>Y75+Z75</f>
        <v>73</v>
      </c>
      <c r="Z77" s="201"/>
      <c r="AB77" s="193"/>
      <c r="AC77" s="270"/>
      <c r="AD77" s="271"/>
      <c r="AE77" s="265">
        <f>AE75+AF75</f>
        <v>190</v>
      </c>
      <c r="AF77" s="196"/>
      <c r="AG77" s="195">
        <f>AG75+AH75</f>
        <v>167</v>
      </c>
      <c r="AH77" s="201"/>
    </row>
    <row r="78" spans="3:34" x14ac:dyDescent="0.4">
      <c r="D78" s="191" t="s">
        <v>463</v>
      </c>
      <c r="E78" s="266">
        <v>94</v>
      </c>
      <c r="F78" s="267"/>
      <c r="G78" s="97" t="s">
        <v>103</v>
      </c>
      <c r="H78" s="70" t="s">
        <v>128</v>
      </c>
      <c r="I78" s="70" t="s">
        <v>129</v>
      </c>
      <c r="J78" s="71" t="s">
        <v>128</v>
      </c>
      <c r="L78" s="191" t="s">
        <v>447</v>
      </c>
      <c r="M78" s="266">
        <v>64</v>
      </c>
      <c r="N78" s="267"/>
      <c r="O78" s="97" t="s">
        <v>103</v>
      </c>
      <c r="P78" s="70" t="s">
        <v>128</v>
      </c>
      <c r="Q78" s="70" t="s">
        <v>129</v>
      </c>
      <c r="R78" s="71" t="s">
        <v>128</v>
      </c>
      <c r="T78" s="191" t="s">
        <v>399</v>
      </c>
      <c r="U78" s="266">
        <v>176</v>
      </c>
      <c r="V78" s="267"/>
      <c r="W78" s="97" t="s">
        <v>103</v>
      </c>
      <c r="X78" s="70" t="s">
        <v>128</v>
      </c>
      <c r="Y78" s="70" t="s">
        <v>129</v>
      </c>
      <c r="Z78" s="71" t="s">
        <v>128</v>
      </c>
      <c r="AB78" s="191" t="s">
        <v>336</v>
      </c>
      <c r="AC78" s="266">
        <v>447</v>
      </c>
      <c r="AD78" s="267"/>
      <c r="AE78" s="97" t="s">
        <v>103</v>
      </c>
      <c r="AF78" s="70" t="s">
        <v>128</v>
      </c>
      <c r="AG78" s="70" t="s">
        <v>129</v>
      </c>
      <c r="AH78" s="71" t="s">
        <v>128</v>
      </c>
    </row>
    <row r="79" spans="3:34" x14ac:dyDescent="0.4">
      <c r="D79" s="192"/>
      <c r="E79" s="268"/>
      <c r="F79" s="269"/>
      <c r="G79" s="142">
        <v>45</v>
      </c>
      <c r="H79" s="154">
        <v>1</v>
      </c>
      <c r="I79" s="154">
        <v>38</v>
      </c>
      <c r="J79" s="144">
        <v>1</v>
      </c>
      <c r="L79" s="192"/>
      <c r="M79" s="268"/>
      <c r="N79" s="269"/>
      <c r="O79" s="142">
        <v>67</v>
      </c>
      <c r="P79" s="154">
        <v>8</v>
      </c>
      <c r="Q79" s="154">
        <v>44</v>
      </c>
      <c r="R79" s="144">
        <v>8</v>
      </c>
      <c r="T79" s="192"/>
      <c r="U79" s="268"/>
      <c r="V79" s="269"/>
      <c r="W79" s="142">
        <v>21</v>
      </c>
      <c r="X79" s="154">
        <v>4</v>
      </c>
      <c r="Y79" s="154">
        <v>23</v>
      </c>
      <c r="Z79" s="144">
        <v>4</v>
      </c>
      <c r="AB79" s="192"/>
      <c r="AC79" s="268"/>
      <c r="AD79" s="269"/>
      <c r="AE79" s="142">
        <v>167</v>
      </c>
      <c r="AF79" s="154">
        <v>35</v>
      </c>
      <c r="AG79" s="154">
        <v>179</v>
      </c>
      <c r="AH79" s="144">
        <v>35</v>
      </c>
    </row>
    <row r="80" spans="3:34" x14ac:dyDescent="0.4">
      <c r="D80" s="192"/>
      <c r="E80" s="268"/>
      <c r="F80" s="269"/>
      <c r="G80" s="264"/>
      <c r="H80" s="156"/>
      <c r="I80" s="156"/>
      <c r="J80" s="146"/>
      <c r="L80" s="192"/>
      <c r="M80" s="268"/>
      <c r="N80" s="269"/>
      <c r="O80" s="264"/>
      <c r="P80" s="156"/>
      <c r="Q80" s="156"/>
      <c r="R80" s="146"/>
      <c r="T80" s="192"/>
      <c r="U80" s="268"/>
      <c r="V80" s="269"/>
      <c r="W80" s="264"/>
      <c r="X80" s="156"/>
      <c r="Y80" s="156"/>
      <c r="Z80" s="146"/>
      <c r="AB80" s="192"/>
      <c r="AC80" s="268"/>
      <c r="AD80" s="269"/>
      <c r="AE80" s="264"/>
      <c r="AF80" s="156"/>
      <c r="AG80" s="156"/>
      <c r="AH80" s="146"/>
    </row>
    <row r="81" spans="4:34" ht="19.5" thickBot="1" x14ac:dyDescent="0.45">
      <c r="D81" s="193"/>
      <c r="E81" s="270"/>
      <c r="F81" s="271"/>
      <c r="G81" s="265">
        <f>G79+H79</f>
        <v>46</v>
      </c>
      <c r="H81" s="196"/>
      <c r="I81" s="195">
        <f>I79+J79</f>
        <v>39</v>
      </c>
      <c r="J81" s="201"/>
      <c r="L81" s="193"/>
      <c r="M81" s="270"/>
      <c r="N81" s="271"/>
      <c r="O81" s="265">
        <f t="shared" ref="O81" si="5">O79+P79</f>
        <v>75</v>
      </c>
      <c r="P81" s="196"/>
      <c r="Q81" s="195">
        <f t="shared" ref="Q81" si="6">Q79+R79</f>
        <v>52</v>
      </c>
      <c r="R81" s="201"/>
      <c r="T81" s="193"/>
      <c r="U81" s="270"/>
      <c r="V81" s="271"/>
      <c r="W81" s="265">
        <f>W79+X79</f>
        <v>25</v>
      </c>
      <c r="X81" s="196"/>
      <c r="Y81" s="195">
        <f>Y79+Z79</f>
        <v>27</v>
      </c>
      <c r="Z81" s="201"/>
      <c r="AB81" s="193"/>
      <c r="AC81" s="270"/>
      <c r="AD81" s="271"/>
      <c r="AE81" s="265">
        <f>AE79+AF79</f>
        <v>202</v>
      </c>
      <c r="AF81" s="196"/>
      <c r="AG81" s="195">
        <f>AG79+AH79</f>
        <v>214</v>
      </c>
      <c r="AH81" s="201"/>
    </row>
    <row r="82" spans="4:34" x14ac:dyDescent="0.4">
      <c r="D82" s="191" t="s">
        <v>496</v>
      </c>
      <c r="E82" s="266">
        <v>105</v>
      </c>
      <c r="F82" s="267"/>
      <c r="G82" s="97" t="s">
        <v>103</v>
      </c>
      <c r="H82" s="70" t="s">
        <v>128</v>
      </c>
      <c r="I82" s="70" t="s">
        <v>129</v>
      </c>
      <c r="J82" s="71" t="s">
        <v>128</v>
      </c>
      <c r="L82" s="191" t="s">
        <v>448</v>
      </c>
      <c r="M82" s="266">
        <v>22</v>
      </c>
      <c r="N82" s="267"/>
      <c r="O82" s="97" t="s">
        <v>103</v>
      </c>
      <c r="P82" s="70" t="s">
        <v>128</v>
      </c>
      <c r="Q82" s="70" t="s">
        <v>129</v>
      </c>
      <c r="R82" s="71" t="s">
        <v>128</v>
      </c>
      <c r="T82" s="191" t="s">
        <v>427</v>
      </c>
      <c r="U82" s="266">
        <v>576</v>
      </c>
      <c r="V82" s="267"/>
      <c r="W82" s="97" t="s">
        <v>103</v>
      </c>
      <c r="X82" s="70" t="s">
        <v>128</v>
      </c>
      <c r="Y82" s="70" t="s">
        <v>129</v>
      </c>
      <c r="Z82" s="71" t="s">
        <v>128</v>
      </c>
      <c r="AB82" s="191" t="s">
        <v>337</v>
      </c>
      <c r="AC82" s="266">
        <v>109</v>
      </c>
      <c r="AD82" s="267"/>
      <c r="AE82" s="97" t="s">
        <v>103</v>
      </c>
      <c r="AF82" s="70" t="s">
        <v>128</v>
      </c>
      <c r="AG82" s="70" t="s">
        <v>129</v>
      </c>
      <c r="AH82" s="71" t="s">
        <v>128</v>
      </c>
    </row>
    <row r="83" spans="4:34" x14ac:dyDescent="0.4">
      <c r="D83" s="192"/>
      <c r="E83" s="268"/>
      <c r="F83" s="269"/>
      <c r="G83" s="142">
        <v>28</v>
      </c>
      <c r="H83" s="154">
        <v>3</v>
      </c>
      <c r="I83" s="154">
        <v>36</v>
      </c>
      <c r="J83" s="144">
        <v>3</v>
      </c>
      <c r="L83" s="192"/>
      <c r="M83" s="268"/>
      <c r="N83" s="269"/>
      <c r="O83" s="142">
        <v>24</v>
      </c>
      <c r="P83" s="154">
        <v>3</v>
      </c>
      <c r="Q83" s="154">
        <v>21</v>
      </c>
      <c r="R83" s="144">
        <v>3</v>
      </c>
      <c r="T83" s="192"/>
      <c r="U83" s="268"/>
      <c r="V83" s="269"/>
      <c r="W83" s="142">
        <v>44</v>
      </c>
      <c r="X83" s="154">
        <v>6</v>
      </c>
      <c r="Y83" s="154">
        <v>29</v>
      </c>
      <c r="Z83" s="144">
        <v>6</v>
      </c>
      <c r="AB83" s="192"/>
      <c r="AC83" s="268"/>
      <c r="AD83" s="269"/>
      <c r="AE83" s="142">
        <v>160</v>
      </c>
      <c r="AF83" s="154">
        <v>40</v>
      </c>
      <c r="AG83" s="154">
        <v>155</v>
      </c>
      <c r="AH83" s="144">
        <v>40</v>
      </c>
    </row>
    <row r="84" spans="4:34" x14ac:dyDescent="0.4">
      <c r="D84" s="192"/>
      <c r="E84" s="268"/>
      <c r="F84" s="269"/>
      <c r="G84" s="264"/>
      <c r="H84" s="156"/>
      <c r="I84" s="156"/>
      <c r="J84" s="146"/>
      <c r="L84" s="192"/>
      <c r="M84" s="268"/>
      <c r="N84" s="269"/>
      <c r="O84" s="264"/>
      <c r="P84" s="156"/>
      <c r="Q84" s="156"/>
      <c r="R84" s="146"/>
      <c r="T84" s="192"/>
      <c r="U84" s="268"/>
      <c r="V84" s="269"/>
      <c r="W84" s="264"/>
      <c r="X84" s="156"/>
      <c r="Y84" s="156"/>
      <c r="Z84" s="146"/>
      <c r="AB84" s="192"/>
      <c r="AC84" s="268"/>
      <c r="AD84" s="269"/>
      <c r="AE84" s="264"/>
      <c r="AF84" s="156"/>
      <c r="AG84" s="156"/>
      <c r="AH84" s="146"/>
    </row>
    <row r="85" spans="4:34" ht="19.5" thickBot="1" x14ac:dyDescent="0.45">
      <c r="D85" s="193"/>
      <c r="E85" s="270"/>
      <c r="F85" s="271"/>
      <c r="G85" s="265">
        <f>G83+H83</f>
        <v>31</v>
      </c>
      <c r="H85" s="196"/>
      <c r="I85" s="195">
        <f>I83+J83</f>
        <v>39</v>
      </c>
      <c r="J85" s="201"/>
      <c r="L85" s="193"/>
      <c r="M85" s="270"/>
      <c r="N85" s="271"/>
      <c r="O85" s="265">
        <f t="shared" ref="O85" si="7">O83+P83</f>
        <v>27</v>
      </c>
      <c r="P85" s="196"/>
      <c r="Q85" s="195">
        <f t="shared" ref="Q85" si="8">Q83+R83</f>
        <v>24</v>
      </c>
      <c r="R85" s="201"/>
      <c r="T85" s="193"/>
      <c r="U85" s="270"/>
      <c r="V85" s="271"/>
      <c r="W85" s="265">
        <f>W83+X83</f>
        <v>50</v>
      </c>
      <c r="X85" s="196"/>
      <c r="Y85" s="195">
        <f>Y83+Z83</f>
        <v>35</v>
      </c>
      <c r="Z85" s="201"/>
      <c r="AB85" s="193"/>
      <c r="AC85" s="270"/>
      <c r="AD85" s="271"/>
      <c r="AE85" s="265">
        <f>AE83+AF83</f>
        <v>200</v>
      </c>
      <c r="AF85" s="196"/>
      <c r="AG85" s="195">
        <f>AG83+AH83</f>
        <v>195</v>
      </c>
      <c r="AH85" s="201"/>
    </row>
    <row r="86" spans="4:34" x14ac:dyDescent="0.4">
      <c r="D86" s="191" t="s">
        <v>497</v>
      </c>
      <c r="E86" s="266">
        <v>112</v>
      </c>
      <c r="F86" s="267"/>
      <c r="G86" s="97" t="s">
        <v>103</v>
      </c>
      <c r="H86" s="70" t="s">
        <v>128</v>
      </c>
      <c r="I86" s="70" t="s">
        <v>129</v>
      </c>
      <c r="J86" s="71" t="s">
        <v>128</v>
      </c>
      <c r="L86" s="191" t="s">
        <v>449</v>
      </c>
      <c r="M86" s="266">
        <v>57</v>
      </c>
      <c r="N86" s="267"/>
      <c r="O86" s="97" t="s">
        <v>103</v>
      </c>
      <c r="P86" s="70" t="s">
        <v>128</v>
      </c>
      <c r="Q86" s="70" t="s">
        <v>129</v>
      </c>
      <c r="R86" s="71" t="s">
        <v>128</v>
      </c>
      <c r="T86" s="191" t="s">
        <v>429</v>
      </c>
      <c r="U86" s="266">
        <v>47</v>
      </c>
      <c r="V86" s="267"/>
      <c r="W86" s="97" t="s">
        <v>103</v>
      </c>
      <c r="X86" s="70" t="s">
        <v>128</v>
      </c>
      <c r="Y86" s="70" t="s">
        <v>129</v>
      </c>
      <c r="Z86" s="71" t="s">
        <v>128</v>
      </c>
      <c r="AB86" s="191" t="s">
        <v>338</v>
      </c>
      <c r="AC86" s="266">
        <v>25</v>
      </c>
      <c r="AD86" s="267"/>
      <c r="AE86" s="97" t="s">
        <v>103</v>
      </c>
      <c r="AF86" s="70" t="s">
        <v>128</v>
      </c>
      <c r="AG86" s="70" t="s">
        <v>129</v>
      </c>
      <c r="AH86" s="71" t="s">
        <v>128</v>
      </c>
    </row>
    <row r="87" spans="4:34" x14ac:dyDescent="0.4">
      <c r="D87" s="192"/>
      <c r="E87" s="268"/>
      <c r="F87" s="269"/>
      <c r="G87" s="142">
        <v>35</v>
      </c>
      <c r="H87" s="154">
        <v>4</v>
      </c>
      <c r="I87" s="154">
        <v>29</v>
      </c>
      <c r="J87" s="144">
        <v>4</v>
      </c>
      <c r="L87" s="192"/>
      <c r="M87" s="268"/>
      <c r="N87" s="269"/>
      <c r="O87" s="142">
        <v>21</v>
      </c>
      <c r="P87" s="154">
        <v>1</v>
      </c>
      <c r="Q87" s="154">
        <v>49</v>
      </c>
      <c r="R87" s="144">
        <v>1</v>
      </c>
      <c r="T87" s="192"/>
      <c r="U87" s="268"/>
      <c r="V87" s="269"/>
      <c r="W87" s="142">
        <v>42</v>
      </c>
      <c r="X87" s="154">
        <v>7</v>
      </c>
      <c r="Y87" s="154">
        <v>35</v>
      </c>
      <c r="Z87" s="144">
        <v>7</v>
      </c>
      <c r="AB87" s="192"/>
      <c r="AC87" s="268"/>
      <c r="AD87" s="269"/>
      <c r="AE87" s="142">
        <v>175</v>
      </c>
      <c r="AF87" s="154">
        <v>73</v>
      </c>
      <c r="AG87" s="154">
        <v>186</v>
      </c>
      <c r="AH87" s="144">
        <v>73</v>
      </c>
    </row>
    <row r="88" spans="4:34" x14ac:dyDescent="0.4">
      <c r="D88" s="192"/>
      <c r="E88" s="268"/>
      <c r="F88" s="269"/>
      <c r="G88" s="264"/>
      <c r="H88" s="156"/>
      <c r="I88" s="156"/>
      <c r="J88" s="146"/>
      <c r="L88" s="192"/>
      <c r="M88" s="268"/>
      <c r="N88" s="269"/>
      <c r="O88" s="264"/>
      <c r="P88" s="156"/>
      <c r="Q88" s="156"/>
      <c r="R88" s="146"/>
      <c r="T88" s="192"/>
      <c r="U88" s="268"/>
      <c r="V88" s="269"/>
      <c r="W88" s="264"/>
      <c r="X88" s="156"/>
      <c r="Y88" s="156"/>
      <c r="Z88" s="146"/>
      <c r="AB88" s="192"/>
      <c r="AC88" s="268"/>
      <c r="AD88" s="269"/>
      <c r="AE88" s="264"/>
      <c r="AF88" s="156"/>
      <c r="AG88" s="156"/>
      <c r="AH88" s="146"/>
    </row>
    <row r="89" spans="4:34" ht="19.5" thickBot="1" x14ac:dyDescent="0.45">
      <c r="D89" s="193"/>
      <c r="E89" s="270"/>
      <c r="F89" s="271"/>
      <c r="G89" s="265">
        <f>G87+H87</f>
        <v>39</v>
      </c>
      <c r="H89" s="196"/>
      <c r="I89" s="195">
        <f>I87+J87</f>
        <v>33</v>
      </c>
      <c r="J89" s="201"/>
      <c r="L89" s="193"/>
      <c r="M89" s="270"/>
      <c r="N89" s="271"/>
      <c r="O89" s="265">
        <f t="shared" ref="O89" si="9">O87+P87</f>
        <v>22</v>
      </c>
      <c r="P89" s="196"/>
      <c r="Q89" s="195">
        <f t="shared" ref="Q89" si="10">Q87+R87</f>
        <v>50</v>
      </c>
      <c r="R89" s="201"/>
      <c r="T89" s="193"/>
      <c r="U89" s="270"/>
      <c r="V89" s="271"/>
      <c r="W89" s="265">
        <f>W87+X87</f>
        <v>49</v>
      </c>
      <c r="X89" s="196"/>
      <c r="Y89" s="195">
        <f>Y87+Z87</f>
        <v>42</v>
      </c>
      <c r="Z89" s="201"/>
      <c r="AB89" s="193"/>
      <c r="AC89" s="270"/>
      <c r="AD89" s="271"/>
      <c r="AE89" s="265">
        <f>AE87+AF87</f>
        <v>248</v>
      </c>
      <c r="AF89" s="196"/>
      <c r="AG89" s="195">
        <f>AG87+AH87</f>
        <v>259</v>
      </c>
      <c r="AH89" s="201"/>
    </row>
    <row r="90" spans="4:34" x14ac:dyDescent="0.4">
      <c r="D90" s="191" t="s">
        <v>498</v>
      </c>
      <c r="E90" s="266">
        <v>102</v>
      </c>
      <c r="F90" s="267"/>
      <c r="G90" s="97" t="s">
        <v>103</v>
      </c>
      <c r="H90" s="70" t="s">
        <v>128</v>
      </c>
      <c r="I90" s="70" t="s">
        <v>129</v>
      </c>
      <c r="J90" s="71" t="s">
        <v>128</v>
      </c>
      <c r="L90" s="191" t="s">
        <v>450</v>
      </c>
      <c r="M90" s="266">
        <v>88</v>
      </c>
      <c r="N90" s="267"/>
      <c r="O90" s="97" t="s">
        <v>103</v>
      </c>
      <c r="P90" s="70" t="s">
        <v>128</v>
      </c>
      <c r="Q90" s="70" t="s">
        <v>129</v>
      </c>
      <c r="R90" s="71" t="s">
        <v>128</v>
      </c>
      <c r="T90" s="191" t="s">
        <v>402</v>
      </c>
      <c r="U90" s="266">
        <v>80</v>
      </c>
      <c r="V90" s="267"/>
      <c r="W90" s="97" t="s">
        <v>103</v>
      </c>
      <c r="X90" s="70" t="s">
        <v>128</v>
      </c>
      <c r="Y90" s="70" t="s">
        <v>129</v>
      </c>
      <c r="Z90" s="71" t="s">
        <v>128</v>
      </c>
      <c r="AB90" s="191" t="s">
        <v>339</v>
      </c>
      <c r="AC90" s="266">
        <v>119</v>
      </c>
      <c r="AD90" s="267"/>
      <c r="AE90" s="97" t="s">
        <v>103</v>
      </c>
      <c r="AF90" s="70" t="s">
        <v>128</v>
      </c>
      <c r="AG90" s="70" t="s">
        <v>129</v>
      </c>
      <c r="AH90" s="71" t="s">
        <v>128</v>
      </c>
    </row>
    <row r="91" spans="4:34" x14ac:dyDescent="0.4">
      <c r="D91" s="192"/>
      <c r="E91" s="268"/>
      <c r="F91" s="269"/>
      <c r="G91" s="143">
        <v>26</v>
      </c>
      <c r="H91" s="143">
        <v>4</v>
      </c>
      <c r="I91" s="143">
        <v>37</v>
      </c>
      <c r="J91" s="143">
        <v>4</v>
      </c>
      <c r="L91" s="192"/>
      <c r="M91" s="268"/>
      <c r="N91" s="269"/>
      <c r="O91" s="142">
        <v>44</v>
      </c>
      <c r="P91" s="154">
        <v>2</v>
      </c>
      <c r="Q91" s="154">
        <v>34</v>
      </c>
      <c r="R91" s="144">
        <v>2</v>
      </c>
      <c r="T91" s="192"/>
      <c r="U91" s="268"/>
      <c r="V91" s="269"/>
      <c r="W91" s="142">
        <v>35</v>
      </c>
      <c r="X91" s="154">
        <v>14</v>
      </c>
      <c r="Y91" s="154">
        <v>52</v>
      </c>
      <c r="Z91" s="144">
        <v>14</v>
      </c>
      <c r="AB91" s="192"/>
      <c r="AC91" s="268"/>
      <c r="AD91" s="269"/>
      <c r="AE91" s="142">
        <v>185</v>
      </c>
      <c r="AF91" s="154">
        <v>43</v>
      </c>
      <c r="AG91" s="154">
        <v>227</v>
      </c>
      <c r="AH91" s="144">
        <v>43</v>
      </c>
    </row>
    <row r="92" spans="4:34" x14ac:dyDescent="0.4">
      <c r="D92" s="192"/>
      <c r="E92" s="268"/>
      <c r="F92" s="269"/>
      <c r="G92" s="143"/>
      <c r="H92" s="143"/>
      <c r="I92" s="143"/>
      <c r="J92" s="143"/>
      <c r="L92" s="192"/>
      <c r="M92" s="268"/>
      <c r="N92" s="269"/>
      <c r="O92" s="264"/>
      <c r="P92" s="156"/>
      <c r="Q92" s="156"/>
      <c r="R92" s="146"/>
      <c r="T92" s="192"/>
      <c r="U92" s="268"/>
      <c r="V92" s="269"/>
      <c r="W92" s="264"/>
      <c r="X92" s="156"/>
      <c r="Y92" s="156"/>
      <c r="Z92" s="146"/>
      <c r="AB92" s="192"/>
      <c r="AC92" s="268"/>
      <c r="AD92" s="269"/>
      <c r="AE92" s="264"/>
      <c r="AF92" s="156"/>
      <c r="AG92" s="156"/>
      <c r="AH92" s="146"/>
    </row>
    <row r="93" spans="4:34" ht="19.5" thickBot="1" x14ac:dyDescent="0.45">
      <c r="D93" s="193"/>
      <c r="E93" s="270"/>
      <c r="F93" s="271"/>
      <c r="G93" s="265">
        <f>G91+H91</f>
        <v>30</v>
      </c>
      <c r="H93" s="196"/>
      <c r="I93" s="195">
        <f>I91+J91</f>
        <v>41</v>
      </c>
      <c r="J93" s="201"/>
      <c r="L93" s="193"/>
      <c r="M93" s="270"/>
      <c r="N93" s="271"/>
      <c r="O93" s="265">
        <f t="shared" ref="O93" si="11">O91+P91</f>
        <v>46</v>
      </c>
      <c r="P93" s="196"/>
      <c r="Q93" s="195">
        <f t="shared" ref="Q93" si="12">Q91+R91</f>
        <v>36</v>
      </c>
      <c r="R93" s="201"/>
      <c r="T93" s="193"/>
      <c r="U93" s="270"/>
      <c r="V93" s="271"/>
      <c r="W93" s="265">
        <f>W91+X91</f>
        <v>49</v>
      </c>
      <c r="X93" s="196"/>
      <c r="Y93" s="195">
        <f>Y91+Z91</f>
        <v>66</v>
      </c>
      <c r="Z93" s="201"/>
      <c r="AB93" s="193"/>
      <c r="AC93" s="270"/>
      <c r="AD93" s="271"/>
      <c r="AE93" s="265">
        <f>AE91+AF91</f>
        <v>228</v>
      </c>
      <c r="AF93" s="196"/>
      <c r="AG93" s="195">
        <f>AG91+AH91</f>
        <v>270</v>
      </c>
      <c r="AH93" s="201"/>
    </row>
    <row r="94" spans="4:34" ht="19.5" thickBot="1" x14ac:dyDescent="0.45">
      <c r="D94" s="191" t="s">
        <v>499</v>
      </c>
      <c r="E94" s="266"/>
      <c r="F94" s="267"/>
      <c r="G94" s="97" t="s">
        <v>103</v>
      </c>
      <c r="H94" s="70" t="s">
        <v>128</v>
      </c>
      <c r="I94" s="70" t="s">
        <v>129</v>
      </c>
      <c r="J94" s="71" t="s">
        <v>128</v>
      </c>
      <c r="L94" s="191" t="s">
        <v>451</v>
      </c>
      <c r="M94" s="266">
        <v>100</v>
      </c>
      <c r="N94" s="267"/>
      <c r="O94" s="97" t="s">
        <v>103</v>
      </c>
      <c r="P94" s="70" t="s">
        <v>128</v>
      </c>
      <c r="Q94" s="70" t="s">
        <v>129</v>
      </c>
      <c r="R94" s="71" t="s">
        <v>128</v>
      </c>
      <c r="T94" s="191" t="s">
        <v>403</v>
      </c>
      <c r="U94" s="266">
        <v>68</v>
      </c>
      <c r="V94" s="267"/>
      <c r="W94" s="97" t="s">
        <v>103</v>
      </c>
      <c r="X94" s="70" t="s">
        <v>128</v>
      </c>
      <c r="Y94" s="70" t="s">
        <v>129</v>
      </c>
      <c r="Z94" s="71" t="s">
        <v>128</v>
      </c>
      <c r="AB94" s="191" t="s">
        <v>392</v>
      </c>
      <c r="AC94" s="266">
        <v>85</v>
      </c>
      <c r="AD94" s="267"/>
      <c r="AE94" s="97" t="s">
        <v>103</v>
      </c>
      <c r="AF94" s="70" t="s">
        <v>128</v>
      </c>
      <c r="AG94" s="70" t="s">
        <v>129</v>
      </c>
      <c r="AH94" s="71" t="s">
        <v>128</v>
      </c>
    </row>
    <row r="95" spans="4:34" x14ac:dyDescent="0.4">
      <c r="D95" s="192"/>
      <c r="E95" s="268"/>
      <c r="F95" s="269"/>
      <c r="G95" s="273"/>
      <c r="H95" s="273"/>
      <c r="I95" s="273"/>
      <c r="J95" s="273"/>
      <c r="L95" s="192"/>
      <c r="M95" s="268"/>
      <c r="N95" s="269"/>
      <c r="O95" s="273">
        <v>55</v>
      </c>
      <c r="P95" s="273">
        <v>3</v>
      </c>
      <c r="Q95" s="273">
        <v>45</v>
      </c>
      <c r="R95" s="273">
        <v>3</v>
      </c>
      <c r="T95" s="192"/>
      <c r="U95" s="268"/>
      <c r="V95" s="269"/>
      <c r="W95" s="142">
        <v>6</v>
      </c>
      <c r="X95" s="154">
        <v>6</v>
      </c>
      <c r="Y95" s="154">
        <v>43</v>
      </c>
      <c r="Z95" s="144">
        <v>6</v>
      </c>
      <c r="AB95" s="192"/>
      <c r="AC95" s="268"/>
      <c r="AD95" s="269"/>
      <c r="AE95" s="142">
        <v>33</v>
      </c>
      <c r="AF95" s="154">
        <v>8</v>
      </c>
      <c r="AG95" s="154">
        <v>50</v>
      </c>
      <c r="AH95" s="144">
        <v>8</v>
      </c>
    </row>
    <row r="96" spans="4:34" x14ac:dyDescent="0.4">
      <c r="D96" s="192"/>
      <c r="E96" s="268"/>
      <c r="F96" s="269"/>
      <c r="G96" s="143"/>
      <c r="H96" s="143"/>
      <c r="I96" s="143"/>
      <c r="J96" s="143"/>
      <c r="L96" s="192"/>
      <c r="M96" s="268"/>
      <c r="N96" s="269"/>
      <c r="O96" s="143"/>
      <c r="P96" s="143"/>
      <c r="Q96" s="143"/>
      <c r="R96" s="143"/>
      <c r="T96" s="192"/>
      <c r="U96" s="268"/>
      <c r="V96" s="269"/>
      <c r="W96" s="264"/>
      <c r="X96" s="156"/>
      <c r="Y96" s="156"/>
      <c r="Z96" s="146"/>
      <c r="AB96" s="192"/>
      <c r="AC96" s="268"/>
      <c r="AD96" s="269"/>
      <c r="AE96" s="264"/>
      <c r="AF96" s="156"/>
      <c r="AG96" s="156"/>
      <c r="AH96" s="146"/>
    </row>
    <row r="97" spans="4:34" ht="19.5" thickBot="1" x14ac:dyDescent="0.45">
      <c r="D97" s="193"/>
      <c r="E97" s="270"/>
      <c r="F97" s="271"/>
      <c r="G97" s="265">
        <f>G95+H95</f>
        <v>0</v>
      </c>
      <c r="H97" s="196"/>
      <c r="I97" s="195">
        <f>I95+J95</f>
        <v>0</v>
      </c>
      <c r="J97" s="201"/>
      <c r="L97" s="193"/>
      <c r="M97" s="270"/>
      <c r="N97" s="271"/>
      <c r="O97" s="265">
        <f t="shared" ref="O97" si="13">O95+P95</f>
        <v>58</v>
      </c>
      <c r="P97" s="196"/>
      <c r="Q97" s="195">
        <f t="shared" ref="Q97" si="14">Q95+R95</f>
        <v>48</v>
      </c>
      <c r="R97" s="201"/>
      <c r="T97" s="193"/>
      <c r="U97" s="270"/>
      <c r="V97" s="271"/>
      <c r="W97" s="265">
        <f>W95+X95</f>
        <v>12</v>
      </c>
      <c r="X97" s="196"/>
      <c r="Y97" s="195">
        <f>Y95+Z95</f>
        <v>49</v>
      </c>
      <c r="Z97" s="201"/>
      <c r="AB97" s="193"/>
      <c r="AC97" s="270"/>
      <c r="AD97" s="271"/>
      <c r="AE97" s="265">
        <f>AE95+AF95</f>
        <v>41</v>
      </c>
      <c r="AF97" s="196"/>
      <c r="AG97" s="195">
        <f>AG95+AH95</f>
        <v>58</v>
      </c>
      <c r="AH97" s="201"/>
    </row>
  </sheetData>
  <mergeCells count="696">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AI31:AJ31"/>
    <mergeCell ref="AK31:AL31"/>
    <mergeCell ref="B32:B61"/>
    <mergeCell ref="C32:C34"/>
    <mergeCell ref="D32:D34"/>
    <mergeCell ref="E32:E33"/>
    <mergeCell ref="F32:F33"/>
    <mergeCell ref="G32:G33"/>
    <mergeCell ref="H32:H33"/>
    <mergeCell ref="I32:I34"/>
    <mergeCell ref="L30:M31"/>
    <mergeCell ref="N30:S30"/>
    <mergeCell ref="V30:W31"/>
    <mergeCell ref="X30:AC30"/>
    <mergeCell ref="AF30:AG31"/>
    <mergeCell ref="AH30:AM30"/>
    <mergeCell ref="O31:P31"/>
    <mergeCell ref="Q31:R31"/>
    <mergeCell ref="Y31:Z31"/>
    <mergeCell ref="AA31:AB31"/>
    <mergeCell ref="AM32:AM34"/>
    <mergeCell ref="AI34:AJ34"/>
    <mergeCell ref="AK34:AL34"/>
    <mergeCell ref="Z32:Z33"/>
    <mergeCell ref="O32:O33"/>
    <mergeCell ref="P32:P33"/>
    <mergeCell ref="Q32:Q33"/>
    <mergeCell ref="O41:O42"/>
    <mergeCell ref="P41:P42"/>
    <mergeCell ref="AA32:AA33"/>
    <mergeCell ref="AB32:AB33"/>
    <mergeCell ref="AC32:AC34"/>
    <mergeCell ref="AF32:AF61"/>
    <mergeCell ref="AA38:AA39"/>
    <mergeCell ref="AB38:AB39"/>
    <mergeCell ref="AC38:AC40"/>
    <mergeCell ref="S50:S52"/>
    <mergeCell ref="W50:W52"/>
    <mergeCell ref="AA56:AA57"/>
    <mergeCell ref="AB56:AB57"/>
    <mergeCell ref="AC56:AC58"/>
    <mergeCell ref="R56:R57"/>
    <mergeCell ref="S56:S58"/>
    <mergeCell ref="W56:W58"/>
    <mergeCell ref="O59:O60"/>
    <mergeCell ref="P59:P60"/>
    <mergeCell ref="Q59:Q60"/>
    <mergeCell ref="O47:O48"/>
    <mergeCell ref="AI32:AI33"/>
    <mergeCell ref="AJ32:AJ33"/>
    <mergeCell ref="AK32:AK33"/>
    <mergeCell ref="AL32:AL33"/>
    <mergeCell ref="R32:R33"/>
    <mergeCell ref="S32:S34"/>
    <mergeCell ref="V32:V61"/>
    <mergeCell ref="W32:W34"/>
    <mergeCell ref="X32:X34"/>
    <mergeCell ref="Y32:Y33"/>
    <mergeCell ref="R35:R36"/>
    <mergeCell ref="S35:S37"/>
    <mergeCell ref="W35:W37"/>
    <mergeCell ref="X35:X37"/>
    <mergeCell ref="AG32:AG34"/>
    <mergeCell ref="AG38:AG40"/>
    <mergeCell ref="AL35:AL36"/>
    <mergeCell ref="AJ41:AJ42"/>
    <mergeCell ref="AK41:AK42"/>
    <mergeCell ref="Y34:Z34"/>
    <mergeCell ref="AA34:AB34"/>
    <mergeCell ref="AH32:AH34"/>
    <mergeCell ref="S44:S46"/>
    <mergeCell ref="AK43:AL43"/>
    <mergeCell ref="C35:C37"/>
    <mergeCell ref="D35:D37"/>
    <mergeCell ref="E35:E36"/>
    <mergeCell ref="F35:F36"/>
    <mergeCell ref="G35:G36"/>
    <mergeCell ref="H35:H36"/>
    <mergeCell ref="E37:F37"/>
    <mergeCell ref="G37:H37"/>
    <mergeCell ref="E34:F34"/>
    <mergeCell ref="G34:H34"/>
    <mergeCell ref="AM35:AM37"/>
    <mergeCell ref="AI37:AJ37"/>
    <mergeCell ref="AK37:AL37"/>
    <mergeCell ref="Y35:Y36"/>
    <mergeCell ref="Z35:Z36"/>
    <mergeCell ref="AA35:AA36"/>
    <mergeCell ref="AB35:AB36"/>
    <mergeCell ref="AC35:AC37"/>
    <mergeCell ref="AG35:AG37"/>
    <mergeCell ref="Y37:Z37"/>
    <mergeCell ref="AA37:AB37"/>
    <mergeCell ref="AH35:AH37"/>
    <mergeCell ref="AI35:AI36"/>
    <mergeCell ref="AJ35:AJ36"/>
    <mergeCell ref="AK35:AK36"/>
    <mergeCell ref="I35:I37"/>
    <mergeCell ref="M35:M37"/>
    <mergeCell ref="N35:N37"/>
    <mergeCell ref="O35:O36"/>
    <mergeCell ref="P35:P36"/>
    <mergeCell ref="Q35:Q36"/>
    <mergeCell ref="O37:P37"/>
    <mergeCell ref="Q37:R37"/>
    <mergeCell ref="L32:L61"/>
    <mergeCell ref="M32:M34"/>
    <mergeCell ref="N32:N34"/>
    <mergeCell ref="M41:M43"/>
    <mergeCell ref="N41:N43"/>
    <mergeCell ref="O34:P34"/>
    <mergeCell ref="Q34:R34"/>
    <mergeCell ref="I38:I40"/>
    <mergeCell ref="M38:M40"/>
    <mergeCell ref="N38:N40"/>
    <mergeCell ref="O38:O39"/>
    <mergeCell ref="P38:P39"/>
    <mergeCell ref="O40:P40"/>
    <mergeCell ref="Q44:Q45"/>
    <mergeCell ref="R44:R45"/>
    <mergeCell ref="R50:R51"/>
    <mergeCell ref="AM38:AM40"/>
    <mergeCell ref="R38:R39"/>
    <mergeCell ref="S38:S40"/>
    <mergeCell ref="W38:W40"/>
    <mergeCell ref="X38:X40"/>
    <mergeCell ref="Y38:Y39"/>
    <mergeCell ref="Z38:Z39"/>
    <mergeCell ref="Q40:R40"/>
    <mergeCell ref="Y40:Z40"/>
    <mergeCell ref="Q38:Q39"/>
    <mergeCell ref="AA40:AB40"/>
    <mergeCell ref="AI40:AJ40"/>
    <mergeCell ref="AK40:AL40"/>
    <mergeCell ref="AJ38:AJ39"/>
    <mergeCell ref="AK38:AK39"/>
    <mergeCell ref="AL38:AL39"/>
    <mergeCell ref="AH38:AH40"/>
    <mergeCell ref="AI38:AI39"/>
    <mergeCell ref="C38:C40"/>
    <mergeCell ref="D38:D40"/>
    <mergeCell ref="E38:E39"/>
    <mergeCell ref="F38:F39"/>
    <mergeCell ref="G38:G39"/>
    <mergeCell ref="H38:H39"/>
    <mergeCell ref="E40:F40"/>
    <mergeCell ref="G40:H40"/>
    <mergeCell ref="AL41:AL42"/>
    <mergeCell ref="C41:C43"/>
    <mergeCell ref="D41:D43"/>
    <mergeCell ref="I41:I43"/>
    <mergeCell ref="AI41:AI42"/>
    <mergeCell ref="AM41:AM43"/>
    <mergeCell ref="E43:F43"/>
    <mergeCell ref="G43:H43"/>
    <mergeCell ref="O43:P43"/>
    <mergeCell ref="Q43:R43"/>
    <mergeCell ref="Y43:Z43"/>
    <mergeCell ref="Z41:Z42"/>
    <mergeCell ref="AA41:AA42"/>
    <mergeCell ref="AB41:AB42"/>
    <mergeCell ref="AC41:AC43"/>
    <mergeCell ref="AG41:AG43"/>
    <mergeCell ref="AH41:AH43"/>
    <mergeCell ref="AA43:AB43"/>
    <mergeCell ref="Q41:Q42"/>
    <mergeCell ref="R41:R42"/>
    <mergeCell ref="S41:S43"/>
    <mergeCell ref="W41:W43"/>
    <mergeCell ref="X41:X43"/>
    <mergeCell ref="Y41:Y42"/>
    <mergeCell ref="E41:E42"/>
    <mergeCell ref="F41:F42"/>
    <mergeCell ref="G41:G42"/>
    <mergeCell ref="H41:H42"/>
    <mergeCell ref="AI43:AJ43"/>
    <mergeCell ref="C44:C46"/>
    <mergeCell ref="D44:D46"/>
    <mergeCell ref="E44:E45"/>
    <mergeCell ref="F44:F45"/>
    <mergeCell ref="G44:G45"/>
    <mergeCell ref="H44:H45"/>
    <mergeCell ref="I44:I46"/>
    <mergeCell ref="M44:M46"/>
    <mergeCell ref="AL44:AL45"/>
    <mergeCell ref="AM44:AM46"/>
    <mergeCell ref="E46:F46"/>
    <mergeCell ref="G46:H46"/>
    <mergeCell ref="O46:P46"/>
    <mergeCell ref="Q46:R46"/>
    <mergeCell ref="Y46:Z46"/>
    <mergeCell ref="AA46:AB46"/>
    <mergeCell ref="AI46:AJ46"/>
    <mergeCell ref="AK46:AL46"/>
    <mergeCell ref="AC44:AC46"/>
    <mergeCell ref="AG44:AG46"/>
    <mergeCell ref="AH44:AH46"/>
    <mergeCell ref="AI44:AI45"/>
    <mergeCell ref="AJ44:AJ45"/>
    <mergeCell ref="AK44:AK45"/>
    <mergeCell ref="W44:W46"/>
    <mergeCell ref="X44:X46"/>
    <mergeCell ref="Y44:Y45"/>
    <mergeCell ref="Z44:Z45"/>
    <mergeCell ref="AA44:AA45"/>
    <mergeCell ref="AB44:AB45"/>
    <mergeCell ref="N44:N46"/>
    <mergeCell ref="O44:O45"/>
    <mergeCell ref="P44:P45"/>
    <mergeCell ref="AM47:AM49"/>
    <mergeCell ref="E49:F49"/>
    <mergeCell ref="G49:H49"/>
    <mergeCell ref="O49:P49"/>
    <mergeCell ref="Q49:R49"/>
    <mergeCell ref="Y49:Z49"/>
    <mergeCell ref="AA49:AB49"/>
    <mergeCell ref="AA47:AA48"/>
    <mergeCell ref="AB47:AB48"/>
    <mergeCell ref="AC47:AC49"/>
    <mergeCell ref="AG47:AG49"/>
    <mergeCell ref="AH47:AH49"/>
    <mergeCell ref="AI47:AI48"/>
    <mergeCell ref="AI49:AJ49"/>
    <mergeCell ref="R47:R48"/>
    <mergeCell ref="S47:S49"/>
    <mergeCell ref="W47:W49"/>
    <mergeCell ref="X47:X49"/>
    <mergeCell ref="Y47:Y48"/>
    <mergeCell ref="Z47:Z48"/>
    <mergeCell ref="I47:I49"/>
    <mergeCell ref="AK49:AL49"/>
    <mergeCell ref="M47:M49"/>
    <mergeCell ref="N47:N49"/>
    <mergeCell ref="C50:C52"/>
    <mergeCell ref="D50:D52"/>
    <mergeCell ref="E50:E51"/>
    <mergeCell ref="F50:F51"/>
    <mergeCell ref="G50:G51"/>
    <mergeCell ref="H50:H51"/>
    <mergeCell ref="I50:I52"/>
    <mergeCell ref="M50:M52"/>
    <mergeCell ref="N50:N52"/>
    <mergeCell ref="P47:P48"/>
    <mergeCell ref="Q47:Q48"/>
    <mergeCell ref="C47:C49"/>
    <mergeCell ref="D47:D49"/>
    <mergeCell ref="E47:E48"/>
    <mergeCell ref="F47:F48"/>
    <mergeCell ref="G47:G48"/>
    <mergeCell ref="H47:H48"/>
    <mergeCell ref="AJ47:AJ48"/>
    <mergeCell ref="AK47:AK48"/>
    <mergeCell ref="AL47:AL48"/>
    <mergeCell ref="AM50:AM52"/>
    <mergeCell ref="E52:F52"/>
    <mergeCell ref="G52:H52"/>
    <mergeCell ref="O52:P52"/>
    <mergeCell ref="Q52:R52"/>
    <mergeCell ref="Y52:Z52"/>
    <mergeCell ref="AA52:AB52"/>
    <mergeCell ref="AI52:AJ52"/>
    <mergeCell ref="AK52:AL52"/>
    <mergeCell ref="AG50:AG52"/>
    <mergeCell ref="AH50:AH52"/>
    <mergeCell ref="AI50:AI51"/>
    <mergeCell ref="AJ50:AJ51"/>
    <mergeCell ref="AK50:AK51"/>
    <mergeCell ref="AL50:AL51"/>
    <mergeCell ref="X50:X52"/>
    <mergeCell ref="Y50:Y51"/>
    <mergeCell ref="Z50:Z51"/>
    <mergeCell ref="AA50:AA51"/>
    <mergeCell ref="AB50:AB51"/>
    <mergeCell ref="AC50:AC52"/>
    <mergeCell ref="O50:O51"/>
    <mergeCell ref="P50:P51"/>
    <mergeCell ref="Q50:Q51"/>
    <mergeCell ref="AM53:AM55"/>
    <mergeCell ref="E55:F55"/>
    <mergeCell ref="G55:H55"/>
    <mergeCell ref="O55:P55"/>
    <mergeCell ref="Q55:R55"/>
    <mergeCell ref="Y55:Z55"/>
    <mergeCell ref="AA55:AB55"/>
    <mergeCell ref="AA53:AA54"/>
    <mergeCell ref="AB53:AB54"/>
    <mergeCell ref="AC53:AC55"/>
    <mergeCell ref="AG53:AG55"/>
    <mergeCell ref="AH53:AH55"/>
    <mergeCell ref="AI53:AI54"/>
    <mergeCell ref="AI55:AJ55"/>
    <mergeCell ref="R53:R54"/>
    <mergeCell ref="S53:S55"/>
    <mergeCell ref="W53:W55"/>
    <mergeCell ref="X53:X55"/>
    <mergeCell ref="Y53:Y54"/>
    <mergeCell ref="Z53:Z54"/>
    <mergeCell ref="I53:I55"/>
    <mergeCell ref="F53:F54"/>
    <mergeCell ref="G53:G54"/>
    <mergeCell ref="H53:H54"/>
    <mergeCell ref="AJ53:AJ54"/>
    <mergeCell ref="AK53:AK54"/>
    <mergeCell ref="AL53:AL54"/>
    <mergeCell ref="C59:C61"/>
    <mergeCell ref="D59:D61"/>
    <mergeCell ref="E59:E60"/>
    <mergeCell ref="F59:F60"/>
    <mergeCell ref="G59:G60"/>
    <mergeCell ref="H59:H60"/>
    <mergeCell ref="AK55:AL55"/>
    <mergeCell ref="C56:C58"/>
    <mergeCell ref="D56:D58"/>
    <mergeCell ref="E56:E57"/>
    <mergeCell ref="F56:F57"/>
    <mergeCell ref="G56:G57"/>
    <mergeCell ref="H56:H57"/>
    <mergeCell ref="I56:I58"/>
    <mergeCell ref="M56:M58"/>
    <mergeCell ref="N56:N58"/>
    <mergeCell ref="M53:M55"/>
    <mergeCell ref="N53:N55"/>
    <mergeCell ref="O53:O54"/>
    <mergeCell ref="P53:P54"/>
    <mergeCell ref="Q53:Q54"/>
    <mergeCell ref="C53:C55"/>
    <mergeCell ref="D53:D55"/>
    <mergeCell ref="E53:E54"/>
    <mergeCell ref="AM56:AM58"/>
    <mergeCell ref="E58:F58"/>
    <mergeCell ref="G58:H58"/>
    <mergeCell ref="O58:P58"/>
    <mergeCell ref="Q58:R58"/>
    <mergeCell ref="Y58:Z58"/>
    <mergeCell ref="AA58:AB58"/>
    <mergeCell ref="AI58:AJ58"/>
    <mergeCell ref="AK58:AL58"/>
    <mergeCell ref="AG56:AG58"/>
    <mergeCell ref="AH56:AH58"/>
    <mergeCell ref="AI56:AI57"/>
    <mergeCell ref="AJ56:AJ57"/>
    <mergeCell ref="AK56:AK57"/>
    <mergeCell ref="AL56:AL57"/>
    <mergeCell ref="X56:X58"/>
    <mergeCell ref="Y56:Y57"/>
    <mergeCell ref="Z56:Z57"/>
    <mergeCell ref="O56:O57"/>
    <mergeCell ref="P56:P57"/>
    <mergeCell ref="Q56:Q57"/>
    <mergeCell ref="AM59:AM61"/>
    <mergeCell ref="E61:F61"/>
    <mergeCell ref="G61:H61"/>
    <mergeCell ref="O61:P61"/>
    <mergeCell ref="Q61:R61"/>
    <mergeCell ref="Y61:Z61"/>
    <mergeCell ref="AA61:AB61"/>
    <mergeCell ref="AA59:AA60"/>
    <mergeCell ref="AB59:AB60"/>
    <mergeCell ref="AC59:AC61"/>
    <mergeCell ref="AG59:AG61"/>
    <mergeCell ref="AH59:AH61"/>
    <mergeCell ref="AI59:AI60"/>
    <mergeCell ref="AI61:AJ61"/>
    <mergeCell ref="R59:R60"/>
    <mergeCell ref="S59:S61"/>
    <mergeCell ref="W59:W61"/>
    <mergeCell ref="X59:X61"/>
    <mergeCell ref="Y59:Y60"/>
    <mergeCell ref="Z59:Z60"/>
    <mergeCell ref="I59:I61"/>
    <mergeCell ref="AK61:AL61"/>
    <mergeCell ref="M59:M61"/>
    <mergeCell ref="N59:N61"/>
    <mergeCell ref="AE65:AF65"/>
    <mergeCell ref="AG65:AH65"/>
    <mergeCell ref="AJ59:AJ60"/>
    <mergeCell ref="AK59:AK60"/>
    <mergeCell ref="AL59:AL60"/>
    <mergeCell ref="T66:T69"/>
    <mergeCell ref="U66:V69"/>
    <mergeCell ref="AH67:AH68"/>
    <mergeCell ref="Y69:Z69"/>
    <mergeCell ref="AE69:AF69"/>
    <mergeCell ref="AG69:AH69"/>
    <mergeCell ref="AE67:AE68"/>
    <mergeCell ref="AF67:AF68"/>
    <mergeCell ref="D63:D64"/>
    <mergeCell ref="E65:F65"/>
    <mergeCell ref="G65:H65"/>
    <mergeCell ref="I65:J65"/>
    <mergeCell ref="M65:N65"/>
    <mergeCell ref="O65:P65"/>
    <mergeCell ref="Q65:R65"/>
    <mergeCell ref="U65:V65"/>
    <mergeCell ref="W65:X65"/>
    <mergeCell ref="G67:G68"/>
    <mergeCell ref="H67:H68"/>
    <mergeCell ref="I67:I68"/>
    <mergeCell ref="J67:J68"/>
    <mergeCell ref="O67:O68"/>
    <mergeCell ref="P67:P68"/>
    <mergeCell ref="Q67:Q68"/>
    <mergeCell ref="Y65:Z65"/>
    <mergeCell ref="AC65:AD65"/>
    <mergeCell ref="W67:W68"/>
    <mergeCell ref="X67:X68"/>
    <mergeCell ref="Y67:Y68"/>
    <mergeCell ref="Z67:Z68"/>
    <mergeCell ref="AB66:AB69"/>
    <mergeCell ref="AC66:AD69"/>
    <mergeCell ref="D66:D69"/>
    <mergeCell ref="E66:F69"/>
    <mergeCell ref="L66:L69"/>
    <mergeCell ref="M66:N69"/>
    <mergeCell ref="T70:T73"/>
    <mergeCell ref="U70:V73"/>
    <mergeCell ref="AG67:AG68"/>
    <mergeCell ref="R67:R68"/>
    <mergeCell ref="AG71:AG72"/>
    <mergeCell ref="Q71:Q72"/>
    <mergeCell ref="R71:R72"/>
    <mergeCell ref="D70:D73"/>
    <mergeCell ref="E70:F73"/>
    <mergeCell ref="L70:L73"/>
    <mergeCell ref="M70:N73"/>
    <mergeCell ref="I71:I72"/>
    <mergeCell ref="J71:J72"/>
    <mergeCell ref="O71:O72"/>
    <mergeCell ref="P71:P72"/>
    <mergeCell ref="G69:H69"/>
    <mergeCell ref="I69:J69"/>
    <mergeCell ref="O69:P69"/>
    <mergeCell ref="Q69:R69"/>
    <mergeCell ref="W69:X69"/>
    <mergeCell ref="AH71:AH72"/>
    <mergeCell ref="G73:H73"/>
    <mergeCell ref="I73:J73"/>
    <mergeCell ref="O73:P73"/>
    <mergeCell ref="Q73:R73"/>
    <mergeCell ref="W73:X73"/>
    <mergeCell ref="Y73:Z73"/>
    <mergeCell ref="AE73:AF73"/>
    <mergeCell ref="AG73:AH73"/>
    <mergeCell ref="W71:W72"/>
    <mergeCell ref="X71:X72"/>
    <mergeCell ref="Y71:Y72"/>
    <mergeCell ref="Z71:Z72"/>
    <mergeCell ref="AE71:AE72"/>
    <mergeCell ref="AF71:AF72"/>
    <mergeCell ref="AB70:AB73"/>
    <mergeCell ref="AC70:AD73"/>
    <mergeCell ref="G71:G72"/>
    <mergeCell ref="H71:H72"/>
    <mergeCell ref="AH75:AH76"/>
    <mergeCell ref="G77:H77"/>
    <mergeCell ref="I77:J77"/>
    <mergeCell ref="O77:P77"/>
    <mergeCell ref="Q77:R77"/>
    <mergeCell ref="W77:X77"/>
    <mergeCell ref="Y77:Z77"/>
    <mergeCell ref="AE77:AF77"/>
    <mergeCell ref="AG77:AH77"/>
    <mergeCell ref="W75:W76"/>
    <mergeCell ref="X75:X76"/>
    <mergeCell ref="Y75:Y76"/>
    <mergeCell ref="Z75:Z76"/>
    <mergeCell ref="AE75:AE76"/>
    <mergeCell ref="AF75:AF76"/>
    <mergeCell ref="AB74:AB77"/>
    <mergeCell ref="AC74:AD77"/>
    <mergeCell ref="G75:G76"/>
    <mergeCell ref="H75:H76"/>
    <mergeCell ref="I75:I76"/>
    <mergeCell ref="J75:J76"/>
    <mergeCell ref="O75:O76"/>
    <mergeCell ref="P75:P76"/>
    <mergeCell ref="Q75:Q76"/>
    <mergeCell ref="R79:R80"/>
    <mergeCell ref="D78:D81"/>
    <mergeCell ref="E78:F81"/>
    <mergeCell ref="L78:L81"/>
    <mergeCell ref="M78:N81"/>
    <mergeCell ref="T78:T81"/>
    <mergeCell ref="U78:V81"/>
    <mergeCell ref="AG75:AG76"/>
    <mergeCell ref="R75:R76"/>
    <mergeCell ref="D74:D77"/>
    <mergeCell ref="E74:F77"/>
    <mergeCell ref="L74:L77"/>
    <mergeCell ref="M74:N77"/>
    <mergeCell ref="T74:T77"/>
    <mergeCell ref="U74:V77"/>
    <mergeCell ref="AG79:AG80"/>
    <mergeCell ref="AH79:AH80"/>
    <mergeCell ref="G81:H81"/>
    <mergeCell ref="I81:J81"/>
    <mergeCell ref="O81:P81"/>
    <mergeCell ref="Q81:R81"/>
    <mergeCell ref="W81:X81"/>
    <mergeCell ref="Y81:Z81"/>
    <mergeCell ref="AE81:AF81"/>
    <mergeCell ref="AG81:AH81"/>
    <mergeCell ref="W79:W80"/>
    <mergeCell ref="X79:X80"/>
    <mergeCell ref="Y79:Y80"/>
    <mergeCell ref="Z79:Z80"/>
    <mergeCell ref="AE79:AE80"/>
    <mergeCell ref="AF79:AF80"/>
    <mergeCell ref="AB78:AB81"/>
    <mergeCell ref="AC78:AD81"/>
    <mergeCell ref="G79:G80"/>
    <mergeCell ref="H79:H80"/>
    <mergeCell ref="I79:I80"/>
    <mergeCell ref="J79:J80"/>
    <mergeCell ref="O79:O80"/>
    <mergeCell ref="P79:P80"/>
    <mergeCell ref="Q79:Q80"/>
    <mergeCell ref="AH83:AH84"/>
    <mergeCell ref="G85:H85"/>
    <mergeCell ref="I85:J85"/>
    <mergeCell ref="O85:P85"/>
    <mergeCell ref="Q85:R85"/>
    <mergeCell ref="W85:X85"/>
    <mergeCell ref="Y85:Z85"/>
    <mergeCell ref="AE85:AF85"/>
    <mergeCell ref="AG85:AH85"/>
    <mergeCell ref="W83:W84"/>
    <mergeCell ref="X83:X84"/>
    <mergeCell ref="Y83:Y84"/>
    <mergeCell ref="Z83:Z84"/>
    <mergeCell ref="AE83:AE84"/>
    <mergeCell ref="AF83:AF84"/>
    <mergeCell ref="AB82:AB85"/>
    <mergeCell ref="AC82:AD85"/>
    <mergeCell ref="G83:G84"/>
    <mergeCell ref="H83:H84"/>
    <mergeCell ref="I83:I84"/>
    <mergeCell ref="J83:J84"/>
    <mergeCell ref="O83:O84"/>
    <mergeCell ref="P83:P84"/>
    <mergeCell ref="Q83:Q84"/>
    <mergeCell ref="R87:R88"/>
    <mergeCell ref="D86:D89"/>
    <mergeCell ref="E86:F89"/>
    <mergeCell ref="L86:L89"/>
    <mergeCell ref="M86:N89"/>
    <mergeCell ref="T86:T89"/>
    <mergeCell ref="U86:V89"/>
    <mergeCell ref="AG83:AG84"/>
    <mergeCell ref="R83:R84"/>
    <mergeCell ref="D82:D85"/>
    <mergeCell ref="E82:F85"/>
    <mergeCell ref="L82:L85"/>
    <mergeCell ref="M82:N85"/>
    <mergeCell ref="T82:T85"/>
    <mergeCell ref="U82:V85"/>
    <mergeCell ref="AG87:AG88"/>
    <mergeCell ref="AH87:AH88"/>
    <mergeCell ref="G89:H89"/>
    <mergeCell ref="I89:J89"/>
    <mergeCell ref="O89:P89"/>
    <mergeCell ref="Q89:R89"/>
    <mergeCell ref="W89:X89"/>
    <mergeCell ref="Y89:Z89"/>
    <mergeCell ref="AE89:AF89"/>
    <mergeCell ref="AG89:AH89"/>
    <mergeCell ref="W87:W88"/>
    <mergeCell ref="X87:X88"/>
    <mergeCell ref="Y87:Y88"/>
    <mergeCell ref="Z87:Z88"/>
    <mergeCell ref="AE87:AE88"/>
    <mergeCell ref="AF87:AF88"/>
    <mergeCell ref="AB86:AB89"/>
    <mergeCell ref="AC86:AD89"/>
    <mergeCell ref="G87:G88"/>
    <mergeCell ref="H87:H88"/>
    <mergeCell ref="I87:I88"/>
    <mergeCell ref="J87:J88"/>
    <mergeCell ref="O87:O88"/>
    <mergeCell ref="P87:P88"/>
    <mergeCell ref="Q87:Q88"/>
    <mergeCell ref="AH91:AH92"/>
    <mergeCell ref="G93:H93"/>
    <mergeCell ref="I93:J93"/>
    <mergeCell ref="O93:P93"/>
    <mergeCell ref="Q93:R93"/>
    <mergeCell ref="W93:X93"/>
    <mergeCell ref="Y93:Z93"/>
    <mergeCell ref="AE93:AF93"/>
    <mergeCell ref="AG93:AH93"/>
    <mergeCell ref="W91:W92"/>
    <mergeCell ref="X91:X92"/>
    <mergeCell ref="Y91:Y92"/>
    <mergeCell ref="Z91:Z92"/>
    <mergeCell ref="AE91:AE92"/>
    <mergeCell ref="AF91:AF92"/>
    <mergeCell ref="AB90:AB93"/>
    <mergeCell ref="AC90:AD93"/>
    <mergeCell ref="G91:G92"/>
    <mergeCell ref="H91:H92"/>
    <mergeCell ref="I91:I92"/>
    <mergeCell ref="J91:J92"/>
    <mergeCell ref="O91:O92"/>
    <mergeCell ref="P91:P92"/>
    <mergeCell ref="Q91:Q92"/>
    <mergeCell ref="R95:R96"/>
    <mergeCell ref="D94:D97"/>
    <mergeCell ref="E94:F97"/>
    <mergeCell ref="L94:L97"/>
    <mergeCell ref="M94:N97"/>
    <mergeCell ref="T94:T97"/>
    <mergeCell ref="U94:V97"/>
    <mergeCell ref="AG91:AG92"/>
    <mergeCell ref="R91:R92"/>
    <mergeCell ref="D90:D93"/>
    <mergeCell ref="E90:F93"/>
    <mergeCell ref="L90:L93"/>
    <mergeCell ref="M90:N93"/>
    <mergeCell ref="T90:T93"/>
    <mergeCell ref="U90:V93"/>
    <mergeCell ref="AG95:AG96"/>
    <mergeCell ref="AH95:AH96"/>
    <mergeCell ref="G97:H97"/>
    <mergeCell ref="I97:J97"/>
    <mergeCell ref="O97:P97"/>
    <mergeCell ref="Q97:R97"/>
    <mergeCell ref="W97:X97"/>
    <mergeCell ref="Y97:Z97"/>
    <mergeCell ref="AE97:AF97"/>
    <mergeCell ref="AG97:AH97"/>
    <mergeCell ref="W95:W96"/>
    <mergeCell ref="X95:X96"/>
    <mergeCell ref="Y95:Y96"/>
    <mergeCell ref="Z95:Z96"/>
    <mergeCell ref="AE95:AE96"/>
    <mergeCell ref="AF95:AF96"/>
    <mergeCell ref="AB94:AB97"/>
    <mergeCell ref="AC94:AD97"/>
    <mergeCell ref="G95:G96"/>
    <mergeCell ref="H95:H96"/>
    <mergeCell ref="I95:I96"/>
    <mergeCell ref="J95:J96"/>
    <mergeCell ref="O95:O96"/>
    <mergeCell ref="P95:P96"/>
    <mergeCell ref="Q95:Q96"/>
  </mergeCells>
  <phoneticPr fontId="4"/>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C08C9-EFD8-4094-B75B-CF0F38BE9C35}">
  <dimension ref="B1:AN97"/>
  <sheetViews>
    <sheetView topLeftCell="A34" zoomScale="70" zoomScaleNormal="70" workbookViewId="0">
      <selection activeCell="D44" sqref="D44:D46"/>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522</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524</v>
      </c>
      <c r="D8" s="143">
        <v>494</v>
      </c>
      <c r="E8" s="143">
        <v>104</v>
      </c>
      <c r="F8" s="143">
        <v>37</v>
      </c>
      <c r="G8" s="143">
        <v>81</v>
      </c>
      <c r="H8" s="143">
        <v>37</v>
      </c>
      <c r="I8" s="144">
        <v>367</v>
      </c>
      <c r="J8" s="106" t="s">
        <v>265</v>
      </c>
    </row>
    <row r="9" spans="2:10" x14ac:dyDescent="0.4">
      <c r="B9" s="141"/>
      <c r="C9" s="143"/>
      <c r="D9" s="143"/>
      <c r="E9" s="143"/>
      <c r="F9" s="143"/>
      <c r="G9" s="143"/>
      <c r="H9" s="143"/>
      <c r="I9" s="145"/>
    </row>
    <row r="10" spans="2:10" x14ac:dyDescent="0.4">
      <c r="B10" s="141"/>
      <c r="C10" s="143"/>
      <c r="D10" s="143"/>
      <c r="E10" s="143">
        <f>E8+F8</f>
        <v>141</v>
      </c>
      <c r="F10" s="143"/>
      <c r="G10" s="143">
        <f>G8+H8</f>
        <v>118</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525</v>
      </c>
      <c r="D15" s="143"/>
      <c r="E15" s="143"/>
      <c r="F15" s="143"/>
      <c r="G15" s="143"/>
      <c r="H15" s="143"/>
      <c r="I15" s="144"/>
    </row>
    <row r="16" spans="2:10" x14ac:dyDescent="0.4">
      <c r="B16" s="141"/>
      <c r="C16" s="143"/>
      <c r="D16" s="143"/>
      <c r="E16" s="143"/>
      <c r="F16" s="143"/>
      <c r="G16" s="143"/>
      <c r="H16" s="143"/>
      <c r="I16" s="145"/>
    </row>
    <row r="17" spans="2:39" x14ac:dyDescent="0.4">
      <c r="B17" s="141"/>
      <c r="C17" s="143"/>
      <c r="D17" s="143"/>
      <c r="E17" s="143">
        <f>E15+F15</f>
        <v>0</v>
      </c>
      <c r="F17" s="143"/>
      <c r="G17" s="143">
        <f>G15+H15</f>
        <v>0</v>
      </c>
      <c r="H17" s="143"/>
      <c r="I17" s="146"/>
    </row>
    <row r="18" spans="2:39" x14ac:dyDescent="0.4">
      <c r="B18" s="141"/>
      <c r="C18" s="276" t="s">
        <v>512</v>
      </c>
      <c r="D18" s="150" t="e">
        <f t="shared" ref="D18:I18" si="1">D15*D11</f>
        <v>#DIV/0!</v>
      </c>
      <c r="E18" s="150" t="e">
        <f t="shared" si="1"/>
        <v>#DIV/0!</v>
      </c>
      <c r="F18" s="150" t="e">
        <f t="shared" si="1"/>
        <v>#DIV/0!</v>
      </c>
      <c r="G18" s="150" t="e">
        <f t="shared" si="1"/>
        <v>#DIV/0!</v>
      </c>
      <c r="H18" s="150" t="e">
        <f t="shared" si="1"/>
        <v>#DIV/0!</v>
      </c>
      <c r="I18" s="147" t="e">
        <f t="shared" si="1"/>
        <v>#DIV/0!</v>
      </c>
    </row>
    <row r="19" spans="2:39" x14ac:dyDescent="0.4">
      <c r="B19" s="141"/>
      <c r="C19" s="143"/>
      <c r="D19" s="150"/>
      <c r="E19" s="150"/>
      <c r="F19" s="150"/>
      <c r="G19" s="150"/>
      <c r="H19" s="150"/>
      <c r="I19" s="148"/>
    </row>
    <row r="20" spans="2:39" x14ac:dyDescent="0.4">
      <c r="B20" s="141"/>
      <c r="C20" s="143"/>
      <c r="D20" s="150"/>
      <c r="E20" s="150" t="e">
        <f>E18+F18</f>
        <v>#DIV/0!</v>
      </c>
      <c r="F20" s="150"/>
      <c r="G20" s="150" t="e">
        <f>G18+H18</f>
        <v>#DIV/0!</v>
      </c>
      <c r="H20" s="150"/>
      <c r="I20" s="149"/>
    </row>
    <row r="21" spans="2:3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39" x14ac:dyDescent="0.4">
      <c r="B22" s="77"/>
      <c r="C22" s="77"/>
      <c r="D22" s="151" t="s">
        <v>261</v>
      </c>
      <c r="E22" s="78"/>
      <c r="F22" s="78"/>
      <c r="G22" s="78"/>
      <c r="H22" s="78"/>
      <c r="I22" s="78"/>
    </row>
    <row r="23" spans="2:39" x14ac:dyDescent="0.4">
      <c r="B23" s="77"/>
      <c r="C23" s="77"/>
      <c r="D23" s="152"/>
      <c r="E23" s="78"/>
      <c r="F23" s="78"/>
      <c r="G23" s="78"/>
      <c r="H23" s="78"/>
      <c r="I23" s="78"/>
    </row>
    <row r="24" spans="2:39" x14ac:dyDescent="0.4">
      <c r="B24" s="77"/>
      <c r="C24" s="77"/>
      <c r="D24" s="78"/>
      <c r="E24" s="78"/>
      <c r="F24" s="78"/>
      <c r="G24" s="78"/>
      <c r="H24" s="78"/>
      <c r="I24" s="78"/>
    </row>
    <row r="25" spans="2:39" x14ac:dyDescent="0.4">
      <c r="B25" s="77"/>
      <c r="C25" s="77"/>
      <c r="D25" s="78"/>
      <c r="E25" s="78"/>
      <c r="F25" s="78"/>
      <c r="G25" s="78"/>
      <c r="H25" s="78"/>
      <c r="I25" s="78"/>
    </row>
    <row r="26" spans="2:39" x14ac:dyDescent="0.4">
      <c r="B26" s="77"/>
      <c r="C26" s="77"/>
      <c r="D26" s="78"/>
      <c r="E26" s="78"/>
      <c r="F26" s="78"/>
      <c r="G26" s="78"/>
      <c r="H26" s="78"/>
      <c r="I26" s="78"/>
    </row>
    <row r="27" spans="2:39" x14ac:dyDescent="0.4">
      <c r="B27" s="77"/>
      <c r="C27" s="77"/>
      <c r="D27" s="77"/>
      <c r="E27" s="78"/>
      <c r="F27" s="78"/>
      <c r="G27" s="78"/>
      <c r="H27" s="78"/>
      <c r="I27" s="78"/>
    </row>
    <row r="29" spans="2:39" ht="19.5" thickBot="1" x14ac:dyDescent="0.45">
      <c r="D29" s="79"/>
    </row>
    <row r="30" spans="2:39" ht="19.5" customHeight="1"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c r="AF30" s="134" t="s">
        <v>140</v>
      </c>
      <c r="AG30" s="135"/>
      <c r="AH30" s="138" t="s">
        <v>121</v>
      </c>
      <c r="AI30" s="138"/>
      <c r="AJ30" s="138"/>
      <c r="AK30" s="138"/>
      <c r="AL30" s="138"/>
      <c r="AM30" s="139"/>
    </row>
    <row r="31" spans="2:3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c r="AF31" s="190"/>
      <c r="AG31" s="274"/>
      <c r="AH31" s="102" t="s">
        <v>183</v>
      </c>
      <c r="AI31" s="275" t="s">
        <v>123</v>
      </c>
      <c r="AJ31" s="275"/>
      <c r="AK31" s="275" t="s">
        <v>124</v>
      </c>
      <c r="AL31" s="275"/>
      <c r="AM31" s="103" t="s">
        <v>125</v>
      </c>
    </row>
    <row r="32" spans="2:39" x14ac:dyDescent="0.4">
      <c r="B32" s="281" t="s">
        <v>193</v>
      </c>
      <c r="C32" s="272" t="s">
        <v>496</v>
      </c>
      <c r="D32" s="273" t="s">
        <v>511</v>
      </c>
      <c r="E32" s="143">
        <v>147</v>
      </c>
      <c r="F32" s="143">
        <v>25</v>
      </c>
      <c r="G32" s="143">
        <v>145</v>
      </c>
      <c r="H32" s="143">
        <v>25</v>
      </c>
      <c r="I32" s="278">
        <v>633</v>
      </c>
      <c r="K32"/>
      <c r="L32" s="281" t="s">
        <v>193</v>
      </c>
      <c r="M32" s="272" t="s">
        <v>457</v>
      </c>
      <c r="N32" s="273" t="s">
        <v>458</v>
      </c>
      <c r="O32" s="142">
        <v>154</v>
      </c>
      <c r="P32" s="154">
        <v>46</v>
      </c>
      <c r="Q32" s="154">
        <v>174</v>
      </c>
      <c r="R32" s="144">
        <v>46</v>
      </c>
      <c r="S32" s="278">
        <v>328</v>
      </c>
      <c r="V32" s="281" t="s">
        <v>193</v>
      </c>
      <c r="W32" s="272" t="s">
        <v>390</v>
      </c>
      <c r="X32" s="273" t="s">
        <v>397</v>
      </c>
      <c r="Y32" s="273">
        <v>111</v>
      </c>
      <c r="Z32" s="273">
        <v>72</v>
      </c>
      <c r="AA32" s="273">
        <v>191</v>
      </c>
      <c r="AB32" s="273">
        <v>72</v>
      </c>
      <c r="AC32" s="278">
        <v>175</v>
      </c>
      <c r="AF32" s="191" t="s">
        <v>193</v>
      </c>
      <c r="AG32" s="272" t="s">
        <v>333</v>
      </c>
      <c r="AH32" s="273" t="s">
        <v>344</v>
      </c>
      <c r="AI32" s="273">
        <v>232</v>
      </c>
      <c r="AJ32" s="273">
        <v>59</v>
      </c>
      <c r="AK32" s="273">
        <v>173</v>
      </c>
      <c r="AL32" s="273">
        <v>59</v>
      </c>
      <c r="AM32" s="194">
        <v>704</v>
      </c>
    </row>
    <row r="33" spans="2:40" x14ac:dyDescent="0.4">
      <c r="B33" s="282"/>
      <c r="C33" s="141"/>
      <c r="D33" s="143"/>
      <c r="E33" s="143"/>
      <c r="F33" s="143"/>
      <c r="G33" s="143"/>
      <c r="H33" s="143"/>
      <c r="I33" s="184"/>
      <c r="K33"/>
      <c r="L33" s="282"/>
      <c r="M33" s="141"/>
      <c r="N33" s="143"/>
      <c r="O33" s="264"/>
      <c r="P33" s="156"/>
      <c r="Q33" s="156"/>
      <c r="R33" s="146"/>
      <c r="S33" s="184"/>
      <c r="V33" s="282"/>
      <c r="W33" s="141"/>
      <c r="X33" s="143"/>
      <c r="Y33" s="143"/>
      <c r="Z33" s="143"/>
      <c r="AA33" s="143"/>
      <c r="AB33" s="143"/>
      <c r="AC33" s="184"/>
      <c r="AF33" s="192"/>
      <c r="AG33" s="141"/>
      <c r="AH33" s="143"/>
      <c r="AI33" s="143"/>
      <c r="AJ33" s="143"/>
      <c r="AK33" s="143"/>
      <c r="AL33" s="143"/>
      <c r="AM33" s="145"/>
    </row>
    <row r="34" spans="2:40" ht="19.5" thickBot="1" x14ac:dyDescent="0.45">
      <c r="B34" s="282"/>
      <c r="C34" s="153"/>
      <c r="D34" s="177"/>
      <c r="E34" s="277">
        <f>E32+F32</f>
        <v>172</v>
      </c>
      <c r="F34" s="277"/>
      <c r="G34" s="277">
        <f>G32+H32</f>
        <v>170</v>
      </c>
      <c r="H34" s="277"/>
      <c r="I34" s="185"/>
      <c r="K34"/>
      <c r="L34" s="282"/>
      <c r="M34" s="153"/>
      <c r="N34" s="177"/>
      <c r="O34" s="277">
        <f>O32+P32</f>
        <v>200</v>
      </c>
      <c r="P34" s="277"/>
      <c r="Q34" s="277">
        <f>Q32+R32</f>
        <v>220</v>
      </c>
      <c r="R34" s="277"/>
      <c r="S34" s="185"/>
      <c r="V34" s="282"/>
      <c r="W34" s="153"/>
      <c r="X34" s="177"/>
      <c r="Y34" s="277">
        <f>Y32+Z32</f>
        <v>183</v>
      </c>
      <c r="Z34" s="277"/>
      <c r="AA34" s="277">
        <f>AA32+AB32</f>
        <v>263</v>
      </c>
      <c r="AB34" s="277"/>
      <c r="AC34" s="185"/>
      <c r="AF34" s="192"/>
      <c r="AG34" s="153"/>
      <c r="AH34" s="177"/>
      <c r="AI34" s="207">
        <f>AI32+AJ32</f>
        <v>291</v>
      </c>
      <c r="AJ34" s="208"/>
      <c r="AK34" s="207">
        <f>AK32+AL32</f>
        <v>232</v>
      </c>
      <c r="AL34" s="208"/>
      <c r="AM34" s="176"/>
    </row>
    <row r="35" spans="2:40" x14ac:dyDescent="0.4">
      <c r="B35" s="282"/>
      <c r="C35" s="272" t="s">
        <v>497</v>
      </c>
      <c r="D35" s="279" t="s">
        <v>520</v>
      </c>
      <c r="E35" s="143">
        <v>111</v>
      </c>
      <c r="F35" s="143">
        <v>20</v>
      </c>
      <c r="G35" s="143">
        <v>137</v>
      </c>
      <c r="H35" s="143">
        <v>20</v>
      </c>
      <c r="I35" s="144">
        <v>397</v>
      </c>
      <c r="K35"/>
      <c r="L35" s="282"/>
      <c r="M35" s="272" t="s">
        <v>459</v>
      </c>
      <c r="N35" s="279" t="s">
        <v>474</v>
      </c>
      <c r="O35" s="143">
        <v>155</v>
      </c>
      <c r="P35" s="143">
        <v>47</v>
      </c>
      <c r="Q35" s="143">
        <v>194</v>
      </c>
      <c r="R35" s="143">
        <v>47</v>
      </c>
      <c r="S35" s="144">
        <v>648</v>
      </c>
      <c r="V35" s="282"/>
      <c r="W35" s="272" t="s">
        <v>391</v>
      </c>
      <c r="X35" s="279" t="s">
        <v>409</v>
      </c>
      <c r="Y35" s="273">
        <v>183</v>
      </c>
      <c r="Z35" s="273">
        <v>26</v>
      </c>
      <c r="AA35" s="273">
        <v>183</v>
      </c>
      <c r="AB35" s="273">
        <v>26</v>
      </c>
      <c r="AC35" s="278">
        <v>508</v>
      </c>
      <c r="AF35" s="192"/>
      <c r="AG35" s="272" t="s">
        <v>334</v>
      </c>
      <c r="AH35" s="197" t="s">
        <v>359</v>
      </c>
      <c r="AI35" s="273">
        <v>274</v>
      </c>
      <c r="AJ35" s="273">
        <v>47</v>
      </c>
      <c r="AK35" s="273">
        <v>257</v>
      </c>
      <c r="AL35" s="273">
        <v>47</v>
      </c>
      <c r="AM35" s="194">
        <v>1841</v>
      </c>
    </row>
    <row r="36" spans="2:40" x14ac:dyDescent="0.4">
      <c r="B36" s="282"/>
      <c r="C36" s="141"/>
      <c r="D36" s="150"/>
      <c r="E36" s="143"/>
      <c r="F36" s="143"/>
      <c r="G36" s="143"/>
      <c r="H36" s="143"/>
      <c r="I36" s="145"/>
      <c r="K36"/>
      <c r="L36" s="282"/>
      <c r="M36" s="141"/>
      <c r="N36" s="150"/>
      <c r="O36" s="143"/>
      <c r="P36" s="143"/>
      <c r="Q36" s="143"/>
      <c r="R36" s="143"/>
      <c r="S36" s="145"/>
      <c r="V36" s="282"/>
      <c r="W36" s="141"/>
      <c r="X36" s="150"/>
      <c r="Y36" s="143"/>
      <c r="Z36" s="143"/>
      <c r="AA36" s="143"/>
      <c r="AB36" s="143"/>
      <c r="AC36" s="184"/>
      <c r="AF36" s="192"/>
      <c r="AG36" s="141"/>
      <c r="AH36" s="204"/>
      <c r="AI36" s="143"/>
      <c r="AJ36" s="143"/>
      <c r="AK36" s="143"/>
      <c r="AL36" s="143"/>
      <c r="AM36" s="145"/>
    </row>
    <row r="37" spans="2:40" ht="19.5" thickBot="1" x14ac:dyDescent="0.45">
      <c r="B37" s="282"/>
      <c r="C37" s="153"/>
      <c r="D37" s="280"/>
      <c r="E37" s="277">
        <f>E35+F35</f>
        <v>131</v>
      </c>
      <c r="F37" s="277"/>
      <c r="G37" s="277">
        <f>G35+H35</f>
        <v>157</v>
      </c>
      <c r="H37" s="277"/>
      <c r="I37" s="146"/>
      <c r="K37"/>
      <c r="L37" s="282"/>
      <c r="M37" s="153"/>
      <c r="N37" s="280"/>
      <c r="O37" s="277">
        <f>O35+P35</f>
        <v>202</v>
      </c>
      <c r="P37" s="277"/>
      <c r="Q37" s="277">
        <f>Q35+R35</f>
        <v>241</v>
      </c>
      <c r="R37" s="277"/>
      <c r="S37" s="146"/>
      <c r="V37" s="282"/>
      <c r="W37" s="153"/>
      <c r="X37" s="280"/>
      <c r="Y37" s="277">
        <f>Y35+Z35</f>
        <v>209</v>
      </c>
      <c r="Z37" s="277"/>
      <c r="AA37" s="277">
        <f>AA35+AB35</f>
        <v>209</v>
      </c>
      <c r="AB37" s="277"/>
      <c r="AC37" s="185"/>
      <c r="AF37" s="192"/>
      <c r="AG37" s="153"/>
      <c r="AH37" s="205"/>
      <c r="AI37" s="207">
        <f>AI35+AJ35</f>
        <v>321</v>
      </c>
      <c r="AJ37" s="208"/>
      <c r="AK37" s="207">
        <f>AK35+AL35</f>
        <v>304</v>
      </c>
      <c r="AL37" s="208"/>
      <c r="AM37" s="176"/>
    </row>
    <row r="38" spans="2:40" x14ac:dyDescent="0.4">
      <c r="B38" s="282"/>
      <c r="C38" s="272" t="s">
        <v>498</v>
      </c>
      <c r="D38" s="273" t="s">
        <v>523</v>
      </c>
      <c r="E38" s="143">
        <v>109</v>
      </c>
      <c r="F38" s="143">
        <v>37</v>
      </c>
      <c r="G38" s="143">
        <v>121</v>
      </c>
      <c r="H38" s="143">
        <v>37</v>
      </c>
      <c r="I38" s="144">
        <v>445</v>
      </c>
      <c r="K38"/>
      <c r="L38" s="282"/>
      <c r="M38" s="272" t="s">
        <v>448</v>
      </c>
      <c r="N38" s="273" t="s">
        <v>478</v>
      </c>
      <c r="O38" s="143">
        <v>151</v>
      </c>
      <c r="P38" s="143">
        <v>17</v>
      </c>
      <c r="Q38" s="143">
        <v>113</v>
      </c>
      <c r="R38" s="143">
        <v>17</v>
      </c>
      <c r="S38" s="144">
        <v>251</v>
      </c>
      <c r="V38" s="282"/>
      <c r="W38" s="272" t="s">
        <v>398</v>
      </c>
      <c r="X38" s="273" t="s">
        <v>419</v>
      </c>
      <c r="Y38" s="273">
        <v>182</v>
      </c>
      <c r="Z38" s="273">
        <v>72</v>
      </c>
      <c r="AA38" s="273">
        <v>253</v>
      </c>
      <c r="AB38" s="273">
        <v>72</v>
      </c>
      <c r="AC38" s="278">
        <v>553</v>
      </c>
      <c r="AF38" s="192"/>
      <c r="AG38" s="272" t="s">
        <v>335</v>
      </c>
      <c r="AH38" s="273" t="s">
        <v>364</v>
      </c>
      <c r="AI38" s="273">
        <v>275</v>
      </c>
      <c r="AJ38" s="273">
        <v>74</v>
      </c>
      <c r="AK38" s="273">
        <v>253</v>
      </c>
      <c r="AL38" s="273">
        <v>74</v>
      </c>
      <c r="AM38" s="194">
        <v>1867</v>
      </c>
    </row>
    <row r="39" spans="2:40" x14ac:dyDescent="0.4">
      <c r="B39" s="282"/>
      <c r="C39" s="141"/>
      <c r="D39" s="143"/>
      <c r="E39" s="143"/>
      <c r="F39" s="143"/>
      <c r="G39" s="143"/>
      <c r="H39" s="143"/>
      <c r="I39" s="145"/>
      <c r="K39"/>
      <c r="L39" s="282"/>
      <c r="M39" s="141"/>
      <c r="N39" s="143"/>
      <c r="O39" s="143"/>
      <c r="P39" s="143"/>
      <c r="Q39" s="143"/>
      <c r="R39" s="143"/>
      <c r="S39" s="145"/>
      <c r="V39" s="282"/>
      <c r="W39" s="141"/>
      <c r="X39" s="143"/>
      <c r="Y39" s="143"/>
      <c r="Z39" s="143"/>
      <c r="AA39" s="143"/>
      <c r="AB39" s="143"/>
      <c r="AC39" s="184"/>
      <c r="AF39" s="192"/>
      <c r="AG39" s="141"/>
      <c r="AH39" s="143"/>
      <c r="AI39" s="143"/>
      <c r="AJ39" s="143"/>
      <c r="AK39" s="143"/>
      <c r="AL39" s="143"/>
      <c r="AM39" s="145"/>
    </row>
    <row r="40" spans="2:40" ht="19.5" thickBot="1" x14ac:dyDescent="0.45">
      <c r="B40" s="282"/>
      <c r="C40" s="153"/>
      <c r="D40" s="177"/>
      <c r="E40" s="277">
        <f>E38+F38</f>
        <v>146</v>
      </c>
      <c r="F40" s="277"/>
      <c r="G40" s="277">
        <f>G38+H38</f>
        <v>158</v>
      </c>
      <c r="H40" s="277"/>
      <c r="I40" s="146"/>
      <c r="K40"/>
      <c r="L40" s="282"/>
      <c r="M40" s="153"/>
      <c r="N40" s="177"/>
      <c r="O40" s="277">
        <f>O38+P38</f>
        <v>168</v>
      </c>
      <c r="P40" s="277"/>
      <c r="Q40" s="277">
        <f>Q38+R38</f>
        <v>130</v>
      </c>
      <c r="R40" s="277"/>
      <c r="S40" s="146"/>
      <c r="V40" s="282"/>
      <c r="W40" s="153"/>
      <c r="X40" s="177"/>
      <c r="Y40" s="277">
        <f>Y38+Z38</f>
        <v>254</v>
      </c>
      <c r="Z40" s="277"/>
      <c r="AA40" s="277">
        <f>AA38+AB38</f>
        <v>325</v>
      </c>
      <c r="AB40" s="277"/>
      <c r="AC40" s="185"/>
      <c r="AF40" s="192"/>
      <c r="AG40" s="153"/>
      <c r="AH40" s="177"/>
      <c r="AI40" s="207">
        <f>AI38+AJ38</f>
        <v>349</v>
      </c>
      <c r="AJ40" s="208"/>
      <c r="AK40" s="207">
        <f>AK38+AL38</f>
        <v>327</v>
      </c>
      <c r="AL40" s="208"/>
      <c r="AM40" s="176"/>
      <c r="AN40" s="66">
        <v>82.9</v>
      </c>
    </row>
    <row r="41" spans="2:40" x14ac:dyDescent="0.4">
      <c r="B41" s="282"/>
      <c r="C41" s="272" t="s">
        <v>499</v>
      </c>
      <c r="D41" s="143" t="s">
        <v>526</v>
      </c>
      <c r="E41" s="143">
        <v>145</v>
      </c>
      <c r="F41" s="143">
        <v>40</v>
      </c>
      <c r="G41" s="143">
        <v>123</v>
      </c>
      <c r="H41" s="143">
        <v>40</v>
      </c>
      <c r="I41" s="144">
        <v>367</v>
      </c>
      <c r="K41"/>
      <c r="L41" s="282"/>
      <c r="M41" s="272" t="s">
        <v>449</v>
      </c>
      <c r="N41" s="273" t="s">
        <v>481</v>
      </c>
      <c r="O41" s="143">
        <v>104</v>
      </c>
      <c r="P41" s="143">
        <v>31</v>
      </c>
      <c r="Q41" s="143">
        <v>139</v>
      </c>
      <c r="R41" s="143">
        <v>31</v>
      </c>
      <c r="S41" s="144">
        <v>484</v>
      </c>
      <c r="V41" s="282"/>
      <c r="W41" s="272" t="s">
        <v>399</v>
      </c>
      <c r="X41" s="273" t="s">
        <v>423</v>
      </c>
      <c r="Y41" s="273">
        <v>84</v>
      </c>
      <c r="Z41" s="273">
        <v>23</v>
      </c>
      <c r="AA41" s="273">
        <v>102</v>
      </c>
      <c r="AB41" s="273">
        <v>23</v>
      </c>
      <c r="AC41" s="278">
        <v>332</v>
      </c>
      <c r="AF41" s="192"/>
      <c r="AG41" s="272" t="s">
        <v>336</v>
      </c>
      <c r="AH41" s="273" t="s">
        <v>365</v>
      </c>
      <c r="AI41" s="273">
        <v>362</v>
      </c>
      <c r="AJ41" s="273">
        <v>110</v>
      </c>
      <c r="AK41" s="273">
        <v>475</v>
      </c>
      <c r="AL41" s="273">
        <v>110</v>
      </c>
      <c r="AM41" s="194">
        <v>3341</v>
      </c>
    </row>
    <row r="42" spans="2:40" x14ac:dyDescent="0.4">
      <c r="B42" s="282"/>
      <c r="C42" s="141"/>
      <c r="D42" s="143"/>
      <c r="E42" s="143"/>
      <c r="F42" s="143"/>
      <c r="G42" s="143"/>
      <c r="H42" s="143"/>
      <c r="I42" s="145"/>
      <c r="K42"/>
      <c r="L42" s="282"/>
      <c r="M42" s="141"/>
      <c r="N42" s="143"/>
      <c r="O42" s="143"/>
      <c r="P42" s="143"/>
      <c r="Q42" s="143"/>
      <c r="R42" s="143"/>
      <c r="S42" s="145"/>
      <c r="V42" s="282"/>
      <c r="W42" s="141"/>
      <c r="X42" s="143"/>
      <c r="Y42" s="143"/>
      <c r="Z42" s="143"/>
      <c r="AA42" s="143"/>
      <c r="AB42" s="143"/>
      <c r="AC42" s="184"/>
      <c r="AF42" s="192"/>
      <c r="AG42" s="141"/>
      <c r="AH42" s="143"/>
      <c r="AI42" s="143"/>
      <c r="AJ42" s="143"/>
      <c r="AK42" s="143"/>
      <c r="AL42" s="143"/>
      <c r="AM42" s="145"/>
    </row>
    <row r="43" spans="2:40" ht="19.5" thickBot="1" x14ac:dyDescent="0.45">
      <c r="B43" s="282"/>
      <c r="C43" s="153"/>
      <c r="D43" s="143"/>
      <c r="E43" s="277">
        <f>E41+F41</f>
        <v>185</v>
      </c>
      <c r="F43" s="277"/>
      <c r="G43" s="277">
        <f>G41+H41</f>
        <v>163</v>
      </c>
      <c r="H43" s="277"/>
      <c r="I43" s="146"/>
      <c r="K43"/>
      <c r="L43" s="282"/>
      <c r="M43" s="153"/>
      <c r="N43" s="177"/>
      <c r="O43" s="277">
        <f>O41+P41</f>
        <v>135</v>
      </c>
      <c r="P43" s="277"/>
      <c r="Q43" s="277">
        <f>Q41+R41</f>
        <v>170</v>
      </c>
      <c r="R43" s="277"/>
      <c r="S43" s="146"/>
      <c r="V43" s="282"/>
      <c r="W43" s="153"/>
      <c r="X43" s="177"/>
      <c r="Y43" s="277">
        <f>Y41+Z41</f>
        <v>107</v>
      </c>
      <c r="Z43" s="277"/>
      <c r="AA43" s="277">
        <f>AA41+AB41</f>
        <v>125</v>
      </c>
      <c r="AB43" s="277"/>
      <c r="AC43" s="185"/>
      <c r="AF43" s="192"/>
      <c r="AG43" s="153"/>
      <c r="AH43" s="177"/>
      <c r="AI43" s="207">
        <f>AI41+AJ41</f>
        <v>472</v>
      </c>
      <c r="AJ43" s="208"/>
      <c r="AK43" s="207">
        <f>AK41+AL41</f>
        <v>585</v>
      </c>
      <c r="AL43" s="208"/>
      <c r="AM43" s="176"/>
      <c r="AN43" s="66">
        <v>148.47999999999999</v>
      </c>
    </row>
    <row r="44" spans="2:40" x14ac:dyDescent="0.4">
      <c r="B44" s="282"/>
      <c r="C44" s="272" t="s">
        <v>512</v>
      </c>
      <c r="D44" s="143"/>
      <c r="E44" s="143"/>
      <c r="F44" s="143"/>
      <c r="G44" s="143"/>
      <c r="H44" s="143"/>
      <c r="I44" s="144"/>
      <c r="K44"/>
      <c r="L44" s="282"/>
      <c r="M44" s="272" t="s">
        <v>450</v>
      </c>
      <c r="N44" s="143" t="s">
        <v>484</v>
      </c>
      <c r="O44" s="143">
        <v>133</v>
      </c>
      <c r="P44" s="143">
        <v>29</v>
      </c>
      <c r="Q44" s="143">
        <v>146</v>
      </c>
      <c r="R44" s="143">
        <v>29</v>
      </c>
      <c r="S44" s="144">
        <v>432</v>
      </c>
      <c r="V44" s="282"/>
      <c r="W44" s="272" t="s">
        <v>427</v>
      </c>
      <c r="X44" s="273" t="s">
        <v>428</v>
      </c>
      <c r="Y44" s="273">
        <v>76</v>
      </c>
      <c r="Z44" s="273">
        <v>20</v>
      </c>
      <c r="AA44" s="273">
        <v>78</v>
      </c>
      <c r="AB44" s="273">
        <v>20</v>
      </c>
      <c r="AC44" s="278">
        <v>332</v>
      </c>
      <c r="AF44" s="192"/>
      <c r="AG44" s="272" t="s">
        <v>337</v>
      </c>
      <c r="AH44" s="143" t="s">
        <v>370</v>
      </c>
      <c r="AI44" s="143">
        <v>457</v>
      </c>
      <c r="AJ44" s="143">
        <v>150</v>
      </c>
      <c r="AK44" s="143">
        <v>536</v>
      </c>
      <c r="AL44" s="143">
        <v>150</v>
      </c>
      <c r="AM44" s="144">
        <v>2319</v>
      </c>
    </row>
    <row r="45" spans="2:40" x14ac:dyDescent="0.4">
      <c r="B45" s="282"/>
      <c r="C45" s="141"/>
      <c r="D45" s="143"/>
      <c r="E45" s="143"/>
      <c r="F45" s="143"/>
      <c r="G45" s="143"/>
      <c r="H45" s="143"/>
      <c r="I45" s="145"/>
      <c r="K45"/>
      <c r="L45" s="282"/>
      <c r="M45" s="141"/>
      <c r="N45" s="143"/>
      <c r="O45" s="143"/>
      <c r="P45" s="143"/>
      <c r="Q45" s="143"/>
      <c r="R45" s="143"/>
      <c r="S45" s="145"/>
      <c r="V45" s="282"/>
      <c r="W45" s="141"/>
      <c r="X45" s="143"/>
      <c r="Y45" s="143"/>
      <c r="Z45" s="143"/>
      <c r="AA45" s="143"/>
      <c r="AB45" s="143"/>
      <c r="AC45" s="184"/>
      <c r="AF45" s="192"/>
      <c r="AG45" s="141"/>
      <c r="AH45" s="143"/>
      <c r="AI45" s="143"/>
      <c r="AJ45" s="143"/>
      <c r="AK45" s="143"/>
      <c r="AL45" s="143"/>
      <c r="AM45" s="145"/>
    </row>
    <row r="46" spans="2:40" ht="19.5" thickBot="1" x14ac:dyDescent="0.45">
      <c r="B46" s="282"/>
      <c r="C46" s="153"/>
      <c r="D46" s="143"/>
      <c r="E46" s="277">
        <f>E44+F44</f>
        <v>0</v>
      </c>
      <c r="F46" s="277"/>
      <c r="G46" s="277">
        <f>G44+H44</f>
        <v>0</v>
      </c>
      <c r="H46" s="277"/>
      <c r="I46" s="146"/>
      <c r="K46"/>
      <c r="L46" s="282"/>
      <c r="M46" s="153"/>
      <c r="N46" s="143"/>
      <c r="O46" s="277">
        <f>O44+P44</f>
        <v>162</v>
      </c>
      <c r="P46" s="277"/>
      <c r="Q46" s="277">
        <f>Q44+R44</f>
        <v>175</v>
      </c>
      <c r="R46" s="277"/>
      <c r="S46" s="146"/>
      <c r="V46" s="282"/>
      <c r="W46" s="153"/>
      <c r="X46" s="177"/>
      <c r="Y46" s="277">
        <f>Y44+Z44</f>
        <v>96</v>
      </c>
      <c r="Z46" s="277"/>
      <c r="AA46" s="277">
        <f>AA44+AB44</f>
        <v>98</v>
      </c>
      <c r="AB46" s="277"/>
      <c r="AC46" s="185"/>
      <c r="AF46" s="192"/>
      <c r="AG46" s="153"/>
      <c r="AH46" s="143"/>
      <c r="AI46" s="207">
        <f>AI44+AJ44</f>
        <v>607</v>
      </c>
      <c r="AJ46" s="208"/>
      <c r="AK46" s="207">
        <f>AK44+AL44</f>
        <v>686</v>
      </c>
      <c r="AL46" s="208"/>
      <c r="AM46" s="146"/>
      <c r="AN46" s="66">
        <v>103</v>
      </c>
    </row>
    <row r="47" spans="2:40" x14ac:dyDescent="0.4">
      <c r="B47" s="282"/>
      <c r="C47" s="272" t="s">
        <v>513</v>
      </c>
      <c r="D47" s="273"/>
      <c r="E47" s="273"/>
      <c r="F47" s="273"/>
      <c r="G47" s="273"/>
      <c r="H47" s="273"/>
      <c r="I47" s="278"/>
      <c r="K47" s="88"/>
      <c r="L47" s="282"/>
      <c r="M47" s="272" t="s">
        <v>451</v>
      </c>
      <c r="N47" s="273" t="s">
        <v>492</v>
      </c>
      <c r="O47" s="273">
        <v>215</v>
      </c>
      <c r="P47" s="273">
        <v>37</v>
      </c>
      <c r="Q47" s="273">
        <v>168</v>
      </c>
      <c r="R47" s="273">
        <v>37</v>
      </c>
      <c r="S47" s="278">
        <v>478</v>
      </c>
      <c r="V47" s="282"/>
      <c r="W47" s="272" t="s">
        <v>429</v>
      </c>
      <c r="X47" s="273" t="s">
        <v>432</v>
      </c>
      <c r="Y47" s="273">
        <v>102</v>
      </c>
      <c r="Z47" s="273">
        <v>24</v>
      </c>
      <c r="AA47" s="273">
        <v>72</v>
      </c>
      <c r="AB47" s="273">
        <v>24</v>
      </c>
      <c r="AC47" s="278">
        <v>184</v>
      </c>
      <c r="AF47" s="192"/>
      <c r="AG47" s="272" t="s">
        <v>338</v>
      </c>
      <c r="AH47" s="143" t="s">
        <v>374</v>
      </c>
      <c r="AI47" s="143">
        <v>754</v>
      </c>
      <c r="AJ47" s="143">
        <v>244</v>
      </c>
      <c r="AK47" s="143">
        <v>853</v>
      </c>
      <c r="AL47" s="143">
        <v>244</v>
      </c>
      <c r="AM47" s="144">
        <v>3095</v>
      </c>
    </row>
    <row r="48" spans="2:40" x14ac:dyDescent="0.4">
      <c r="B48" s="282"/>
      <c r="C48" s="141"/>
      <c r="D48" s="143"/>
      <c r="E48" s="143"/>
      <c r="F48" s="143"/>
      <c r="G48" s="143"/>
      <c r="H48" s="143"/>
      <c r="I48" s="184"/>
      <c r="K48" s="88"/>
      <c r="L48" s="282"/>
      <c r="M48" s="141"/>
      <c r="N48" s="143"/>
      <c r="O48" s="143"/>
      <c r="P48" s="143"/>
      <c r="Q48" s="143"/>
      <c r="R48" s="143"/>
      <c r="S48" s="184"/>
      <c r="V48" s="282"/>
      <c r="W48" s="141"/>
      <c r="X48" s="143"/>
      <c r="Y48" s="143"/>
      <c r="Z48" s="143"/>
      <c r="AA48" s="143"/>
      <c r="AB48" s="143"/>
      <c r="AC48" s="184"/>
      <c r="AF48" s="192"/>
      <c r="AG48" s="141"/>
      <c r="AH48" s="143"/>
      <c r="AI48" s="143"/>
      <c r="AJ48" s="143"/>
      <c r="AK48" s="143"/>
      <c r="AL48" s="143"/>
      <c r="AM48" s="145"/>
    </row>
    <row r="49" spans="2:40" ht="19.5" thickBot="1" x14ac:dyDescent="0.45">
      <c r="B49" s="282"/>
      <c r="C49" s="153"/>
      <c r="D49" s="177"/>
      <c r="E49" s="277">
        <f>E47+F47</f>
        <v>0</v>
      </c>
      <c r="F49" s="277"/>
      <c r="G49" s="277">
        <f>G47+H47</f>
        <v>0</v>
      </c>
      <c r="H49" s="277"/>
      <c r="I49" s="185"/>
      <c r="K49" s="88"/>
      <c r="L49" s="282"/>
      <c r="M49" s="153"/>
      <c r="N49" s="177"/>
      <c r="O49" s="277">
        <f>O47+P47</f>
        <v>252</v>
      </c>
      <c r="P49" s="277"/>
      <c r="Q49" s="277">
        <f>Q47+R47</f>
        <v>205</v>
      </c>
      <c r="R49" s="277"/>
      <c r="S49" s="185"/>
      <c r="V49" s="282"/>
      <c r="W49" s="153"/>
      <c r="X49" s="177"/>
      <c r="Y49" s="277">
        <f>Y47+Z47</f>
        <v>126</v>
      </c>
      <c r="Z49" s="277"/>
      <c r="AA49" s="277">
        <f>AA47+AB47</f>
        <v>96</v>
      </c>
      <c r="AB49" s="277"/>
      <c r="AC49" s="185"/>
      <c r="AF49" s="192"/>
      <c r="AG49" s="153"/>
      <c r="AH49" s="143"/>
      <c r="AI49" s="207">
        <f>AI47+AJ47</f>
        <v>998</v>
      </c>
      <c r="AJ49" s="208"/>
      <c r="AK49" s="207">
        <f>AK47+AL47</f>
        <v>1097</v>
      </c>
      <c r="AL49" s="208"/>
      <c r="AM49" s="146"/>
      <c r="AN49" s="66">
        <v>137.5</v>
      </c>
    </row>
    <row r="50" spans="2:40" x14ac:dyDescent="0.4">
      <c r="B50" s="282"/>
      <c r="C50" s="272" t="s">
        <v>514</v>
      </c>
      <c r="D50" s="273"/>
      <c r="E50" s="143"/>
      <c r="F50" s="143"/>
      <c r="G50" s="143"/>
      <c r="H50" s="143"/>
      <c r="I50" s="144"/>
      <c r="K50" s="88"/>
      <c r="L50" s="282"/>
      <c r="M50" s="272" t="s">
        <v>460</v>
      </c>
      <c r="N50" s="273" t="s">
        <v>495</v>
      </c>
      <c r="O50" s="143">
        <v>165</v>
      </c>
      <c r="P50" s="143">
        <v>31</v>
      </c>
      <c r="Q50" s="143">
        <v>147</v>
      </c>
      <c r="R50" s="143">
        <v>31</v>
      </c>
      <c r="S50" s="144">
        <v>221</v>
      </c>
      <c r="V50" s="282"/>
      <c r="W50" s="272" t="s">
        <v>402</v>
      </c>
      <c r="X50" s="273" t="s">
        <v>436</v>
      </c>
      <c r="Y50" s="143">
        <v>154</v>
      </c>
      <c r="Z50" s="143">
        <v>35</v>
      </c>
      <c r="AA50" s="143">
        <v>159</v>
      </c>
      <c r="AB50" s="143">
        <v>35</v>
      </c>
      <c r="AC50" s="144">
        <v>270</v>
      </c>
      <c r="AF50" s="192"/>
      <c r="AG50" s="272" t="s">
        <v>339</v>
      </c>
      <c r="AH50" s="143" t="s">
        <v>384</v>
      </c>
      <c r="AI50" s="143">
        <v>508</v>
      </c>
      <c r="AJ50" s="143">
        <v>167</v>
      </c>
      <c r="AK50" s="143">
        <v>563</v>
      </c>
      <c r="AL50" s="143">
        <v>167</v>
      </c>
      <c r="AM50" s="144">
        <v>1064</v>
      </c>
    </row>
    <row r="51" spans="2:40" x14ac:dyDescent="0.4">
      <c r="B51" s="282"/>
      <c r="C51" s="141"/>
      <c r="D51" s="143"/>
      <c r="E51" s="143"/>
      <c r="F51" s="143"/>
      <c r="G51" s="143"/>
      <c r="H51" s="143"/>
      <c r="I51" s="145"/>
      <c r="K51" s="88"/>
      <c r="L51" s="282"/>
      <c r="M51" s="141"/>
      <c r="N51" s="143"/>
      <c r="O51" s="143"/>
      <c r="P51" s="143"/>
      <c r="Q51" s="143"/>
      <c r="R51" s="143"/>
      <c r="S51" s="145"/>
      <c r="V51" s="282"/>
      <c r="W51" s="141"/>
      <c r="X51" s="143"/>
      <c r="Y51" s="143"/>
      <c r="Z51" s="143"/>
      <c r="AA51" s="143"/>
      <c r="AB51" s="143"/>
      <c r="AC51" s="145"/>
      <c r="AF51" s="192"/>
      <c r="AG51" s="141"/>
      <c r="AH51" s="143"/>
      <c r="AI51" s="143"/>
      <c r="AJ51" s="143"/>
      <c r="AK51" s="143"/>
      <c r="AL51" s="143"/>
      <c r="AM51" s="145"/>
    </row>
    <row r="52" spans="2:40" ht="19.5" thickBot="1" x14ac:dyDescent="0.45">
      <c r="B52" s="282"/>
      <c r="C52" s="153"/>
      <c r="D52" s="177"/>
      <c r="E52" s="277">
        <f>E50+F50</f>
        <v>0</v>
      </c>
      <c r="F52" s="277"/>
      <c r="G52" s="277">
        <f>G50+H50</f>
        <v>0</v>
      </c>
      <c r="H52" s="277"/>
      <c r="I52" s="146"/>
      <c r="K52" s="88"/>
      <c r="L52" s="282"/>
      <c r="M52" s="153"/>
      <c r="N52" s="177"/>
      <c r="O52" s="277">
        <f>O50+P50</f>
        <v>196</v>
      </c>
      <c r="P52" s="277"/>
      <c r="Q52" s="277">
        <f>Q50+R50</f>
        <v>178</v>
      </c>
      <c r="R52" s="277"/>
      <c r="S52" s="146"/>
      <c r="V52" s="282"/>
      <c r="W52" s="153"/>
      <c r="X52" s="177"/>
      <c r="Y52" s="277">
        <f>Y50+Z50</f>
        <v>189</v>
      </c>
      <c r="Z52" s="277"/>
      <c r="AA52" s="277">
        <f>AA50+AB50</f>
        <v>194</v>
      </c>
      <c r="AB52" s="277"/>
      <c r="AC52" s="146"/>
      <c r="AF52" s="192"/>
      <c r="AG52" s="153"/>
      <c r="AH52" s="143"/>
      <c r="AI52" s="207">
        <f>AI50+AJ50</f>
        <v>675</v>
      </c>
      <c r="AJ52" s="208"/>
      <c r="AK52" s="207">
        <f>AK50+AL50</f>
        <v>730</v>
      </c>
      <c r="AL52" s="208"/>
      <c r="AM52" s="146"/>
      <c r="AN52" s="66">
        <v>47.2</v>
      </c>
    </row>
    <row r="53" spans="2:40" x14ac:dyDescent="0.4">
      <c r="B53" s="282"/>
      <c r="C53" s="272" t="s">
        <v>515</v>
      </c>
      <c r="D53" s="273"/>
      <c r="E53" s="143"/>
      <c r="F53" s="143"/>
      <c r="G53" s="143"/>
      <c r="H53" s="143"/>
      <c r="I53" s="278"/>
      <c r="K53" s="88"/>
      <c r="L53" s="282"/>
      <c r="M53" s="272" t="s">
        <v>461</v>
      </c>
      <c r="N53" s="273" t="s">
        <v>502</v>
      </c>
      <c r="O53" s="143">
        <v>95</v>
      </c>
      <c r="P53" s="143">
        <v>34</v>
      </c>
      <c r="Q53" s="143">
        <v>97</v>
      </c>
      <c r="R53" s="143">
        <v>34</v>
      </c>
      <c r="S53" s="278">
        <v>345</v>
      </c>
      <c r="V53" s="282"/>
      <c r="W53" s="272" t="s">
        <v>403</v>
      </c>
      <c r="X53" s="273" t="s">
        <v>440</v>
      </c>
      <c r="Y53" s="273">
        <v>89</v>
      </c>
      <c r="Z53" s="273">
        <v>49</v>
      </c>
      <c r="AA53" s="273">
        <v>136</v>
      </c>
      <c r="AB53" s="273">
        <v>49</v>
      </c>
      <c r="AC53" s="278">
        <v>277</v>
      </c>
      <c r="AF53" s="192"/>
      <c r="AG53" s="179" t="s">
        <v>388</v>
      </c>
      <c r="AH53" s="143" t="s">
        <v>389</v>
      </c>
      <c r="AI53" s="143">
        <v>176</v>
      </c>
      <c r="AJ53" s="143">
        <v>33</v>
      </c>
      <c r="AK53" s="143">
        <v>174</v>
      </c>
      <c r="AL53" s="143">
        <v>33</v>
      </c>
      <c r="AM53" s="144">
        <v>476</v>
      </c>
    </row>
    <row r="54" spans="2:40" x14ac:dyDescent="0.4">
      <c r="B54" s="282"/>
      <c r="C54" s="141"/>
      <c r="D54" s="143"/>
      <c r="E54" s="143"/>
      <c r="F54" s="143"/>
      <c r="G54" s="143"/>
      <c r="H54" s="143"/>
      <c r="I54" s="184"/>
      <c r="K54" s="88"/>
      <c r="L54" s="282"/>
      <c r="M54" s="141"/>
      <c r="N54" s="143"/>
      <c r="O54" s="143"/>
      <c r="P54" s="143"/>
      <c r="Q54" s="143"/>
      <c r="R54" s="143"/>
      <c r="S54" s="184"/>
      <c r="V54" s="282"/>
      <c r="W54" s="141"/>
      <c r="X54" s="143"/>
      <c r="Y54" s="143"/>
      <c r="Z54" s="143"/>
      <c r="AA54" s="143"/>
      <c r="AB54" s="143"/>
      <c r="AC54" s="184"/>
      <c r="AF54" s="192"/>
      <c r="AG54" s="180"/>
      <c r="AH54" s="143"/>
      <c r="AI54" s="143"/>
      <c r="AJ54" s="143"/>
      <c r="AK54" s="143"/>
      <c r="AL54" s="143"/>
      <c r="AM54" s="145"/>
    </row>
    <row r="55" spans="2:40" ht="19.5" thickBot="1" x14ac:dyDescent="0.45">
      <c r="B55" s="282"/>
      <c r="C55" s="153"/>
      <c r="D55" s="177"/>
      <c r="E55" s="277">
        <f>E53+F53</f>
        <v>0</v>
      </c>
      <c r="F55" s="277"/>
      <c r="G55" s="277">
        <f>G53+H53</f>
        <v>0</v>
      </c>
      <c r="H55" s="277"/>
      <c r="I55" s="185"/>
      <c r="K55" s="88"/>
      <c r="L55" s="282"/>
      <c r="M55" s="153"/>
      <c r="N55" s="177"/>
      <c r="O55" s="277">
        <f>O53+P53</f>
        <v>129</v>
      </c>
      <c r="P55" s="277"/>
      <c r="Q55" s="277">
        <f>Q53+R53</f>
        <v>131</v>
      </c>
      <c r="R55" s="277"/>
      <c r="S55" s="185"/>
      <c r="V55" s="282"/>
      <c r="W55" s="153"/>
      <c r="X55" s="177"/>
      <c r="Y55" s="277">
        <f>Y53+Z53</f>
        <v>138</v>
      </c>
      <c r="Z55" s="277"/>
      <c r="AA55" s="277">
        <f>AA53+AB53</f>
        <v>185</v>
      </c>
      <c r="AB55" s="277"/>
      <c r="AC55" s="185"/>
      <c r="AF55" s="192"/>
      <c r="AG55" s="181"/>
      <c r="AH55" s="143"/>
      <c r="AI55" s="207">
        <f>AI53+AJ53</f>
        <v>209</v>
      </c>
      <c r="AJ55" s="208"/>
      <c r="AK55" s="207">
        <f>AK53+AL53</f>
        <v>207</v>
      </c>
      <c r="AL55" s="208"/>
      <c r="AM55" s="146"/>
      <c r="AN55" s="66">
        <f>AM53/22.5</f>
        <v>21.155555555555555</v>
      </c>
    </row>
    <row r="56" spans="2:40" x14ac:dyDescent="0.4">
      <c r="B56" s="282"/>
      <c r="C56" s="272" t="s">
        <v>516</v>
      </c>
      <c r="D56" s="143"/>
      <c r="E56" s="143"/>
      <c r="F56" s="143"/>
      <c r="G56" s="143"/>
      <c r="H56" s="143"/>
      <c r="I56" s="144"/>
      <c r="K56" s="88"/>
      <c r="L56" s="282"/>
      <c r="M56" s="272" t="s">
        <v>462</v>
      </c>
      <c r="N56" s="143" t="s">
        <v>505</v>
      </c>
      <c r="O56" s="143">
        <v>33</v>
      </c>
      <c r="P56" s="143">
        <v>19</v>
      </c>
      <c r="Q56" s="143">
        <v>55</v>
      </c>
      <c r="R56" s="143">
        <v>19</v>
      </c>
      <c r="S56" s="144">
        <v>44</v>
      </c>
      <c r="V56" s="282"/>
      <c r="W56" s="272" t="s">
        <v>439</v>
      </c>
      <c r="X56" s="143" t="s">
        <v>444</v>
      </c>
      <c r="Y56" s="143">
        <v>79</v>
      </c>
      <c r="Z56" s="143">
        <v>22</v>
      </c>
      <c r="AA56" s="143">
        <v>112</v>
      </c>
      <c r="AB56" s="143">
        <v>22</v>
      </c>
      <c r="AC56" s="144">
        <v>336</v>
      </c>
      <c r="AF56" s="192"/>
      <c r="AG56" s="272" t="s">
        <v>390</v>
      </c>
      <c r="AH56" s="273"/>
      <c r="AI56" s="200"/>
      <c r="AJ56" s="200"/>
      <c r="AK56" s="200"/>
      <c r="AL56" s="200"/>
      <c r="AM56" s="194"/>
    </row>
    <row r="57" spans="2:40" x14ac:dyDescent="0.4">
      <c r="B57" s="282"/>
      <c r="C57" s="141"/>
      <c r="D57" s="143"/>
      <c r="E57" s="143"/>
      <c r="F57" s="143"/>
      <c r="G57" s="143"/>
      <c r="H57" s="143"/>
      <c r="I57" s="145"/>
      <c r="K57" s="88"/>
      <c r="L57" s="282"/>
      <c r="M57" s="141"/>
      <c r="N57" s="143"/>
      <c r="O57" s="143"/>
      <c r="P57" s="143"/>
      <c r="Q57" s="143"/>
      <c r="R57" s="143"/>
      <c r="S57" s="145"/>
      <c r="V57" s="282"/>
      <c r="W57" s="141"/>
      <c r="X57" s="143"/>
      <c r="Y57" s="143"/>
      <c r="Z57" s="143"/>
      <c r="AA57" s="143"/>
      <c r="AB57" s="143"/>
      <c r="AC57" s="145"/>
      <c r="AF57" s="192"/>
      <c r="AG57" s="141"/>
      <c r="AH57" s="143"/>
      <c r="AI57" s="156"/>
      <c r="AJ57" s="156"/>
      <c r="AK57" s="156"/>
      <c r="AL57" s="156"/>
      <c r="AM57" s="145"/>
    </row>
    <row r="58" spans="2:40" ht="19.5" thickBot="1" x14ac:dyDescent="0.45">
      <c r="B58" s="282"/>
      <c r="C58" s="153"/>
      <c r="D58" s="143"/>
      <c r="E58" s="277">
        <f>E56+F56</f>
        <v>0</v>
      </c>
      <c r="F58" s="277"/>
      <c r="G58" s="277">
        <f>G56+H56</f>
        <v>0</v>
      </c>
      <c r="H58" s="277"/>
      <c r="I58" s="146"/>
      <c r="K58" s="88"/>
      <c r="L58" s="282"/>
      <c r="M58" s="153"/>
      <c r="N58" s="143"/>
      <c r="O58" s="277">
        <f>O56+P56</f>
        <v>52</v>
      </c>
      <c r="P58" s="277"/>
      <c r="Q58" s="277">
        <f>Q56+R56</f>
        <v>74</v>
      </c>
      <c r="R58" s="277"/>
      <c r="S58" s="146"/>
      <c r="V58" s="282"/>
      <c r="W58" s="153"/>
      <c r="X58" s="143"/>
      <c r="Y58" s="277">
        <f>Y56+Z56</f>
        <v>101</v>
      </c>
      <c r="Z58" s="277"/>
      <c r="AA58" s="277">
        <f>AA56+AB56</f>
        <v>134</v>
      </c>
      <c r="AB58" s="277"/>
      <c r="AC58" s="146"/>
      <c r="AF58" s="192"/>
      <c r="AG58" s="153"/>
      <c r="AH58" s="177"/>
      <c r="AI58" s="207"/>
      <c r="AJ58" s="208"/>
      <c r="AK58" s="207"/>
      <c r="AL58" s="208"/>
      <c r="AM58" s="176"/>
    </row>
    <row r="59" spans="2:40" x14ac:dyDescent="0.4">
      <c r="B59" s="282"/>
      <c r="C59" s="272" t="s">
        <v>517</v>
      </c>
      <c r="D59" s="279"/>
      <c r="E59" s="143"/>
      <c r="F59" s="143"/>
      <c r="G59" s="143"/>
      <c r="H59" s="143"/>
      <c r="I59" s="144"/>
      <c r="K59" s="88"/>
      <c r="L59" s="282"/>
      <c r="M59" s="272" t="s">
        <v>463</v>
      </c>
      <c r="N59" s="279" t="s">
        <v>508</v>
      </c>
      <c r="O59" s="143">
        <v>164</v>
      </c>
      <c r="P59" s="143">
        <v>41</v>
      </c>
      <c r="Q59" s="143">
        <v>158</v>
      </c>
      <c r="R59" s="143">
        <v>41</v>
      </c>
      <c r="S59" s="144">
        <v>525</v>
      </c>
      <c r="V59" s="282"/>
      <c r="W59" s="272" t="s">
        <v>455</v>
      </c>
      <c r="X59" s="279" t="s">
        <v>456</v>
      </c>
      <c r="Y59" s="143">
        <v>148</v>
      </c>
      <c r="Z59" s="143">
        <v>48</v>
      </c>
      <c r="AA59" s="143">
        <v>172</v>
      </c>
      <c r="AB59" s="143">
        <v>48</v>
      </c>
      <c r="AC59" s="144">
        <v>317</v>
      </c>
      <c r="AF59" s="192"/>
      <c r="AG59" s="272" t="s">
        <v>391</v>
      </c>
      <c r="AH59" s="197"/>
      <c r="AI59" s="273"/>
      <c r="AJ59" s="273"/>
      <c r="AK59" s="273"/>
      <c r="AL59" s="273"/>
      <c r="AM59" s="194"/>
    </row>
    <row r="60" spans="2:40" x14ac:dyDescent="0.4">
      <c r="B60" s="282"/>
      <c r="C60" s="141"/>
      <c r="D60" s="150"/>
      <c r="E60" s="143"/>
      <c r="F60" s="143"/>
      <c r="G60" s="143"/>
      <c r="H60" s="143"/>
      <c r="I60" s="145"/>
      <c r="K60" s="88"/>
      <c r="L60" s="282"/>
      <c r="M60" s="141"/>
      <c r="N60" s="150"/>
      <c r="O60" s="143"/>
      <c r="P60" s="143"/>
      <c r="Q60" s="143"/>
      <c r="R60" s="143"/>
      <c r="S60" s="145"/>
      <c r="V60" s="282"/>
      <c r="W60" s="141"/>
      <c r="X60" s="150"/>
      <c r="Y60" s="143"/>
      <c r="Z60" s="143"/>
      <c r="AA60" s="143"/>
      <c r="AB60" s="143"/>
      <c r="AC60" s="145"/>
      <c r="AF60" s="192"/>
      <c r="AG60" s="141"/>
      <c r="AH60" s="204"/>
      <c r="AI60" s="143"/>
      <c r="AJ60" s="143"/>
      <c r="AK60" s="143"/>
      <c r="AL60" s="143"/>
      <c r="AM60" s="145"/>
    </row>
    <row r="61" spans="2:40" ht="19.5" thickBot="1" x14ac:dyDescent="0.45">
      <c r="B61" s="283"/>
      <c r="C61" s="153"/>
      <c r="D61" s="280"/>
      <c r="E61" s="277">
        <f>E59+F59</f>
        <v>0</v>
      </c>
      <c r="F61" s="277"/>
      <c r="G61" s="277">
        <f>G59+H59</f>
        <v>0</v>
      </c>
      <c r="H61" s="277"/>
      <c r="I61" s="146"/>
      <c r="K61" s="88"/>
      <c r="L61" s="283"/>
      <c r="M61" s="153"/>
      <c r="N61" s="280"/>
      <c r="O61" s="277">
        <f>O59+P59</f>
        <v>205</v>
      </c>
      <c r="P61" s="277"/>
      <c r="Q61" s="277">
        <f>Q59+R59</f>
        <v>199</v>
      </c>
      <c r="R61" s="277"/>
      <c r="S61" s="146"/>
      <c r="V61" s="283"/>
      <c r="W61" s="153"/>
      <c r="X61" s="280"/>
      <c r="Y61" s="277">
        <f>Y59+Z59</f>
        <v>196</v>
      </c>
      <c r="Z61" s="277"/>
      <c r="AA61" s="277">
        <f>AA59+AB59</f>
        <v>220</v>
      </c>
      <c r="AB61" s="277"/>
      <c r="AC61" s="146"/>
      <c r="AF61" s="193"/>
      <c r="AG61" s="153"/>
      <c r="AH61" s="205"/>
      <c r="AI61" s="207">
        <f>AI59+AJ59</f>
        <v>0</v>
      </c>
      <c r="AJ61" s="208"/>
      <c r="AK61" s="207">
        <f>AK59+AL59</f>
        <v>0</v>
      </c>
      <c r="AL61" s="208"/>
      <c r="AM61" s="176"/>
    </row>
    <row r="62" spans="2:40" x14ac:dyDescent="0.4">
      <c r="B62" s="77"/>
      <c r="C62" s="77"/>
      <c r="D62" s="91"/>
      <c r="E62" s="92"/>
      <c r="F62" s="92"/>
      <c r="G62" s="92"/>
      <c r="H62" s="92"/>
      <c r="I62" s="77"/>
      <c r="K62" s="88"/>
      <c r="L62" s="88"/>
      <c r="M62" s="88"/>
      <c r="N62" s="88"/>
      <c r="O62" s="88"/>
      <c r="P62" s="88"/>
      <c r="Q62" s="88"/>
      <c r="R62" s="88"/>
    </row>
    <row r="63" spans="2:40" x14ac:dyDescent="0.4">
      <c r="D63" s="178" t="s">
        <v>145</v>
      </c>
    </row>
    <row r="64" spans="2:40" ht="19.5" thickBot="1" x14ac:dyDescent="0.45">
      <c r="D64" s="178"/>
    </row>
    <row r="65" spans="3:34"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B65" s="83"/>
      <c r="AC65" s="255" t="s">
        <v>183</v>
      </c>
      <c r="AD65" s="256"/>
      <c r="AE65" s="263" t="s">
        <v>147</v>
      </c>
      <c r="AF65" s="182"/>
      <c r="AG65" s="182" t="s">
        <v>148</v>
      </c>
      <c r="AH65" s="183"/>
    </row>
    <row r="66" spans="3:34" x14ac:dyDescent="0.4">
      <c r="C66" s="84" t="s">
        <v>146</v>
      </c>
      <c r="D66" s="191" t="s">
        <v>460</v>
      </c>
      <c r="E66" s="266">
        <v>79</v>
      </c>
      <c r="F66" s="267"/>
      <c r="G66" s="97" t="s">
        <v>103</v>
      </c>
      <c r="H66" s="70" t="s">
        <v>128</v>
      </c>
      <c r="I66" s="70" t="s">
        <v>129</v>
      </c>
      <c r="J66" s="71" t="s">
        <v>128</v>
      </c>
      <c r="L66" s="191" t="s">
        <v>439</v>
      </c>
      <c r="M66" s="266">
        <v>162</v>
      </c>
      <c r="N66" s="267"/>
      <c r="O66" s="97" t="s">
        <v>103</v>
      </c>
      <c r="P66" s="70" t="s">
        <v>128</v>
      </c>
      <c r="Q66" s="70" t="s">
        <v>129</v>
      </c>
      <c r="R66" s="71" t="s">
        <v>128</v>
      </c>
      <c r="T66" s="191" t="s">
        <v>390</v>
      </c>
      <c r="U66" s="266">
        <v>47</v>
      </c>
      <c r="V66" s="267"/>
      <c r="W66" s="97" t="s">
        <v>103</v>
      </c>
      <c r="X66" s="70" t="s">
        <v>128</v>
      </c>
      <c r="Y66" s="70" t="s">
        <v>129</v>
      </c>
      <c r="Z66" s="71" t="s">
        <v>128</v>
      </c>
      <c r="AB66" s="191" t="s">
        <v>333</v>
      </c>
      <c r="AC66" s="266">
        <v>88</v>
      </c>
      <c r="AD66" s="267"/>
      <c r="AE66" s="97" t="s">
        <v>103</v>
      </c>
      <c r="AF66" s="70" t="s">
        <v>128</v>
      </c>
      <c r="AG66" s="70" t="s">
        <v>129</v>
      </c>
      <c r="AH66" s="71" t="s">
        <v>128</v>
      </c>
    </row>
    <row r="67" spans="3:34" ht="19.5" x14ac:dyDescent="0.4">
      <c r="C67" s="107" t="s">
        <v>302</v>
      </c>
      <c r="D67" s="192"/>
      <c r="E67" s="268"/>
      <c r="F67" s="269"/>
      <c r="G67" s="142">
        <v>43</v>
      </c>
      <c r="H67" s="154">
        <v>10</v>
      </c>
      <c r="I67" s="154">
        <v>27</v>
      </c>
      <c r="J67" s="144">
        <v>10</v>
      </c>
      <c r="L67" s="192"/>
      <c r="M67" s="268"/>
      <c r="N67" s="269"/>
      <c r="O67" s="142">
        <v>38</v>
      </c>
      <c r="P67" s="154">
        <v>10</v>
      </c>
      <c r="Q67" s="154">
        <v>37</v>
      </c>
      <c r="R67" s="144">
        <v>10</v>
      </c>
      <c r="T67" s="192"/>
      <c r="U67" s="268"/>
      <c r="V67" s="269"/>
      <c r="W67" s="142">
        <v>27</v>
      </c>
      <c r="X67" s="154">
        <v>13</v>
      </c>
      <c r="Y67" s="154">
        <v>43</v>
      </c>
      <c r="Z67" s="144">
        <v>13</v>
      </c>
      <c r="AB67" s="192"/>
      <c r="AC67" s="268"/>
      <c r="AD67" s="269"/>
      <c r="AE67" s="142">
        <v>43</v>
      </c>
      <c r="AF67" s="154">
        <v>9</v>
      </c>
      <c r="AG67" s="154">
        <v>42</v>
      </c>
      <c r="AH67" s="144">
        <v>9</v>
      </c>
    </row>
    <row r="68" spans="3:34" x14ac:dyDescent="0.4">
      <c r="D68" s="192"/>
      <c r="E68" s="268"/>
      <c r="F68" s="269"/>
      <c r="G68" s="264"/>
      <c r="H68" s="156"/>
      <c r="I68" s="156"/>
      <c r="J68" s="146"/>
      <c r="L68" s="192"/>
      <c r="M68" s="268"/>
      <c r="N68" s="269"/>
      <c r="O68" s="264"/>
      <c r="P68" s="156"/>
      <c r="Q68" s="156"/>
      <c r="R68" s="146"/>
      <c r="T68" s="192"/>
      <c r="U68" s="268"/>
      <c r="V68" s="269"/>
      <c r="W68" s="264"/>
      <c r="X68" s="156"/>
      <c r="Y68" s="156"/>
      <c r="Z68" s="146"/>
      <c r="AB68" s="192"/>
      <c r="AC68" s="268"/>
      <c r="AD68" s="269"/>
      <c r="AE68" s="264"/>
      <c r="AF68" s="156"/>
      <c r="AG68" s="156"/>
      <c r="AH68" s="146"/>
    </row>
    <row r="69" spans="3:34" ht="19.5" thickBot="1" x14ac:dyDescent="0.45">
      <c r="D69" s="193"/>
      <c r="E69" s="270"/>
      <c r="F69" s="271"/>
      <c r="G69" s="265">
        <f>G67+H67</f>
        <v>53</v>
      </c>
      <c r="H69" s="196"/>
      <c r="I69" s="195">
        <f>I67+J67</f>
        <v>37</v>
      </c>
      <c r="J69" s="201"/>
      <c r="L69" s="193"/>
      <c r="M69" s="270"/>
      <c r="N69" s="271"/>
      <c r="O69" s="265">
        <f>O67+P67</f>
        <v>48</v>
      </c>
      <c r="P69" s="196"/>
      <c r="Q69" s="195">
        <f>Q67+R67</f>
        <v>47</v>
      </c>
      <c r="R69" s="201"/>
      <c r="T69" s="193"/>
      <c r="U69" s="270"/>
      <c r="V69" s="271"/>
      <c r="W69" s="265">
        <f>W67+X67</f>
        <v>40</v>
      </c>
      <c r="X69" s="196"/>
      <c r="Y69" s="195">
        <f>Y67+Z67</f>
        <v>56</v>
      </c>
      <c r="Z69" s="201"/>
      <c r="AB69" s="193"/>
      <c r="AC69" s="270"/>
      <c r="AD69" s="271"/>
      <c r="AE69" s="265">
        <f>AE67+AF67</f>
        <v>52</v>
      </c>
      <c r="AF69" s="196"/>
      <c r="AG69" s="195">
        <f>AG67+AH67</f>
        <v>51</v>
      </c>
      <c r="AH69" s="201"/>
    </row>
    <row r="70" spans="3:34" x14ac:dyDescent="0.4">
      <c r="D70" s="191" t="s">
        <v>461</v>
      </c>
      <c r="E70" s="266">
        <v>184</v>
      </c>
      <c r="F70" s="267"/>
      <c r="G70" s="97" t="s">
        <v>103</v>
      </c>
      <c r="H70" s="70" t="s">
        <v>128</v>
      </c>
      <c r="I70" s="70" t="s">
        <v>129</v>
      </c>
      <c r="J70" s="71" t="s">
        <v>128</v>
      </c>
      <c r="L70" s="191" t="s">
        <v>455</v>
      </c>
      <c r="M70" s="266">
        <v>380</v>
      </c>
      <c r="N70" s="267"/>
      <c r="O70" s="97" t="s">
        <v>103</v>
      </c>
      <c r="P70" s="70" t="s">
        <v>128</v>
      </c>
      <c r="Q70" s="70" t="s">
        <v>129</v>
      </c>
      <c r="R70" s="71" t="s">
        <v>128</v>
      </c>
      <c r="T70" s="191" t="s">
        <v>391</v>
      </c>
      <c r="U70" s="266">
        <v>57</v>
      </c>
      <c r="V70" s="267"/>
      <c r="W70" s="97" t="s">
        <v>103</v>
      </c>
      <c r="X70" s="70" t="s">
        <v>128</v>
      </c>
      <c r="Y70" s="70" t="s">
        <v>129</v>
      </c>
      <c r="Z70" s="71" t="s">
        <v>128</v>
      </c>
      <c r="AB70" s="191" t="s">
        <v>334</v>
      </c>
      <c r="AC70" s="266">
        <v>62</v>
      </c>
      <c r="AD70" s="267"/>
      <c r="AE70" s="97" t="s">
        <v>103</v>
      </c>
      <c r="AF70" s="70" t="s">
        <v>128</v>
      </c>
      <c r="AG70" s="70" t="s">
        <v>129</v>
      </c>
      <c r="AH70" s="71" t="s">
        <v>128</v>
      </c>
    </row>
    <row r="71" spans="3:34" x14ac:dyDescent="0.4">
      <c r="D71" s="192"/>
      <c r="E71" s="268"/>
      <c r="F71" s="269"/>
      <c r="G71" s="142">
        <v>21</v>
      </c>
      <c r="H71" s="154">
        <v>0</v>
      </c>
      <c r="I71" s="154">
        <v>25</v>
      </c>
      <c r="J71" s="144">
        <v>0</v>
      </c>
      <c r="L71" s="192"/>
      <c r="M71" s="268"/>
      <c r="N71" s="269"/>
      <c r="O71" s="142">
        <v>53</v>
      </c>
      <c r="P71" s="154">
        <v>16</v>
      </c>
      <c r="Q71" s="154">
        <v>65</v>
      </c>
      <c r="R71" s="144">
        <v>16</v>
      </c>
      <c r="T71" s="192"/>
      <c r="U71" s="268"/>
      <c r="V71" s="269"/>
      <c r="W71" s="142">
        <v>32</v>
      </c>
      <c r="X71" s="154">
        <v>7</v>
      </c>
      <c r="Y71" s="154">
        <v>32</v>
      </c>
      <c r="Z71" s="144">
        <v>7</v>
      </c>
      <c r="AB71" s="192"/>
      <c r="AC71" s="268"/>
      <c r="AD71" s="269"/>
      <c r="AE71" s="142">
        <v>85</v>
      </c>
      <c r="AF71" s="154">
        <v>18</v>
      </c>
      <c r="AG71" s="154">
        <v>91</v>
      </c>
      <c r="AH71" s="144">
        <v>18</v>
      </c>
    </row>
    <row r="72" spans="3:34" x14ac:dyDescent="0.4">
      <c r="D72" s="192"/>
      <c r="E72" s="268"/>
      <c r="F72" s="269"/>
      <c r="G72" s="264"/>
      <c r="H72" s="156"/>
      <c r="I72" s="156"/>
      <c r="J72" s="146"/>
      <c r="L72" s="192"/>
      <c r="M72" s="268"/>
      <c r="N72" s="269"/>
      <c r="O72" s="264"/>
      <c r="P72" s="156"/>
      <c r="Q72" s="156"/>
      <c r="R72" s="146"/>
      <c r="T72" s="192"/>
      <c r="U72" s="268"/>
      <c r="V72" s="269"/>
      <c r="W72" s="264"/>
      <c r="X72" s="156"/>
      <c r="Y72" s="156"/>
      <c r="Z72" s="146"/>
      <c r="AB72" s="192"/>
      <c r="AC72" s="268"/>
      <c r="AD72" s="269"/>
      <c r="AE72" s="264"/>
      <c r="AF72" s="156"/>
      <c r="AG72" s="156"/>
      <c r="AH72" s="146"/>
    </row>
    <row r="73" spans="3:34" ht="19.5" thickBot="1" x14ac:dyDescent="0.45">
      <c r="D73" s="193"/>
      <c r="E73" s="270"/>
      <c r="F73" s="271"/>
      <c r="G73" s="265">
        <f>G71+H71</f>
        <v>21</v>
      </c>
      <c r="H73" s="196"/>
      <c r="I73" s="195">
        <f>I71+J71</f>
        <v>25</v>
      </c>
      <c r="J73" s="201"/>
      <c r="L73" s="193"/>
      <c r="M73" s="270"/>
      <c r="N73" s="271"/>
      <c r="O73" s="265">
        <f>O71+P71</f>
        <v>69</v>
      </c>
      <c r="P73" s="196"/>
      <c r="Q73" s="195">
        <f>Q71+R71</f>
        <v>81</v>
      </c>
      <c r="R73" s="201"/>
      <c r="T73" s="193"/>
      <c r="U73" s="270"/>
      <c r="V73" s="271"/>
      <c r="W73" s="265">
        <f>W71+X71</f>
        <v>39</v>
      </c>
      <c r="X73" s="196"/>
      <c r="Y73" s="195">
        <f>Y71+Z71</f>
        <v>39</v>
      </c>
      <c r="Z73" s="201"/>
      <c r="AB73" s="193"/>
      <c r="AC73" s="270"/>
      <c r="AD73" s="271"/>
      <c r="AE73" s="265">
        <f>AE71+AF71</f>
        <v>103</v>
      </c>
      <c r="AF73" s="196"/>
      <c r="AG73" s="195">
        <f>AG71+AH71</f>
        <v>109</v>
      </c>
      <c r="AH73" s="201"/>
    </row>
    <row r="74" spans="3:34" x14ac:dyDescent="0.4">
      <c r="D74" s="191" t="s">
        <v>462</v>
      </c>
      <c r="E74" s="266">
        <v>127</v>
      </c>
      <c r="F74" s="267"/>
      <c r="G74" s="97" t="s">
        <v>103</v>
      </c>
      <c r="H74" s="70" t="s">
        <v>128</v>
      </c>
      <c r="I74" s="70" t="s">
        <v>129</v>
      </c>
      <c r="J74" s="71" t="s">
        <v>128</v>
      </c>
      <c r="L74" s="191" t="s">
        <v>454</v>
      </c>
      <c r="M74" s="266">
        <v>97</v>
      </c>
      <c r="N74" s="267"/>
      <c r="O74" s="97" t="s">
        <v>103</v>
      </c>
      <c r="P74" s="70" t="s">
        <v>128</v>
      </c>
      <c r="Q74" s="70" t="s">
        <v>129</v>
      </c>
      <c r="R74" s="71" t="s">
        <v>128</v>
      </c>
      <c r="T74" s="191" t="s">
        <v>398</v>
      </c>
      <c r="U74" s="266">
        <v>111</v>
      </c>
      <c r="V74" s="267"/>
      <c r="W74" s="97" t="s">
        <v>103</v>
      </c>
      <c r="X74" s="70" t="s">
        <v>128</v>
      </c>
      <c r="Y74" s="70" t="s">
        <v>129</v>
      </c>
      <c r="Z74" s="71" t="s">
        <v>128</v>
      </c>
      <c r="AB74" s="191" t="s">
        <v>335</v>
      </c>
      <c r="AC74" s="266">
        <v>148</v>
      </c>
      <c r="AD74" s="267"/>
      <c r="AE74" s="97" t="s">
        <v>103</v>
      </c>
      <c r="AF74" s="70" t="s">
        <v>128</v>
      </c>
      <c r="AG74" s="70" t="s">
        <v>129</v>
      </c>
      <c r="AH74" s="71" t="s">
        <v>128</v>
      </c>
    </row>
    <row r="75" spans="3:34" x14ac:dyDescent="0.4">
      <c r="D75" s="192"/>
      <c r="E75" s="268"/>
      <c r="F75" s="269"/>
      <c r="G75" s="142">
        <v>21</v>
      </c>
      <c r="H75" s="154">
        <v>4</v>
      </c>
      <c r="I75" s="154">
        <v>37</v>
      </c>
      <c r="J75" s="144">
        <v>4</v>
      </c>
      <c r="L75" s="192"/>
      <c r="M75" s="268"/>
      <c r="N75" s="269"/>
      <c r="O75" s="142">
        <v>53</v>
      </c>
      <c r="P75" s="154">
        <v>7</v>
      </c>
      <c r="Q75" s="154">
        <v>75</v>
      </c>
      <c r="R75" s="144">
        <v>7</v>
      </c>
      <c r="T75" s="192"/>
      <c r="U75" s="268"/>
      <c r="V75" s="269"/>
      <c r="W75" s="142">
        <v>61</v>
      </c>
      <c r="X75" s="154">
        <v>15</v>
      </c>
      <c r="Y75" s="154">
        <v>58</v>
      </c>
      <c r="Z75" s="144">
        <v>15</v>
      </c>
      <c r="AB75" s="192"/>
      <c r="AC75" s="268"/>
      <c r="AD75" s="269"/>
      <c r="AE75" s="142">
        <v>157</v>
      </c>
      <c r="AF75" s="154">
        <v>33</v>
      </c>
      <c r="AG75" s="154">
        <v>134</v>
      </c>
      <c r="AH75" s="144">
        <v>33</v>
      </c>
    </row>
    <row r="76" spans="3:34" x14ac:dyDescent="0.4">
      <c r="D76" s="192"/>
      <c r="E76" s="268"/>
      <c r="F76" s="269"/>
      <c r="G76" s="264"/>
      <c r="H76" s="156"/>
      <c r="I76" s="156"/>
      <c r="J76" s="146"/>
      <c r="L76" s="192"/>
      <c r="M76" s="268"/>
      <c r="N76" s="269"/>
      <c r="O76" s="264"/>
      <c r="P76" s="156"/>
      <c r="Q76" s="156"/>
      <c r="R76" s="146"/>
      <c r="T76" s="192"/>
      <c r="U76" s="268"/>
      <c r="V76" s="269"/>
      <c r="W76" s="264"/>
      <c r="X76" s="156"/>
      <c r="Y76" s="156"/>
      <c r="Z76" s="146"/>
      <c r="AB76" s="192"/>
      <c r="AC76" s="268"/>
      <c r="AD76" s="269"/>
      <c r="AE76" s="264"/>
      <c r="AF76" s="156"/>
      <c r="AG76" s="156"/>
      <c r="AH76" s="146"/>
    </row>
    <row r="77" spans="3:34" ht="19.5" thickBot="1" x14ac:dyDescent="0.45">
      <c r="D77" s="193"/>
      <c r="E77" s="270"/>
      <c r="F77" s="271"/>
      <c r="G77" s="265">
        <f>G75+H75</f>
        <v>25</v>
      </c>
      <c r="H77" s="196"/>
      <c r="I77" s="195">
        <f>I75+J75</f>
        <v>41</v>
      </c>
      <c r="J77" s="201"/>
      <c r="L77" s="193"/>
      <c r="M77" s="270"/>
      <c r="N77" s="271"/>
      <c r="O77" s="265">
        <f t="shared" ref="O77" si="3">O75+P75</f>
        <v>60</v>
      </c>
      <c r="P77" s="196"/>
      <c r="Q77" s="195">
        <f t="shared" ref="Q77" si="4">Q75+R75</f>
        <v>82</v>
      </c>
      <c r="R77" s="201"/>
      <c r="T77" s="193"/>
      <c r="U77" s="270"/>
      <c r="V77" s="271"/>
      <c r="W77" s="265">
        <f>W75+X75</f>
        <v>76</v>
      </c>
      <c r="X77" s="196"/>
      <c r="Y77" s="195">
        <f>Y75+Z75</f>
        <v>73</v>
      </c>
      <c r="Z77" s="201"/>
      <c r="AB77" s="193"/>
      <c r="AC77" s="270"/>
      <c r="AD77" s="271"/>
      <c r="AE77" s="265">
        <f>AE75+AF75</f>
        <v>190</v>
      </c>
      <c r="AF77" s="196"/>
      <c r="AG77" s="195">
        <f>AG75+AH75</f>
        <v>167</v>
      </c>
      <c r="AH77" s="201"/>
    </row>
    <row r="78" spans="3:34" x14ac:dyDescent="0.4">
      <c r="D78" s="191" t="s">
        <v>463</v>
      </c>
      <c r="E78" s="266">
        <v>94</v>
      </c>
      <c r="F78" s="267"/>
      <c r="G78" s="97" t="s">
        <v>103</v>
      </c>
      <c r="H78" s="70" t="s">
        <v>128</v>
      </c>
      <c r="I78" s="70" t="s">
        <v>129</v>
      </c>
      <c r="J78" s="71" t="s">
        <v>128</v>
      </c>
      <c r="L78" s="191" t="s">
        <v>447</v>
      </c>
      <c r="M78" s="266">
        <v>64</v>
      </c>
      <c r="N78" s="267"/>
      <c r="O78" s="97" t="s">
        <v>103</v>
      </c>
      <c r="P78" s="70" t="s">
        <v>128</v>
      </c>
      <c r="Q78" s="70" t="s">
        <v>129</v>
      </c>
      <c r="R78" s="71" t="s">
        <v>128</v>
      </c>
      <c r="T78" s="191" t="s">
        <v>399</v>
      </c>
      <c r="U78" s="266">
        <v>176</v>
      </c>
      <c r="V78" s="267"/>
      <c r="W78" s="97" t="s">
        <v>103</v>
      </c>
      <c r="X78" s="70" t="s">
        <v>128</v>
      </c>
      <c r="Y78" s="70" t="s">
        <v>129</v>
      </c>
      <c r="Z78" s="71" t="s">
        <v>128</v>
      </c>
      <c r="AB78" s="191" t="s">
        <v>336</v>
      </c>
      <c r="AC78" s="266">
        <v>447</v>
      </c>
      <c r="AD78" s="267"/>
      <c r="AE78" s="97" t="s">
        <v>103</v>
      </c>
      <c r="AF78" s="70" t="s">
        <v>128</v>
      </c>
      <c r="AG78" s="70" t="s">
        <v>129</v>
      </c>
      <c r="AH78" s="71" t="s">
        <v>128</v>
      </c>
    </row>
    <row r="79" spans="3:34" x14ac:dyDescent="0.4">
      <c r="D79" s="192"/>
      <c r="E79" s="268"/>
      <c r="F79" s="269"/>
      <c r="G79" s="142">
        <v>45</v>
      </c>
      <c r="H79" s="154">
        <v>1</v>
      </c>
      <c r="I79" s="154">
        <v>38</v>
      </c>
      <c r="J79" s="144">
        <v>1</v>
      </c>
      <c r="L79" s="192"/>
      <c r="M79" s="268"/>
      <c r="N79" s="269"/>
      <c r="O79" s="142">
        <v>67</v>
      </c>
      <c r="P79" s="154">
        <v>8</v>
      </c>
      <c r="Q79" s="154">
        <v>44</v>
      </c>
      <c r="R79" s="144">
        <v>8</v>
      </c>
      <c r="T79" s="192"/>
      <c r="U79" s="268"/>
      <c r="V79" s="269"/>
      <c r="W79" s="142">
        <v>21</v>
      </c>
      <c r="X79" s="154">
        <v>4</v>
      </c>
      <c r="Y79" s="154">
        <v>23</v>
      </c>
      <c r="Z79" s="144">
        <v>4</v>
      </c>
      <c r="AB79" s="192"/>
      <c r="AC79" s="268"/>
      <c r="AD79" s="269"/>
      <c r="AE79" s="142">
        <v>167</v>
      </c>
      <c r="AF79" s="154">
        <v>35</v>
      </c>
      <c r="AG79" s="154">
        <v>179</v>
      </c>
      <c r="AH79" s="144">
        <v>35</v>
      </c>
    </row>
    <row r="80" spans="3:34" x14ac:dyDescent="0.4">
      <c r="D80" s="192"/>
      <c r="E80" s="268"/>
      <c r="F80" s="269"/>
      <c r="G80" s="264"/>
      <c r="H80" s="156"/>
      <c r="I80" s="156"/>
      <c r="J80" s="146"/>
      <c r="L80" s="192"/>
      <c r="M80" s="268"/>
      <c r="N80" s="269"/>
      <c r="O80" s="264"/>
      <c r="P80" s="156"/>
      <c r="Q80" s="156"/>
      <c r="R80" s="146"/>
      <c r="T80" s="192"/>
      <c r="U80" s="268"/>
      <c r="V80" s="269"/>
      <c r="W80" s="264"/>
      <c r="X80" s="156"/>
      <c r="Y80" s="156"/>
      <c r="Z80" s="146"/>
      <c r="AB80" s="192"/>
      <c r="AC80" s="268"/>
      <c r="AD80" s="269"/>
      <c r="AE80" s="264"/>
      <c r="AF80" s="156"/>
      <c r="AG80" s="156"/>
      <c r="AH80" s="146"/>
    </row>
    <row r="81" spans="4:34" ht="19.5" thickBot="1" x14ac:dyDescent="0.45">
      <c r="D81" s="193"/>
      <c r="E81" s="270"/>
      <c r="F81" s="271"/>
      <c r="G81" s="265">
        <f>G79+H79</f>
        <v>46</v>
      </c>
      <c r="H81" s="196"/>
      <c r="I81" s="195">
        <f>I79+J79</f>
        <v>39</v>
      </c>
      <c r="J81" s="201"/>
      <c r="L81" s="193"/>
      <c r="M81" s="270"/>
      <c r="N81" s="271"/>
      <c r="O81" s="265">
        <f t="shared" ref="O81" si="5">O79+P79</f>
        <v>75</v>
      </c>
      <c r="P81" s="196"/>
      <c r="Q81" s="195">
        <f t="shared" ref="Q81" si="6">Q79+R79</f>
        <v>52</v>
      </c>
      <c r="R81" s="201"/>
      <c r="T81" s="193"/>
      <c r="U81" s="270"/>
      <c r="V81" s="271"/>
      <c r="W81" s="265">
        <f>W79+X79</f>
        <v>25</v>
      </c>
      <c r="X81" s="196"/>
      <c r="Y81" s="195">
        <f>Y79+Z79</f>
        <v>27</v>
      </c>
      <c r="Z81" s="201"/>
      <c r="AB81" s="193"/>
      <c r="AC81" s="270"/>
      <c r="AD81" s="271"/>
      <c r="AE81" s="265">
        <f>AE79+AF79</f>
        <v>202</v>
      </c>
      <c r="AF81" s="196"/>
      <c r="AG81" s="195">
        <f>AG79+AH79</f>
        <v>214</v>
      </c>
      <c r="AH81" s="201"/>
    </row>
    <row r="82" spans="4:34" x14ac:dyDescent="0.4">
      <c r="D82" s="191" t="s">
        <v>496</v>
      </c>
      <c r="E82" s="266">
        <v>105</v>
      </c>
      <c r="F82" s="267"/>
      <c r="G82" s="97" t="s">
        <v>103</v>
      </c>
      <c r="H82" s="70" t="s">
        <v>128</v>
      </c>
      <c r="I82" s="70" t="s">
        <v>129</v>
      </c>
      <c r="J82" s="71" t="s">
        <v>128</v>
      </c>
      <c r="L82" s="191" t="s">
        <v>448</v>
      </c>
      <c r="M82" s="266">
        <v>22</v>
      </c>
      <c r="N82" s="267"/>
      <c r="O82" s="97" t="s">
        <v>103</v>
      </c>
      <c r="P82" s="70" t="s">
        <v>128</v>
      </c>
      <c r="Q82" s="70" t="s">
        <v>129</v>
      </c>
      <c r="R82" s="71" t="s">
        <v>128</v>
      </c>
      <c r="T82" s="191" t="s">
        <v>427</v>
      </c>
      <c r="U82" s="266">
        <v>576</v>
      </c>
      <c r="V82" s="267"/>
      <c r="W82" s="97" t="s">
        <v>103</v>
      </c>
      <c r="X82" s="70" t="s">
        <v>128</v>
      </c>
      <c r="Y82" s="70" t="s">
        <v>129</v>
      </c>
      <c r="Z82" s="71" t="s">
        <v>128</v>
      </c>
      <c r="AB82" s="191" t="s">
        <v>337</v>
      </c>
      <c r="AC82" s="266">
        <v>109</v>
      </c>
      <c r="AD82" s="267"/>
      <c r="AE82" s="97" t="s">
        <v>103</v>
      </c>
      <c r="AF82" s="70" t="s">
        <v>128</v>
      </c>
      <c r="AG82" s="70" t="s">
        <v>129</v>
      </c>
      <c r="AH82" s="71" t="s">
        <v>128</v>
      </c>
    </row>
    <row r="83" spans="4:34" x14ac:dyDescent="0.4">
      <c r="D83" s="192"/>
      <c r="E83" s="268"/>
      <c r="F83" s="269"/>
      <c r="G83" s="142">
        <v>28</v>
      </c>
      <c r="H83" s="154">
        <v>3</v>
      </c>
      <c r="I83" s="154">
        <v>36</v>
      </c>
      <c r="J83" s="144">
        <v>3</v>
      </c>
      <c r="L83" s="192"/>
      <c r="M83" s="268"/>
      <c r="N83" s="269"/>
      <c r="O83" s="142">
        <v>24</v>
      </c>
      <c r="P83" s="154">
        <v>3</v>
      </c>
      <c r="Q83" s="154">
        <v>21</v>
      </c>
      <c r="R83" s="144">
        <v>3</v>
      </c>
      <c r="T83" s="192"/>
      <c r="U83" s="268"/>
      <c r="V83" s="269"/>
      <c r="W83" s="142">
        <v>44</v>
      </c>
      <c r="X83" s="154">
        <v>6</v>
      </c>
      <c r="Y83" s="154">
        <v>29</v>
      </c>
      <c r="Z83" s="144">
        <v>6</v>
      </c>
      <c r="AB83" s="192"/>
      <c r="AC83" s="268"/>
      <c r="AD83" s="269"/>
      <c r="AE83" s="142">
        <v>160</v>
      </c>
      <c r="AF83" s="154">
        <v>40</v>
      </c>
      <c r="AG83" s="154">
        <v>155</v>
      </c>
      <c r="AH83" s="144">
        <v>40</v>
      </c>
    </row>
    <row r="84" spans="4:34" x14ac:dyDescent="0.4">
      <c r="D84" s="192"/>
      <c r="E84" s="268"/>
      <c r="F84" s="269"/>
      <c r="G84" s="264"/>
      <c r="H84" s="156"/>
      <c r="I84" s="156"/>
      <c r="J84" s="146"/>
      <c r="L84" s="192"/>
      <c r="M84" s="268"/>
      <c r="N84" s="269"/>
      <c r="O84" s="264"/>
      <c r="P84" s="156"/>
      <c r="Q84" s="156"/>
      <c r="R84" s="146"/>
      <c r="T84" s="192"/>
      <c r="U84" s="268"/>
      <c r="V84" s="269"/>
      <c r="W84" s="264"/>
      <c r="X84" s="156"/>
      <c r="Y84" s="156"/>
      <c r="Z84" s="146"/>
      <c r="AB84" s="192"/>
      <c r="AC84" s="268"/>
      <c r="AD84" s="269"/>
      <c r="AE84" s="264"/>
      <c r="AF84" s="156"/>
      <c r="AG84" s="156"/>
      <c r="AH84" s="146"/>
    </row>
    <row r="85" spans="4:34" ht="19.5" thickBot="1" x14ac:dyDescent="0.45">
      <c r="D85" s="193"/>
      <c r="E85" s="270"/>
      <c r="F85" s="271"/>
      <c r="G85" s="265">
        <f>G83+H83</f>
        <v>31</v>
      </c>
      <c r="H85" s="196"/>
      <c r="I85" s="195">
        <f>I83+J83</f>
        <v>39</v>
      </c>
      <c r="J85" s="201"/>
      <c r="L85" s="193"/>
      <c r="M85" s="270"/>
      <c r="N85" s="271"/>
      <c r="O85" s="265">
        <f t="shared" ref="O85" si="7">O83+P83</f>
        <v>27</v>
      </c>
      <c r="P85" s="196"/>
      <c r="Q85" s="195">
        <f t="shared" ref="Q85" si="8">Q83+R83</f>
        <v>24</v>
      </c>
      <c r="R85" s="201"/>
      <c r="T85" s="193"/>
      <c r="U85" s="270"/>
      <c r="V85" s="271"/>
      <c r="W85" s="265">
        <f>W83+X83</f>
        <v>50</v>
      </c>
      <c r="X85" s="196"/>
      <c r="Y85" s="195">
        <f>Y83+Z83</f>
        <v>35</v>
      </c>
      <c r="Z85" s="201"/>
      <c r="AB85" s="193"/>
      <c r="AC85" s="270"/>
      <c r="AD85" s="271"/>
      <c r="AE85" s="265">
        <f>AE83+AF83</f>
        <v>200</v>
      </c>
      <c r="AF85" s="196"/>
      <c r="AG85" s="195">
        <f>AG83+AH83</f>
        <v>195</v>
      </c>
      <c r="AH85" s="201"/>
    </row>
    <row r="86" spans="4:34" x14ac:dyDescent="0.4">
      <c r="D86" s="191" t="s">
        <v>497</v>
      </c>
      <c r="E86" s="266">
        <v>112</v>
      </c>
      <c r="F86" s="267"/>
      <c r="G86" s="97" t="s">
        <v>103</v>
      </c>
      <c r="H86" s="70" t="s">
        <v>128</v>
      </c>
      <c r="I86" s="70" t="s">
        <v>129</v>
      </c>
      <c r="J86" s="71" t="s">
        <v>128</v>
      </c>
      <c r="L86" s="191" t="s">
        <v>449</v>
      </c>
      <c r="M86" s="266">
        <v>57</v>
      </c>
      <c r="N86" s="267"/>
      <c r="O86" s="97" t="s">
        <v>103</v>
      </c>
      <c r="P86" s="70" t="s">
        <v>128</v>
      </c>
      <c r="Q86" s="70" t="s">
        <v>129</v>
      </c>
      <c r="R86" s="71" t="s">
        <v>128</v>
      </c>
      <c r="T86" s="191" t="s">
        <v>429</v>
      </c>
      <c r="U86" s="266">
        <v>47</v>
      </c>
      <c r="V86" s="267"/>
      <c r="W86" s="97" t="s">
        <v>103</v>
      </c>
      <c r="X86" s="70" t="s">
        <v>128</v>
      </c>
      <c r="Y86" s="70" t="s">
        <v>129</v>
      </c>
      <c r="Z86" s="71" t="s">
        <v>128</v>
      </c>
      <c r="AB86" s="191" t="s">
        <v>338</v>
      </c>
      <c r="AC86" s="266">
        <v>25</v>
      </c>
      <c r="AD86" s="267"/>
      <c r="AE86" s="97" t="s">
        <v>103</v>
      </c>
      <c r="AF86" s="70" t="s">
        <v>128</v>
      </c>
      <c r="AG86" s="70" t="s">
        <v>129</v>
      </c>
      <c r="AH86" s="71" t="s">
        <v>128</v>
      </c>
    </row>
    <row r="87" spans="4:34" x14ac:dyDescent="0.4">
      <c r="D87" s="192"/>
      <c r="E87" s="268"/>
      <c r="F87" s="269"/>
      <c r="G87" s="142">
        <v>35</v>
      </c>
      <c r="H87" s="154">
        <v>4</v>
      </c>
      <c r="I87" s="154">
        <v>29</v>
      </c>
      <c r="J87" s="144">
        <v>4</v>
      </c>
      <c r="L87" s="192"/>
      <c r="M87" s="268"/>
      <c r="N87" s="269"/>
      <c r="O87" s="142">
        <v>21</v>
      </c>
      <c r="P87" s="154">
        <v>1</v>
      </c>
      <c r="Q87" s="154">
        <v>49</v>
      </c>
      <c r="R87" s="144">
        <v>1</v>
      </c>
      <c r="T87" s="192"/>
      <c r="U87" s="268"/>
      <c r="V87" s="269"/>
      <c r="W87" s="142">
        <v>42</v>
      </c>
      <c r="X87" s="154">
        <v>7</v>
      </c>
      <c r="Y87" s="154">
        <v>35</v>
      </c>
      <c r="Z87" s="144">
        <v>7</v>
      </c>
      <c r="AB87" s="192"/>
      <c r="AC87" s="268"/>
      <c r="AD87" s="269"/>
      <c r="AE87" s="142">
        <v>175</v>
      </c>
      <c r="AF87" s="154">
        <v>73</v>
      </c>
      <c r="AG87" s="154">
        <v>186</v>
      </c>
      <c r="AH87" s="144">
        <v>73</v>
      </c>
    </row>
    <row r="88" spans="4:34" x14ac:dyDescent="0.4">
      <c r="D88" s="192"/>
      <c r="E88" s="268"/>
      <c r="F88" s="269"/>
      <c r="G88" s="264"/>
      <c r="H88" s="156"/>
      <c r="I88" s="156"/>
      <c r="J88" s="146"/>
      <c r="L88" s="192"/>
      <c r="M88" s="268"/>
      <c r="N88" s="269"/>
      <c r="O88" s="264"/>
      <c r="P88" s="156"/>
      <c r="Q88" s="156"/>
      <c r="R88" s="146"/>
      <c r="T88" s="192"/>
      <c r="U88" s="268"/>
      <c r="V88" s="269"/>
      <c r="W88" s="264"/>
      <c r="X88" s="156"/>
      <c r="Y88" s="156"/>
      <c r="Z88" s="146"/>
      <c r="AB88" s="192"/>
      <c r="AC88" s="268"/>
      <c r="AD88" s="269"/>
      <c r="AE88" s="264"/>
      <c r="AF88" s="156"/>
      <c r="AG88" s="156"/>
      <c r="AH88" s="146"/>
    </row>
    <row r="89" spans="4:34" ht="19.5" thickBot="1" x14ac:dyDescent="0.45">
      <c r="D89" s="193"/>
      <c r="E89" s="270"/>
      <c r="F89" s="271"/>
      <c r="G89" s="265">
        <f>G87+H87</f>
        <v>39</v>
      </c>
      <c r="H89" s="196"/>
      <c r="I89" s="195">
        <f>I87+J87</f>
        <v>33</v>
      </c>
      <c r="J89" s="201"/>
      <c r="L89" s="193"/>
      <c r="M89" s="270"/>
      <c r="N89" s="271"/>
      <c r="O89" s="265">
        <f t="shared" ref="O89" si="9">O87+P87</f>
        <v>22</v>
      </c>
      <c r="P89" s="196"/>
      <c r="Q89" s="195">
        <f t="shared" ref="Q89" si="10">Q87+R87</f>
        <v>50</v>
      </c>
      <c r="R89" s="201"/>
      <c r="T89" s="193"/>
      <c r="U89" s="270"/>
      <c r="V89" s="271"/>
      <c r="W89" s="265">
        <f>W87+X87</f>
        <v>49</v>
      </c>
      <c r="X89" s="196"/>
      <c r="Y89" s="195">
        <f>Y87+Z87</f>
        <v>42</v>
      </c>
      <c r="Z89" s="201"/>
      <c r="AB89" s="193"/>
      <c r="AC89" s="270"/>
      <c r="AD89" s="271"/>
      <c r="AE89" s="265">
        <f>AE87+AF87</f>
        <v>248</v>
      </c>
      <c r="AF89" s="196"/>
      <c r="AG89" s="195">
        <f>AG87+AH87</f>
        <v>259</v>
      </c>
      <c r="AH89" s="201"/>
    </row>
    <row r="90" spans="4:34" x14ac:dyDescent="0.4">
      <c r="D90" s="191" t="s">
        <v>498</v>
      </c>
      <c r="E90" s="266">
        <v>102</v>
      </c>
      <c r="F90" s="267"/>
      <c r="G90" s="97" t="s">
        <v>103</v>
      </c>
      <c r="H90" s="70" t="s">
        <v>128</v>
      </c>
      <c r="I90" s="70" t="s">
        <v>129</v>
      </c>
      <c r="J90" s="71" t="s">
        <v>128</v>
      </c>
      <c r="L90" s="191" t="s">
        <v>450</v>
      </c>
      <c r="M90" s="266">
        <v>88</v>
      </c>
      <c r="N90" s="267"/>
      <c r="O90" s="97" t="s">
        <v>103</v>
      </c>
      <c r="P90" s="70" t="s">
        <v>128</v>
      </c>
      <c r="Q90" s="70" t="s">
        <v>129</v>
      </c>
      <c r="R90" s="71" t="s">
        <v>128</v>
      </c>
      <c r="T90" s="191" t="s">
        <v>402</v>
      </c>
      <c r="U90" s="266">
        <v>80</v>
      </c>
      <c r="V90" s="267"/>
      <c r="W90" s="97" t="s">
        <v>103</v>
      </c>
      <c r="X90" s="70" t="s">
        <v>128</v>
      </c>
      <c r="Y90" s="70" t="s">
        <v>129</v>
      </c>
      <c r="Z90" s="71" t="s">
        <v>128</v>
      </c>
      <c r="AB90" s="191" t="s">
        <v>339</v>
      </c>
      <c r="AC90" s="266">
        <v>119</v>
      </c>
      <c r="AD90" s="267"/>
      <c r="AE90" s="97" t="s">
        <v>103</v>
      </c>
      <c r="AF90" s="70" t="s">
        <v>128</v>
      </c>
      <c r="AG90" s="70" t="s">
        <v>129</v>
      </c>
      <c r="AH90" s="71" t="s">
        <v>128</v>
      </c>
    </row>
    <row r="91" spans="4:34" x14ac:dyDescent="0.4">
      <c r="D91" s="192"/>
      <c r="E91" s="268"/>
      <c r="F91" s="269"/>
      <c r="G91" s="143">
        <v>26</v>
      </c>
      <c r="H91" s="143">
        <v>4</v>
      </c>
      <c r="I91" s="143">
        <v>37</v>
      </c>
      <c r="J91" s="143">
        <v>4</v>
      </c>
      <c r="L91" s="192"/>
      <c r="M91" s="268"/>
      <c r="N91" s="269"/>
      <c r="O91" s="142">
        <v>44</v>
      </c>
      <c r="P91" s="154">
        <v>2</v>
      </c>
      <c r="Q91" s="154">
        <v>34</v>
      </c>
      <c r="R91" s="144">
        <v>2</v>
      </c>
      <c r="T91" s="192"/>
      <c r="U91" s="268"/>
      <c r="V91" s="269"/>
      <c r="W91" s="142">
        <v>35</v>
      </c>
      <c r="X91" s="154">
        <v>14</v>
      </c>
      <c r="Y91" s="154">
        <v>52</v>
      </c>
      <c r="Z91" s="144">
        <v>14</v>
      </c>
      <c r="AB91" s="192"/>
      <c r="AC91" s="268"/>
      <c r="AD91" s="269"/>
      <c r="AE91" s="142">
        <v>185</v>
      </c>
      <c r="AF91" s="154">
        <v>43</v>
      </c>
      <c r="AG91" s="154">
        <v>227</v>
      </c>
      <c r="AH91" s="144">
        <v>43</v>
      </c>
    </row>
    <row r="92" spans="4:34" x14ac:dyDescent="0.4">
      <c r="D92" s="192"/>
      <c r="E92" s="268"/>
      <c r="F92" s="269"/>
      <c r="G92" s="143"/>
      <c r="H92" s="143"/>
      <c r="I92" s="143"/>
      <c r="J92" s="143"/>
      <c r="L92" s="192"/>
      <c r="M92" s="268"/>
      <c r="N92" s="269"/>
      <c r="O92" s="264"/>
      <c r="P92" s="156"/>
      <c r="Q92" s="156"/>
      <c r="R92" s="146"/>
      <c r="T92" s="192"/>
      <c r="U92" s="268"/>
      <c r="V92" s="269"/>
      <c r="W92" s="264"/>
      <c r="X92" s="156"/>
      <c r="Y92" s="156"/>
      <c r="Z92" s="146"/>
      <c r="AB92" s="192"/>
      <c r="AC92" s="268"/>
      <c r="AD92" s="269"/>
      <c r="AE92" s="264"/>
      <c r="AF92" s="156"/>
      <c r="AG92" s="156"/>
      <c r="AH92" s="146"/>
    </row>
    <row r="93" spans="4:34" ht="19.5" thickBot="1" x14ac:dyDescent="0.45">
      <c r="D93" s="193"/>
      <c r="E93" s="270"/>
      <c r="F93" s="271"/>
      <c r="G93" s="265">
        <f>G91+H91</f>
        <v>30</v>
      </c>
      <c r="H93" s="196"/>
      <c r="I93" s="195">
        <f>I91+J91</f>
        <v>41</v>
      </c>
      <c r="J93" s="201"/>
      <c r="L93" s="193"/>
      <c r="M93" s="270"/>
      <c r="N93" s="271"/>
      <c r="O93" s="265">
        <f t="shared" ref="O93" si="11">O91+P91</f>
        <v>46</v>
      </c>
      <c r="P93" s="196"/>
      <c r="Q93" s="195">
        <f t="shared" ref="Q93" si="12">Q91+R91</f>
        <v>36</v>
      </c>
      <c r="R93" s="201"/>
      <c r="T93" s="193"/>
      <c r="U93" s="270"/>
      <c r="V93" s="271"/>
      <c r="W93" s="265">
        <f>W91+X91</f>
        <v>49</v>
      </c>
      <c r="X93" s="196"/>
      <c r="Y93" s="195">
        <f>Y91+Z91</f>
        <v>66</v>
      </c>
      <c r="Z93" s="201"/>
      <c r="AB93" s="193"/>
      <c r="AC93" s="270"/>
      <c r="AD93" s="271"/>
      <c r="AE93" s="265">
        <f>AE91+AF91</f>
        <v>228</v>
      </c>
      <c r="AF93" s="196"/>
      <c r="AG93" s="195">
        <f>AG91+AH91</f>
        <v>270</v>
      </c>
      <c r="AH93" s="201"/>
    </row>
    <row r="94" spans="4:34" ht="19.5" thickBot="1" x14ac:dyDescent="0.45">
      <c r="D94" s="191" t="s">
        <v>499</v>
      </c>
      <c r="E94" s="266">
        <v>152</v>
      </c>
      <c r="F94" s="267"/>
      <c r="G94" s="97" t="s">
        <v>103</v>
      </c>
      <c r="H94" s="70" t="s">
        <v>128</v>
      </c>
      <c r="I94" s="70" t="s">
        <v>129</v>
      </c>
      <c r="J94" s="71" t="s">
        <v>128</v>
      </c>
      <c r="L94" s="191" t="s">
        <v>451</v>
      </c>
      <c r="M94" s="266">
        <v>100</v>
      </c>
      <c r="N94" s="267"/>
      <c r="O94" s="97" t="s">
        <v>103</v>
      </c>
      <c r="P94" s="70" t="s">
        <v>128</v>
      </c>
      <c r="Q94" s="70" t="s">
        <v>129</v>
      </c>
      <c r="R94" s="71" t="s">
        <v>128</v>
      </c>
      <c r="T94" s="191" t="s">
        <v>403</v>
      </c>
      <c r="U94" s="266">
        <v>68</v>
      </c>
      <c r="V94" s="267"/>
      <c r="W94" s="97" t="s">
        <v>103</v>
      </c>
      <c r="X94" s="70" t="s">
        <v>128</v>
      </c>
      <c r="Y94" s="70" t="s">
        <v>129</v>
      </c>
      <c r="Z94" s="71" t="s">
        <v>128</v>
      </c>
      <c r="AB94" s="191" t="s">
        <v>392</v>
      </c>
      <c r="AC94" s="266">
        <v>85</v>
      </c>
      <c r="AD94" s="267"/>
      <c r="AE94" s="97" t="s">
        <v>103</v>
      </c>
      <c r="AF94" s="70" t="s">
        <v>128</v>
      </c>
      <c r="AG94" s="70" t="s">
        <v>129</v>
      </c>
      <c r="AH94" s="71" t="s">
        <v>128</v>
      </c>
    </row>
    <row r="95" spans="4:34" x14ac:dyDescent="0.4">
      <c r="D95" s="192"/>
      <c r="E95" s="268"/>
      <c r="F95" s="269"/>
      <c r="G95" s="273">
        <v>41</v>
      </c>
      <c r="H95" s="273">
        <v>3</v>
      </c>
      <c r="I95" s="273">
        <v>42</v>
      </c>
      <c r="J95" s="273">
        <v>3</v>
      </c>
      <c r="L95" s="192"/>
      <c r="M95" s="268"/>
      <c r="N95" s="269"/>
      <c r="O95" s="273">
        <v>55</v>
      </c>
      <c r="P95" s="273">
        <v>3</v>
      </c>
      <c r="Q95" s="273">
        <v>45</v>
      </c>
      <c r="R95" s="273">
        <v>3</v>
      </c>
      <c r="T95" s="192"/>
      <c r="U95" s="268"/>
      <c r="V95" s="269"/>
      <c r="W95" s="142">
        <v>6</v>
      </c>
      <c r="X95" s="154">
        <v>6</v>
      </c>
      <c r="Y95" s="154">
        <v>43</v>
      </c>
      <c r="Z95" s="144">
        <v>6</v>
      </c>
      <c r="AB95" s="192"/>
      <c r="AC95" s="268"/>
      <c r="AD95" s="269"/>
      <c r="AE95" s="142">
        <v>33</v>
      </c>
      <c r="AF95" s="154">
        <v>8</v>
      </c>
      <c r="AG95" s="154">
        <v>50</v>
      </c>
      <c r="AH95" s="144">
        <v>8</v>
      </c>
    </row>
    <row r="96" spans="4:34" x14ac:dyDescent="0.4">
      <c r="D96" s="192"/>
      <c r="E96" s="268"/>
      <c r="F96" s="269"/>
      <c r="G96" s="143"/>
      <c r="H96" s="143"/>
      <c r="I96" s="143"/>
      <c r="J96" s="143"/>
      <c r="L96" s="192"/>
      <c r="M96" s="268"/>
      <c r="N96" s="269"/>
      <c r="O96" s="143"/>
      <c r="P96" s="143"/>
      <c r="Q96" s="143"/>
      <c r="R96" s="143"/>
      <c r="T96" s="192"/>
      <c r="U96" s="268"/>
      <c r="V96" s="269"/>
      <c r="W96" s="264"/>
      <c r="X96" s="156"/>
      <c r="Y96" s="156"/>
      <c r="Z96" s="146"/>
      <c r="AB96" s="192"/>
      <c r="AC96" s="268"/>
      <c r="AD96" s="269"/>
      <c r="AE96" s="264"/>
      <c r="AF96" s="156"/>
      <c r="AG96" s="156"/>
      <c r="AH96" s="146"/>
    </row>
    <row r="97" spans="4:34" ht="19.5" thickBot="1" x14ac:dyDescent="0.45">
      <c r="D97" s="193"/>
      <c r="E97" s="270"/>
      <c r="F97" s="271"/>
      <c r="G97" s="265">
        <f>G95+H95</f>
        <v>44</v>
      </c>
      <c r="H97" s="196"/>
      <c r="I97" s="195">
        <f>I95+J95</f>
        <v>45</v>
      </c>
      <c r="J97" s="201"/>
      <c r="L97" s="193"/>
      <c r="M97" s="270"/>
      <c r="N97" s="271"/>
      <c r="O97" s="265">
        <f t="shared" ref="O97" si="13">O95+P95</f>
        <v>58</v>
      </c>
      <c r="P97" s="196"/>
      <c r="Q97" s="195">
        <f t="shared" ref="Q97" si="14">Q95+R95</f>
        <v>48</v>
      </c>
      <c r="R97" s="201"/>
      <c r="T97" s="193"/>
      <c r="U97" s="270"/>
      <c r="V97" s="271"/>
      <c r="W97" s="265">
        <f>W95+X95</f>
        <v>12</v>
      </c>
      <c r="X97" s="196"/>
      <c r="Y97" s="195">
        <f>Y95+Z95</f>
        <v>49</v>
      </c>
      <c r="Z97" s="201"/>
      <c r="AB97" s="193"/>
      <c r="AC97" s="270"/>
      <c r="AD97" s="271"/>
      <c r="AE97" s="265">
        <f>AE95+AF95</f>
        <v>41</v>
      </c>
      <c r="AF97" s="196"/>
      <c r="AG97" s="195">
        <f>AG95+AH95</f>
        <v>58</v>
      </c>
      <c r="AH97" s="201"/>
    </row>
  </sheetData>
  <mergeCells count="696">
    <mergeCell ref="AH95:AH96"/>
    <mergeCell ref="G97:H97"/>
    <mergeCell ref="I97:J97"/>
    <mergeCell ref="O97:P97"/>
    <mergeCell ref="Q97:R97"/>
    <mergeCell ref="W97:X97"/>
    <mergeCell ref="Y97:Z97"/>
    <mergeCell ref="AE97:AF97"/>
    <mergeCell ref="AG97:AH97"/>
    <mergeCell ref="W95:W96"/>
    <mergeCell ref="X95:X96"/>
    <mergeCell ref="Y95:Y96"/>
    <mergeCell ref="Z95:Z96"/>
    <mergeCell ref="AE95:AE96"/>
    <mergeCell ref="AF95:AF96"/>
    <mergeCell ref="AB94:AB97"/>
    <mergeCell ref="AC94:AD97"/>
    <mergeCell ref="G95:G96"/>
    <mergeCell ref="H95:H96"/>
    <mergeCell ref="I95:I96"/>
    <mergeCell ref="J95:J96"/>
    <mergeCell ref="O95:O96"/>
    <mergeCell ref="P95:P96"/>
    <mergeCell ref="Q95:Q96"/>
    <mergeCell ref="R95:R96"/>
    <mergeCell ref="D94:D97"/>
    <mergeCell ref="E94:F97"/>
    <mergeCell ref="L94:L97"/>
    <mergeCell ref="M94:N97"/>
    <mergeCell ref="T94:T97"/>
    <mergeCell ref="U94:V97"/>
    <mergeCell ref="AG91:AG92"/>
    <mergeCell ref="R91:R92"/>
    <mergeCell ref="D90:D93"/>
    <mergeCell ref="E90:F93"/>
    <mergeCell ref="L90:L93"/>
    <mergeCell ref="M90:N93"/>
    <mergeCell ref="T90:T93"/>
    <mergeCell ref="U90:V93"/>
    <mergeCell ref="AG95:AG96"/>
    <mergeCell ref="AH91:AH92"/>
    <mergeCell ref="G93:H93"/>
    <mergeCell ref="I93:J93"/>
    <mergeCell ref="O93:P93"/>
    <mergeCell ref="Q93:R93"/>
    <mergeCell ref="W93:X93"/>
    <mergeCell ref="Y93:Z93"/>
    <mergeCell ref="AE93:AF93"/>
    <mergeCell ref="AG93:AH93"/>
    <mergeCell ref="W91:W92"/>
    <mergeCell ref="X91:X92"/>
    <mergeCell ref="Y91:Y92"/>
    <mergeCell ref="Z91:Z92"/>
    <mergeCell ref="AE91:AE92"/>
    <mergeCell ref="AF91:AF92"/>
    <mergeCell ref="AB90:AB93"/>
    <mergeCell ref="AC90:AD93"/>
    <mergeCell ref="G91:G92"/>
    <mergeCell ref="H91:H92"/>
    <mergeCell ref="I91:I92"/>
    <mergeCell ref="J91:J92"/>
    <mergeCell ref="O91:O92"/>
    <mergeCell ref="P91:P92"/>
    <mergeCell ref="Q91:Q92"/>
    <mergeCell ref="AH87:AH88"/>
    <mergeCell ref="G89:H89"/>
    <mergeCell ref="I89:J89"/>
    <mergeCell ref="O89:P89"/>
    <mergeCell ref="Q89:R89"/>
    <mergeCell ref="W89:X89"/>
    <mergeCell ref="Y89:Z89"/>
    <mergeCell ref="AE89:AF89"/>
    <mergeCell ref="AG89:AH89"/>
    <mergeCell ref="W87:W88"/>
    <mergeCell ref="X87:X88"/>
    <mergeCell ref="Y87:Y88"/>
    <mergeCell ref="Z87:Z88"/>
    <mergeCell ref="AE87:AE88"/>
    <mergeCell ref="AF87:AF88"/>
    <mergeCell ref="AB86:AB89"/>
    <mergeCell ref="AC86:AD89"/>
    <mergeCell ref="G87:G88"/>
    <mergeCell ref="H87:H88"/>
    <mergeCell ref="I87:I88"/>
    <mergeCell ref="J87:J88"/>
    <mergeCell ref="O87:O88"/>
    <mergeCell ref="P87:P88"/>
    <mergeCell ref="Q87:Q88"/>
    <mergeCell ref="R87:R88"/>
    <mergeCell ref="D86:D89"/>
    <mergeCell ref="E86:F89"/>
    <mergeCell ref="L86:L89"/>
    <mergeCell ref="M86:N89"/>
    <mergeCell ref="T86:T89"/>
    <mergeCell ref="U86:V89"/>
    <mergeCell ref="AG83:AG84"/>
    <mergeCell ref="R83:R84"/>
    <mergeCell ref="D82:D85"/>
    <mergeCell ref="E82:F85"/>
    <mergeCell ref="L82:L85"/>
    <mergeCell ref="M82:N85"/>
    <mergeCell ref="T82:T85"/>
    <mergeCell ref="U82:V85"/>
    <mergeCell ref="AG87:AG88"/>
    <mergeCell ref="AH83:AH84"/>
    <mergeCell ref="G85:H85"/>
    <mergeCell ref="I85:J85"/>
    <mergeCell ref="O85:P85"/>
    <mergeCell ref="Q85:R85"/>
    <mergeCell ref="W85:X85"/>
    <mergeCell ref="Y85:Z85"/>
    <mergeCell ref="AE85:AF85"/>
    <mergeCell ref="AG85:AH85"/>
    <mergeCell ref="W83:W84"/>
    <mergeCell ref="X83:X84"/>
    <mergeCell ref="Y83:Y84"/>
    <mergeCell ref="Z83:Z84"/>
    <mergeCell ref="AE83:AE84"/>
    <mergeCell ref="AF83:AF84"/>
    <mergeCell ref="AB82:AB85"/>
    <mergeCell ref="AC82:AD85"/>
    <mergeCell ref="G83:G84"/>
    <mergeCell ref="H83:H84"/>
    <mergeCell ref="I83:I84"/>
    <mergeCell ref="J83:J84"/>
    <mergeCell ref="O83:O84"/>
    <mergeCell ref="P83:P84"/>
    <mergeCell ref="Q83:Q84"/>
    <mergeCell ref="AH79:AH80"/>
    <mergeCell ref="G81:H81"/>
    <mergeCell ref="I81:J81"/>
    <mergeCell ref="O81:P81"/>
    <mergeCell ref="Q81:R81"/>
    <mergeCell ref="W81:X81"/>
    <mergeCell ref="Y81:Z81"/>
    <mergeCell ref="AE81:AF81"/>
    <mergeCell ref="AG81:AH81"/>
    <mergeCell ref="W79:W80"/>
    <mergeCell ref="X79:X80"/>
    <mergeCell ref="Y79:Y80"/>
    <mergeCell ref="Z79:Z80"/>
    <mergeCell ref="AE79:AE80"/>
    <mergeCell ref="AF79:AF80"/>
    <mergeCell ref="AB78:AB81"/>
    <mergeCell ref="AC78:AD81"/>
    <mergeCell ref="G79:G80"/>
    <mergeCell ref="H79:H80"/>
    <mergeCell ref="I79:I80"/>
    <mergeCell ref="J79:J80"/>
    <mergeCell ref="O79:O80"/>
    <mergeCell ref="P79:P80"/>
    <mergeCell ref="Q79:Q80"/>
    <mergeCell ref="R79:R80"/>
    <mergeCell ref="D78:D81"/>
    <mergeCell ref="E78:F81"/>
    <mergeCell ref="L78:L81"/>
    <mergeCell ref="M78:N81"/>
    <mergeCell ref="T78:T81"/>
    <mergeCell ref="U78:V81"/>
    <mergeCell ref="AG75:AG76"/>
    <mergeCell ref="R75:R76"/>
    <mergeCell ref="D74:D77"/>
    <mergeCell ref="E74:F77"/>
    <mergeCell ref="L74:L77"/>
    <mergeCell ref="M74:N77"/>
    <mergeCell ref="T74:T77"/>
    <mergeCell ref="U74:V77"/>
    <mergeCell ref="AG79:AG80"/>
    <mergeCell ref="AH75:AH76"/>
    <mergeCell ref="G77:H77"/>
    <mergeCell ref="I77:J77"/>
    <mergeCell ref="O77:P77"/>
    <mergeCell ref="Q77:R77"/>
    <mergeCell ref="W77:X77"/>
    <mergeCell ref="Y77:Z77"/>
    <mergeCell ref="AE77:AF77"/>
    <mergeCell ref="AG77:AH77"/>
    <mergeCell ref="W75:W76"/>
    <mergeCell ref="X75:X76"/>
    <mergeCell ref="Y75:Y76"/>
    <mergeCell ref="Z75:Z76"/>
    <mergeCell ref="AE75:AE76"/>
    <mergeCell ref="AF75:AF76"/>
    <mergeCell ref="AB74:AB77"/>
    <mergeCell ref="AC74:AD77"/>
    <mergeCell ref="G75:G76"/>
    <mergeCell ref="H75:H76"/>
    <mergeCell ref="I75:I76"/>
    <mergeCell ref="J75:J76"/>
    <mergeCell ref="O75:O76"/>
    <mergeCell ref="P75:P76"/>
    <mergeCell ref="Q75:Q76"/>
    <mergeCell ref="AH71:AH72"/>
    <mergeCell ref="G73:H73"/>
    <mergeCell ref="I73:J73"/>
    <mergeCell ref="O73:P73"/>
    <mergeCell ref="Q73:R73"/>
    <mergeCell ref="W73:X73"/>
    <mergeCell ref="Y73:Z73"/>
    <mergeCell ref="AE73:AF73"/>
    <mergeCell ref="AG73:AH73"/>
    <mergeCell ref="W71:W72"/>
    <mergeCell ref="X71:X72"/>
    <mergeCell ref="Y71:Y72"/>
    <mergeCell ref="Z71:Z72"/>
    <mergeCell ref="AE71:AE72"/>
    <mergeCell ref="AF71:AF72"/>
    <mergeCell ref="AB70:AB73"/>
    <mergeCell ref="AC70:AD73"/>
    <mergeCell ref="G71:G72"/>
    <mergeCell ref="H71:H72"/>
    <mergeCell ref="D66:D69"/>
    <mergeCell ref="E66:F69"/>
    <mergeCell ref="L66:L69"/>
    <mergeCell ref="M66:N69"/>
    <mergeCell ref="T70:T73"/>
    <mergeCell ref="U70:V73"/>
    <mergeCell ref="AG67:AG68"/>
    <mergeCell ref="R67:R68"/>
    <mergeCell ref="AG71:AG72"/>
    <mergeCell ref="Q71:Q72"/>
    <mergeCell ref="R71:R72"/>
    <mergeCell ref="D70:D73"/>
    <mergeCell ref="E70:F73"/>
    <mergeCell ref="L70:L73"/>
    <mergeCell ref="M70:N73"/>
    <mergeCell ref="I71:I72"/>
    <mergeCell ref="J71:J72"/>
    <mergeCell ref="O71:O72"/>
    <mergeCell ref="P71:P72"/>
    <mergeCell ref="G69:H69"/>
    <mergeCell ref="I69:J69"/>
    <mergeCell ref="O69:P69"/>
    <mergeCell ref="Q69:R69"/>
    <mergeCell ref="W69:X69"/>
    <mergeCell ref="G67:G68"/>
    <mergeCell ref="H67:H68"/>
    <mergeCell ref="I67:I68"/>
    <mergeCell ref="J67:J68"/>
    <mergeCell ref="O67:O68"/>
    <mergeCell ref="P67:P68"/>
    <mergeCell ref="Q67:Q68"/>
    <mergeCell ref="Y65:Z65"/>
    <mergeCell ref="AC65:AD65"/>
    <mergeCell ref="W67:W68"/>
    <mergeCell ref="X67:X68"/>
    <mergeCell ref="Y67:Y68"/>
    <mergeCell ref="Z67:Z68"/>
    <mergeCell ref="AB66:AB69"/>
    <mergeCell ref="AC66:AD69"/>
    <mergeCell ref="D63:D64"/>
    <mergeCell ref="E65:F65"/>
    <mergeCell ref="G65:H65"/>
    <mergeCell ref="I65:J65"/>
    <mergeCell ref="M65:N65"/>
    <mergeCell ref="O65:P65"/>
    <mergeCell ref="Q65:R65"/>
    <mergeCell ref="U65:V65"/>
    <mergeCell ref="W65:X65"/>
    <mergeCell ref="M59:M61"/>
    <mergeCell ref="N59:N61"/>
    <mergeCell ref="AE65:AF65"/>
    <mergeCell ref="AG65:AH65"/>
    <mergeCell ref="AJ59:AJ60"/>
    <mergeCell ref="AK59:AK60"/>
    <mergeCell ref="AL59:AL60"/>
    <mergeCell ref="T66:T69"/>
    <mergeCell ref="U66:V69"/>
    <mergeCell ref="AH67:AH68"/>
    <mergeCell ref="Y69:Z69"/>
    <mergeCell ref="AE69:AF69"/>
    <mergeCell ref="AG69:AH69"/>
    <mergeCell ref="AE67:AE68"/>
    <mergeCell ref="AF67:AF68"/>
    <mergeCell ref="P56:P57"/>
    <mergeCell ref="Q56:Q57"/>
    <mergeCell ref="AM59:AM61"/>
    <mergeCell ref="E61:F61"/>
    <mergeCell ref="G61:H61"/>
    <mergeCell ref="O61:P61"/>
    <mergeCell ref="Q61:R61"/>
    <mergeCell ref="Y61:Z61"/>
    <mergeCell ref="AA61:AB61"/>
    <mergeCell ref="AA59:AA60"/>
    <mergeCell ref="AB59:AB60"/>
    <mergeCell ref="AC59:AC61"/>
    <mergeCell ref="AG59:AG61"/>
    <mergeCell ref="AH59:AH61"/>
    <mergeCell ref="AI59:AI60"/>
    <mergeCell ref="AI61:AJ61"/>
    <mergeCell ref="R59:R60"/>
    <mergeCell ref="S59:S61"/>
    <mergeCell ref="W59:W61"/>
    <mergeCell ref="X59:X61"/>
    <mergeCell ref="Y59:Y60"/>
    <mergeCell ref="Z59:Z60"/>
    <mergeCell ref="I59:I61"/>
    <mergeCell ref="AK61:AL61"/>
    <mergeCell ref="P53:P54"/>
    <mergeCell ref="Q53:Q54"/>
    <mergeCell ref="C53:C55"/>
    <mergeCell ref="D53:D55"/>
    <mergeCell ref="E53:E54"/>
    <mergeCell ref="AM56:AM58"/>
    <mergeCell ref="E58:F58"/>
    <mergeCell ref="G58:H58"/>
    <mergeCell ref="O58:P58"/>
    <mergeCell ref="Q58:R58"/>
    <mergeCell ref="Y58:Z58"/>
    <mergeCell ref="AA58:AB58"/>
    <mergeCell ref="AI58:AJ58"/>
    <mergeCell ref="AK58:AL58"/>
    <mergeCell ref="AG56:AG58"/>
    <mergeCell ref="AH56:AH58"/>
    <mergeCell ref="AI56:AI57"/>
    <mergeCell ref="AJ56:AJ57"/>
    <mergeCell ref="AK56:AK57"/>
    <mergeCell ref="AL56:AL57"/>
    <mergeCell ref="X56:X58"/>
    <mergeCell ref="Y56:Y57"/>
    <mergeCell ref="Z56:Z57"/>
    <mergeCell ref="O56:O57"/>
    <mergeCell ref="G53:G54"/>
    <mergeCell ref="H53:H54"/>
    <mergeCell ref="AJ53:AJ54"/>
    <mergeCell ref="AK53:AK54"/>
    <mergeCell ref="AL53:AL54"/>
    <mergeCell ref="C59:C61"/>
    <mergeCell ref="D59:D61"/>
    <mergeCell ref="E59:E60"/>
    <mergeCell ref="F59:F60"/>
    <mergeCell ref="G59:G60"/>
    <mergeCell ref="H59:H60"/>
    <mergeCell ref="AK55:AL55"/>
    <mergeCell ref="C56:C58"/>
    <mergeCell ref="D56:D58"/>
    <mergeCell ref="E56:E57"/>
    <mergeCell ref="F56:F57"/>
    <mergeCell ref="G56:G57"/>
    <mergeCell ref="H56:H57"/>
    <mergeCell ref="I56:I58"/>
    <mergeCell ref="M56:M58"/>
    <mergeCell ref="N56:N58"/>
    <mergeCell ref="M53:M55"/>
    <mergeCell ref="N53:N55"/>
    <mergeCell ref="O53:O54"/>
    <mergeCell ref="P50:P51"/>
    <mergeCell ref="Q50:Q51"/>
    <mergeCell ref="AM53:AM55"/>
    <mergeCell ref="E55:F55"/>
    <mergeCell ref="G55:H55"/>
    <mergeCell ref="O55:P55"/>
    <mergeCell ref="Q55:R55"/>
    <mergeCell ref="Y55:Z55"/>
    <mergeCell ref="AA55:AB55"/>
    <mergeCell ref="AA53:AA54"/>
    <mergeCell ref="AB53:AB54"/>
    <mergeCell ref="AC53:AC55"/>
    <mergeCell ref="AG53:AG55"/>
    <mergeCell ref="AH53:AH55"/>
    <mergeCell ref="AI53:AI54"/>
    <mergeCell ref="AI55:AJ55"/>
    <mergeCell ref="R53:R54"/>
    <mergeCell ref="S53:S55"/>
    <mergeCell ref="W53:W55"/>
    <mergeCell ref="X53:X55"/>
    <mergeCell ref="Y53:Y54"/>
    <mergeCell ref="Z53:Z54"/>
    <mergeCell ref="I53:I55"/>
    <mergeCell ref="F53:F54"/>
    <mergeCell ref="AK47:AK48"/>
    <mergeCell ref="AL47:AL48"/>
    <mergeCell ref="AM50:AM52"/>
    <mergeCell ref="E52:F52"/>
    <mergeCell ref="G52:H52"/>
    <mergeCell ref="O52:P52"/>
    <mergeCell ref="Q52:R52"/>
    <mergeCell ref="Y52:Z52"/>
    <mergeCell ref="AA52:AB52"/>
    <mergeCell ref="AI52:AJ52"/>
    <mergeCell ref="AK52:AL52"/>
    <mergeCell ref="AG50:AG52"/>
    <mergeCell ref="AH50:AH52"/>
    <mergeCell ref="AI50:AI51"/>
    <mergeCell ref="AJ50:AJ51"/>
    <mergeCell ref="AK50:AK51"/>
    <mergeCell ref="AL50:AL51"/>
    <mergeCell ref="X50:X52"/>
    <mergeCell ref="Y50:Y51"/>
    <mergeCell ref="Z50:Z51"/>
    <mergeCell ref="AA50:AA51"/>
    <mergeCell ref="AB50:AB51"/>
    <mergeCell ref="AC50:AC52"/>
    <mergeCell ref="O50:O51"/>
    <mergeCell ref="P47:P48"/>
    <mergeCell ref="Q47:Q48"/>
    <mergeCell ref="C47:C49"/>
    <mergeCell ref="D47:D49"/>
    <mergeCell ref="E47:E48"/>
    <mergeCell ref="F47:F48"/>
    <mergeCell ref="G47:G48"/>
    <mergeCell ref="H47:H48"/>
    <mergeCell ref="AJ47:AJ48"/>
    <mergeCell ref="C50:C52"/>
    <mergeCell ref="D50:D52"/>
    <mergeCell ref="E50:E51"/>
    <mergeCell ref="F50:F51"/>
    <mergeCell ref="G50:G51"/>
    <mergeCell ref="H50:H51"/>
    <mergeCell ref="I50:I52"/>
    <mergeCell ref="M50:M52"/>
    <mergeCell ref="N50:N52"/>
    <mergeCell ref="AM47:AM49"/>
    <mergeCell ref="E49:F49"/>
    <mergeCell ref="G49:H49"/>
    <mergeCell ref="O49:P49"/>
    <mergeCell ref="Q49:R49"/>
    <mergeCell ref="Y49:Z49"/>
    <mergeCell ref="AA49:AB49"/>
    <mergeCell ref="AA47:AA48"/>
    <mergeCell ref="AB47:AB48"/>
    <mergeCell ref="AC47:AC49"/>
    <mergeCell ref="AG47:AG49"/>
    <mergeCell ref="AH47:AH49"/>
    <mergeCell ref="AI47:AI48"/>
    <mergeCell ref="AI49:AJ49"/>
    <mergeCell ref="R47:R48"/>
    <mergeCell ref="S47:S49"/>
    <mergeCell ref="W47:W49"/>
    <mergeCell ref="X47:X49"/>
    <mergeCell ref="Y47:Y48"/>
    <mergeCell ref="Z47:Z48"/>
    <mergeCell ref="I47:I49"/>
    <mergeCell ref="AK49:AL49"/>
    <mergeCell ref="M47:M49"/>
    <mergeCell ref="N47:N49"/>
    <mergeCell ref="AM44:AM46"/>
    <mergeCell ref="E46:F46"/>
    <mergeCell ref="G46:H46"/>
    <mergeCell ref="O46:P46"/>
    <mergeCell ref="Q46:R46"/>
    <mergeCell ref="Y46:Z46"/>
    <mergeCell ref="AA46:AB46"/>
    <mergeCell ref="AI46:AJ46"/>
    <mergeCell ref="AK46:AL46"/>
    <mergeCell ref="AC44:AC46"/>
    <mergeCell ref="AG44:AG46"/>
    <mergeCell ref="AH44:AH46"/>
    <mergeCell ref="AI44:AI45"/>
    <mergeCell ref="AJ44:AJ45"/>
    <mergeCell ref="AK44:AK45"/>
    <mergeCell ref="W44:W46"/>
    <mergeCell ref="X44:X46"/>
    <mergeCell ref="Y44:Y45"/>
    <mergeCell ref="Z44:Z45"/>
    <mergeCell ref="AA44:AA45"/>
    <mergeCell ref="AB44:AB45"/>
    <mergeCell ref="N44:N46"/>
    <mergeCell ref="O44:O45"/>
    <mergeCell ref="P44:P45"/>
    <mergeCell ref="C44:C46"/>
    <mergeCell ref="D44:D46"/>
    <mergeCell ref="E44:E45"/>
    <mergeCell ref="F44:F45"/>
    <mergeCell ref="G44:G45"/>
    <mergeCell ref="H44:H45"/>
    <mergeCell ref="I44:I46"/>
    <mergeCell ref="M44:M46"/>
    <mergeCell ref="AL44:AL45"/>
    <mergeCell ref="AM41:AM43"/>
    <mergeCell ref="E43:F43"/>
    <mergeCell ref="G43:H43"/>
    <mergeCell ref="O43:P43"/>
    <mergeCell ref="Q43:R43"/>
    <mergeCell ref="Y43:Z43"/>
    <mergeCell ref="Z41:Z42"/>
    <mergeCell ref="AA41:AA42"/>
    <mergeCell ref="AB41:AB42"/>
    <mergeCell ref="AC41:AC43"/>
    <mergeCell ref="AG41:AG43"/>
    <mergeCell ref="AH41:AH43"/>
    <mergeCell ref="AA43:AB43"/>
    <mergeCell ref="Q41:Q42"/>
    <mergeCell ref="R41:R42"/>
    <mergeCell ref="S41:S43"/>
    <mergeCell ref="W41:W43"/>
    <mergeCell ref="X41:X43"/>
    <mergeCell ref="Y41:Y42"/>
    <mergeCell ref="E41:E42"/>
    <mergeCell ref="F41:F42"/>
    <mergeCell ref="G41:G42"/>
    <mergeCell ref="H41:H42"/>
    <mergeCell ref="AI43:AJ43"/>
    <mergeCell ref="C38:C40"/>
    <mergeCell ref="D38:D40"/>
    <mergeCell ref="E38:E39"/>
    <mergeCell ref="F38:F39"/>
    <mergeCell ref="G38:G39"/>
    <mergeCell ref="H38:H39"/>
    <mergeCell ref="E40:F40"/>
    <mergeCell ref="G40:H40"/>
    <mergeCell ref="AL41:AL42"/>
    <mergeCell ref="C41:C43"/>
    <mergeCell ref="D41:D43"/>
    <mergeCell ref="I41:I43"/>
    <mergeCell ref="AI41:AI42"/>
    <mergeCell ref="AM38:AM40"/>
    <mergeCell ref="R38:R39"/>
    <mergeCell ref="S38:S40"/>
    <mergeCell ref="W38:W40"/>
    <mergeCell ref="X38:X40"/>
    <mergeCell ref="Y38:Y39"/>
    <mergeCell ref="Z38:Z39"/>
    <mergeCell ref="Q40:R40"/>
    <mergeCell ref="Y40:Z40"/>
    <mergeCell ref="Q38:Q39"/>
    <mergeCell ref="AA40:AB40"/>
    <mergeCell ref="AI40:AJ40"/>
    <mergeCell ref="AK40:AL40"/>
    <mergeCell ref="AJ38:AJ39"/>
    <mergeCell ref="AK38:AK39"/>
    <mergeCell ref="AL38:AL39"/>
    <mergeCell ref="AH38:AH40"/>
    <mergeCell ref="AI38:AI39"/>
    <mergeCell ref="I35:I37"/>
    <mergeCell ref="M35:M37"/>
    <mergeCell ref="N35:N37"/>
    <mergeCell ref="O35:O36"/>
    <mergeCell ref="P35:P36"/>
    <mergeCell ref="Q35:Q36"/>
    <mergeCell ref="O37:P37"/>
    <mergeCell ref="Q37:R37"/>
    <mergeCell ref="L32:L61"/>
    <mergeCell ref="M32:M34"/>
    <mergeCell ref="N32:N34"/>
    <mergeCell ref="M41:M43"/>
    <mergeCell ref="N41:N43"/>
    <mergeCell ref="O34:P34"/>
    <mergeCell ref="Q34:R34"/>
    <mergeCell ref="I38:I40"/>
    <mergeCell ref="M38:M40"/>
    <mergeCell ref="N38:N40"/>
    <mergeCell ref="O38:O39"/>
    <mergeCell ref="P38:P39"/>
    <mergeCell ref="O40:P40"/>
    <mergeCell ref="Q44:Q45"/>
    <mergeCell ref="R44:R45"/>
    <mergeCell ref="R50:R51"/>
    <mergeCell ref="AM35:AM37"/>
    <mergeCell ref="AI37:AJ37"/>
    <mergeCell ref="AK37:AL37"/>
    <mergeCell ref="Y35:Y36"/>
    <mergeCell ref="Z35:Z36"/>
    <mergeCell ref="AA35:AA36"/>
    <mergeCell ref="AB35:AB36"/>
    <mergeCell ref="AC35:AC37"/>
    <mergeCell ref="AG35:AG37"/>
    <mergeCell ref="Y37:Z37"/>
    <mergeCell ref="AA37:AB37"/>
    <mergeCell ref="AH35:AH37"/>
    <mergeCell ref="AI35:AI36"/>
    <mergeCell ref="AJ35:AJ36"/>
    <mergeCell ref="AK35:AK36"/>
    <mergeCell ref="C35:C37"/>
    <mergeCell ref="D35:D37"/>
    <mergeCell ref="E35:E36"/>
    <mergeCell ref="F35:F36"/>
    <mergeCell ref="G35:G36"/>
    <mergeCell ref="H35:H36"/>
    <mergeCell ref="E37:F37"/>
    <mergeCell ref="G37:H37"/>
    <mergeCell ref="E34:F34"/>
    <mergeCell ref="G34:H34"/>
    <mergeCell ref="AI32:AI33"/>
    <mergeCell ref="AJ32:AJ33"/>
    <mergeCell ref="AK32:AK33"/>
    <mergeCell ref="AL32:AL33"/>
    <mergeCell ref="R32:R33"/>
    <mergeCell ref="S32:S34"/>
    <mergeCell ref="V32:V61"/>
    <mergeCell ref="W32:W34"/>
    <mergeCell ref="X32:X34"/>
    <mergeCell ref="Y32:Y33"/>
    <mergeCell ref="R35:R36"/>
    <mergeCell ref="S35:S37"/>
    <mergeCell ref="W35:W37"/>
    <mergeCell ref="X35:X37"/>
    <mergeCell ref="AG32:AG34"/>
    <mergeCell ref="AG38:AG40"/>
    <mergeCell ref="AL35:AL36"/>
    <mergeCell ref="AJ41:AJ42"/>
    <mergeCell ref="AK41:AK42"/>
    <mergeCell ref="Y34:Z34"/>
    <mergeCell ref="AA34:AB34"/>
    <mergeCell ref="AH32:AH34"/>
    <mergeCell ref="S44:S46"/>
    <mergeCell ref="AK43:AL43"/>
    <mergeCell ref="O32:O33"/>
    <mergeCell ref="P32:P33"/>
    <mergeCell ref="Q32:Q33"/>
    <mergeCell ref="O41:O42"/>
    <mergeCell ref="P41:P42"/>
    <mergeCell ref="AA32:AA33"/>
    <mergeCell ref="AB32:AB33"/>
    <mergeCell ref="AC32:AC34"/>
    <mergeCell ref="AF32:AF61"/>
    <mergeCell ref="AA38:AA39"/>
    <mergeCell ref="AB38:AB39"/>
    <mergeCell ref="AC38:AC40"/>
    <mergeCell ref="S50:S52"/>
    <mergeCell ref="W50:W52"/>
    <mergeCell ref="AA56:AA57"/>
    <mergeCell ref="AB56:AB57"/>
    <mergeCell ref="AC56:AC58"/>
    <mergeCell ref="R56:R57"/>
    <mergeCell ref="S56:S58"/>
    <mergeCell ref="W56:W58"/>
    <mergeCell ref="O59:O60"/>
    <mergeCell ref="P59:P60"/>
    <mergeCell ref="Q59:Q60"/>
    <mergeCell ref="O47:O48"/>
    <mergeCell ref="AI31:AJ31"/>
    <mergeCell ref="AK31:AL31"/>
    <mergeCell ref="B32:B61"/>
    <mergeCell ref="C32:C34"/>
    <mergeCell ref="D32:D34"/>
    <mergeCell ref="E32:E33"/>
    <mergeCell ref="F32:F33"/>
    <mergeCell ref="G32:G33"/>
    <mergeCell ref="H32:H33"/>
    <mergeCell ref="I32:I34"/>
    <mergeCell ref="L30:M31"/>
    <mergeCell ref="N30:S30"/>
    <mergeCell ref="V30:W31"/>
    <mergeCell ref="X30:AC30"/>
    <mergeCell ref="AF30:AG31"/>
    <mergeCell ref="AH30:AM30"/>
    <mergeCell ref="O31:P31"/>
    <mergeCell ref="Q31:R31"/>
    <mergeCell ref="Y31:Z31"/>
    <mergeCell ref="AA31:AB31"/>
    <mergeCell ref="AM32:AM34"/>
    <mergeCell ref="AI34:AJ34"/>
    <mergeCell ref="AK34:AL34"/>
    <mergeCell ref="Z32:Z33"/>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7B6D0-27C6-4892-B869-994FE2CBD9E5}">
  <sheetPr>
    <pageSetUpPr fitToPage="1"/>
  </sheetPr>
  <dimension ref="B1:AE128"/>
  <sheetViews>
    <sheetView topLeftCell="A54" zoomScale="70" zoomScaleNormal="70" workbookViewId="0">
      <selection activeCell="K65" sqref="K65"/>
    </sheetView>
  </sheetViews>
  <sheetFormatPr defaultRowHeight="18.75" x14ac:dyDescent="0.4"/>
  <cols>
    <col min="1" max="1" width="4.5" customWidth="1"/>
    <col min="2" max="2" width="21.75" customWidth="1"/>
    <col min="3" max="4" width="13.125" customWidth="1"/>
    <col min="5" max="5" width="17.875" customWidth="1"/>
    <col min="6" max="16" width="13.625" customWidth="1"/>
    <col min="17" max="18" width="22.25" customWidth="1"/>
    <col min="19" max="19" width="29.125" customWidth="1"/>
    <col min="20" max="20" width="22.625" customWidth="1"/>
    <col min="21" max="21" width="10.625" customWidth="1"/>
    <col min="22" max="22" width="16.375" customWidth="1"/>
    <col min="24" max="25" width="11.25" customWidth="1"/>
    <col min="27" max="27" width="17.375" customWidth="1"/>
  </cols>
  <sheetData>
    <row r="1" spans="2:29" ht="20.25" customHeight="1" thickBot="1" x14ac:dyDescent="0.45">
      <c r="B1" s="114" t="s">
        <v>80</v>
      </c>
      <c r="C1" s="1"/>
      <c r="D1" s="2"/>
      <c r="E1" s="3"/>
      <c r="F1" s="115" t="s">
        <v>2</v>
      </c>
      <c r="G1" s="116"/>
      <c r="H1" s="117"/>
      <c r="I1" s="115" t="s">
        <v>81</v>
      </c>
      <c r="J1" s="116"/>
      <c r="K1" s="117"/>
      <c r="L1" s="126" t="s">
        <v>82</v>
      </c>
      <c r="M1" s="127"/>
      <c r="N1" s="127"/>
      <c r="O1" s="127"/>
    </row>
    <row r="2" spans="2:29" ht="20.25" customHeight="1" x14ac:dyDescent="0.4">
      <c r="B2" s="114"/>
      <c r="C2" s="6" t="s">
        <v>8</v>
      </c>
      <c r="D2" s="2"/>
      <c r="E2" s="4" t="s">
        <v>4</v>
      </c>
      <c r="F2" s="115" t="s">
        <v>168</v>
      </c>
      <c r="G2" s="116"/>
      <c r="H2" s="117"/>
      <c r="I2" s="115" t="s">
        <v>168</v>
      </c>
      <c r="J2" s="116"/>
      <c r="K2" s="117"/>
      <c r="S2" s="5" t="s">
        <v>7</v>
      </c>
    </row>
    <row r="3" spans="2:29" ht="20.25" customHeight="1" thickBot="1" x14ac:dyDescent="0.45">
      <c r="B3" s="114"/>
      <c r="C3" s="248">
        <v>2520</v>
      </c>
      <c r="D3" s="249"/>
      <c r="E3" s="8" t="s">
        <v>9</v>
      </c>
      <c r="F3" s="118" t="s">
        <v>169</v>
      </c>
      <c r="G3" s="119"/>
      <c r="H3" s="120"/>
      <c r="I3" s="118" t="s">
        <v>169</v>
      </c>
      <c r="J3" s="119"/>
      <c r="K3" s="120"/>
      <c r="S3" s="9" t="s">
        <v>12</v>
      </c>
    </row>
    <row r="4" spans="2:29" ht="20.25" customHeight="1" x14ac:dyDescent="0.4">
      <c r="C4" s="248">
        <v>1040</v>
      </c>
      <c r="D4" s="249"/>
      <c r="E4" s="4" t="s">
        <v>13</v>
      </c>
      <c r="F4" s="115" t="s">
        <v>170</v>
      </c>
      <c r="G4" s="116"/>
      <c r="H4" s="117"/>
      <c r="I4" s="115" t="s">
        <v>170</v>
      </c>
      <c r="J4" s="116"/>
      <c r="K4" s="117"/>
    </row>
    <row r="5" spans="2:29" ht="20.25" customHeight="1" x14ac:dyDescent="0.4">
      <c r="C5" s="248">
        <v>1040</v>
      </c>
      <c r="D5" s="249"/>
      <c r="E5" s="8" t="s">
        <v>16</v>
      </c>
      <c r="F5" s="118" t="s">
        <v>171</v>
      </c>
      <c r="G5" s="119"/>
      <c r="H5" s="120"/>
      <c r="I5" s="118" t="s">
        <v>171</v>
      </c>
      <c r="J5" s="119"/>
      <c r="K5" s="120"/>
    </row>
    <row r="6" spans="2:29" ht="20.25" customHeight="1" x14ac:dyDescent="0.4">
      <c r="E6" s="4" t="s">
        <v>21</v>
      </c>
      <c r="F6" s="115"/>
      <c r="G6" s="116"/>
      <c r="H6" s="117"/>
      <c r="I6" s="115"/>
      <c r="J6" s="116"/>
      <c r="K6" s="117"/>
      <c r="S6" t="s">
        <v>23</v>
      </c>
    </row>
    <row r="7" spans="2:29" ht="20.25" customHeight="1" x14ac:dyDescent="0.4">
      <c r="E7" s="8" t="s">
        <v>26</v>
      </c>
      <c r="F7" s="118"/>
      <c r="G7" s="119"/>
      <c r="H7" s="120"/>
      <c r="I7" s="118"/>
      <c r="J7" s="119"/>
      <c r="K7" s="120"/>
      <c r="S7" t="s">
        <v>25</v>
      </c>
    </row>
    <row r="8" spans="2:29" ht="20.25" customHeight="1" x14ac:dyDescent="0.4">
      <c r="E8" s="111" t="s">
        <v>7</v>
      </c>
      <c r="F8" s="115"/>
      <c r="G8" s="116"/>
      <c r="H8" s="117"/>
      <c r="I8" s="115"/>
      <c r="J8" s="116"/>
      <c r="K8" s="117"/>
      <c r="S8" t="s">
        <v>28</v>
      </c>
    </row>
    <row r="9" spans="2:29" ht="20.25" customHeight="1" x14ac:dyDescent="0.4">
      <c r="E9" s="8" t="s">
        <v>29</v>
      </c>
      <c r="F9" s="118"/>
      <c r="G9" s="119"/>
      <c r="H9" s="120"/>
      <c r="I9" s="118"/>
      <c r="J9" s="119"/>
      <c r="K9" s="120"/>
    </row>
    <row r="10" spans="2:29" ht="20.25" customHeight="1" x14ac:dyDescent="0.4">
      <c r="E10" s="4" t="s">
        <v>31</v>
      </c>
      <c r="F10" s="115"/>
      <c r="G10" s="116"/>
      <c r="H10" s="117"/>
      <c r="I10" s="115"/>
      <c r="J10" s="116"/>
      <c r="K10" s="117"/>
      <c r="S10" t="s">
        <v>33</v>
      </c>
    </row>
    <row r="11" spans="2:29" ht="20.25" customHeight="1" x14ac:dyDescent="0.4">
      <c r="E11" s="8"/>
      <c r="F11" s="118"/>
      <c r="G11" s="119"/>
      <c r="H11" s="120"/>
      <c r="I11" s="118"/>
      <c r="J11" s="119"/>
      <c r="K11" s="120"/>
      <c r="S11" t="s">
        <v>35</v>
      </c>
    </row>
    <row r="12" spans="2:29" ht="20.25" customHeight="1" x14ac:dyDescent="0.4">
      <c r="E12" s="4"/>
      <c r="F12" s="115"/>
      <c r="G12" s="116"/>
      <c r="H12" s="117"/>
      <c r="I12" s="115"/>
      <c r="J12" s="116"/>
      <c r="K12" s="117"/>
    </row>
    <row r="13" spans="2:29" ht="20.25" customHeight="1" x14ac:dyDescent="0.4">
      <c r="E13" s="8"/>
      <c r="F13" s="118"/>
      <c r="G13" s="119"/>
      <c r="H13" s="120"/>
      <c r="I13" s="118"/>
      <c r="J13" s="119"/>
      <c r="K13" s="120"/>
      <c r="W13" s="14" t="s">
        <v>91</v>
      </c>
    </row>
    <row r="14" spans="2:29" ht="22.5" customHeight="1" thickBot="1" x14ac:dyDescent="0.45">
      <c r="W14" s="128" t="s">
        <v>92</v>
      </c>
      <c r="X14" s="128"/>
      <c r="Y14" s="128"/>
      <c r="Z14" s="129" t="s">
        <v>93</v>
      </c>
      <c r="AA14" s="128" t="s">
        <v>94</v>
      </c>
      <c r="AB14" s="128"/>
      <c r="AC14" s="128"/>
    </row>
    <row r="15" spans="2:29" ht="27" customHeight="1" x14ac:dyDescent="0.4">
      <c r="C15" s="121"/>
      <c r="D15" s="122"/>
      <c r="E15" s="15">
        <v>45173</v>
      </c>
      <c r="F15" s="16" t="s">
        <v>38</v>
      </c>
      <c r="G15" s="15">
        <v>45174</v>
      </c>
      <c r="H15" s="16" t="s">
        <v>38</v>
      </c>
      <c r="I15" s="15">
        <v>45175</v>
      </c>
      <c r="J15" s="16" t="s">
        <v>38</v>
      </c>
      <c r="K15" s="15">
        <v>45176</v>
      </c>
      <c r="L15" s="16" t="s">
        <v>38</v>
      </c>
      <c r="M15" s="15">
        <v>45177</v>
      </c>
      <c r="N15" s="16" t="s">
        <v>38</v>
      </c>
      <c r="O15" s="15">
        <v>45178</v>
      </c>
      <c r="P15" s="16" t="s">
        <v>38</v>
      </c>
      <c r="Q15" s="17" t="s">
        <v>39</v>
      </c>
      <c r="R15" s="17" t="s">
        <v>40</v>
      </c>
      <c r="T15" s="18" t="s">
        <v>41</v>
      </c>
      <c r="U15" s="19"/>
      <c r="W15" s="130" t="s">
        <v>95</v>
      </c>
      <c r="X15" s="130"/>
      <c r="Y15" s="130"/>
      <c r="Z15" s="129"/>
      <c r="AA15" s="130" t="s">
        <v>96</v>
      </c>
      <c r="AB15" s="130"/>
      <c r="AC15" s="130"/>
    </row>
    <row r="16" spans="2:29" ht="27" customHeight="1" x14ac:dyDescent="0.4">
      <c r="B16" s="20"/>
      <c r="C16" s="21" t="s">
        <v>42</v>
      </c>
      <c r="D16" s="21" t="s">
        <v>43</v>
      </c>
      <c r="E16" s="4" t="s">
        <v>44</v>
      </c>
      <c r="F16" s="4"/>
      <c r="G16" s="4" t="s">
        <v>45</v>
      </c>
      <c r="H16" s="4"/>
      <c r="I16" s="4" t="s">
        <v>46</v>
      </c>
      <c r="J16" s="4"/>
      <c r="K16" s="4" t="s">
        <v>47</v>
      </c>
      <c r="L16" s="4"/>
      <c r="M16" s="4" t="s">
        <v>48</v>
      </c>
      <c r="N16" s="4"/>
      <c r="O16" s="4" t="s">
        <v>49</v>
      </c>
      <c r="P16" s="4"/>
      <c r="Q16" s="22"/>
      <c r="R16" s="23"/>
      <c r="T16" s="24" t="s">
        <v>50</v>
      </c>
      <c r="U16" s="25">
        <v>353</v>
      </c>
      <c r="W16" s="130"/>
      <c r="X16" s="130"/>
      <c r="Y16" s="130"/>
      <c r="Z16" s="129"/>
      <c r="AA16" s="130"/>
      <c r="AB16" s="130"/>
      <c r="AC16" s="130"/>
    </row>
    <row r="17" spans="2:31" ht="27" customHeight="1" x14ac:dyDescent="0.4">
      <c r="B17" s="8" t="s">
        <v>51</v>
      </c>
      <c r="C17" s="26"/>
      <c r="D17" s="8">
        <f>C17/5</f>
        <v>0</v>
      </c>
      <c r="E17" s="8"/>
      <c r="F17" s="8">
        <f t="shared" ref="F17:F24" si="0">E17</f>
        <v>0</v>
      </c>
      <c r="G17" s="8"/>
      <c r="H17" s="8">
        <f t="shared" ref="H17:H24" si="1">F17+G17</f>
        <v>0</v>
      </c>
      <c r="I17" s="8"/>
      <c r="J17" s="8">
        <f t="shared" ref="J17:J24" si="2">H17+I17</f>
        <v>0</v>
      </c>
      <c r="K17" s="8"/>
      <c r="L17" s="8">
        <f t="shared" ref="L17:L24" si="3">J17+K17</f>
        <v>0</v>
      </c>
      <c r="M17" s="8"/>
      <c r="N17" s="8">
        <f t="shared" ref="N17:N24" si="4">L17+M17</f>
        <v>0</v>
      </c>
      <c r="O17" s="8"/>
      <c r="P17" s="8"/>
      <c r="Q17" s="27">
        <f t="shared" ref="Q17:Q27" si="5">E17+G17+I17+K17+M17+O17</f>
        <v>0</v>
      </c>
      <c r="R17" s="27">
        <v>0</v>
      </c>
      <c r="T17" s="24" t="s">
        <v>52</v>
      </c>
      <c r="U17" s="25">
        <v>588</v>
      </c>
      <c r="W17" s="29"/>
      <c r="X17" s="29" t="s">
        <v>98</v>
      </c>
      <c r="Y17" s="29" t="s">
        <v>99</v>
      </c>
      <c r="Z17" s="129"/>
      <c r="AA17" s="29" t="s">
        <v>100</v>
      </c>
      <c r="AB17" s="29" t="s">
        <v>101</v>
      </c>
      <c r="AC17" s="29" t="s">
        <v>102</v>
      </c>
    </row>
    <row r="18" spans="2:31" ht="27" customHeight="1" x14ac:dyDescent="0.4">
      <c r="B18" s="12" t="s">
        <v>53</v>
      </c>
      <c r="C18" s="21"/>
      <c r="D18" s="4">
        <f t="shared" ref="D18:D24" si="6">C18/5</f>
        <v>0</v>
      </c>
      <c r="E18" s="4"/>
      <c r="F18" s="4">
        <f t="shared" si="0"/>
        <v>0</v>
      </c>
      <c r="G18" s="4"/>
      <c r="H18" s="4">
        <f t="shared" si="1"/>
        <v>0</v>
      </c>
      <c r="I18" s="4"/>
      <c r="J18" s="4">
        <f t="shared" si="2"/>
        <v>0</v>
      </c>
      <c r="K18" s="4"/>
      <c r="L18" s="4">
        <f t="shared" si="3"/>
        <v>0</v>
      </c>
      <c r="M18" s="4"/>
      <c r="N18" s="4">
        <f t="shared" si="4"/>
        <v>0</v>
      </c>
      <c r="O18" s="4"/>
      <c r="P18" s="4"/>
      <c r="Q18" s="30">
        <f t="shared" si="5"/>
        <v>0</v>
      </c>
      <c r="R18" s="27">
        <v>0</v>
      </c>
      <c r="T18" s="24"/>
      <c r="U18" s="31" t="s">
        <v>54</v>
      </c>
      <c r="W18" s="29" t="s">
        <v>103</v>
      </c>
      <c r="X18" s="29">
        <v>38.6</v>
      </c>
      <c r="Y18" s="29">
        <v>0.28741623231571106</v>
      </c>
      <c r="Z18" s="129"/>
      <c r="AA18" s="32">
        <v>71.854058078927764</v>
      </c>
      <c r="AB18" s="29">
        <v>718540.58078927768</v>
      </c>
      <c r="AC18" s="33">
        <v>182.37070578408063</v>
      </c>
      <c r="AD18" s="34">
        <v>220</v>
      </c>
    </row>
    <row r="19" spans="2:31" ht="27" customHeight="1" x14ac:dyDescent="0.4">
      <c r="B19" s="8" t="s">
        <v>55</v>
      </c>
      <c r="C19" s="26"/>
      <c r="D19" s="8">
        <f t="shared" si="6"/>
        <v>0</v>
      </c>
      <c r="E19" s="8"/>
      <c r="F19" s="8">
        <f t="shared" si="0"/>
        <v>0</v>
      </c>
      <c r="G19" s="8"/>
      <c r="H19" s="8">
        <f t="shared" si="1"/>
        <v>0</v>
      </c>
      <c r="I19" s="8"/>
      <c r="J19" s="8">
        <f t="shared" si="2"/>
        <v>0</v>
      </c>
      <c r="K19" s="8"/>
      <c r="L19" s="8">
        <f t="shared" si="3"/>
        <v>0</v>
      </c>
      <c r="M19" s="8"/>
      <c r="N19" s="8">
        <f t="shared" si="4"/>
        <v>0</v>
      </c>
      <c r="O19" s="8"/>
      <c r="P19" s="8"/>
      <c r="Q19" s="27">
        <f t="shared" si="5"/>
        <v>0</v>
      </c>
      <c r="R19" s="27">
        <v>0</v>
      </c>
      <c r="T19" s="24"/>
      <c r="U19" s="25"/>
      <c r="W19" s="29" t="s">
        <v>104</v>
      </c>
      <c r="X19" s="29">
        <v>74.2</v>
      </c>
      <c r="Y19" s="29">
        <v>0.55249441548771405</v>
      </c>
      <c r="Z19" s="129"/>
      <c r="AA19" s="32">
        <v>138.12360387192851</v>
      </c>
      <c r="AB19" s="29">
        <v>1381236.038719285</v>
      </c>
      <c r="AC19" s="33">
        <v>213.153709678902</v>
      </c>
      <c r="AD19" s="34">
        <v>260</v>
      </c>
    </row>
    <row r="20" spans="2:31" ht="27" customHeight="1" x14ac:dyDescent="0.4">
      <c r="B20" s="4" t="s">
        <v>9</v>
      </c>
      <c r="C20" s="4">
        <v>630</v>
      </c>
      <c r="D20" s="4">
        <f t="shared" si="6"/>
        <v>126</v>
      </c>
      <c r="E20" s="4">
        <v>400</v>
      </c>
      <c r="F20" s="4">
        <f t="shared" si="0"/>
        <v>400</v>
      </c>
      <c r="G20" s="4">
        <v>200</v>
      </c>
      <c r="H20" s="4">
        <f t="shared" si="1"/>
        <v>600</v>
      </c>
      <c r="I20" s="4"/>
      <c r="J20" s="4">
        <f t="shared" si="2"/>
        <v>600</v>
      </c>
      <c r="K20" s="4">
        <v>200</v>
      </c>
      <c r="L20" s="4">
        <f t="shared" si="3"/>
        <v>800</v>
      </c>
      <c r="M20" s="4">
        <v>100</v>
      </c>
      <c r="N20" s="4">
        <f t="shared" si="4"/>
        <v>900</v>
      </c>
      <c r="O20" s="4"/>
      <c r="P20" s="4"/>
      <c r="Q20" s="30">
        <f t="shared" si="5"/>
        <v>900</v>
      </c>
      <c r="R20" s="28">
        <f>Q20-C20</f>
        <v>270</v>
      </c>
      <c r="T20" s="24" t="s">
        <v>105</v>
      </c>
      <c r="U20" s="31" t="s">
        <v>106</v>
      </c>
      <c r="W20" s="29" t="s">
        <v>107</v>
      </c>
      <c r="X20" s="29">
        <v>20.5</v>
      </c>
      <c r="Y20" s="29">
        <v>0.15264333581533879</v>
      </c>
      <c r="Z20" s="129"/>
      <c r="AA20" s="32">
        <v>38.160833953834697</v>
      </c>
      <c r="AB20" s="29">
        <v>381608.33953834698</v>
      </c>
      <c r="AC20" s="33">
        <v>39.26011723645545</v>
      </c>
    </row>
    <row r="21" spans="2:31" ht="27" customHeight="1" x14ac:dyDescent="0.4">
      <c r="B21" s="8" t="s">
        <v>13</v>
      </c>
      <c r="C21" s="100">
        <v>104</v>
      </c>
      <c r="D21" s="8">
        <f t="shared" si="6"/>
        <v>20.8</v>
      </c>
      <c r="E21" s="8"/>
      <c r="F21" s="8">
        <f t="shared" si="0"/>
        <v>0</v>
      </c>
      <c r="G21" s="8"/>
      <c r="H21" s="8">
        <f t="shared" si="1"/>
        <v>0</v>
      </c>
      <c r="I21" s="8">
        <v>83</v>
      </c>
      <c r="J21" s="8">
        <f t="shared" si="2"/>
        <v>83</v>
      </c>
      <c r="K21" s="8">
        <v>21</v>
      </c>
      <c r="L21" s="8">
        <f t="shared" si="3"/>
        <v>104</v>
      </c>
      <c r="M21" s="8"/>
      <c r="N21" s="8">
        <f t="shared" si="4"/>
        <v>104</v>
      </c>
      <c r="O21" s="8"/>
      <c r="P21" s="8"/>
      <c r="Q21" s="27">
        <f t="shared" si="5"/>
        <v>104</v>
      </c>
      <c r="R21" s="28">
        <f>Q21-C21</f>
        <v>0</v>
      </c>
      <c r="T21" s="24" t="s">
        <v>108</v>
      </c>
      <c r="U21" s="31" t="s">
        <v>109</v>
      </c>
      <c r="W21" s="35"/>
      <c r="X21" s="35"/>
      <c r="Y21" s="35"/>
      <c r="Z21" s="35"/>
      <c r="AA21" s="35"/>
      <c r="AB21" s="35"/>
      <c r="AC21" s="35"/>
      <c r="AD21" s="35"/>
      <c r="AE21" s="35"/>
    </row>
    <row r="22" spans="2:31" ht="27" customHeight="1" thickBot="1" x14ac:dyDescent="0.45">
      <c r="B22" s="4" t="s">
        <v>16</v>
      </c>
      <c r="C22" s="101">
        <v>104</v>
      </c>
      <c r="D22" s="4">
        <f t="shared" si="6"/>
        <v>20.8</v>
      </c>
      <c r="E22" s="4"/>
      <c r="F22" s="4">
        <f t="shared" si="0"/>
        <v>0</v>
      </c>
      <c r="G22" s="4"/>
      <c r="H22" s="4">
        <f t="shared" si="1"/>
        <v>0</v>
      </c>
      <c r="I22" s="4"/>
      <c r="J22" s="4">
        <f t="shared" si="2"/>
        <v>0</v>
      </c>
      <c r="K22" s="4">
        <v>104</v>
      </c>
      <c r="L22" s="4">
        <f t="shared" si="3"/>
        <v>104</v>
      </c>
      <c r="M22" s="4"/>
      <c r="N22" s="4">
        <f t="shared" si="4"/>
        <v>104</v>
      </c>
      <c r="O22" s="4"/>
      <c r="P22" s="4"/>
      <c r="Q22" s="30">
        <f t="shared" si="5"/>
        <v>104</v>
      </c>
      <c r="R22" s="28">
        <f>Q22-C22</f>
        <v>0</v>
      </c>
      <c r="T22" s="36"/>
      <c r="U22" s="37" t="s">
        <v>110</v>
      </c>
    </row>
    <row r="23" spans="2:31" ht="27" customHeight="1" x14ac:dyDescent="0.4">
      <c r="B23" s="26" t="s">
        <v>7</v>
      </c>
      <c r="C23" s="8"/>
      <c r="D23" s="8">
        <f t="shared" si="6"/>
        <v>0</v>
      </c>
      <c r="E23" s="8"/>
      <c r="F23" s="8">
        <f t="shared" si="0"/>
        <v>0</v>
      </c>
      <c r="G23" s="8"/>
      <c r="H23" s="8">
        <f t="shared" si="1"/>
        <v>0</v>
      </c>
      <c r="I23" s="8"/>
      <c r="J23" s="8">
        <f t="shared" si="2"/>
        <v>0</v>
      </c>
      <c r="K23" s="8"/>
      <c r="L23" s="8">
        <f t="shared" si="3"/>
        <v>0</v>
      </c>
      <c r="M23" s="8"/>
      <c r="N23" s="8">
        <f t="shared" si="4"/>
        <v>0</v>
      </c>
      <c r="O23" s="8"/>
      <c r="P23" s="8"/>
      <c r="Q23" s="27">
        <f t="shared" si="5"/>
        <v>0</v>
      </c>
      <c r="R23" s="27">
        <v>0</v>
      </c>
    </row>
    <row r="24" spans="2:31" ht="27" customHeight="1" thickBot="1" x14ac:dyDescent="0.45">
      <c r="B24" s="4" t="s">
        <v>31</v>
      </c>
      <c r="C24" s="12"/>
      <c r="D24" s="4">
        <f t="shared" si="6"/>
        <v>0</v>
      </c>
      <c r="E24" s="4"/>
      <c r="F24" s="4">
        <f t="shared" si="0"/>
        <v>0</v>
      </c>
      <c r="G24" s="4"/>
      <c r="H24" s="4">
        <f t="shared" si="1"/>
        <v>0</v>
      </c>
      <c r="I24" s="4"/>
      <c r="J24" s="4">
        <f t="shared" si="2"/>
        <v>0</v>
      </c>
      <c r="K24" s="4"/>
      <c r="L24" s="4">
        <f t="shared" si="3"/>
        <v>0</v>
      </c>
      <c r="M24" s="4"/>
      <c r="N24" s="4">
        <f t="shared" si="4"/>
        <v>0</v>
      </c>
      <c r="O24" s="4"/>
      <c r="P24" s="4"/>
      <c r="Q24" s="30">
        <f t="shared" si="5"/>
        <v>0</v>
      </c>
      <c r="R24" s="27">
        <v>0</v>
      </c>
    </row>
    <row r="25" spans="2:31" ht="27" customHeight="1" x14ac:dyDescent="0.4">
      <c r="B25" s="8"/>
      <c r="C25" s="8"/>
      <c r="D25" s="8"/>
      <c r="E25" s="8"/>
      <c r="F25" s="8"/>
      <c r="G25" s="8"/>
      <c r="H25" s="8"/>
      <c r="I25" s="8"/>
      <c r="J25" s="8"/>
      <c r="K25" s="8"/>
      <c r="L25" s="8"/>
      <c r="M25" s="8"/>
      <c r="N25" s="8"/>
      <c r="O25" s="8"/>
      <c r="P25" s="8"/>
      <c r="Q25" s="27">
        <f t="shared" si="5"/>
        <v>0</v>
      </c>
      <c r="R25" s="27">
        <f>Q25-C25</f>
        <v>0</v>
      </c>
      <c r="T25" s="38" t="s">
        <v>111</v>
      </c>
      <c r="U25" s="19"/>
    </row>
    <row r="26" spans="2:31" ht="27" customHeight="1" x14ac:dyDescent="0.4">
      <c r="B26" s="4"/>
      <c r="C26" s="12"/>
      <c r="D26" s="4"/>
      <c r="E26" s="4"/>
      <c r="F26" s="4"/>
      <c r="G26" s="4"/>
      <c r="H26" s="4"/>
      <c r="I26" s="4"/>
      <c r="J26" s="4"/>
      <c r="K26" s="4"/>
      <c r="L26" s="4"/>
      <c r="M26" s="4"/>
      <c r="N26" s="4"/>
      <c r="O26" s="4"/>
      <c r="P26" s="4"/>
      <c r="Q26" s="30">
        <f t="shared" si="5"/>
        <v>0</v>
      </c>
      <c r="R26" s="27">
        <f>Q26-C26</f>
        <v>0</v>
      </c>
      <c r="T26" s="24" t="s">
        <v>105</v>
      </c>
      <c r="U26" s="31" t="s">
        <v>112</v>
      </c>
    </row>
    <row r="27" spans="2:31" ht="27" customHeight="1" thickBot="1" x14ac:dyDescent="0.45">
      <c r="B27" s="8"/>
      <c r="C27" s="8"/>
      <c r="D27" s="26"/>
      <c r="E27" s="8"/>
      <c r="F27" s="8"/>
      <c r="G27" s="8"/>
      <c r="H27" s="8"/>
      <c r="I27" s="8"/>
      <c r="J27" s="8"/>
      <c r="K27" s="8"/>
      <c r="L27" s="8"/>
      <c r="M27" s="8"/>
      <c r="N27" s="8"/>
      <c r="O27" s="8"/>
      <c r="P27" s="8"/>
      <c r="Q27" s="39">
        <f t="shared" si="5"/>
        <v>0</v>
      </c>
      <c r="R27" s="27">
        <f>Q27-C27</f>
        <v>0</v>
      </c>
      <c r="T27" s="24" t="s">
        <v>108</v>
      </c>
      <c r="U27" s="31" t="s">
        <v>113</v>
      </c>
    </row>
    <row r="28" spans="2:31" ht="22.5" customHeight="1" thickBot="1" x14ac:dyDescent="0.45">
      <c r="B28" s="40"/>
      <c r="C28" s="40"/>
      <c r="D28" s="40"/>
      <c r="E28" s="40"/>
      <c r="F28" s="40"/>
      <c r="G28" s="40"/>
      <c r="H28" s="40"/>
      <c r="I28" s="40"/>
      <c r="J28" s="40"/>
      <c r="K28" s="40"/>
      <c r="L28" s="40"/>
      <c r="M28" s="40"/>
      <c r="N28" s="40"/>
      <c r="O28" s="40"/>
      <c r="P28" s="40"/>
      <c r="T28" s="24"/>
      <c r="U28" s="31" t="s">
        <v>114</v>
      </c>
    </row>
    <row r="29" spans="2:31" ht="27" customHeight="1" thickBot="1" x14ac:dyDescent="0.45">
      <c r="C29" s="121" t="s">
        <v>56</v>
      </c>
      <c r="D29" s="122"/>
      <c r="E29" s="15">
        <f>O15+2</f>
        <v>45180</v>
      </c>
      <c r="F29" s="16" t="s">
        <v>38</v>
      </c>
      <c r="G29" s="15">
        <f>E29+1</f>
        <v>45181</v>
      </c>
      <c r="H29" s="16" t="s">
        <v>38</v>
      </c>
      <c r="I29" s="15">
        <f>G29+1</f>
        <v>45182</v>
      </c>
      <c r="J29" s="16" t="s">
        <v>38</v>
      </c>
      <c r="K29" s="15">
        <f>I29+1</f>
        <v>45183</v>
      </c>
      <c r="L29" s="16" t="s">
        <v>38</v>
      </c>
      <c r="M29" s="15">
        <f>K29+1</f>
        <v>45184</v>
      </c>
      <c r="N29" s="16" t="s">
        <v>38</v>
      </c>
      <c r="O29" s="15">
        <f>M29+1</f>
        <v>45185</v>
      </c>
      <c r="P29" s="16" t="s">
        <v>38</v>
      </c>
      <c r="Q29" s="17" t="s">
        <v>39</v>
      </c>
      <c r="R29" s="17" t="s">
        <v>40</v>
      </c>
      <c r="T29" s="36"/>
      <c r="U29" s="41"/>
    </row>
    <row r="30" spans="2:31" ht="27" customHeight="1" x14ac:dyDescent="0.4">
      <c r="B30" s="20"/>
      <c r="C30" s="21"/>
      <c r="D30" s="21"/>
      <c r="E30" s="4" t="s">
        <v>44</v>
      </c>
      <c r="F30" s="4"/>
      <c r="G30" s="4" t="s">
        <v>45</v>
      </c>
      <c r="H30" s="4"/>
      <c r="I30" s="4" t="s">
        <v>46</v>
      </c>
      <c r="J30" s="4"/>
      <c r="K30" s="4" t="s">
        <v>47</v>
      </c>
      <c r="L30" s="4"/>
      <c r="M30" s="4" t="s">
        <v>48</v>
      </c>
      <c r="N30" s="4"/>
      <c r="O30" s="4" t="s">
        <v>49</v>
      </c>
      <c r="P30" s="4"/>
      <c r="Q30" s="22"/>
      <c r="R30" s="23"/>
    </row>
    <row r="31" spans="2:31" ht="27" customHeight="1" thickBot="1" x14ac:dyDescent="0.45">
      <c r="B31" s="8" t="s">
        <v>51</v>
      </c>
      <c r="C31" s="26"/>
      <c r="D31" s="8">
        <f>C31/5</f>
        <v>0</v>
      </c>
      <c r="E31" s="8"/>
      <c r="F31" s="8">
        <f t="shared" ref="F31:F38" si="7">E31</f>
        <v>0</v>
      </c>
      <c r="G31" s="8"/>
      <c r="H31" s="8">
        <f t="shared" ref="H31:H38" si="8">F31+G31</f>
        <v>0</v>
      </c>
      <c r="I31" s="8"/>
      <c r="J31" s="8">
        <f t="shared" ref="J31:J38" si="9">H31+I31</f>
        <v>0</v>
      </c>
      <c r="K31" s="8"/>
      <c r="L31" s="8">
        <f t="shared" ref="L31:L38" si="10">J31+K31</f>
        <v>0</v>
      </c>
      <c r="M31" s="8"/>
      <c r="N31" s="8">
        <f t="shared" ref="N31:N38" si="11">L31+M31</f>
        <v>0</v>
      </c>
      <c r="O31" s="8"/>
      <c r="P31" s="8"/>
      <c r="Q31" s="27">
        <f t="shared" ref="Q31:Q41" si="12">E31+G31+I31+K31+M31+O31</f>
        <v>0</v>
      </c>
      <c r="R31" s="27">
        <v>0</v>
      </c>
    </row>
    <row r="32" spans="2:31" ht="27" customHeight="1" x14ac:dyDescent="0.4">
      <c r="B32" s="12" t="s">
        <v>53</v>
      </c>
      <c r="C32" s="21"/>
      <c r="D32" s="4">
        <f t="shared" ref="D32:D38" si="13">C32/5</f>
        <v>0</v>
      </c>
      <c r="E32" s="4"/>
      <c r="F32" s="4">
        <f t="shared" si="7"/>
        <v>0</v>
      </c>
      <c r="G32" s="4"/>
      <c r="H32" s="4">
        <f t="shared" si="8"/>
        <v>0</v>
      </c>
      <c r="I32" s="4"/>
      <c r="J32" s="4">
        <f t="shared" si="9"/>
        <v>0</v>
      </c>
      <c r="K32" s="4"/>
      <c r="L32" s="4">
        <f t="shared" si="10"/>
        <v>0</v>
      </c>
      <c r="M32" s="4"/>
      <c r="N32" s="4">
        <f t="shared" si="11"/>
        <v>0</v>
      </c>
      <c r="O32" s="4"/>
      <c r="P32" s="4"/>
      <c r="Q32" s="30">
        <f t="shared" si="12"/>
        <v>0</v>
      </c>
      <c r="R32" s="27">
        <v>0</v>
      </c>
      <c r="T32" s="38" t="s">
        <v>115</v>
      </c>
      <c r="U32" s="19"/>
    </row>
    <row r="33" spans="2:21" ht="27" customHeight="1" x14ac:dyDescent="0.4">
      <c r="B33" s="8" t="s">
        <v>55</v>
      </c>
      <c r="C33" s="26"/>
      <c r="D33" s="8">
        <f t="shared" si="13"/>
        <v>0</v>
      </c>
      <c r="E33" s="8"/>
      <c r="F33" s="8">
        <f t="shared" si="7"/>
        <v>0</v>
      </c>
      <c r="G33" s="8"/>
      <c r="H33" s="8">
        <f t="shared" si="8"/>
        <v>0</v>
      </c>
      <c r="I33" s="8"/>
      <c r="J33" s="8">
        <f t="shared" si="9"/>
        <v>0</v>
      </c>
      <c r="K33" s="8"/>
      <c r="L33" s="8">
        <f t="shared" si="10"/>
        <v>0</v>
      </c>
      <c r="M33" s="8"/>
      <c r="N33" s="8">
        <f t="shared" si="11"/>
        <v>0</v>
      </c>
      <c r="O33" s="8"/>
      <c r="P33" s="8"/>
      <c r="Q33" s="27">
        <f t="shared" si="12"/>
        <v>0</v>
      </c>
      <c r="R33" s="27">
        <v>0</v>
      </c>
      <c r="T33" s="24" t="s">
        <v>105</v>
      </c>
      <c r="U33" s="31" t="s">
        <v>116</v>
      </c>
    </row>
    <row r="34" spans="2:21" ht="27" customHeight="1" x14ac:dyDescent="0.4">
      <c r="B34" s="4" t="s">
        <v>9</v>
      </c>
      <c r="C34" s="4">
        <v>450</v>
      </c>
      <c r="D34" s="4">
        <f t="shared" si="13"/>
        <v>90</v>
      </c>
      <c r="E34" s="4">
        <v>100</v>
      </c>
      <c r="F34" s="4">
        <f t="shared" si="7"/>
        <v>100</v>
      </c>
      <c r="G34" s="4">
        <v>200</v>
      </c>
      <c r="H34" s="4">
        <f t="shared" si="8"/>
        <v>300</v>
      </c>
      <c r="I34" s="4">
        <v>150</v>
      </c>
      <c r="J34" s="4">
        <f t="shared" si="9"/>
        <v>450</v>
      </c>
      <c r="K34" s="4">
        <v>300</v>
      </c>
      <c r="L34" s="4">
        <f t="shared" si="10"/>
        <v>750</v>
      </c>
      <c r="M34" s="4"/>
      <c r="N34" s="4">
        <f t="shared" si="11"/>
        <v>750</v>
      </c>
      <c r="O34" s="4"/>
      <c r="P34" s="4"/>
      <c r="Q34" s="30">
        <f t="shared" si="12"/>
        <v>750</v>
      </c>
      <c r="R34" s="28">
        <f>Q34-C34</f>
        <v>300</v>
      </c>
      <c r="T34" s="24" t="s">
        <v>108</v>
      </c>
      <c r="U34" s="31" t="s">
        <v>117</v>
      </c>
    </row>
    <row r="35" spans="2:21" ht="27" customHeight="1" x14ac:dyDescent="0.4">
      <c r="B35" s="8" t="s">
        <v>13</v>
      </c>
      <c r="C35" s="100">
        <v>104</v>
      </c>
      <c r="D35" s="8">
        <f t="shared" si="13"/>
        <v>20.8</v>
      </c>
      <c r="E35" s="8"/>
      <c r="F35" s="8">
        <f t="shared" si="7"/>
        <v>0</v>
      </c>
      <c r="G35" s="8"/>
      <c r="H35" s="8">
        <f t="shared" si="8"/>
        <v>0</v>
      </c>
      <c r="I35" s="8"/>
      <c r="J35" s="8">
        <f t="shared" si="9"/>
        <v>0</v>
      </c>
      <c r="K35" s="8">
        <v>52</v>
      </c>
      <c r="L35" s="8">
        <f t="shared" si="10"/>
        <v>52</v>
      </c>
      <c r="M35" s="8">
        <v>52</v>
      </c>
      <c r="N35" s="8">
        <f t="shared" si="11"/>
        <v>104</v>
      </c>
      <c r="O35" s="8"/>
      <c r="P35" s="8"/>
      <c r="Q35" s="27">
        <f t="shared" si="12"/>
        <v>104</v>
      </c>
      <c r="R35" s="28">
        <f>Q35-C35</f>
        <v>0</v>
      </c>
      <c r="T35" s="24"/>
      <c r="U35" s="31" t="s">
        <v>118</v>
      </c>
    </row>
    <row r="36" spans="2:21" ht="27" customHeight="1" thickBot="1" x14ac:dyDescent="0.45">
      <c r="B36" s="4" t="s">
        <v>16</v>
      </c>
      <c r="C36" s="101">
        <v>104</v>
      </c>
      <c r="D36" s="4">
        <f t="shared" si="13"/>
        <v>20.8</v>
      </c>
      <c r="E36" s="4"/>
      <c r="F36" s="4">
        <f t="shared" si="7"/>
        <v>0</v>
      </c>
      <c r="G36" s="4"/>
      <c r="H36" s="4">
        <f t="shared" si="8"/>
        <v>0</v>
      </c>
      <c r="I36" s="4"/>
      <c r="J36" s="4">
        <f t="shared" si="9"/>
        <v>0</v>
      </c>
      <c r="K36" s="4">
        <v>62</v>
      </c>
      <c r="L36" s="4">
        <f t="shared" si="10"/>
        <v>62</v>
      </c>
      <c r="M36" s="4">
        <v>42</v>
      </c>
      <c r="N36" s="4">
        <f t="shared" si="11"/>
        <v>104</v>
      </c>
      <c r="O36" s="4"/>
      <c r="P36" s="4"/>
      <c r="Q36" s="30">
        <f t="shared" si="12"/>
        <v>104</v>
      </c>
      <c r="R36" s="28">
        <f>Q36-C36</f>
        <v>0</v>
      </c>
      <c r="T36" s="36"/>
      <c r="U36" s="41"/>
    </row>
    <row r="37" spans="2:21" ht="27" customHeight="1" x14ac:dyDescent="0.4">
      <c r="B37" s="26" t="s">
        <v>7</v>
      </c>
      <c r="C37" s="8"/>
      <c r="D37" s="8">
        <f t="shared" si="13"/>
        <v>0</v>
      </c>
      <c r="E37" s="8"/>
      <c r="F37" s="8">
        <f t="shared" si="7"/>
        <v>0</v>
      </c>
      <c r="G37" s="8"/>
      <c r="H37" s="8">
        <f t="shared" si="8"/>
        <v>0</v>
      </c>
      <c r="I37" s="8"/>
      <c r="J37" s="8">
        <f t="shared" si="9"/>
        <v>0</v>
      </c>
      <c r="K37" s="8"/>
      <c r="L37" s="8">
        <f t="shared" si="10"/>
        <v>0</v>
      </c>
      <c r="M37" s="8"/>
      <c r="N37" s="8">
        <f t="shared" si="11"/>
        <v>0</v>
      </c>
      <c r="O37" s="8"/>
      <c r="P37" s="8"/>
      <c r="Q37" s="27">
        <f t="shared" si="12"/>
        <v>0</v>
      </c>
      <c r="R37" s="27">
        <v>0</v>
      </c>
    </row>
    <row r="38" spans="2:21" ht="27" customHeight="1" x14ac:dyDescent="0.4">
      <c r="B38" s="4" t="s">
        <v>31</v>
      </c>
      <c r="C38" s="12"/>
      <c r="D38" s="4">
        <f t="shared" si="13"/>
        <v>0</v>
      </c>
      <c r="E38" s="4"/>
      <c r="F38" s="4">
        <f t="shared" si="7"/>
        <v>0</v>
      </c>
      <c r="G38" s="4"/>
      <c r="H38" s="4">
        <f t="shared" si="8"/>
        <v>0</v>
      </c>
      <c r="I38" s="4"/>
      <c r="J38" s="4">
        <f t="shared" si="9"/>
        <v>0</v>
      </c>
      <c r="K38" s="4"/>
      <c r="L38" s="4">
        <f t="shared" si="10"/>
        <v>0</v>
      </c>
      <c r="M38" s="4"/>
      <c r="N38" s="4">
        <f t="shared" si="11"/>
        <v>0</v>
      </c>
      <c r="O38" s="4"/>
      <c r="P38" s="4"/>
      <c r="Q38" s="30">
        <f t="shared" si="12"/>
        <v>0</v>
      </c>
      <c r="R38" s="27">
        <v>0</v>
      </c>
    </row>
    <row r="39" spans="2:21" ht="27" customHeight="1" x14ac:dyDescent="0.4">
      <c r="B39" s="8"/>
      <c r="C39" s="8"/>
      <c r="D39" s="8"/>
      <c r="E39" s="8"/>
      <c r="F39" s="8"/>
      <c r="G39" s="8"/>
      <c r="H39" s="8"/>
      <c r="I39" s="8"/>
      <c r="J39" s="8"/>
      <c r="K39" s="8"/>
      <c r="L39" s="8"/>
      <c r="M39" s="8"/>
      <c r="N39" s="8"/>
      <c r="O39" s="8"/>
      <c r="P39" s="8"/>
      <c r="Q39" s="27">
        <f t="shared" si="12"/>
        <v>0</v>
      </c>
      <c r="R39" s="27">
        <f>Q39-C39</f>
        <v>0</v>
      </c>
    </row>
    <row r="40" spans="2:21" ht="27" customHeight="1" x14ac:dyDescent="0.4">
      <c r="B40" s="4"/>
      <c r="C40" s="12"/>
      <c r="D40" s="4"/>
      <c r="E40" s="4"/>
      <c r="F40" s="4"/>
      <c r="G40" s="4"/>
      <c r="H40" s="4"/>
      <c r="I40" s="4"/>
      <c r="J40" s="4"/>
      <c r="K40" s="4"/>
      <c r="L40" s="4"/>
      <c r="M40" s="4"/>
      <c r="N40" s="4"/>
      <c r="O40" s="4"/>
      <c r="P40" s="4"/>
      <c r="Q40" s="30">
        <f t="shared" si="12"/>
        <v>0</v>
      </c>
      <c r="R40" s="27">
        <f>Q40-C40</f>
        <v>0</v>
      </c>
    </row>
    <row r="41" spans="2:21" ht="27" customHeight="1" thickBot="1" x14ac:dyDescent="0.45">
      <c r="B41" s="8"/>
      <c r="C41" s="8"/>
      <c r="D41" s="26"/>
      <c r="E41" s="8"/>
      <c r="F41" s="8"/>
      <c r="G41" s="8"/>
      <c r="H41" s="8"/>
      <c r="I41" s="8"/>
      <c r="J41" s="8"/>
      <c r="K41" s="8"/>
      <c r="L41" s="8"/>
      <c r="M41" s="8"/>
      <c r="N41" s="8"/>
      <c r="O41" s="8"/>
      <c r="P41" s="8"/>
      <c r="Q41" s="39">
        <f t="shared" si="12"/>
        <v>0</v>
      </c>
      <c r="R41" s="27">
        <f>Q41-C41</f>
        <v>0</v>
      </c>
    </row>
    <row r="42" spans="2:21" ht="136.5" customHeight="1" thickBot="1" x14ac:dyDescent="0.45">
      <c r="B42" s="42"/>
      <c r="C42" s="42"/>
      <c r="D42" s="42"/>
      <c r="E42" s="42"/>
      <c r="F42" s="42"/>
      <c r="G42" s="42"/>
      <c r="H42" s="42"/>
      <c r="I42" s="42"/>
      <c r="J42" s="42"/>
      <c r="K42" s="42"/>
      <c r="L42" s="42"/>
      <c r="M42" s="42"/>
      <c r="N42" s="42"/>
      <c r="O42" s="42"/>
      <c r="P42" s="42"/>
    </row>
    <row r="43" spans="2:21" ht="18" customHeight="1" x14ac:dyDescent="0.4">
      <c r="B43" s="43"/>
      <c r="C43" s="123" t="s">
        <v>56</v>
      </c>
      <c r="D43" s="124"/>
      <c r="E43" s="44">
        <f>O29+2</f>
        <v>45187</v>
      </c>
      <c r="F43" s="45" t="s">
        <v>38</v>
      </c>
      <c r="G43" s="44">
        <f>E43+1</f>
        <v>45188</v>
      </c>
      <c r="H43" s="45" t="s">
        <v>38</v>
      </c>
      <c r="I43" s="44">
        <f>G43+1</f>
        <v>45189</v>
      </c>
      <c r="J43" s="45" t="s">
        <v>38</v>
      </c>
      <c r="K43" s="44">
        <f>I43+1</f>
        <v>45190</v>
      </c>
      <c r="L43" s="45" t="s">
        <v>38</v>
      </c>
      <c r="M43" s="44">
        <f>K43+1</f>
        <v>45191</v>
      </c>
      <c r="N43" s="45" t="s">
        <v>38</v>
      </c>
      <c r="O43" s="44">
        <f>M43+1</f>
        <v>45192</v>
      </c>
      <c r="P43" s="45" t="s">
        <v>38</v>
      </c>
      <c r="Q43" s="17" t="s">
        <v>39</v>
      </c>
      <c r="R43" s="17" t="s">
        <v>40</v>
      </c>
    </row>
    <row r="44" spans="2:21" ht="27" customHeight="1" x14ac:dyDescent="0.4">
      <c r="B44" s="20"/>
      <c r="C44" s="21"/>
      <c r="D44" s="21"/>
      <c r="E44" s="4" t="s">
        <v>44</v>
      </c>
      <c r="F44" s="4"/>
      <c r="G44" s="4" t="s">
        <v>45</v>
      </c>
      <c r="H44" s="4"/>
      <c r="I44" s="4" t="s">
        <v>46</v>
      </c>
      <c r="J44" s="4"/>
      <c r="K44" s="4" t="s">
        <v>47</v>
      </c>
      <c r="L44" s="4"/>
      <c r="M44" s="4" t="s">
        <v>48</v>
      </c>
      <c r="N44" s="4"/>
      <c r="O44" s="4" t="s">
        <v>49</v>
      </c>
      <c r="P44" s="4"/>
      <c r="Q44" s="22"/>
      <c r="R44" s="23"/>
    </row>
    <row r="45" spans="2:21" ht="27" customHeight="1" x14ac:dyDescent="0.4">
      <c r="B45" s="8" t="s">
        <v>51</v>
      </c>
      <c r="C45" s="26"/>
      <c r="D45" s="8">
        <f>C45/5</f>
        <v>0</v>
      </c>
      <c r="E45" s="8"/>
      <c r="F45" s="8">
        <f t="shared" ref="F45:F52" si="14">E45</f>
        <v>0</v>
      </c>
      <c r="G45" s="8"/>
      <c r="H45" s="8">
        <f t="shared" ref="H45:H52" si="15">F45+G45</f>
        <v>0</v>
      </c>
      <c r="I45" s="8"/>
      <c r="J45" s="8">
        <f t="shared" ref="J45:J52" si="16">H45+I45</f>
        <v>0</v>
      </c>
      <c r="K45" s="8"/>
      <c r="L45" s="8">
        <f t="shared" ref="L45:L52" si="17">J45+K45</f>
        <v>0</v>
      </c>
      <c r="M45" s="8"/>
      <c r="N45" s="8">
        <f t="shared" ref="N45:N52" si="18">L45+M45</f>
        <v>0</v>
      </c>
      <c r="O45" s="8"/>
      <c r="P45" s="8"/>
      <c r="Q45" s="27">
        <f t="shared" ref="Q45:Q55" si="19">E45+G45+I45+K45+M45+O45</f>
        <v>0</v>
      </c>
      <c r="R45" s="27">
        <v>0</v>
      </c>
    </row>
    <row r="46" spans="2:21" ht="27" customHeight="1" x14ac:dyDescent="0.4">
      <c r="B46" s="12" t="s">
        <v>53</v>
      </c>
      <c r="C46" s="21"/>
      <c r="D46" s="4">
        <f t="shared" ref="D46:D52" si="20">C46/5</f>
        <v>0</v>
      </c>
      <c r="E46" s="4"/>
      <c r="F46" s="4">
        <f t="shared" si="14"/>
        <v>0</v>
      </c>
      <c r="G46" s="4"/>
      <c r="H46" s="4">
        <f t="shared" si="15"/>
        <v>0</v>
      </c>
      <c r="I46" s="4"/>
      <c r="J46" s="4">
        <f t="shared" si="16"/>
        <v>0</v>
      </c>
      <c r="K46" s="4"/>
      <c r="L46" s="4">
        <f t="shared" si="17"/>
        <v>0</v>
      </c>
      <c r="M46" s="4"/>
      <c r="N46" s="4">
        <f t="shared" si="18"/>
        <v>0</v>
      </c>
      <c r="O46" s="4"/>
      <c r="P46" s="4"/>
      <c r="Q46" s="30">
        <f t="shared" si="19"/>
        <v>0</v>
      </c>
      <c r="R46" s="27">
        <v>0</v>
      </c>
    </row>
    <row r="47" spans="2:21" ht="27" customHeight="1" x14ac:dyDescent="0.4">
      <c r="B47" s="8" t="s">
        <v>55</v>
      </c>
      <c r="C47" s="26"/>
      <c r="D47" s="8">
        <f t="shared" si="20"/>
        <v>0</v>
      </c>
      <c r="E47" s="8"/>
      <c r="F47" s="8">
        <f t="shared" si="14"/>
        <v>0</v>
      </c>
      <c r="G47" s="8"/>
      <c r="H47" s="8">
        <f t="shared" si="15"/>
        <v>0</v>
      </c>
      <c r="I47" s="8"/>
      <c r="J47" s="8">
        <f t="shared" si="16"/>
        <v>0</v>
      </c>
      <c r="K47" s="8"/>
      <c r="L47" s="8">
        <f t="shared" si="17"/>
        <v>0</v>
      </c>
      <c r="M47" s="8"/>
      <c r="N47" s="8">
        <f t="shared" si="18"/>
        <v>0</v>
      </c>
      <c r="O47" s="8"/>
      <c r="P47" s="8"/>
      <c r="Q47" s="27">
        <f t="shared" si="19"/>
        <v>0</v>
      </c>
      <c r="R47" s="27">
        <v>0</v>
      </c>
    </row>
    <row r="48" spans="2:21" ht="27" customHeight="1" x14ac:dyDescent="0.4">
      <c r="B48" s="4" t="s">
        <v>9</v>
      </c>
      <c r="C48" s="4">
        <v>630</v>
      </c>
      <c r="D48" s="4">
        <f>C48/4</f>
        <v>157.5</v>
      </c>
      <c r="E48" s="4">
        <v>400</v>
      </c>
      <c r="F48" s="4">
        <f t="shared" si="14"/>
        <v>400</v>
      </c>
      <c r="G48" s="4"/>
      <c r="H48" s="4">
        <f t="shared" si="15"/>
        <v>400</v>
      </c>
      <c r="I48" s="4"/>
      <c r="J48" s="4">
        <f t="shared" si="16"/>
        <v>400</v>
      </c>
      <c r="K48" s="4">
        <v>200</v>
      </c>
      <c r="L48" s="4">
        <f t="shared" si="17"/>
        <v>600</v>
      </c>
      <c r="M48" s="4"/>
      <c r="N48" s="4">
        <f t="shared" si="18"/>
        <v>600</v>
      </c>
      <c r="O48" s="4"/>
      <c r="P48" s="4"/>
      <c r="Q48" s="30">
        <f t="shared" si="19"/>
        <v>600</v>
      </c>
      <c r="R48" s="28">
        <f>Q48-C48</f>
        <v>-30</v>
      </c>
    </row>
    <row r="49" spans="2:18" ht="27" customHeight="1" x14ac:dyDescent="0.4">
      <c r="B49" s="8" t="s">
        <v>13</v>
      </c>
      <c r="C49" s="100">
        <v>0</v>
      </c>
      <c r="D49" s="8">
        <f t="shared" ref="D49:D50" si="21">C49/4</f>
        <v>0</v>
      </c>
      <c r="E49" s="8"/>
      <c r="F49" s="8">
        <f t="shared" si="14"/>
        <v>0</v>
      </c>
      <c r="G49" s="8"/>
      <c r="H49" s="8">
        <f t="shared" si="15"/>
        <v>0</v>
      </c>
      <c r="I49" s="8"/>
      <c r="J49" s="8">
        <f>H49+I49</f>
        <v>0</v>
      </c>
      <c r="K49" s="8"/>
      <c r="L49" s="8">
        <f t="shared" si="17"/>
        <v>0</v>
      </c>
      <c r="M49" s="8"/>
      <c r="N49" s="8">
        <f t="shared" si="18"/>
        <v>0</v>
      </c>
      <c r="O49" s="8"/>
      <c r="P49" s="8"/>
      <c r="Q49" s="27">
        <f t="shared" si="19"/>
        <v>0</v>
      </c>
      <c r="R49" s="28">
        <f>Q49-C49</f>
        <v>0</v>
      </c>
    </row>
    <row r="50" spans="2:18" ht="27" customHeight="1" x14ac:dyDescent="0.4">
      <c r="B50" s="4" t="s">
        <v>16</v>
      </c>
      <c r="C50" s="101">
        <v>104</v>
      </c>
      <c r="D50" s="4">
        <f t="shared" si="21"/>
        <v>26</v>
      </c>
      <c r="E50" s="4"/>
      <c r="F50" s="4">
        <f t="shared" si="14"/>
        <v>0</v>
      </c>
      <c r="G50" s="4"/>
      <c r="H50" s="4">
        <f t="shared" si="15"/>
        <v>0</v>
      </c>
      <c r="I50" s="4">
        <v>104</v>
      </c>
      <c r="J50" s="4">
        <f>H50+I50</f>
        <v>104</v>
      </c>
      <c r="K50" s="4"/>
      <c r="L50" s="4">
        <f t="shared" si="17"/>
        <v>104</v>
      </c>
      <c r="M50" s="4"/>
      <c r="N50" s="4">
        <f t="shared" si="18"/>
        <v>104</v>
      </c>
      <c r="O50" s="4"/>
      <c r="P50" s="4"/>
      <c r="Q50" s="30">
        <f t="shared" si="19"/>
        <v>104</v>
      </c>
      <c r="R50" s="28">
        <f>Q50-C50</f>
        <v>0</v>
      </c>
    </row>
    <row r="51" spans="2:18" ht="27" customHeight="1" x14ac:dyDescent="0.4">
      <c r="B51" s="26" t="s">
        <v>7</v>
      </c>
      <c r="C51" s="8"/>
      <c r="D51" s="8">
        <f t="shared" si="20"/>
        <v>0</v>
      </c>
      <c r="E51" s="8"/>
      <c r="F51" s="8">
        <f t="shared" si="14"/>
        <v>0</v>
      </c>
      <c r="G51" s="8"/>
      <c r="H51" s="8">
        <f t="shared" si="15"/>
        <v>0</v>
      </c>
      <c r="I51" s="8"/>
      <c r="J51" s="8">
        <f t="shared" si="16"/>
        <v>0</v>
      </c>
      <c r="K51" s="8"/>
      <c r="L51" s="8">
        <f t="shared" si="17"/>
        <v>0</v>
      </c>
      <c r="M51" s="8"/>
      <c r="N51" s="8">
        <f t="shared" si="18"/>
        <v>0</v>
      </c>
      <c r="O51" s="8"/>
      <c r="P51" s="8"/>
      <c r="Q51" s="27">
        <f t="shared" si="19"/>
        <v>0</v>
      </c>
      <c r="R51" s="27">
        <v>0</v>
      </c>
    </row>
    <row r="52" spans="2:18" ht="27" customHeight="1" x14ac:dyDescent="0.4">
      <c r="B52" s="4" t="s">
        <v>31</v>
      </c>
      <c r="C52" s="12"/>
      <c r="D52" s="4">
        <f t="shared" si="20"/>
        <v>0</v>
      </c>
      <c r="E52" s="4"/>
      <c r="F52" s="4">
        <f t="shared" si="14"/>
        <v>0</v>
      </c>
      <c r="G52" s="4"/>
      <c r="H52" s="4">
        <f t="shared" si="15"/>
        <v>0</v>
      </c>
      <c r="I52" s="4"/>
      <c r="J52" s="4">
        <f t="shared" si="16"/>
        <v>0</v>
      </c>
      <c r="K52" s="4"/>
      <c r="L52" s="4">
        <f t="shared" si="17"/>
        <v>0</v>
      </c>
      <c r="M52" s="4"/>
      <c r="N52" s="4">
        <f t="shared" si="18"/>
        <v>0</v>
      </c>
      <c r="O52" s="4"/>
      <c r="P52" s="4"/>
      <c r="Q52" s="30">
        <f t="shared" si="19"/>
        <v>0</v>
      </c>
      <c r="R52" s="27">
        <v>0</v>
      </c>
    </row>
    <row r="53" spans="2:18" ht="27" customHeight="1" x14ac:dyDescent="0.4">
      <c r="B53" s="8"/>
      <c r="C53" s="8"/>
      <c r="D53" s="8"/>
      <c r="E53" s="8"/>
      <c r="F53" s="8"/>
      <c r="G53" s="8"/>
      <c r="H53" s="8"/>
      <c r="I53" s="8"/>
      <c r="J53" s="8"/>
      <c r="K53" s="8"/>
      <c r="L53" s="8"/>
      <c r="M53" s="8"/>
      <c r="N53" s="8"/>
      <c r="O53" s="8"/>
      <c r="P53" s="8"/>
      <c r="Q53" s="27">
        <f t="shared" si="19"/>
        <v>0</v>
      </c>
      <c r="R53" s="27">
        <f>Q53-C53</f>
        <v>0</v>
      </c>
    </row>
    <row r="54" spans="2:18" ht="27" customHeight="1" x14ac:dyDescent="0.4">
      <c r="B54" s="4"/>
      <c r="C54" s="12"/>
      <c r="D54" s="4"/>
      <c r="E54" s="4"/>
      <c r="F54" s="4"/>
      <c r="G54" s="4"/>
      <c r="H54" s="4"/>
      <c r="I54" s="4"/>
      <c r="J54" s="4"/>
      <c r="K54" s="4"/>
      <c r="L54" s="4"/>
      <c r="M54" s="4"/>
      <c r="N54" s="4"/>
      <c r="O54" s="4"/>
      <c r="P54" s="4"/>
      <c r="Q54" s="30">
        <f t="shared" si="19"/>
        <v>0</v>
      </c>
      <c r="R54" s="27">
        <f>Q54-C54</f>
        <v>0</v>
      </c>
    </row>
    <row r="55" spans="2:18" ht="27" customHeight="1" thickBot="1" x14ac:dyDescent="0.45">
      <c r="B55" s="8"/>
      <c r="C55" s="8"/>
      <c r="D55" s="26"/>
      <c r="E55" s="8"/>
      <c r="F55" s="8"/>
      <c r="G55" s="8"/>
      <c r="H55" s="8"/>
      <c r="I55" s="8"/>
      <c r="J55" s="8"/>
      <c r="K55" s="8"/>
      <c r="L55" s="8"/>
      <c r="M55" s="8"/>
      <c r="N55" s="8"/>
      <c r="O55" s="8"/>
      <c r="P55" s="8"/>
      <c r="Q55" s="39">
        <f t="shared" si="19"/>
        <v>0</v>
      </c>
      <c r="R55" s="27">
        <f>Q55-C55</f>
        <v>0</v>
      </c>
    </row>
    <row r="56" spans="2:18" ht="22.5" customHeight="1" thickBot="1" x14ac:dyDescent="0.45">
      <c r="B56" s="43"/>
      <c r="C56" s="43"/>
      <c r="D56" s="43"/>
      <c r="E56" s="43"/>
      <c r="F56" s="43"/>
      <c r="G56" s="43"/>
      <c r="H56" s="43"/>
      <c r="I56" s="43"/>
      <c r="J56" s="43"/>
      <c r="K56" s="43"/>
      <c r="L56" s="43"/>
      <c r="M56" s="43"/>
      <c r="N56" s="43"/>
      <c r="O56" s="43"/>
      <c r="P56" s="43"/>
    </row>
    <row r="57" spans="2:18" ht="27" customHeight="1" x14ac:dyDescent="0.4">
      <c r="B57" s="43"/>
      <c r="C57" s="123" t="s">
        <v>56</v>
      </c>
      <c r="D57" s="124"/>
      <c r="E57" s="44">
        <f>O43+2</f>
        <v>45194</v>
      </c>
      <c r="F57" s="45" t="s">
        <v>38</v>
      </c>
      <c r="G57" s="44">
        <f>E57+1</f>
        <v>45195</v>
      </c>
      <c r="H57" s="45" t="s">
        <v>38</v>
      </c>
      <c r="I57" s="44">
        <f>G57+1</f>
        <v>45196</v>
      </c>
      <c r="J57" s="45" t="s">
        <v>38</v>
      </c>
      <c r="K57" s="44">
        <f>I57+1</f>
        <v>45197</v>
      </c>
      <c r="L57" s="45" t="s">
        <v>38</v>
      </c>
      <c r="M57" s="44">
        <f>K57+1</f>
        <v>45198</v>
      </c>
      <c r="N57" s="45" t="s">
        <v>38</v>
      </c>
      <c r="O57" s="44">
        <f>M57+1</f>
        <v>45199</v>
      </c>
      <c r="P57" s="45" t="s">
        <v>38</v>
      </c>
      <c r="Q57" s="17" t="s">
        <v>39</v>
      </c>
      <c r="R57" s="17" t="s">
        <v>40</v>
      </c>
    </row>
    <row r="58" spans="2:18" ht="27" customHeight="1" x14ac:dyDescent="0.4">
      <c r="B58" s="20"/>
      <c r="C58" s="21"/>
      <c r="D58" s="21"/>
      <c r="E58" s="4" t="s">
        <v>44</v>
      </c>
      <c r="F58" s="4"/>
      <c r="G58" s="4" t="s">
        <v>45</v>
      </c>
      <c r="H58" s="4"/>
      <c r="I58" s="4" t="s">
        <v>46</v>
      </c>
      <c r="J58" s="4"/>
      <c r="K58" s="4" t="s">
        <v>47</v>
      </c>
      <c r="L58" s="4"/>
      <c r="M58" s="4" t="s">
        <v>48</v>
      </c>
      <c r="N58" s="4"/>
      <c r="O58" s="4" t="s">
        <v>49</v>
      </c>
      <c r="P58" s="4"/>
      <c r="Q58" s="22"/>
      <c r="R58" s="23"/>
    </row>
    <row r="59" spans="2:18" ht="27" customHeight="1" x14ac:dyDescent="0.4">
      <c r="B59" s="8" t="s">
        <v>51</v>
      </c>
      <c r="C59" s="26"/>
      <c r="D59" s="8">
        <f>C59/5</f>
        <v>0</v>
      </c>
      <c r="E59" s="8"/>
      <c r="F59" s="8">
        <f t="shared" ref="F59:F66" si="22">E59</f>
        <v>0</v>
      </c>
      <c r="G59" s="8"/>
      <c r="H59" s="8">
        <f t="shared" ref="H59:H66" si="23">F59+G59</f>
        <v>0</v>
      </c>
      <c r="I59" s="8"/>
      <c r="J59" s="8">
        <f t="shared" ref="J59:J66" si="24">H59+I59</f>
        <v>0</v>
      </c>
      <c r="K59" s="8"/>
      <c r="L59" s="8">
        <f t="shared" ref="L59:L66" si="25">J59+K59</f>
        <v>0</v>
      </c>
      <c r="M59" s="8"/>
      <c r="N59" s="8">
        <f t="shared" ref="N59:N66" si="26">L59+M59</f>
        <v>0</v>
      </c>
      <c r="O59" s="8"/>
      <c r="P59" s="8"/>
      <c r="Q59" s="27">
        <f t="shared" ref="Q59:Q69" si="27">E59+G59+I59+K59+M59+O59</f>
        <v>0</v>
      </c>
      <c r="R59" s="27">
        <v>0</v>
      </c>
    </row>
    <row r="60" spans="2:18" ht="27" customHeight="1" x14ac:dyDescent="0.4">
      <c r="B60" s="12" t="s">
        <v>53</v>
      </c>
      <c r="C60" s="21"/>
      <c r="D60" s="4">
        <f t="shared" ref="D60:D66" si="28">C60/5</f>
        <v>0</v>
      </c>
      <c r="E60" s="4"/>
      <c r="F60" s="4">
        <f t="shared" si="22"/>
        <v>0</v>
      </c>
      <c r="G60" s="4"/>
      <c r="H60" s="4">
        <f t="shared" si="23"/>
        <v>0</v>
      </c>
      <c r="I60" s="4"/>
      <c r="J60" s="4">
        <f t="shared" si="24"/>
        <v>0</v>
      </c>
      <c r="K60" s="4"/>
      <c r="L60" s="4">
        <f t="shared" si="25"/>
        <v>0</v>
      </c>
      <c r="M60" s="4"/>
      <c r="N60" s="4">
        <f t="shared" si="26"/>
        <v>0</v>
      </c>
      <c r="O60" s="4"/>
      <c r="P60" s="4"/>
      <c r="Q60" s="30">
        <f t="shared" si="27"/>
        <v>0</v>
      </c>
      <c r="R60" s="27">
        <v>0</v>
      </c>
    </row>
    <row r="61" spans="2:18" ht="27" customHeight="1" x14ac:dyDescent="0.4">
      <c r="B61" s="8" t="s">
        <v>55</v>
      </c>
      <c r="C61" s="26"/>
      <c r="D61" s="8">
        <f t="shared" si="28"/>
        <v>0</v>
      </c>
      <c r="E61" s="8"/>
      <c r="F61" s="8">
        <f t="shared" si="22"/>
        <v>0</v>
      </c>
      <c r="G61" s="8"/>
      <c r="H61" s="8">
        <f t="shared" si="23"/>
        <v>0</v>
      </c>
      <c r="I61" s="8"/>
      <c r="J61" s="8">
        <f t="shared" si="24"/>
        <v>0</v>
      </c>
      <c r="K61" s="8"/>
      <c r="L61" s="8">
        <f t="shared" si="25"/>
        <v>0</v>
      </c>
      <c r="M61" s="8"/>
      <c r="N61" s="8">
        <f t="shared" si="26"/>
        <v>0</v>
      </c>
      <c r="O61" s="8"/>
      <c r="P61" s="8"/>
      <c r="Q61" s="27">
        <f t="shared" si="27"/>
        <v>0</v>
      </c>
      <c r="R61" s="27">
        <v>0</v>
      </c>
    </row>
    <row r="62" spans="2:18" ht="27" customHeight="1" x14ac:dyDescent="0.4">
      <c r="B62" s="4" t="s">
        <v>9</v>
      </c>
      <c r="C62" s="4">
        <v>630</v>
      </c>
      <c r="D62" s="4">
        <f t="shared" si="28"/>
        <v>126</v>
      </c>
      <c r="E62" s="4">
        <v>222</v>
      </c>
      <c r="F62" s="4">
        <f t="shared" si="22"/>
        <v>222</v>
      </c>
      <c r="G62" s="4">
        <v>400</v>
      </c>
      <c r="H62" s="4">
        <f t="shared" si="23"/>
        <v>622</v>
      </c>
      <c r="I62" s="4"/>
      <c r="J62" s="4">
        <f t="shared" si="24"/>
        <v>622</v>
      </c>
      <c r="K62" s="4"/>
      <c r="L62" s="4">
        <f t="shared" si="25"/>
        <v>622</v>
      </c>
      <c r="M62" s="4"/>
      <c r="N62" s="4">
        <f t="shared" si="26"/>
        <v>622</v>
      </c>
      <c r="O62" s="4"/>
      <c r="P62" s="4"/>
      <c r="Q62" s="30">
        <f t="shared" si="27"/>
        <v>622</v>
      </c>
      <c r="R62" s="28">
        <f>Q62-C62</f>
        <v>-8</v>
      </c>
    </row>
    <row r="63" spans="2:18" ht="27" customHeight="1" x14ac:dyDescent="0.4">
      <c r="B63" s="8" t="s">
        <v>13</v>
      </c>
      <c r="C63" s="100">
        <v>208</v>
      </c>
      <c r="D63" s="8">
        <f t="shared" si="28"/>
        <v>41.6</v>
      </c>
      <c r="E63" s="8"/>
      <c r="F63" s="8">
        <f t="shared" si="22"/>
        <v>0</v>
      </c>
      <c r="G63" s="8">
        <v>4</v>
      </c>
      <c r="H63" s="8">
        <f t="shared" si="23"/>
        <v>4</v>
      </c>
      <c r="I63" s="8">
        <v>208</v>
      </c>
      <c r="J63" s="8">
        <f t="shared" si="24"/>
        <v>212</v>
      </c>
      <c r="K63" s="8"/>
      <c r="L63" s="8">
        <f t="shared" si="25"/>
        <v>212</v>
      </c>
      <c r="M63" s="8"/>
      <c r="N63" s="8">
        <f t="shared" si="26"/>
        <v>212</v>
      </c>
      <c r="O63" s="8"/>
      <c r="P63" s="8"/>
      <c r="Q63" s="27">
        <f t="shared" si="27"/>
        <v>212</v>
      </c>
      <c r="R63" s="28">
        <f>Q63-C63</f>
        <v>4</v>
      </c>
    </row>
    <row r="64" spans="2:18" ht="27" customHeight="1" x14ac:dyDescent="0.4">
      <c r="B64" s="4" t="s">
        <v>16</v>
      </c>
      <c r="C64" s="101">
        <v>156</v>
      </c>
      <c r="D64" s="4">
        <f t="shared" si="28"/>
        <v>31.2</v>
      </c>
      <c r="E64" s="4"/>
      <c r="F64" s="4">
        <f t="shared" si="22"/>
        <v>0</v>
      </c>
      <c r="G64" s="4">
        <v>4</v>
      </c>
      <c r="H64" s="4">
        <f t="shared" si="23"/>
        <v>4</v>
      </c>
      <c r="I64" s="4">
        <v>52</v>
      </c>
      <c r="J64" s="4">
        <f t="shared" si="24"/>
        <v>56</v>
      </c>
      <c r="K64" s="4">
        <v>104</v>
      </c>
      <c r="L64" s="4">
        <f t="shared" si="25"/>
        <v>160</v>
      </c>
      <c r="M64" s="4"/>
      <c r="N64" s="4">
        <f t="shared" si="26"/>
        <v>160</v>
      </c>
      <c r="O64" s="4"/>
      <c r="P64" s="4"/>
      <c r="Q64" s="30">
        <f t="shared" si="27"/>
        <v>160</v>
      </c>
      <c r="R64" s="28">
        <f>Q64-C64</f>
        <v>4</v>
      </c>
    </row>
    <row r="65" spans="2:22" ht="27" customHeight="1" x14ac:dyDescent="0.4">
      <c r="B65" s="26" t="s">
        <v>7</v>
      </c>
      <c r="C65" s="8"/>
      <c r="D65" s="8">
        <f t="shared" si="28"/>
        <v>0</v>
      </c>
      <c r="E65" s="8"/>
      <c r="F65" s="8">
        <f t="shared" si="22"/>
        <v>0</v>
      </c>
      <c r="G65" s="8"/>
      <c r="H65" s="8">
        <f t="shared" si="23"/>
        <v>0</v>
      </c>
      <c r="I65" s="8"/>
      <c r="J65" s="8">
        <f t="shared" si="24"/>
        <v>0</v>
      </c>
      <c r="K65" s="8"/>
      <c r="L65" s="8">
        <f t="shared" si="25"/>
        <v>0</v>
      </c>
      <c r="M65" s="8"/>
      <c r="N65" s="8">
        <f t="shared" si="26"/>
        <v>0</v>
      </c>
      <c r="O65" s="8"/>
      <c r="P65" s="8"/>
      <c r="Q65" s="27">
        <f t="shared" si="27"/>
        <v>0</v>
      </c>
      <c r="R65" s="27">
        <v>0</v>
      </c>
    </row>
    <row r="66" spans="2:22" ht="27" customHeight="1" x14ac:dyDescent="0.4">
      <c r="B66" s="4" t="s">
        <v>31</v>
      </c>
      <c r="C66" s="12"/>
      <c r="D66" s="4">
        <f t="shared" si="28"/>
        <v>0</v>
      </c>
      <c r="E66" s="4"/>
      <c r="F66" s="4">
        <f t="shared" si="22"/>
        <v>0</v>
      </c>
      <c r="G66" s="4"/>
      <c r="H66" s="4">
        <f t="shared" si="23"/>
        <v>0</v>
      </c>
      <c r="I66" s="4"/>
      <c r="J66" s="4">
        <f t="shared" si="24"/>
        <v>0</v>
      </c>
      <c r="K66" s="4"/>
      <c r="L66" s="4">
        <f t="shared" si="25"/>
        <v>0</v>
      </c>
      <c r="M66" s="4"/>
      <c r="N66" s="4">
        <f t="shared" si="26"/>
        <v>0</v>
      </c>
      <c r="O66" s="4"/>
      <c r="P66" s="4"/>
      <c r="Q66" s="30">
        <f t="shared" si="27"/>
        <v>0</v>
      </c>
      <c r="R66" s="27">
        <v>0</v>
      </c>
    </row>
    <row r="67" spans="2:22" ht="27" customHeight="1" x14ac:dyDescent="0.4">
      <c r="B67" s="8"/>
      <c r="C67" s="8"/>
      <c r="D67" s="8"/>
      <c r="E67" s="8"/>
      <c r="F67" s="8"/>
      <c r="G67" s="8"/>
      <c r="H67" s="8"/>
      <c r="I67" s="8"/>
      <c r="J67" s="8"/>
      <c r="K67" s="8"/>
      <c r="L67" s="8"/>
      <c r="M67" s="8"/>
      <c r="N67" s="8"/>
      <c r="O67" s="8"/>
      <c r="P67" s="8"/>
      <c r="Q67" s="27">
        <f t="shared" si="27"/>
        <v>0</v>
      </c>
      <c r="R67" s="27">
        <f>Q67-C67</f>
        <v>0</v>
      </c>
    </row>
    <row r="68" spans="2:22" ht="27" customHeight="1" x14ac:dyDescent="0.4">
      <c r="B68" s="4"/>
      <c r="C68" s="12"/>
      <c r="D68" s="4"/>
      <c r="E68" s="4"/>
      <c r="F68" s="4"/>
      <c r="G68" s="4"/>
      <c r="H68" s="4"/>
      <c r="I68" s="4"/>
      <c r="J68" s="4"/>
      <c r="K68" s="4"/>
      <c r="L68" s="4"/>
      <c r="M68" s="4"/>
      <c r="N68" s="4"/>
      <c r="O68" s="4"/>
      <c r="P68" s="4"/>
      <c r="Q68" s="30">
        <f t="shared" si="27"/>
        <v>0</v>
      </c>
      <c r="R68" s="27">
        <f>Q68-C68</f>
        <v>0</v>
      </c>
    </row>
    <row r="69" spans="2:22" ht="27" customHeight="1" thickBot="1" x14ac:dyDescent="0.45">
      <c r="B69" s="8"/>
      <c r="C69" s="8"/>
      <c r="D69" s="26"/>
      <c r="E69" s="8"/>
      <c r="F69" s="8"/>
      <c r="G69" s="8"/>
      <c r="H69" s="8"/>
      <c r="I69" s="8"/>
      <c r="J69" s="8"/>
      <c r="K69" s="8"/>
      <c r="L69" s="8"/>
      <c r="M69" s="8"/>
      <c r="N69" s="8"/>
      <c r="O69" s="8"/>
      <c r="P69" s="8"/>
      <c r="Q69" s="39">
        <f t="shared" si="27"/>
        <v>0</v>
      </c>
      <c r="R69" s="27">
        <f>Q69-C69</f>
        <v>0</v>
      </c>
    </row>
    <row r="70" spans="2:22" ht="22.5" customHeight="1" thickBot="1" x14ac:dyDescent="0.45">
      <c r="B70" s="42"/>
      <c r="C70" s="42"/>
      <c r="D70" s="42"/>
      <c r="E70" s="42"/>
      <c r="F70" s="42"/>
      <c r="G70" s="42"/>
      <c r="H70" s="42"/>
      <c r="I70" s="42"/>
      <c r="J70" s="42"/>
      <c r="K70" s="42"/>
      <c r="L70" s="42"/>
      <c r="M70" s="42"/>
      <c r="N70" s="42"/>
      <c r="O70" s="42"/>
      <c r="P70" s="42"/>
    </row>
    <row r="71" spans="2:22" ht="27" customHeight="1" x14ac:dyDescent="0.4">
      <c r="B71" s="43"/>
      <c r="C71" s="123" t="s">
        <v>56</v>
      </c>
      <c r="D71" s="124"/>
      <c r="E71" s="44">
        <f>O57+2</f>
        <v>45201</v>
      </c>
      <c r="F71" s="45" t="s">
        <v>38</v>
      </c>
      <c r="G71" s="44">
        <f>E71+1</f>
        <v>45202</v>
      </c>
      <c r="H71" s="45" t="s">
        <v>38</v>
      </c>
      <c r="I71" s="44">
        <f>G71+1</f>
        <v>45203</v>
      </c>
      <c r="J71" s="45" t="s">
        <v>38</v>
      </c>
      <c r="K71" s="44">
        <f>I71+1</f>
        <v>45204</v>
      </c>
      <c r="L71" s="45" t="s">
        <v>38</v>
      </c>
      <c r="M71" s="44">
        <f>K71+1</f>
        <v>45205</v>
      </c>
      <c r="N71" s="45" t="s">
        <v>38</v>
      </c>
      <c r="O71" s="44">
        <f>M71+1</f>
        <v>45206</v>
      </c>
      <c r="P71" s="45" t="s">
        <v>38</v>
      </c>
      <c r="Q71" s="17" t="s">
        <v>39</v>
      </c>
      <c r="R71" s="17" t="s">
        <v>40</v>
      </c>
      <c r="S71" s="46"/>
      <c r="T71" s="12" t="s">
        <v>57</v>
      </c>
      <c r="U71" s="47" t="s">
        <v>58</v>
      </c>
      <c r="V71" s="47" t="s">
        <v>40</v>
      </c>
    </row>
    <row r="72" spans="2:22" ht="27" customHeight="1" x14ac:dyDescent="0.4">
      <c r="B72" s="20"/>
      <c r="C72" s="21"/>
      <c r="D72" s="21"/>
      <c r="E72" s="4" t="s">
        <v>44</v>
      </c>
      <c r="F72" s="4"/>
      <c r="G72" s="4" t="s">
        <v>45</v>
      </c>
      <c r="H72" s="4"/>
      <c r="I72" s="4" t="s">
        <v>46</v>
      </c>
      <c r="J72" s="4"/>
      <c r="K72" s="4" t="s">
        <v>47</v>
      </c>
      <c r="L72" s="4"/>
      <c r="M72" s="4" t="s">
        <v>48</v>
      </c>
      <c r="N72" s="4"/>
      <c r="O72" s="4" t="s">
        <v>49</v>
      </c>
      <c r="P72" s="4"/>
      <c r="Q72" s="22"/>
      <c r="R72" s="23"/>
      <c r="S72" s="48"/>
      <c r="T72" s="12"/>
      <c r="U72" s="49"/>
      <c r="V72" s="49"/>
    </row>
    <row r="73" spans="2:22" ht="27" customHeight="1" x14ac:dyDescent="0.4">
      <c r="B73" s="8" t="s">
        <v>51</v>
      </c>
      <c r="C73" s="26"/>
      <c r="D73" s="8">
        <f t="shared" ref="D73:D80" si="29">C73/5</f>
        <v>0</v>
      </c>
      <c r="E73" s="8"/>
      <c r="F73" s="8">
        <f t="shared" ref="F73:F80" si="30">E73</f>
        <v>0</v>
      </c>
      <c r="G73" s="8"/>
      <c r="H73" s="8">
        <f t="shared" ref="H73:H80" si="31">F73+G73</f>
        <v>0</v>
      </c>
      <c r="I73" s="8"/>
      <c r="J73" s="8">
        <f t="shared" ref="J73:J80" si="32">H73+I73</f>
        <v>0</v>
      </c>
      <c r="K73" s="8"/>
      <c r="L73" s="8">
        <f t="shared" ref="L73:L80" si="33">J73+K73</f>
        <v>0</v>
      </c>
      <c r="M73" s="8"/>
      <c r="N73" s="8">
        <f t="shared" ref="N73:N80" si="34">L73+M73</f>
        <v>0</v>
      </c>
      <c r="O73" s="8"/>
      <c r="P73" s="8"/>
      <c r="Q73" s="27">
        <f t="shared" ref="Q73:Q83" si="35">E73+G73+I73+K73+M73+O73</f>
        <v>0</v>
      </c>
      <c r="R73" s="27">
        <v>0</v>
      </c>
      <c r="S73" s="48"/>
      <c r="T73" s="12"/>
      <c r="U73" s="49"/>
      <c r="V73" s="49"/>
    </row>
    <row r="74" spans="2:22" ht="27" customHeight="1" x14ac:dyDescent="0.4">
      <c r="B74" s="12" t="s">
        <v>53</v>
      </c>
      <c r="C74" s="21"/>
      <c r="D74" s="4">
        <f t="shared" si="29"/>
        <v>0</v>
      </c>
      <c r="E74" s="4"/>
      <c r="F74" s="4">
        <f t="shared" si="30"/>
        <v>0</v>
      </c>
      <c r="G74" s="4"/>
      <c r="H74" s="4">
        <f t="shared" si="31"/>
        <v>0</v>
      </c>
      <c r="I74" s="4"/>
      <c r="J74" s="4">
        <f t="shared" si="32"/>
        <v>0</v>
      </c>
      <c r="K74" s="4"/>
      <c r="L74" s="4">
        <f t="shared" si="33"/>
        <v>0</v>
      </c>
      <c r="M74" s="4"/>
      <c r="N74" s="4">
        <f t="shared" si="34"/>
        <v>0</v>
      </c>
      <c r="O74" s="4"/>
      <c r="P74" s="4"/>
      <c r="Q74" s="30">
        <f t="shared" si="35"/>
        <v>0</v>
      </c>
      <c r="R74" s="27">
        <v>0</v>
      </c>
      <c r="S74" s="48"/>
      <c r="T74" s="12"/>
      <c r="U74" s="49"/>
      <c r="V74" s="49"/>
    </row>
    <row r="75" spans="2:22" ht="27" customHeight="1" x14ac:dyDescent="0.4">
      <c r="B75" s="8" t="s">
        <v>55</v>
      </c>
      <c r="C75" s="26"/>
      <c r="D75" s="8">
        <f t="shared" si="29"/>
        <v>0</v>
      </c>
      <c r="E75" s="8"/>
      <c r="F75" s="8">
        <f t="shared" si="30"/>
        <v>0</v>
      </c>
      <c r="G75" s="8"/>
      <c r="H75" s="8">
        <f t="shared" si="31"/>
        <v>0</v>
      </c>
      <c r="I75" s="8"/>
      <c r="J75" s="8">
        <f t="shared" si="32"/>
        <v>0</v>
      </c>
      <c r="K75" s="8"/>
      <c r="L75" s="8">
        <f t="shared" si="33"/>
        <v>0</v>
      </c>
      <c r="M75" s="8"/>
      <c r="N75" s="8">
        <f t="shared" si="34"/>
        <v>0</v>
      </c>
      <c r="O75" s="8"/>
      <c r="P75" s="8"/>
      <c r="Q75" s="27">
        <f t="shared" si="35"/>
        <v>0</v>
      </c>
      <c r="R75" s="27">
        <v>0</v>
      </c>
      <c r="S75" s="48"/>
      <c r="T75" s="12"/>
      <c r="U75" s="49"/>
      <c r="V75" s="49"/>
    </row>
    <row r="76" spans="2:22" ht="27" customHeight="1" x14ac:dyDescent="0.4">
      <c r="B76" s="4" t="s">
        <v>9</v>
      </c>
      <c r="C76" s="4"/>
      <c r="D76" s="4">
        <f t="shared" si="29"/>
        <v>0</v>
      </c>
      <c r="E76" s="4"/>
      <c r="F76" s="4">
        <f t="shared" si="30"/>
        <v>0</v>
      </c>
      <c r="G76" s="4"/>
      <c r="H76" s="4">
        <f t="shared" si="31"/>
        <v>0</v>
      </c>
      <c r="I76" s="4"/>
      <c r="J76" s="4">
        <f t="shared" si="32"/>
        <v>0</v>
      </c>
      <c r="K76" s="4"/>
      <c r="L76" s="4">
        <f t="shared" si="33"/>
        <v>0</v>
      </c>
      <c r="M76" s="4"/>
      <c r="N76" s="4">
        <f t="shared" si="34"/>
        <v>0</v>
      </c>
      <c r="O76" s="4"/>
      <c r="P76" s="4"/>
      <c r="Q76" s="30">
        <f t="shared" si="35"/>
        <v>0</v>
      </c>
      <c r="R76" s="28">
        <f>Q76-C76</f>
        <v>0</v>
      </c>
      <c r="S76" s="50" t="s">
        <v>59</v>
      </c>
      <c r="T76" s="12"/>
      <c r="U76" s="51">
        <f t="shared" ref="U76:U83" si="36">Q76+Q34+Q48+Q62+P76</f>
        <v>1972</v>
      </c>
      <c r="V76" s="52">
        <f t="shared" ref="V76:V83" si="37">U76-C20-C34-C48-C62-C76</f>
        <v>-368</v>
      </c>
    </row>
    <row r="77" spans="2:22" ht="27" customHeight="1" x14ac:dyDescent="0.4">
      <c r="B77" s="8" t="s">
        <v>13</v>
      </c>
      <c r="C77" s="100"/>
      <c r="D77" s="8">
        <f t="shared" si="29"/>
        <v>0</v>
      </c>
      <c r="E77" s="8"/>
      <c r="F77" s="8">
        <f t="shared" si="30"/>
        <v>0</v>
      </c>
      <c r="G77" s="8"/>
      <c r="H77" s="8">
        <f t="shared" si="31"/>
        <v>0</v>
      </c>
      <c r="I77" s="8"/>
      <c r="J77" s="8">
        <f t="shared" si="32"/>
        <v>0</v>
      </c>
      <c r="K77" s="8"/>
      <c r="L77" s="8">
        <f t="shared" si="33"/>
        <v>0</v>
      </c>
      <c r="M77" s="8"/>
      <c r="N77" s="8">
        <f t="shared" si="34"/>
        <v>0</v>
      </c>
      <c r="O77" s="8"/>
      <c r="P77" s="8"/>
      <c r="Q77" s="27">
        <f t="shared" si="35"/>
        <v>0</v>
      </c>
      <c r="R77" s="28">
        <f>Q77-C77</f>
        <v>0</v>
      </c>
      <c r="S77" s="53" t="s">
        <v>13</v>
      </c>
      <c r="T77" s="8"/>
      <c r="U77" s="51">
        <f t="shared" si="36"/>
        <v>316</v>
      </c>
      <c r="V77" s="52">
        <f t="shared" si="37"/>
        <v>-100</v>
      </c>
    </row>
    <row r="78" spans="2:22" ht="27" customHeight="1" x14ac:dyDescent="0.4">
      <c r="B78" s="4" t="s">
        <v>16</v>
      </c>
      <c r="C78" s="101"/>
      <c r="D78" s="4">
        <f t="shared" si="29"/>
        <v>0</v>
      </c>
      <c r="E78" s="4"/>
      <c r="F78" s="4">
        <f t="shared" si="30"/>
        <v>0</v>
      </c>
      <c r="G78" s="4"/>
      <c r="H78" s="4">
        <f t="shared" si="31"/>
        <v>0</v>
      </c>
      <c r="I78" s="4"/>
      <c r="J78" s="4">
        <f t="shared" si="32"/>
        <v>0</v>
      </c>
      <c r="K78" s="4"/>
      <c r="L78" s="4">
        <f t="shared" si="33"/>
        <v>0</v>
      </c>
      <c r="M78" s="4"/>
      <c r="N78" s="4">
        <f t="shared" si="34"/>
        <v>0</v>
      </c>
      <c r="O78" s="4"/>
      <c r="P78" s="4"/>
      <c r="Q78" s="30">
        <f t="shared" si="35"/>
        <v>0</v>
      </c>
      <c r="R78" s="28">
        <f>Q78-C78</f>
        <v>0</v>
      </c>
      <c r="S78" s="50" t="s">
        <v>16</v>
      </c>
      <c r="T78" s="12"/>
      <c r="U78" s="51">
        <f t="shared" si="36"/>
        <v>368</v>
      </c>
      <c r="V78" s="52">
        <f t="shared" si="37"/>
        <v>-100</v>
      </c>
    </row>
    <row r="79" spans="2:22" ht="27" customHeight="1" x14ac:dyDescent="0.4">
      <c r="B79" s="26" t="s">
        <v>7</v>
      </c>
      <c r="C79" s="8"/>
      <c r="D79" s="8">
        <f t="shared" si="29"/>
        <v>0</v>
      </c>
      <c r="E79" s="8"/>
      <c r="F79" s="8">
        <f t="shared" si="30"/>
        <v>0</v>
      </c>
      <c r="G79" s="8"/>
      <c r="H79" s="8">
        <f t="shared" si="31"/>
        <v>0</v>
      </c>
      <c r="I79" s="8"/>
      <c r="J79" s="8">
        <f t="shared" si="32"/>
        <v>0</v>
      </c>
      <c r="K79" s="8"/>
      <c r="L79" s="8">
        <f t="shared" si="33"/>
        <v>0</v>
      </c>
      <c r="M79" s="8"/>
      <c r="N79" s="8">
        <f t="shared" si="34"/>
        <v>0</v>
      </c>
      <c r="O79" s="8"/>
      <c r="P79" s="8"/>
      <c r="Q79" s="27">
        <f t="shared" si="35"/>
        <v>0</v>
      </c>
      <c r="R79" s="27">
        <v>0</v>
      </c>
      <c r="S79" s="53" t="s">
        <v>21</v>
      </c>
      <c r="T79" s="8"/>
      <c r="U79" s="51">
        <f t="shared" si="36"/>
        <v>0</v>
      </c>
      <c r="V79" s="51">
        <f t="shared" si="37"/>
        <v>0</v>
      </c>
    </row>
    <row r="80" spans="2:22" ht="27" customHeight="1" x14ac:dyDescent="0.4">
      <c r="B80" s="4" t="s">
        <v>31</v>
      </c>
      <c r="C80" s="12"/>
      <c r="D80" s="4">
        <f t="shared" si="29"/>
        <v>0</v>
      </c>
      <c r="E80" s="4"/>
      <c r="F80" s="4">
        <f t="shared" si="30"/>
        <v>0</v>
      </c>
      <c r="G80" s="4"/>
      <c r="H80" s="4">
        <f t="shared" si="31"/>
        <v>0</v>
      </c>
      <c r="I80" s="4"/>
      <c r="J80" s="4">
        <f t="shared" si="32"/>
        <v>0</v>
      </c>
      <c r="K80" s="4"/>
      <c r="L80" s="4">
        <f t="shared" si="33"/>
        <v>0</v>
      </c>
      <c r="M80" s="4"/>
      <c r="N80" s="4">
        <f t="shared" si="34"/>
        <v>0</v>
      </c>
      <c r="O80" s="4"/>
      <c r="P80" s="4"/>
      <c r="Q80" s="30">
        <f t="shared" si="35"/>
        <v>0</v>
      </c>
      <c r="R80" s="27">
        <v>0</v>
      </c>
      <c r="S80" s="53" t="s">
        <v>60</v>
      </c>
      <c r="T80" s="8"/>
      <c r="U80" s="51">
        <f t="shared" si="36"/>
        <v>0</v>
      </c>
      <c r="V80" s="51">
        <f t="shared" si="37"/>
        <v>0</v>
      </c>
    </row>
    <row r="81" spans="2:22" ht="27" customHeight="1" x14ac:dyDescent="0.4">
      <c r="B81" s="8"/>
      <c r="C81" s="8"/>
      <c r="D81" s="8"/>
      <c r="E81" s="8"/>
      <c r="F81" s="8"/>
      <c r="G81" s="8"/>
      <c r="H81" s="8"/>
      <c r="I81" s="8"/>
      <c r="J81" s="8"/>
      <c r="K81" s="8"/>
      <c r="L81" s="8"/>
      <c r="M81" s="8"/>
      <c r="N81" s="8"/>
      <c r="O81" s="8"/>
      <c r="P81" s="8"/>
      <c r="Q81" s="27">
        <f t="shared" si="35"/>
        <v>0</v>
      </c>
      <c r="R81" s="27">
        <f>Q81-C81</f>
        <v>0</v>
      </c>
      <c r="S81" s="54" t="s">
        <v>29</v>
      </c>
      <c r="T81" s="12"/>
      <c r="U81" s="51">
        <f t="shared" si="36"/>
        <v>0</v>
      </c>
      <c r="V81" s="51">
        <f t="shared" si="37"/>
        <v>0</v>
      </c>
    </row>
    <row r="82" spans="2:22" ht="27" customHeight="1" x14ac:dyDescent="0.4">
      <c r="B82" s="4"/>
      <c r="C82" s="12"/>
      <c r="D82" s="4"/>
      <c r="E82" s="4"/>
      <c r="F82" s="4"/>
      <c r="G82" s="4"/>
      <c r="H82" s="4"/>
      <c r="I82" s="4"/>
      <c r="J82" s="4"/>
      <c r="K82" s="4"/>
      <c r="L82" s="4"/>
      <c r="M82" s="4"/>
      <c r="N82" s="4"/>
      <c r="O82" s="4"/>
      <c r="P82" s="4"/>
      <c r="Q82" s="30">
        <f t="shared" si="35"/>
        <v>0</v>
      </c>
      <c r="R82" s="27">
        <f>Q82-C82</f>
        <v>0</v>
      </c>
      <c r="S82" s="53" t="s">
        <v>31</v>
      </c>
      <c r="T82" s="8"/>
      <c r="U82" s="51">
        <f t="shared" si="36"/>
        <v>0</v>
      </c>
      <c r="V82" s="51">
        <f t="shared" si="37"/>
        <v>0</v>
      </c>
    </row>
    <row r="83" spans="2:22" ht="27" customHeight="1" thickBot="1" x14ac:dyDescent="0.45">
      <c r="B83" s="8"/>
      <c r="C83" s="8"/>
      <c r="D83" s="26"/>
      <c r="E83" s="8"/>
      <c r="F83" s="8"/>
      <c r="G83" s="8"/>
      <c r="H83" s="8"/>
      <c r="I83" s="8"/>
      <c r="J83" s="8"/>
      <c r="K83" s="8"/>
      <c r="L83" s="8"/>
      <c r="M83" s="8"/>
      <c r="N83" s="8"/>
      <c r="O83" s="8"/>
      <c r="P83" s="8"/>
      <c r="Q83" s="39">
        <f t="shared" si="35"/>
        <v>0</v>
      </c>
      <c r="R83" s="27">
        <f>Q83-C83</f>
        <v>0</v>
      </c>
      <c r="S83" s="50" t="s">
        <v>61</v>
      </c>
      <c r="T83" s="12"/>
      <c r="U83" s="51">
        <f t="shared" si="36"/>
        <v>0</v>
      </c>
      <c r="V83" s="52">
        <f t="shared" si="37"/>
        <v>0</v>
      </c>
    </row>
    <row r="84" spans="2:22" x14ac:dyDescent="0.4">
      <c r="E84" s="40"/>
      <c r="F84" s="40"/>
      <c r="G84" s="40"/>
      <c r="H84" s="40"/>
      <c r="I84" s="40"/>
      <c r="J84" s="40"/>
      <c r="K84" s="40"/>
      <c r="L84" s="40"/>
      <c r="M84" s="40"/>
      <c r="N84" s="40"/>
      <c r="O84" s="40"/>
      <c r="P84" s="40"/>
    </row>
    <row r="85" spans="2:22" ht="13.5" customHeight="1" x14ac:dyDescent="0.4">
      <c r="B85" s="12" t="s">
        <v>62</v>
      </c>
      <c r="C85" s="12"/>
      <c r="D85" s="55" t="s">
        <v>63</v>
      </c>
    </row>
    <row r="86" spans="2:22" ht="13.5" customHeight="1" x14ac:dyDescent="0.4">
      <c r="B86" s="8" t="s">
        <v>51</v>
      </c>
      <c r="C86" s="8"/>
      <c r="D86" s="8">
        <f t="shared" ref="D86:D91" si="38">C99-C86</f>
        <v>3000</v>
      </c>
      <c r="E86" s="56">
        <f>D86/4</f>
        <v>750</v>
      </c>
    </row>
    <row r="87" spans="2:22" ht="13.5" customHeight="1" x14ac:dyDescent="0.4">
      <c r="B87" s="12" t="s">
        <v>53</v>
      </c>
      <c r="C87" s="12"/>
      <c r="D87" s="8">
        <f t="shared" si="38"/>
        <v>600</v>
      </c>
      <c r="E87" s="56">
        <f t="shared" ref="E87:E96" si="39">D87/4</f>
        <v>150</v>
      </c>
    </row>
    <row r="88" spans="2:22" ht="13.5" customHeight="1" x14ac:dyDescent="0.4">
      <c r="B88" s="8" t="s">
        <v>55</v>
      </c>
      <c r="C88" s="8"/>
      <c r="D88" s="8">
        <f t="shared" si="38"/>
        <v>160</v>
      </c>
      <c r="E88" s="56">
        <f t="shared" si="39"/>
        <v>40</v>
      </c>
    </row>
    <row r="89" spans="2:22" ht="13.5" customHeight="1" x14ac:dyDescent="0.4">
      <c r="B89" s="12" t="s">
        <v>9</v>
      </c>
      <c r="C89" s="12"/>
      <c r="D89" s="8">
        <f t="shared" si="38"/>
        <v>850</v>
      </c>
      <c r="E89" s="56">
        <f t="shared" si="39"/>
        <v>212.5</v>
      </c>
    </row>
    <row r="90" spans="2:22" ht="13.5" customHeight="1" x14ac:dyDescent="0.4">
      <c r="B90" s="8" t="s">
        <v>13</v>
      </c>
      <c r="C90" s="8"/>
      <c r="D90" s="8">
        <f t="shared" si="38"/>
        <v>300</v>
      </c>
      <c r="E90" s="56">
        <f t="shared" si="39"/>
        <v>75</v>
      </c>
    </row>
    <row r="91" spans="2:22" ht="13.5" customHeight="1" x14ac:dyDescent="0.4">
      <c r="B91" s="12" t="s">
        <v>16</v>
      </c>
      <c r="C91" s="12"/>
      <c r="D91" s="8">
        <f t="shared" si="38"/>
        <v>450</v>
      </c>
      <c r="E91" s="56">
        <f t="shared" si="39"/>
        <v>112.5</v>
      </c>
    </row>
    <row r="92" spans="2:22" ht="13.5" customHeight="1" x14ac:dyDescent="0.4">
      <c r="B92" s="8" t="s">
        <v>21</v>
      </c>
      <c r="C92" s="12"/>
      <c r="D92" s="8">
        <f>C106-C92</f>
        <v>750</v>
      </c>
      <c r="E92" s="56">
        <f t="shared" si="39"/>
        <v>187.5</v>
      </c>
    </row>
    <row r="93" spans="2:22" ht="13.5" customHeight="1" x14ac:dyDescent="0.4">
      <c r="B93" s="12" t="s">
        <v>26</v>
      </c>
      <c r="C93" s="8"/>
      <c r="D93" s="8">
        <f>C107-C93</f>
        <v>100</v>
      </c>
      <c r="E93" s="56">
        <f t="shared" si="39"/>
        <v>25</v>
      </c>
    </row>
    <row r="94" spans="2:22" ht="13.5" customHeight="1" x14ac:dyDescent="0.4">
      <c r="B94" s="8" t="s">
        <v>60</v>
      </c>
      <c r="C94" s="12"/>
      <c r="D94" s="8">
        <f>C108-C94</f>
        <v>200</v>
      </c>
      <c r="E94" s="56">
        <f t="shared" si="39"/>
        <v>50</v>
      </c>
    </row>
    <row r="95" spans="2:22" ht="13.5" customHeight="1" x14ac:dyDescent="0.4">
      <c r="B95" s="4" t="s">
        <v>29</v>
      </c>
      <c r="C95" s="8"/>
      <c r="D95" s="8">
        <f>C109-C95</f>
        <v>280</v>
      </c>
      <c r="E95" s="56">
        <f t="shared" si="39"/>
        <v>70</v>
      </c>
    </row>
    <row r="96" spans="2:22" x14ac:dyDescent="0.4">
      <c r="B96" s="8" t="s">
        <v>31</v>
      </c>
      <c r="C96" s="12"/>
      <c r="D96" s="8">
        <f>C110-C96</f>
        <v>0</v>
      </c>
      <c r="E96" s="56">
        <f t="shared" si="39"/>
        <v>0</v>
      </c>
    </row>
    <row r="97" spans="2:14" x14ac:dyDescent="0.4">
      <c r="B97" s="12"/>
    </row>
    <row r="98" spans="2:14" x14ac:dyDescent="0.4">
      <c r="B98" s="112" t="s">
        <v>64</v>
      </c>
      <c r="C98" s="113"/>
      <c r="D98" s="40"/>
    </row>
    <row r="99" spans="2:14" x14ac:dyDescent="0.4">
      <c r="B99" s="8" t="s">
        <v>51</v>
      </c>
      <c r="C99" s="8">
        <v>3000</v>
      </c>
      <c r="D99" s="40"/>
      <c r="I99" s="57" t="s">
        <v>65</v>
      </c>
      <c r="J99" s="58" t="s">
        <v>66</v>
      </c>
      <c r="K99" s="55" t="s">
        <v>63</v>
      </c>
      <c r="L99" s="11"/>
      <c r="M99" s="125" t="s">
        <v>67</v>
      </c>
      <c r="N99" s="125"/>
    </row>
    <row r="100" spans="2:14" x14ac:dyDescent="0.4">
      <c r="B100" s="12" t="s">
        <v>53</v>
      </c>
      <c r="C100" s="12">
        <v>600</v>
      </c>
      <c r="D100" s="40"/>
      <c r="I100" s="4" t="s">
        <v>68</v>
      </c>
      <c r="J100" s="59">
        <v>337</v>
      </c>
      <c r="K100" s="12">
        <f>M100-J100</f>
        <v>1163</v>
      </c>
      <c r="L100" s="4" t="s">
        <v>68</v>
      </c>
      <c r="M100" s="125">
        <v>1500</v>
      </c>
      <c r="N100" s="125"/>
    </row>
    <row r="101" spans="2:14" x14ac:dyDescent="0.4">
      <c r="B101" s="8" t="s">
        <v>55</v>
      </c>
      <c r="C101" s="8">
        <v>160</v>
      </c>
      <c r="D101" s="40"/>
      <c r="I101" s="12" t="s">
        <v>53</v>
      </c>
      <c r="J101" s="59">
        <v>63</v>
      </c>
      <c r="K101" s="12">
        <f>M101-J101</f>
        <v>-23</v>
      </c>
      <c r="L101" s="12" t="s">
        <v>53</v>
      </c>
      <c r="M101" s="125">
        <v>40</v>
      </c>
      <c r="N101" s="125"/>
    </row>
    <row r="102" spans="2:14" x14ac:dyDescent="0.4">
      <c r="B102" s="12" t="s">
        <v>59</v>
      </c>
      <c r="C102" s="12">
        <v>850</v>
      </c>
      <c r="D102" s="40"/>
      <c r="I102" s="4" t="s">
        <v>55</v>
      </c>
      <c r="J102" s="59">
        <v>46</v>
      </c>
      <c r="K102" s="12">
        <f t="shared" ref="K102" si="40">M102-J102</f>
        <v>54</v>
      </c>
      <c r="L102" s="4" t="s">
        <v>55</v>
      </c>
      <c r="M102" s="125">
        <v>100</v>
      </c>
      <c r="N102" s="125"/>
    </row>
    <row r="103" spans="2:14" x14ac:dyDescent="0.4">
      <c r="B103" s="8" t="s">
        <v>13</v>
      </c>
      <c r="C103" s="8">
        <v>300</v>
      </c>
      <c r="D103" s="40"/>
      <c r="I103" s="12" t="s">
        <v>59</v>
      </c>
      <c r="J103" s="12">
        <v>177</v>
      </c>
      <c r="K103" s="12">
        <f>M103-J103</f>
        <v>373</v>
      </c>
      <c r="L103" s="12" t="s">
        <v>59</v>
      </c>
      <c r="M103" s="125">
        <v>550</v>
      </c>
      <c r="N103" s="125"/>
    </row>
    <row r="104" spans="2:14" x14ac:dyDescent="0.4">
      <c r="B104" s="12" t="s">
        <v>16</v>
      </c>
      <c r="C104" s="12">
        <v>450</v>
      </c>
      <c r="D104" s="40"/>
      <c r="I104" s="12" t="s">
        <v>13</v>
      </c>
      <c r="J104" s="12">
        <v>140</v>
      </c>
      <c r="K104" s="12">
        <f t="shared" ref="K104:K110" si="41">M104-J104</f>
        <v>280</v>
      </c>
      <c r="L104" s="12" t="s">
        <v>13</v>
      </c>
      <c r="M104" s="125">
        <v>420</v>
      </c>
      <c r="N104" s="125"/>
    </row>
    <row r="105" spans="2:14" x14ac:dyDescent="0.4">
      <c r="B105" s="8" t="s">
        <v>21</v>
      </c>
      <c r="C105" s="8">
        <v>3760</v>
      </c>
      <c r="D105" s="40"/>
      <c r="I105" s="12" t="s">
        <v>16</v>
      </c>
      <c r="J105" s="12">
        <v>306</v>
      </c>
      <c r="K105" s="12">
        <f t="shared" si="41"/>
        <v>244</v>
      </c>
      <c r="L105" s="12" t="s">
        <v>16</v>
      </c>
      <c r="M105" s="125">
        <v>550</v>
      </c>
      <c r="N105" s="125"/>
    </row>
    <row r="106" spans="2:14" x14ac:dyDescent="0.4">
      <c r="B106" s="12" t="s">
        <v>26</v>
      </c>
      <c r="C106" s="12">
        <v>750</v>
      </c>
      <c r="D106" s="40"/>
      <c r="I106" s="12" t="s">
        <v>69</v>
      </c>
      <c r="J106" s="12">
        <v>99</v>
      </c>
      <c r="K106" s="12">
        <f t="shared" si="41"/>
        <v>51</v>
      </c>
      <c r="L106" s="12" t="s">
        <v>70</v>
      </c>
      <c r="M106" s="125">
        <v>150</v>
      </c>
      <c r="N106" s="125"/>
    </row>
    <row r="107" spans="2:14" x14ac:dyDescent="0.4">
      <c r="B107" s="8" t="s">
        <v>60</v>
      </c>
      <c r="C107" s="8">
        <v>100</v>
      </c>
      <c r="D107" s="40"/>
      <c r="I107" s="12" t="s">
        <v>21</v>
      </c>
      <c r="J107" s="12">
        <v>36</v>
      </c>
      <c r="K107" s="12">
        <f t="shared" si="41"/>
        <v>1964</v>
      </c>
      <c r="L107" s="12" t="s">
        <v>21</v>
      </c>
      <c r="M107" s="125">
        <v>2000</v>
      </c>
      <c r="N107" s="125"/>
    </row>
    <row r="108" spans="2:14" x14ac:dyDescent="0.4">
      <c r="B108" s="4" t="s">
        <v>29</v>
      </c>
      <c r="C108" s="12">
        <v>200</v>
      </c>
      <c r="D108" s="40"/>
      <c r="I108" s="12" t="s">
        <v>71</v>
      </c>
      <c r="J108" s="12">
        <v>20</v>
      </c>
      <c r="K108" s="12">
        <f t="shared" si="41"/>
        <v>530</v>
      </c>
      <c r="L108" s="12" t="s">
        <v>71</v>
      </c>
      <c r="M108" s="125">
        <v>550</v>
      </c>
      <c r="N108" s="125"/>
    </row>
    <row r="109" spans="2:14" x14ac:dyDescent="0.4">
      <c r="B109" s="8" t="s">
        <v>31</v>
      </c>
      <c r="C109" s="8">
        <v>280</v>
      </c>
      <c r="D109" s="40"/>
      <c r="I109" s="12" t="s">
        <v>72</v>
      </c>
      <c r="J109" s="12">
        <v>10</v>
      </c>
      <c r="K109" s="12">
        <f t="shared" si="41"/>
        <v>360</v>
      </c>
      <c r="L109" s="12" t="s">
        <v>72</v>
      </c>
      <c r="M109" s="125">
        <v>370</v>
      </c>
      <c r="N109" s="125"/>
    </row>
    <row r="110" spans="2:14" x14ac:dyDescent="0.4">
      <c r="B110" s="4" t="s">
        <v>61</v>
      </c>
      <c r="C110" s="12">
        <v>0</v>
      </c>
      <c r="D110" s="40"/>
      <c r="I110" s="12" t="s">
        <v>73</v>
      </c>
      <c r="J110" s="12">
        <v>10</v>
      </c>
      <c r="K110" s="12">
        <f t="shared" si="41"/>
        <v>290</v>
      </c>
      <c r="L110" s="12" t="s">
        <v>73</v>
      </c>
      <c r="M110" s="125">
        <v>300</v>
      </c>
      <c r="N110" s="125"/>
    </row>
    <row r="111" spans="2:14" x14ac:dyDescent="0.4">
      <c r="D111" s="40"/>
    </row>
    <row r="115" spans="2:22" ht="19.5" thickBot="1" x14ac:dyDescent="0.45"/>
    <row r="116" spans="2:22" x14ac:dyDescent="0.4">
      <c r="B116" s="43"/>
      <c r="C116" s="123" t="s">
        <v>56</v>
      </c>
      <c r="D116" s="124"/>
      <c r="E116" s="44">
        <f>O102+2</f>
        <v>2</v>
      </c>
      <c r="F116" s="45" t="s">
        <v>38</v>
      </c>
      <c r="G116" s="44">
        <f>E116+1</f>
        <v>3</v>
      </c>
      <c r="H116" s="45" t="s">
        <v>38</v>
      </c>
      <c r="I116" s="44">
        <f>G116+1</f>
        <v>4</v>
      </c>
      <c r="J116" s="45" t="s">
        <v>38</v>
      </c>
      <c r="K116" s="44">
        <f>I116+1</f>
        <v>5</v>
      </c>
      <c r="L116" s="45" t="s">
        <v>38</v>
      </c>
      <c r="M116" s="44">
        <f>K116+1</f>
        <v>6</v>
      </c>
      <c r="N116" s="45" t="s">
        <v>38</v>
      </c>
      <c r="O116" s="44">
        <f>M116+1</f>
        <v>7</v>
      </c>
      <c r="P116" s="45" t="s">
        <v>38</v>
      </c>
      <c r="Q116" s="17" t="s">
        <v>39</v>
      </c>
      <c r="R116" s="17" t="s">
        <v>40</v>
      </c>
      <c r="S116" s="46"/>
      <c r="T116" s="12" t="s">
        <v>57</v>
      </c>
      <c r="U116" s="47" t="s">
        <v>58</v>
      </c>
      <c r="V116" s="47" t="s">
        <v>40</v>
      </c>
    </row>
    <row r="117" spans="2:22" x14ac:dyDescent="0.4">
      <c r="B117" s="20"/>
      <c r="C117" s="21"/>
      <c r="D117" s="21"/>
      <c r="E117" s="4" t="s">
        <v>44</v>
      </c>
      <c r="F117" s="4"/>
      <c r="G117" s="4" t="s">
        <v>45</v>
      </c>
      <c r="H117" s="4"/>
      <c r="I117" s="4" t="s">
        <v>46</v>
      </c>
      <c r="J117" s="4"/>
      <c r="K117" s="4" t="s">
        <v>47</v>
      </c>
      <c r="L117" s="4"/>
      <c r="M117" s="4" t="s">
        <v>48</v>
      </c>
      <c r="N117" s="4"/>
      <c r="O117" s="4" t="s">
        <v>49</v>
      </c>
      <c r="P117" s="4"/>
      <c r="Q117" s="22"/>
      <c r="R117" s="23"/>
      <c r="S117" s="48"/>
      <c r="T117" s="12"/>
      <c r="U117" s="49"/>
      <c r="V117" s="49"/>
    </row>
    <row r="118" spans="2:22" x14ac:dyDescent="0.4">
      <c r="B118" s="8" t="s">
        <v>51</v>
      </c>
      <c r="C118" s="26"/>
      <c r="D118" s="8">
        <f t="shared" ref="D118:D127" si="42">C118/5</f>
        <v>0</v>
      </c>
      <c r="E118" s="8"/>
      <c r="F118" s="8">
        <f t="shared" ref="F118:F128" si="43">E118</f>
        <v>0</v>
      </c>
      <c r="G118" s="8"/>
      <c r="H118" s="8">
        <f t="shared" ref="H118:H128" si="44">F118+G118</f>
        <v>0</v>
      </c>
      <c r="I118" s="8"/>
      <c r="J118" s="8">
        <f t="shared" ref="J118:J128" si="45">H118+I118</f>
        <v>0</v>
      </c>
      <c r="K118" s="8"/>
      <c r="L118" s="8">
        <f t="shared" ref="L118:L128" si="46">J118+K118</f>
        <v>0</v>
      </c>
      <c r="M118" s="8"/>
      <c r="N118" s="8">
        <f t="shared" ref="N118:N128" si="47">L118+M118</f>
        <v>0</v>
      </c>
      <c r="O118" s="8"/>
      <c r="P118" s="8"/>
      <c r="Q118" s="27">
        <f t="shared" ref="Q118:Q128" si="48">E118+G118+I118+K118+M118+O118</f>
        <v>0</v>
      </c>
      <c r="R118" s="28">
        <f t="shared" ref="R118:R128" si="49">Q118-C118</f>
        <v>0</v>
      </c>
      <c r="S118" s="48"/>
      <c r="T118" s="12"/>
      <c r="U118" s="49"/>
      <c r="V118" s="49"/>
    </row>
    <row r="119" spans="2:22" x14ac:dyDescent="0.4">
      <c r="B119" s="12" t="s">
        <v>53</v>
      </c>
      <c r="C119" s="21"/>
      <c r="D119" s="4">
        <f t="shared" si="42"/>
        <v>0</v>
      </c>
      <c r="E119" s="4"/>
      <c r="F119" s="4">
        <f t="shared" si="43"/>
        <v>0</v>
      </c>
      <c r="G119" s="4"/>
      <c r="H119" s="4">
        <f t="shared" si="44"/>
        <v>0</v>
      </c>
      <c r="I119" s="4"/>
      <c r="J119" s="4">
        <f t="shared" si="45"/>
        <v>0</v>
      </c>
      <c r="K119" s="4"/>
      <c r="L119" s="4">
        <f t="shared" si="46"/>
        <v>0</v>
      </c>
      <c r="M119" s="4"/>
      <c r="N119" s="4">
        <f t="shared" si="47"/>
        <v>0</v>
      </c>
      <c r="O119" s="4"/>
      <c r="P119" s="4"/>
      <c r="Q119" s="30">
        <f t="shared" si="48"/>
        <v>0</v>
      </c>
      <c r="R119" s="28">
        <f t="shared" si="49"/>
        <v>0</v>
      </c>
      <c r="S119" s="48"/>
      <c r="T119" s="12"/>
      <c r="U119" s="49"/>
      <c r="V119" s="49"/>
    </row>
    <row r="120" spans="2:22" x14ac:dyDescent="0.4">
      <c r="B120" s="8" t="s">
        <v>55</v>
      </c>
      <c r="C120" s="26"/>
      <c r="D120" s="8">
        <f t="shared" si="42"/>
        <v>0</v>
      </c>
      <c r="E120" s="8"/>
      <c r="F120" s="8">
        <f t="shared" si="43"/>
        <v>0</v>
      </c>
      <c r="G120" s="8"/>
      <c r="H120" s="8">
        <f t="shared" si="44"/>
        <v>0</v>
      </c>
      <c r="I120" s="8"/>
      <c r="J120" s="8">
        <f t="shared" si="45"/>
        <v>0</v>
      </c>
      <c r="K120" s="8"/>
      <c r="L120" s="8">
        <f t="shared" si="46"/>
        <v>0</v>
      </c>
      <c r="M120" s="8"/>
      <c r="N120" s="8">
        <f t="shared" si="47"/>
        <v>0</v>
      </c>
      <c r="O120" s="8"/>
      <c r="P120" s="8"/>
      <c r="Q120" s="27">
        <f t="shared" si="48"/>
        <v>0</v>
      </c>
      <c r="R120" s="28">
        <f t="shared" si="49"/>
        <v>0</v>
      </c>
      <c r="S120" s="48"/>
      <c r="T120" s="12"/>
      <c r="U120" s="49"/>
      <c r="V120" s="49"/>
    </row>
    <row r="121" spans="2:22" x14ac:dyDescent="0.4">
      <c r="B121" s="4" t="s">
        <v>9</v>
      </c>
      <c r="C121" s="4"/>
      <c r="D121" s="4">
        <f t="shared" si="42"/>
        <v>0</v>
      </c>
      <c r="E121" s="4"/>
      <c r="F121" s="4">
        <f t="shared" si="43"/>
        <v>0</v>
      </c>
      <c r="G121" s="4"/>
      <c r="H121" s="4">
        <f t="shared" si="44"/>
        <v>0</v>
      </c>
      <c r="I121" s="4"/>
      <c r="J121" s="4">
        <f t="shared" si="45"/>
        <v>0</v>
      </c>
      <c r="K121" s="4"/>
      <c r="L121" s="4">
        <f t="shared" si="46"/>
        <v>0</v>
      </c>
      <c r="M121" s="4"/>
      <c r="N121" s="4">
        <f t="shared" si="47"/>
        <v>0</v>
      </c>
      <c r="O121" s="4"/>
      <c r="P121" s="4"/>
      <c r="Q121" s="30">
        <f t="shared" si="48"/>
        <v>0</v>
      </c>
      <c r="R121" s="28">
        <f t="shared" si="49"/>
        <v>0</v>
      </c>
      <c r="S121" s="50" t="s">
        <v>59</v>
      </c>
      <c r="T121" s="12"/>
      <c r="U121" s="51">
        <f t="shared" ref="U121:U128" si="50">Q121+Q79+Q93+Q107+P121</f>
        <v>0</v>
      </c>
      <c r="V121" s="52">
        <f t="shared" ref="V121:V128" si="51">U121-C65-C79-C93-C107-C121</f>
        <v>-100</v>
      </c>
    </row>
    <row r="122" spans="2:22" x14ac:dyDescent="0.4">
      <c r="B122" s="8" t="s">
        <v>13</v>
      </c>
      <c r="C122" s="8"/>
      <c r="D122" s="8">
        <f t="shared" si="42"/>
        <v>0</v>
      </c>
      <c r="E122" s="8"/>
      <c r="F122" s="8">
        <f t="shared" si="43"/>
        <v>0</v>
      </c>
      <c r="G122" s="8"/>
      <c r="H122" s="8">
        <f t="shared" si="44"/>
        <v>0</v>
      </c>
      <c r="I122" s="8"/>
      <c r="J122" s="8">
        <f t="shared" si="45"/>
        <v>0</v>
      </c>
      <c r="K122" s="8"/>
      <c r="L122" s="8">
        <f t="shared" si="46"/>
        <v>0</v>
      </c>
      <c r="M122" s="8"/>
      <c r="N122" s="8">
        <f t="shared" si="47"/>
        <v>0</v>
      </c>
      <c r="O122" s="8"/>
      <c r="P122" s="8"/>
      <c r="Q122" s="27">
        <f t="shared" si="48"/>
        <v>0</v>
      </c>
      <c r="R122" s="28">
        <f t="shared" si="49"/>
        <v>0</v>
      </c>
      <c r="S122" s="53" t="s">
        <v>13</v>
      </c>
      <c r="T122" s="8"/>
      <c r="U122" s="51">
        <f t="shared" si="50"/>
        <v>0</v>
      </c>
      <c r="V122" s="52">
        <f t="shared" si="51"/>
        <v>-200</v>
      </c>
    </row>
    <row r="123" spans="2:22" x14ac:dyDescent="0.4">
      <c r="B123" s="4" t="s">
        <v>16</v>
      </c>
      <c r="C123" s="12"/>
      <c r="D123" s="4">
        <f t="shared" si="42"/>
        <v>0</v>
      </c>
      <c r="E123" s="4"/>
      <c r="F123" s="4">
        <f t="shared" si="43"/>
        <v>0</v>
      </c>
      <c r="G123" s="4"/>
      <c r="H123" s="4">
        <f t="shared" si="44"/>
        <v>0</v>
      </c>
      <c r="I123" s="4"/>
      <c r="J123" s="4">
        <f t="shared" si="45"/>
        <v>0</v>
      </c>
      <c r="K123" s="4"/>
      <c r="L123" s="4">
        <f t="shared" si="46"/>
        <v>0</v>
      </c>
      <c r="M123" s="4"/>
      <c r="N123" s="4">
        <f t="shared" si="47"/>
        <v>0</v>
      </c>
      <c r="O123" s="4"/>
      <c r="P123" s="4"/>
      <c r="Q123" s="30">
        <f t="shared" si="48"/>
        <v>0</v>
      </c>
      <c r="R123" s="28">
        <f t="shared" si="49"/>
        <v>0</v>
      </c>
      <c r="S123" s="50" t="s">
        <v>16</v>
      </c>
      <c r="T123" s="12"/>
      <c r="U123" s="51">
        <f t="shared" si="50"/>
        <v>0</v>
      </c>
      <c r="V123" s="52">
        <f t="shared" si="51"/>
        <v>-280</v>
      </c>
    </row>
    <row r="124" spans="2:22" x14ac:dyDescent="0.4">
      <c r="B124" s="8" t="s">
        <v>26</v>
      </c>
      <c r="C124" s="8"/>
      <c r="D124" s="8">
        <f t="shared" si="42"/>
        <v>0</v>
      </c>
      <c r="E124" s="8"/>
      <c r="F124" s="8">
        <f t="shared" si="43"/>
        <v>0</v>
      </c>
      <c r="G124" s="8"/>
      <c r="H124" s="8">
        <f t="shared" si="44"/>
        <v>0</v>
      </c>
      <c r="I124" s="8"/>
      <c r="J124" s="8">
        <f t="shared" si="45"/>
        <v>0</v>
      </c>
      <c r="K124" s="8"/>
      <c r="L124" s="8">
        <f t="shared" si="46"/>
        <v>0</v>
      </c>
      <c r="M124" s="8"/>
      <c r="N124" s="8">
        <f t="shared" si="47"/>
        <v>0</v>
      </c>
      <c r="O124" s="8"/>
      <c r="P124" s="8"/>
      <c r="Q124" s="27">
        <f t="shared" si="48"/>
        <v>0</v>
      </c>
      <c r="R124" s="27">
        <f t="shared" si="49"/>
        <v>0</v>
      </c>
      <c r="S124" s="53" t="s">
        <v>21</v>
      </c>
      <c r="T124" s="8"/>
      <c r="U124" s="51">
        <f t="shared" si="50"/>
        <v>0</v>
      </c>
      <c r="V124" s="51">
        <f t="shared" si="51"/>
        <v>0</v>
      </c>
    </row>
    <row r="125" spans="2:22" x14ac:dyDescent="0.4">
      <c r="B125" s="4" t="s">
        <v>31</v>
      </c>
      <c r="C125" s="12"/>
      <c r="D125" s="4">
        <f t="shared" si="42"/>
        <v>0</v>
      </c>
      <c r="E125" s="4"/>
      <c r="F125" s="4">
        <f t="shared" si="43"/>
        <v>0</v>
      </c>
      <c r="G125" s="4"/>
      <c r="H125" s="4">
        <f t="shared" si="44"/>
        <v>0</v>
      </c>
      <c r="I125" s="4"/>
      <c r="J125" s="4">
        <f t="shared" si="45"/>
        <v>0</v>
      </c>
      <c r="K125" s="4"/>
      <c r="L125" s="4">
        <f t="shared" si="46"/>
        <v>0</v>
      </c>
      <c r="M125" s="4"/>
      <c r="N125" s="4">
        <f t="shared" si="47"/>
        <v>0</v>
      </c>
      <c r="O125" s="4"/>
      <c r="P125" s="4"/>
      <c r="Q125" s="30">
        <f t="shared" si="48"/>
        <v>0</v>
      </c>
      <c r="R125" s="27">
        <f t="shared" si="49"/>
        <v>0</v>
      </c>
      <c r="S125" s="53" t="s">
        <v>60</v>
      </c>
      <c r="T125" s="8"/>
      <c r="U125" s="51">
        <f t="shared" si="50"/>
        <v>0</v>
      </c>
      <c r="V125" s="51">
        <f t="shared" si="51"/>
        <v>0</v>
      </c>
    </row>
    <row r="126" spans="2:22" x14ac:dyDescent="0.4">
      <c r="B126" s="8"/>
      <c r="C126" s="8"/>
      <c r="D126" s="8">
        <f t="shared" si="42"/>
        <v>0</v>
      </c>
      <c r="E126" s="8"/>
      <c r="F126" s="8">
        <f t="shared" si="43"/>
        <v>0</v>
      </c>
      <c r="G126" s="8"/>
      <c r="H126" s="8">
        <f t="shared" si="44"/>
        <v>0</v>
      </c>
      <c r="I126" s="8"/>
      <c r="J126" s="8">
        <f t="shared" si="45"/>
        <v>0</v>
      </c>
      <c r="K126" s="8"/>
      <c r="L126" s="8">
        <f t="shared" si="46"/>
        <v>0</v>
      </c>
      <c r="M126" s="8"/>
      <c r="N126" s="8">
        <f t="shared" si="47"/>
        <v>0</v>
      </c>
      <c r="O126" s="8"/>
      <c r="P126" s="8"/>
      <c r="Q126" s="27">
        <f t="shared" si="48"/>
        <v>0</v>
      </c>
      <c r="R126" s="27">
        <f t="shared" si="49"/>
        <v>0</v>
      </c>
      <c r="S126" s="54" t="s">
        <v>29</v>
      </c>
      <c r="T126" s="12"/>
      <c r="U126" s="51">
        <f t="shared" si="50"/>
        <v>0</v>
      </c>
      <c r="V126" s="51">
        <f t="shared" si="51"/>
        <v>0</v>
      </c>
    </row>
    <row r="127" spans="2:22" x14ac:dyDescent="0.4">
      <c r="B127" s="4"/>
      <c r="C127" s="12"/>
      <c r="D127" s="4">
        <f t="shared" si="42"/>
        <v>0</v>
      </c>
      <c r="E127" s="4"/>
      <c r="F127" s="4">
        <f t="shared" si="43"/>
        <v>0</v>
      </c>
      <c r="G127" s="4"/>
      <c r="H127" s="4">
        <f t="shared" si="44"/>
        <v>0</v>
      </c>
      <c r="I127" s="4"/>
      <c r="J127" s="4">
        <f t="shared" si="45"/>
        <v>0</v>
      </c>
      <c r="K127" s="4"/>
      <c r="L127" s="4">
        <f t="shared" si="46"/>
        <v>0</v>
      </c>
      <c r="M127" s="4"/>
      <c r="N127" s="4">
        <f t="shared" si="47"/>
        <v>0</v>
      </c>
      <c r="O127" s="4"/>
      <c r="P127" s="4"/>
      <c r="Q127" s="30">
        <f t="shared" si="48"/>
        <v>0</v>
      </c>
      <c r="R127" s="27">
        <f t="shared" si="49"/>
        <v>0</v>
      </c>
      <c r="S127" s="53" t="s">
        <v>31</v>
      </c>
      <c r="T127" s="8"/>
      <c r="U127" s="51">
        <f t="shared" si="50"/>
        <v>0</v>
      </c>
      <c r="V127" s="51" t="e">
        <f t="shared" si="51"/>
        <v>#VALUE!</v>
      </c>
    </row>
    <row r="128" spans="2:22" ht="19.5" thickBot="1" x14ac:dyDescent="0.45">
      <c r="B128" s="8"/>
      <c r="C128" s="8"/>
      <c r="D128" s="26"/>
      <c r="E128" s="8"/>
      <c r="F128" s="8">
        <f t="shared" si="43"/>
        <v>0</v>
      </c>
      <c r="G128" s="8"/>
      <c r="H128" s="8">
        <f t="shared" si="44"/>
        <v>0</v>
      </c>
      <c r="I128" s="8"/>
      <c r="J128" s="8">
        <f t="shared" si="45"/>
        <v>0</v>
      </c>
      <c r="K128" s="8"/>
      <c r="L128" s="8">
        <f t="shared" si="46"/>
        <v>0</v>
      </c>
      <c r="M128" s="8"/>
      <c r="N128" s="8">
        <f t="shared" si="47"/>
        <v>0</v>
      </c>
      <c r="O128" s="8"/>
      <c r="P128" s="8"/>
      <c r="Q128" s="39">
        <f t="shared" si="48"/>
        <v>0</v>
      </c>
      <c r="R128" s="28">
        <f t="shared" si="49"/>
        <v>0</v>
      </c>
      <c r="S128" s="50" t="s">
        <v>61</v>
      </c>
      <c r="T128" s="12"/>
      <c r="U128" s="51">
        <f t="shared" si="50"/>
        <v>0</v>
      </c>
      <c r="V128" s="52">
        <f t="shared" si="51"/>
        <v>-600</v>
      </c>
    </row>
  </sheetData>
  <mergeCells count="55">
    <mergeCell ref="B1:B3"/>
    <mergeCell ref="F1:H1"/>
    <mergeCell ref="I1:K1"/>
    <mergeCell ref="L1:O1"/>
    <mergeCell ref="F2:H2"/>
    <mergeCell ref="I2:K2"/>
    <mergeCell ref="C3:D3"/>
    <mergeCell ref="F3:H3"/>
    <mergeCell ref="I3:K3"/>
    <mergeCell ref="C4:D4"/>
    <mergeCell ref="F4:H4"/>
    <mergeCell ref="I4:K4"/>
    <mergeCell ref="C5:D5"/>
    <mergeCell ref="F5:H5"/>
    <mergeCell ref="I5:K5"/>
    <mergeCell ref="F6:H6"/>
    <mergeCell ref="I6:K6"/>
    <mergeCell ref="F7:H7"/>
    <mergeCell ref="I7:K7"/>
    <mergeCell ref="F8:H8"/>
    <mergeCell ref="I8:K8"/>
    <mergeCell ref="F9:H9"/>
    <mergeCell ref="I9:K9"/>
    <mergeCell ref="F10:H10"/>
    <mergeCell ref="I10:K10"/>
    <mergeCell ref="F11:H11"/>
    <mergeCell ref="I11:K11"/>
    <mergeCell ref="F12:H12"/>
    <mergeCell ref="I12:K12"/>
    <mergeCell ref="F13:H13"/>
    <mergeCell ref="I13:K13"/>
    <mergeCell ref="W14:Y14"/>
    <mergeCell ref="M101:N101"/>
    <mergeCell ref="AA14:AC14"/>
    <mergeCell ref="C15:D15"/>
    <mergeCell ref="W15:Y16"/>
    <mergeCell ref="AA15:AC16"/>
    <mergeCell ref="C29:D29"/>
    <mergeCell ref="C43:D43"/>
    <mergeCell ref="Z14:Z20"/>
    <mergeCell ref="C57:D57"/>
    <mergeCell ref="C71:D71"/>
    <mergeCell ref="B98:C98"/>
    <mergeCell ref="M99:N99"/>
    <mergeCell ref="M100:N100"/>
    <mergeCell ref="M108:N108"/>
    <mergeCell ref="M109:N109"/>
    <mergeCell ref="M110:N110"/>
    <mergeCell ref="C116:D116"/>
    <mergeCell ref="M102:N102"/>
    <mergeCell ref="M103:N103"/>
    <mergeCell ref="M104:N104"/>
    <mergeCell ref="M105:N105"/>
    <mergeCell ref="M106:N106"/>
    <mergeCell ref="M107:N107"/>
  </mergeCells>
  <phoneticPr fontId="4"/>
  <conditionalFormatting sqref="D86:D96">
    <cfRule type="cellIs" dxfId="15" priority="8" operator="greaterThan">
      <formula>0</formula>
    </cfRule>
  </conditionalFormatting>
  <conditionalFormatting sqref="R17 R31 R45 R59">
    <cfRule type="cellIs" dxfId="14" priority="1" operator="lessThan">
      <formula>0</formula>
    </cfRule>
  </conditionalFormatting>
  <conditionalFormatting sqref="R20:R22 R27 R34:R36 R41 R48:R50 R55 R62:R64 R69">
    <cfRule type="cellIs" dxfId="13" priority="2" operator="lessThan">
      <formula>0</formula>
    </cfRule>
  </conditionalFormatting>
  <conditionalFormatting sqref="R73">
    <cfRule type="cellIs" dxfId="12" priority="5" operator="lessThan">
      <formula>0</formula>
    </cfRule>
  </conditionalFormatting>
  <conditionalFormatting sqref="R76:R78 R83">
    <cfRule type="cellIs" dxfId="11" priority="6" operator="lessThan">
      <formula>0</formula>
    </cfRule>
  </conditionalFormatting>
  <conditionalFormatting sqref="R118:R123 R128">
    <cfRule type="cellIs" dxfId="10" priority="7" operator="lessThan">
      <formula>0</formula>
    </cfRule>
  </conditionalFormatting>
  <pageMargins left="0" right="0" top="0" bottom="0" header="0.31496062992125984" footer="0.31496062992125984"/>
  <pageSetup paperSize="9" scale="31" fitToHeight="0" orientation="landscape" horizontalDpi="300" verticalDpi="300"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0A22B-409E-41C8-B48D-0B84D7E578D2}">
  <sheetPr>
    <pageSetUpPr fitToPage="1"/>
  </sheetPr>
  <dimension ref="A1:D44"/>
  <sheetViews>
    <sheetView topLeftCell="A21" zoomScaleNormal="100" workbookViewId="0">
      <selection activeCell="D36" sqref="D36"/>
    </sheetView>
  </sheetViews>
  <sheetFormatPr defaultRowHeight="18.75" x14ac:dyDescent="0.4"/>
  <cols>
    <col min="1" max="1" width="15.875" customWidth="1"/>
    <col min="2" max="4" width="20.75" customWidth="1"/>
  </cols>
  <sheetData>
    <row r="1" spans="1:4" x14ac:dyDescent="0.4">
      <c r="A1" s="60" t="s">
        <v>74</v>
      </c>
      <c r="B1" s="60"/>
      <c r="C1" s="60"/>
      <c r="D1" s="61" t="s">
        <v>274</v>
      </c>
    </row>
    <row r="2" spans="1:4" x14ac:dyDescent="0.4">
      <c r="A2" s="62" t="s">
        <v>76</v>
      </c>
      <c r="B2" s="62" t="s">
        <v>77</v>
      </c>
      <c r="C2" s="62" t="s">
        <v>78</v>
      </c>
      <c r="D2" s="62" t="s">
        <v>79</v>
      </c>
    </row>
    <row r="3" spans="1:4" ht="22.5" customHeight="1" x14ac:dyDescent="0.4">
      <c r="A3" s="85">
        <v>45166</v>
      </c>
      <c r="B3" s="3">
        <v>2952</v>
      </c>
      <c r="C3" s="3">
        <v>899</v>
      </c>
      <c r="D3" s="3">
        <v>931</v>
      </c>
    </row>
    <row r="4" spans="1:4" ht="22.5" customHeight="1" x14ac:dyDescent="0.4">
      <c r="A4" s="85">
        <f>A3+1</f>
        <v>45167</v>
      </c>
      <c r="B4" s="3"/>
      <c r="C4" s="3"/>
      <c r="D4" s="3"/>
    </row>
    <row r="5" spans="1:4" ht="22.5" customHeight="1" x14ac:dyDescent="0.4">
      <c r="A5" s="85">
        <f>A4+1</f>
        <v>45168</v>
      </c>
      <c r="B5" s="3"/>
      <c r="C5" s="3"/>
      <c r="D5" s="3"/>
    </row>
    <row r="6" spans="1:4" ht="22.5" customHeight="1" x14ac:dyDescent="0.4">
      <c r="A6" s="85">
        <f t="shared" ref="A6:A42" si="0">A5+1</f>
        <v>45169</v>
      </c>
      <c r="B6" s="3">
        <v>2590</v>
      </c>
      <c r="C6" s="3">
        <v>1144</v>
      </c>
      <c r="D6" s="3">
        <v>1126</v>
      </c>
    </row>
    <row r="7" spans="1:4" ht="22.5" customHeight="1" x14ac:dyDescent="0.4">
      <c r="A7" s="85">
        <f t="shared" si="0"/>
        <v>45170</v>
      </c>
      <c r="B7" s="3">
        <v>2569</v>
      </c>
      <c r="C7" s="3">
        <v>1122</v>
      </c>
      <c r="D7" s="3">
        <v>1103</v>
      </c>
    </row>
    <row r="8" spans="1:4" ht="22.5" customHeight="1" x14ac:dyDescent="0.4">
      <c r="A8" s="64">
        <f t="shared" si="0"/>
        <v>45171</v>
      </c>
      <c r="B8" s="65"/>
      <c r="C8" s="65"/>
      <c r="D8" s="65"/>
    </row>
    <row r="9" spans="1:4" ht="22.5" customHeight="1" x14ac:dyDescent="0.4">
      <c r="A9" s="64">
        <f t="shared" si="0"/>
        <v>45172</v>
      </c>
      <c r="B9" s="65"/>
      <c r="C9" s="65"/>
      <c r="D9" s="65"/>
    </row>
    <row r="10" spans="1:4" ht="22.5" customHeight="1" x14ac:dyDescent="0.4">
      <c r="A10" s="85">
        <f t="shared" si="0"/>
        <v>45173</v>
      </c>
      <c r="B10" s="3">
        <v>2896</v>
      </c>
      <c r="C10" s="3">
        <v>1102</v>
      </c>
      <c r="D10" s="3">
        <v>1077</v>
      </c>
    </row>
    <row r="11" spans="1:4" ht="22.5" customHeight="1" x14ac:dyDescent="0.4">
      <c r="A11" s="85">
        <f t="shared" si="0"/>
        <v>45174</v>
      </c>
      <c r="B11" s="3"/>
      <c r="C11" s="3"/>
      <c r="D11" s="3"/>
    </row>
    <row r="12" spans="1:4" ht="22.5" customHeight="1" x14ac:dyDescent="0.4">
      <c r="A12" s="85">
        <f t="shared" si="0"/>
        <v>45175</v>
      </c>
      <c r="B12" s="3"/>
      <c r="C12" s="3"/>
      <c r="D12" s="3"/>
    </row>
    <row r="13" spans="1:4" ht="22.5" customHeight="1" x14ac:dyDescent="0.4">
      <c r="A13" s="85">
        <f t="shared" si="0"/>
        <v>45176</v>
      </c>
      <c r="B13" s="3"/>
      <c r="C13" s="3"/>
      <c r="D13" s="3"/>
    </row>
    <row r="14" spans="1:4" ht="22.5" customHeight="1" x14ac:dyDescent="0.4">
      <c r="A14" s="85">
        <f t="shared" si="0"/>
        <v>45177</v>
      </c>
      <c r="B14" s="3">
        <v>2542</v>
      </c>
      <c r="C14" s="3">
        <v>1122</v>
      </c>
      <c r="D14" s="3">
        <v>1095</v>
      </c>
    </row>
    <row r="15" spans="1:4" ht="22.5" customHeight="1" x14ac:dyDescent="0.4">
      <c r="A15" s="64">
        <f t="shared" si="0"/>
        <v>45178</v>
      </c>
      <c r="B15" s="65"/>
      <c r="C15" s="65"/>
      <c r="D15" s="65"/>
    </row>
    <row r="16" spans="1:4" ht="22.5" customHeight="1" x14ac:dyDescent="0.4">
      <c r="A16" s="64">
        <f t="shared" si="0"/>
        <v>45179</v>
      </c>
      <c r="B16" s="65"/>
      <c r="C16" s="65"/>
      <c r="D16" s="65"/>
    </row>
    <row r="17" spans="1:4" ht="22.5" customHeight="1" x14ac:dyDescent="0.4">
      <c r="A17" s="85">
        <f t="shared" si="0"/>
        <v>45180</v>
      </c>
      <c r="B17" s="3">
        <v>2279</v>
      </c>
      <c r="C17" s="3">
        <v>1100</v>
      </c>
      <c r="D17" s="3">
        <v>1056</v>
      </c>
    </row>
    <row r="18" spans="1:4" ht="22.5" customHeight="1" x14ac:dyDescent="0.4">
      <c r="A18" s="85">
        <f t="shared" si="0"/>
        <v>45181</v>
      </c>
      <c r="B18" s="3"/>
      <c r="C18" s="3"/>
      <c r="D18" s="3"/>
    </row>
    <row r="19" spans="1:4" ht="22.5" customHeight="1" x14ac:dyDescent="0.4">
      <c r="A19" s="85">
        <f t="shared" si="0"/>
        <v>45182</v>
      </c>
      <c r="B19" s="3"/>
      <c r="C19" s="3"/>
      <c r="D19" s="3"/>
    </row>
    <row r="20" spans="1:4" ht="22.5" customHeight="1" x14ac:dyDescent="0.4">
      <c r="A20" s="85">
        <f t="shared" si="0"/>
        <v>45183</v>
      </c>
      <c r="B20" s="3">
        <v>2626</v>
      </c>
      <c r="C20" s="3">
        <v>1097</v>
      </c>
      <c r="D20" s="3">
        <v>1046</v>
      </c>
    </row>
    <row r="21" spans="1:4" ht="22.5" customHeight="1" x14ac:dyDescent="0.4">
      <c r="A21" s="85">
        <f t="shared" si="0"/>
        <v>45184</v>
      </c>
      <c r="B21" s="3">
        <v>2554</v>
      </c>
      <c r="C21" s="3">
        <v>1190</v>
      </c>
      <c r="D21" s="3">
        <v>1102</v>
      </c>
    </row>
    <row r="22" spans="1:4" ht="22.5" customHeight="1" x14ac:dyDescent="0.4">
      <c r="A22" s="64">
        <f t="shared" si="0"/>
        <v>45185</v>
      </c>
      <c r="B22" s="65"/>
      <c r="C22" s="65"/>
      <c r="D22" s="65"/>
    </row>
    <row r="23" spans="1:4" ht="22.5" customHeight="1" x14ac:dyDescent="0.4">
      <c r="A23" s="64">
        <f t="shared" si="0"/>
        <v>45186</v>
      </c>
      <c r="B23" s="65"/>
      <c r="C23" s="65"/>
      <c r="D23" s="65"/>
    </row>
    <row r="24" spans="1:4" ht="22.5" customHeight="1" x14ac:dyDescent="0.4">
      <c r="A24" s="85">
        <f t="shared" si="0"/>
        <v>45187</v>
      </c>
      <c r="B24" s="3"/>
      <c r="C24" s="3"/>
      <c r="D24" s="3"/>
    </row>
    <row r="25" spans="1:4" ht="22.5" customHeight="1" x14ac:dyDescent="0.4">
      <c r="A25" s="85">
        <f t="shared" si="0"/>
        <v>45188</v>
      </c>
      <c r="B25" s="3"/>
      <c r="C25" s="3"/>
      <c r="D25" s="3"/>
    </row>
    <row r="26" spans="1:4" ht="22.5" customHeight="1" x14ac:dyDescent="0.4">
      <c r="A26" s="85">
        <f t="shared" si="0"/>
        <v>45189</v>
      </c>
      <c r="B26" s="3"/>
      <c r="C26" s="3"/>
      <c r="D26" s="3"/>
    </row>
    <row r="27" spans="1:4" ht="22.5" customHeight="1" x14ac:dyDescent="0.4">
      <c r="A27" s="85">
        <f t="shared" si="0"/>
        <v>45190</v>
      </c>
      <c r="B27" s="3">
        <v>2512</v>
      </c>
      <c r="C27" s="3">
        <v>1007</v>
      </c>
      <c r="D27" s="3">
        <v>1070</v>
      </c>
    </row>
    <row r="28" spans="1:4" ht="22.5" customHeight="1" x14ac:dyDescent="0.4">
      <c r="A28" s="85">
        <f t="shared" si="0"/>
        <v>45191</v>
      </c>
      <c r="B28" s="3">
        <v>2547</v>
      </c>
      <c r="C28" s="3">
        <v>974</v>
      </c>
      <c r="D28" s="3">
        <v>1031</v>
      </c>
    </row>
    <row r="29" spans="1:4" ht="22.5" customHeight="1" x14ac:dyDescent="0.4">
      <c r="A29" s="64">
        <f t="shared" si="0"/>
        <v>45192</v>
      </c>
      <c r="B29" s="65"/>
      <c r="C29" s="65"/>
      <c r="D29" s="65"/>
    </row>
    <row r="30" spans="1:4" ht="22.5" customHeight="1" x14ac:dyDescent="0.4">
      <c r="A30" s="64">
        <f t="shared" si="0"/>
        <v>45193</v>
      </c>
      <c r="B30" s="65"/>
      <c r="C30" s="65"/>
      <c r="D30" s="65"/>
    </row>
    <row r="31" spans="1:4" ht="22.5" customHeight="1" x14ac:dyDescent="0.4">
      <c r="A31" s="85">
        <f t="shared" si="0"/>
        <v>45194</v>
      </c>
      <c r="B31" s="3">
        <v>2401</v>
      </c>
      <c r="C31" s="3">
        <v>936</v>
      </c>
      <c r="D31" s="3">
        <v>944</v>
      </c>
    </row>
    <row r="32" spans="1:4" ht="22.5" customHeight="1" x14ac:dyDescent="0.4">
      <c r="A32" s="85">
        <f t="shared" si="0"/>
        <v>45195</v>
      </c>
      <c r="B32" s="3"/>
      <c r="C32" s="3"/>
      <c r="D32" s="3"/>
    </row>
    <row r="33" spans="1:4" ht="22.5" customHeight="1" x14ac:dyDescent="0.4">
      <c r="A33" s="85">
        <f t="shared" si="0"/>
        <v>45196</v>
      </c>
      <c r="B33" s="3"/>
      <c r="C33" s="3"/>
      <c r="D33" s="3"/>
    </row>
    <row r="34" spans="1:4" ht="22.5" customHeight="1" x14ac:dyDescent="0.4">
      <c r="A34" s="85">
        <f t="shared" si="0"/>
        <v>45197</v>
      </c>
      <c r="B34" s="3"/>
      <c r="C34" s="3"/>
      <c r="D34" s="3"/>
    </row>
    <row r="35" spans="1:4" ht="22.5" customHeight="1" x14ac:dyDescent="0.4">
      <c r="A35" s="85">
        <f t="shared" si="0"/>
        <v>45198</v>
      </c>
      <c r="B35" s="3">
        <v>2202</v>
      </c>
      <c r="C35" s="3">
        <v>1010</v>
      </c>
      <c r="D35" s="3">
        <v>1030</v>
      </c>
    </row>
    <row r="36" spans="1:4" ht="22.5" customHeight="1" x14ac:dyDescent="0.4">
      <c r="A36" s="64">
        <f t="shared" si="0"/>
        <v>45199</v>
      </c>
      <c r="B36" s="65"/>
      <c r="C36" s="65"/>
      <c r="D36" s="65"/>
    </row>
    <row r="37" spans="1:4" ht="18.75" customHeight="1" x14ac:dyDescent="0.4">
      <c r="A37" s="64">
        <f t="shared" si="0"/>
        <v>45200</v>
      </c>
      <c r="B37" s="65"/>
      <c r="C37" s="65"/>
      <c r="D37" s="65"/>
    </row>
    <row r="38" spans="1:4" x14ac:dyDescent="0.4">
      <c r="A38" s="85">
        <f t="shared" si="0"/>
        <v>45201</v>
      </c>
      <c r="B38" s="3"/>
      <c r="C38" s="3"/>
      <c r="D38" s="3"/>
    </row>
    <row r="39" spans="1:4" x14ac:dyDescent="0.4">
      <c r="A39" s="85">
        <f t="shared" si="0"/>
        <v>45202</v>
      </c>
      <c r="B39" s="3"/>
      <c r="C39" s="3"/>
      <c r="D39" s="3"/>
    </row>
    <row r="40" spans="1:4" x14ac:dyDescent="0.4">
      <c r="A40" s="85">
        <f t="shared" si="0"/>
        <v>45203</v>
      </c>
      <c r="B40" s="3"/>
      <c r="C40" s="3"/>
      <c r="D40" s="3"/>
    </row>
    <row r="41" spans="1:4" x14ac:dyDescent="0.4">
      <c r="A41" s="85">
        <f t="shared" si="0"/>
        <v>45204</v>
      </c>
      <c r="B41" s="3"/>
      <c r="C41" s="3"/>
      <c r="D41" s="3"/>
    </row>
    <row r="42" spans="1:4" x14ac:dyDescent="0.4">
      <c r="A42" s="85">
        <f t="shared" si="0"/>
        <v>45205</v>
      </c>
      <c r="B42" s="3"/>
      <c r="C42" s="3"/>
      <c r="D42" s="3"/>
    </row>
    <row r="43" spans="1:4" x14ac:dyDescent="0.4">
      <c r="A43" s="131" t="s">
        <v>196</v>
      </c>
      <c r="B43" s="131"/>
      <c r="C43" s="131"/>
      <c r="D43" s="131"/>
    </row>
    <row r="44" spans="1:4" x14ac:dyDescent="0.4">
      <c r="A44" s="250"/>
      <c r="B44" s="250"/>
      <c r="C44" s="250"/>
      <c r="D44" s="250"/>
    </row>
  </sheetData>
  <mergeCells count="1">
    <mergeCell ref="A43:D44"/>
  </mergeCells>
  <phoneticPr fontId="4"/>
  <pageMargins left="0.7" right="0.7" top="0.75" bottom="0.75" header="0.3" footer="0.3"/>
  <pageSetup paperSize="9" scale="78" orientation="portrait" horizontalDpi="0" verticalDpi="0"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B6565-BBC8-4CA9-A687-EB65A492C9C2}">
  <dimension ref="B1:AP97"/>
  <sheetViews>
    <sheetView topLeftCell="A32" zoomScale="85" zoomScaleNormal="85" workbookViewId="0">
      <selection activeCell="G46" sqref="G46:H46"/>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525</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527</v>
      </c>
      <c r="D8" s="143">
        <v>401</v>
      </c>
      <c r="E8" s="143">
        <v>141</v>
      </c>
      <c r="F8" s="143">
        <v>36</v>
      </c>
      <c r="G8" s="143">
        <v>131</v>
      </c>
      <c r="H8" s="143">
        <v>36</v>
      </c>
      <c r="I8" s="144">
        <v>288</v>
      </c>
      <c r="J8" s="106" t="s">
        <v>265</v>
      </c>
    </row>
    <row r="9" spans="2:10" x14ac:dyDescent="0.4">
      <c r="B9" s="141"/>
      <c r="C9" s="143"/>
      <c r="D9" s="143"/>
      <c r="E9" s="143"/>
      <c r="F9" s="143"/>
      <c r="G9" s="143"/>
      <c r="H9" s="143"/>
      <c r="I9" s="145"/>
    </row>
    <row r="10" spans="2:10" x14ac:dyDescent="0.4">
      <c r="B10" s="141"/>
      <c r="C10" s="143"/>
      <c r="D10" s="143"/>
      <c r="E10" s="143">
        <f>E8+F8</f>
        <v>177</v>
      </c>
      <c r="F10" s="143"/>
      <c r="G10" s="143">
        <f>G8+H8</f>
        <v>167</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528</v>
      </c>
      <c r="D15" s="143"/>
      <c r="E15" s="143"/>
      <c r="F15" s="143"/>
      <c r="G15" s="143"/>
      <c r="H15" s="143"/>
      <c r="I15" s="144"/>
    </row>
    <row r="16" spans="2:10" x14ac:dyDescent="0.4">
      <c r="B16" s="141"/>
      <c r="C16" s="143"/>
      <c r="D16" s="143"/>
      <c r="E16" s="143"/>
      <c r="F16" s="143"/>
      <c r="G16" s="143"/>
      <c r="H16" s="143"/>
      <c r="I16" s="145"/>
    </row>
    <row r="17" spans="2:39" x14ac:dyDescent="0.4">
      <c r="B17" s="141"/>
      <c r="C17" s="143"/>
      <c r="D17" s="143"/>
      <c r="E17" s="143">
        <f>E15+F15</f>
        <v>0</v>
      </c>
      <c r="F17" s="143"/>
      <c r="G17" s="143">
        <f>G15+H15</f>
        <v>0</v>
      </c>
      <c r="H17" s="143"/>
      <c r="I17" s="146"/>
    </row>
    <row r="18" spans="2:39" x14ac:dyDescent="0.4">
      <c r="B18" s="141"/>
      <c r="C18" s="276" t="s">
        <v>529</v>
      </c>
      <c r="D18" s="150" t="e">
        <f t="shared" ref="D18:I18" si="1">D15*D11</f>
        <v>#DIV/0!</v>
      </c>
      <c r="E18" s="150" t="e">
        <f t="shared" si="1"/>
        <v>#DIV/0!</v>
      </c>
      <c r="F18" s="150" t="e">
        <f t="shared" si="1"/>
        <v>#DIV/0!</v>
      </c>
      <c r="G18" s="150" t="e">
        <f t="shared" si="1"/>
        <v>#DIV/0!</v>
      </c>
      <c r="H18" s="150" t="e">
        <f t="shared" si="1"/>
        <v>#DIV/0!</v>
      </c>
      <c r="I18" s="147" t="e">
        <f t="shared" si="1"/>
        <v>#DIV/0!</v>
      </c>
    </row>
    <row r="19" spans="2:39" x14ac:dyDescent="0.4">
      <c r="B19" s="141"/>
      <c r="C19" s="143"/>
      <c r="D19" s="150"/>
      <c r="E19" s="150"/>
      <c r="F19" s="150"/>
      <c r="G19" s="150"/>
      <c r="H19" s="150"/>
      <c r="I19" s="148"/>
    </row>
    <row r="20" spans="2:39" x14ac:dyDescent="0.4">
      <c r="B20" s="141"/>
      <c r="C20" s="143"/>
      <c r="D20" s="150"/>
      <c r="E20" s="150" t="e">
        <f>E18+F18</f>
        <v>#DIV/0!</v>
      </c>
      <c r="F20" s="150"/>
      <c r="G20" s="150" t="e">
        <f>G18+H18</f>
        <v>#DIV/0!</v>
      </c>
      <c r="H20" s="150"/>
      <c r="I20" s="149"/>
    </row>
    <row r="21" spans="2:3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39" x14ac:dyDescent="0.4">
      <c r="B22" s="77"/>
      <c r="C22" s="77"/>
      <c r="D22" s="151" t="s">
        <v>261</v>
      </c>
      <c r="E22" s="78"/>
      <c r="F22" s="78"/>
      <c r="G22" s="78"/>
      <c r="H22" s="78"/>
      <c r="I22" s="78"/>
    </row>
    <row r="23" spans="2:39" x14ac:dyDescent="0.4">
      <c r="B23" s="77"/>
      <c r="C23" s="77"/>
      <c r="D23" s="152"/>
      <c r="E23" s="78"/>
      <c r="F23" s="78"/>
      <c r="G23" s="78"/>
      <c r="H23" s="78"/>
      <c r="I23" s="78"/>
    </row>
    <row r="24" spans="2:39" x14ac:dyDescent="0.4">
      <c r="B24" s="77"/>
      <c r="C24" s="77"/>
      <c r="D24" s="78"/>
      <c r="E24" s="78"/>
      <c r="F24" s="78"/>
      <c r="G24" s="78"/>
      <c r="H24" s="78"/>
      <c r="I24" s="78"/>
    </row>
    <row r="25" spans="2:39" x14ac:dyDescent="0.4">
      <c r="B25" s="77"/>
      <c r="C25" s="77"/>
      <c r="D25" s="78"/>
      <c r="E25" s="78"/>
      <c r="F25" s="78"/>
      <c r="G25" s="78"/>
      <c r="H25" s="78"/>
      <c r="I25" s="78"/>
    </row>
    <row r="26" spans="2:39" x14ac:dyDescent="0.4">
      <c r="B26" s="77"/>
      <c r="C26" s="77"/>
      <c r="D26" s="78"/>
      <c r="E26" s="78"/>
      <c r="F26" s="78"/>
      <c r="G26" s="78"/>
      <c r="H26" s="78"/>
      <c r="I26" s="78"/>
    </row>
    <row r="27" spans="2:39" x14ac:dyDescent="0.4">
      <c r="B27" s="77"/>
      <c r="C27" s="77"/>
      <c r="D27" s="77"/>
      <c r="E27" s="78"/>
      <c r="F27" s="78"/>
      <c r="G27" s="78"/>
      <c r="H27" s="78"/>
      <c r="I27" s="78"/>
    </row>
    <row r="29" spans="2:39" ht="19.5" thickBot="1" x14ac:dyDescent="0.45">
      <c r="D29" s="79"/>
    </row>
    <row r="30" spans="2:39" ht="19.5" customHeight="1"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c r="AF30" s="134" t="s">
        <v>140</v>
      </c>
      <c r="AG30" s="135"/>
      <c r="AH30" s="138" t="s">
        <v>121</v>
      </c>
      <c r="AI30" s="138"/>
      <c r="AJ30" s="138"/>
      <c r="AK30" s="138"/>
      <c r="AL30" s="138"/>
      <c r="AM30" s="139"/>
    </row>
    <row r="31" spans="2:3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c r="AF31" s="190"/>
      <c r="AG31" s="274"/>
      <c r="AH31" s="102" t="s">
        <v>183</v>
      </c>
      <c r="AI31" s="275" t="s">
        <v>123</v>
      </c>
      <c r="AJ31" s="275"/>
      <c r="AK31" s="275" t="s">
        <v>124</v>
      </c>
      <c r="AL31" s="275"/>
      <c r="AM31" s="103" t="s">
        <v>125</v>
      </c>
    </row>
    <row r="32" spans="2:39" x14ac:dyDescent="0.4">
      <c r="B32" s="281" t="s">
        <v>193</v>
      </c>
      <c r="C32" s="272" t="s">
        <v>496</v>
      </c>
      <c r="D32" s="273" t="s">
        <v>511</v>
      </c>
      <c r="E32" s="143">
        <v>147</v>
      </c>
      <c r="F32" s="143">
        <v>25</v>
      </c>
      <c r="G32" s="143">
        <v>145</v>
      </c>
      <c r="H32" s="143">
        <v>25</v>
      </c>
      <c r="I32" s="278">
        <v>633</v>
      </c>
      <c r="K32"/>
      <c r="L32" s="281" t="s">
        <v>193</v>
      </c>
      <c r="M32" s="272" t="s">
        <v>457</v>
      </c>
      <c r="N32" s="273" t="s">
        <v>458</v>
      </c>
      <c r="O32" s="142">
        <v>154</v>
      </c>
      <c r="P32" s="154">
        <v>46</v>
      </c>
      <c r="Q32" s="154">
        <v>174</v>
      </c>
      <c r="R32" s="144">
        <v>46</v>
      </c>
      <c r="S32" s="278">
        <v>328</v>
      </c>
      <c r="V32" s="281" t="s">
        <v>193</v>
      </c>
      <c r="W32" s="272" t="s">
        <v>390</v>
      </c>
      <c r="X32" s="273" t="s">
        <v>397</v>
      </c>
      <c r="Y32" s="273">
        <v>111</v>
      </c>
      <c r="Z32" s="273">
        <v>72</v>
      </c>
      <c r="AA32" s="273">
        <v>191</v>
      </c>
      <c r="AB32" s="273">
        <v>72</v>
      </c>
      <c r="AC32" s="278">
        <v>175</v>
      </c>
      <c r="AF32" s="191" t="s">
        <v>193</v>
      </c>
      <c r="AG32" s="272" t="s">
        <v>333</v>
      </c>
      <c r="AH32" s="273" t="s">
        <v>344</v>
      </c>
      <c r="AI32" s="273">
        <v>232</v>
      </c>
      <c r="AJ32" s="273">
        <v>59</v>
      </c>
      <c r="AK32" s="273">
        <v>173</v>
      </c>
      <c r="AL32" s="273">
        <v>59</v>
      </c>
      <c r="AM32" s="194">
        <v>704</v>
      </c>
    </row>
    <row r="33" spans="2:40" x14ac:dyDescent="0.4">
      <c r="B33" s="282"/>
      <c r="C33" s="141"/>
      <c r="D33" s="143"/>
      <c r="E33" s="143"/>
      <c r="F33" s="143"/>
      <c r="G33" s="143"/>
      <c r="H33" s="143"/>
      <c r="I33" s="184"/>
      <c r="K33"/>
      <c r="L33" s="282"/>
      <c r="M33" s="141"/>
      <c r="N33" s="143"/>
      <c r="O33" s="264"/>
      <c r="P33" s="156"/>
      <c r="Q33" s="156"/>
      <c r="R33" s="146"/>
      <c r="S33" s="184"/>
      <c r="V33" s="282"/>
      <c r="W33" s="141"/>
      <c r="X33" s="143"/>
      <c r="Y33" s="143"/>
      <c r="Z33" s="143"/>
      <c r="AA33" s="143"/>
      <c r="AB33" s="143"/>
      <c r="AC33" s="184"/>
      <c r="AF33" s="192"/>
      <c r="AG33" s="141"/>
      <c r="AH33" s="143"/>
      <c r="AI33" s="143"/>
      <c r="AJ33" s="143"/>
      <c r="AK33" s="143"/>
      <c r="AL33" s="143"/>
      <c r="AM33" s="145"/>
    </row>
    <row r="34" spans="2:40" ht="19.5" thickBot="1" x14ac:dyDescent="0.45">
      <c r="B34" s="282"/>
      <c r="C34" s="153"/>
      <c r="D34" s="177"/>
      <c r="E34" s="277">
        <f>E32+F32</f>
        <v>172</v>
      </c>
      <c r="F34" s="277"/>
      <c r="G34" s="277">
        <f>G32+H32</f>
        <v>170</v>
      </c>
      <c r="H34" s="277"/>
      <c r="I34" s="185"/>
      <c r="K34"/>
      <c r="L34" s="282"/>
      <c r="M34" s="153"/>
      <c r="N34" s="177"/>
      <c r="O34" s="277">
        <f>O32+P32</f>
        <v>200</v>
      </c>
      <c r="P34" s="277"/>
      <c r="Q34" s="277">
        <f>Q32+R32</f>
        <v>220</v>
      </c>
      <c r="R34" s="277"/>
      <c r="S34" s="185"/>
      <c r="V34" s="282"/>
      <c r="W34" s="153"/>
      <c r="X34" s="177"/>
      <c r="Y34" s="277">
        <f>Y32+Z32</f>
        <v>183</v>
      </c>
      <c r="Z34" s="277"/>
      <c r="AA34" s="277">
        <f>AA32+AB32</f>
        <v>263</v>
      </c>
      <c r="AB34" s="277"/>
      <c r="AC34" s="185"/>
      <c r="AF34" s="192"/>
      <c r="AG34" s="153"/>
      <c r="AH34" s="177"/>
      <c r="AI34" s="207">
        <f>AI32+AJ32</f>
        <v>291</v>
      </c>
      <c r="AJ34" s="208"/>
      <c r="AK34" s="207">
        <f>AK32+AL32</f>
        <v>232</v>
      </c>
      <c r="AL34" s="208"/>
      <c r="AM34" s="176"/>
    </row>
    <row r="35" spans="2:40" x14ac:dyDescent="0.4">
      <c r="B35" s="282"/>
      <c r="C35" s="272" t="s">
        <v>497</v>
      </c>
      <c r="D35" s="279" t="s">
        <v>520</v>
      </c>
      <c r="E35" s="143">
        <v>111</v>
      </c>
      <c r="F35" s="143">
        <v>20</v>
      </c>
      <c r="G35" s="143">
        <v>137</v>
      </c>
      <c r="H35" s="143">
        <v>20</v>
      </c>
      <c r="I35" s="144">
        <v>397</v>
      </c>
      <c r="K35"/>
      <c r="L35" s="282"/>
      <c r="M35" s="272" t="s">
        <v>459</v>
      </c>
      <c r="N35" s="279" t="s">
        <v>474</v>
      </c>
      <c r="O35" s="143">
        <v>155</v>
      </c>
      <c r="P35" s="143">
        <v>47</v>
      </c>
      <c r="Q35" s="143">
        <v>194</v>
      </c>
      <c r="R35" s="143">
        <v>47</v>
      </c>
      <c r="S35" s="144">
        <v>648</v>
      </c>
      <c r="V35" s="282"/>
      <c r="W35" s="272" t="s">
        <v>391</v>
      </c>
      <c r="X35" s="279" t="s">
        <v>409</v>
      </c>
      <c r="Y35" s="273">
        <v>183</v>
      </c>
      <c r="Z35" s="273">
        <v>26</v>
      </c>
      <c r="AA35" s="273">
        <v>183</v>
      </c>
      <c r="AB35" s="273">
        <v>26</v>
      </c>
      <c r="AC35" s="278">
        <v>508</v>
      </c>
      <c r="AF35" s="192"/>
      <c r="AG35" s="272" t="s">
        <v>334</v>
      </c>
      <c r="AH35" s="197" t="s">
        <v>359</v>
      </c>
      <c r="AI35" s="273">
        <v>274</v>
      </c>
      <c r="AJ35" s="273">
        <v>47</v>
      </c>
      <c r="AK35" s="273">
        <v>257</v>
      </c>
      <c r="AL35" s="273">
        <v>47</v>
      </c>
      <c r="AM35" s="194">
        <v>1841</v>
      </c>
    </row>
    <row r="36" spans="2:40" x14ac:dyDescent="0.4">
      <c r="B36" s="282"/>
      <c r="C36" s="141"/>
      <c r="D36" s="150"/>
      <c r="E36" s="143"/>
      <c r="F36" s="143"/>
      <c r="G36" s="143"/>
      <c r="H36" s="143"/>
      <c r="I36" s="145"/>
      <c r="K36"/>
      <c r="L36" s="282"/>
      <c r="M36" s="141"/>
      <c r="N36" s="150"/>
      <c r="O36" s="143"/>
      <c r="P36" s="143"/>
      <c r="Q36" s="143"/>
      <c r="R36" s="143"/>
      <c r="S36" s="145"/>
      <c r="V36" s="282"/>
      <c r="W36" s="141"/>
      <c r="X36" s="150"/>
      <c r="Y36" s="143"/>
      <c r="Z36" s="143"/>
      <c r="AA36" s="143"/>
      <c r="AB36" s="143"/>
      <c r="AC36" s="184"/>
      <c r="AF36" s="192"/>
      <c r="AG36" s="141"/>
      <c r="AH36" s="204"/>
      <c r="AI36" s="143"/>
      <c r="AJ36" s="143"/>
      <c r="AK36" s="143"/>
      <c r="AL36" s="143"/>
      <c r="AM36" s="145"/>
    </row>
    <row r="37" spans="2:40" ht="19.5" thickBot="1" x14ac:dyDescent="0.45">
      <c r="B37" s="282"/>
      <c r="C37" s="153"/>
      <c r="D37" s="280"/>
      <c r="E37" s="277">
        <f>E35+F35</f>
        <v>131</v>
      </c>
      <c r="F37" s="277"/>
      <c r="G37" s="277">
        <f>G35+H35</f>
        <v>157</v>
      </c>
      <c r="H37" s="277"/>
      <c r="I37" s="146"/>
      <c r="K37"/>
      <c r="L37" s="282"/>
      <c r="M37" s="153"/>
      <c r="N37" s="280"/>
      <c r="O37" s="277">
        <f>O35+P35</f>
        <v>202</v>
      </c>
      <c r="P37" s="277"/>
      <c r="Q37" s="277">
        <f>Q35+R35</f>
        <v>241</v>
      </c>
      <c r="R37" s="277"/>
      <c r="S37" s="146"/>
      <c r="V37" s="282"/>
      <c r="W37" s="153"/>
      <c r="X37" s="280"/>
      <c r="Y37" s="277">
        <f>Y35+Z35</f>
        <v>209</v>
      </c>
      <c r="Z37" s="277"/>
      <c r="AA37" s="277">
        <f>AA35+AB35</f>
        <v>209</v>
      </c>
      <c r="AB37" s="277"/>
      <c r="AC37" s="185"/>
      <c r="AF37" s="192"/>
      <c r="AG37" s="153"/>
      <c r="AH37" s="205"/>
      <c r="AI37" s="207">
        <f>AI35+AJ35</f>
        <v>321</v>
      </c>
      <c r="AJ37" s="208"/>
      <c r="AK37" s="207">
        <f>AK35+AL35</f>
        <v>304</v>
      </c>
      <c r="AL37" s="208"/>
      <c r="AM37" s="176"/>
    </row>
    <row r="38" spans="2:40" x14ac:dyDescent="0.4">
      <c r="B38" s="282"/>
      <c r="C38" s="272" t="s">
        <v>498</v>
      </c>
      <c r="D38" s="273" t="s">
        <v>523</v>
      </c>
      <c r="E38" s="143">
        <v>109</v>
      </c>
      <c r="F38" s="143">
        <v>37</v>
      </c>
      <c r="G38" s="143">
        <v>121</v>
      </c>
      <c r="H38" s="143">
        <v>37</v>
      </c>
      <c r="I38" s="144">
        <v>445</v>
      </c>
      <c r="K38"/>
      <c r="L38" s="282"/>
      <c r="M38" s="272" t="s">
        <v>448</v>
      </c>
      <c r="N38" s="273" t="s">
        <v>478</v>
      </c>
      <c r="O38" s="143">
        <v>151</v>
      </c>
      <c r="P38" s="143">
        <v>17</v>
      </c>
      <c r="Q38" s="143">
        <v>113</v>
      </c>
      <c r="R38" s="143">
        <v>17</v>
      </c>
      <c r="S38" s="144">
        <v>251</v>
      </c>
      <c r="V38" s="282"/>
      <c r="W38" s="272" t="s">
        <v>398</v>
      </c>
      <c r="X38" s="273" t="s">
        <v>419</v>
      </c>
      <c r="Y38" s="273">
        <v>182</v>
      </c>
      <c r="Z38" s="273">
        <v>72</v>
      </c>
      <c r="AA38" s="273">
        <v>253</v>
      </c>
      <c r="AB38" s="273">
        <v>72</v>
      </c>
      <c r="AC38" s="278">
        <v>553</v>
      </c>
      <c r="AF38" s="192"/>
      <c r="AG38" s="272" t="s">
        <v>335</v>
      </c>
      <c r="AH38" s="273" t="s">
        <v>364</v>
      </c>
      <c r="AI38" s="273">
        <v>275</v>
      </c>
      <c r="AJ38" s="273">
        <v>74</v>
      </c>
      <c r="AK38" s="273">
        <v>253</v>
      </c>
      <c r="AL38" s="273">
        <v>74</v>
      </c>
      <c r="AM38" s="194">
        <v>1867</v>
      </c>
    </row>
    <row r="39" spans="2:40" x14ac:dyDescent="0.4">
      <c r="B39" s="282"/>
      <c r="C39" s="141"/>
      <c r="D39" s="143"/>
      <c r="E39" s="143"/>
      <c r="F39" s="143"/>
      <c r="G39" s="143"/>
      <c r="H39" s="143"/>
      <c r="I39" s="145"/>
      <c r="K39"/>
      <c r="L39" s="282"/>
      <c r="M39" s="141"/>
      <c r="N39" s="143"/>
      <c r="O39" s="143"/>
      <c r="P39" s="143"/>
      <c r="Q39" s="143"/>
      <c r="R39" s="143"/>
      <c r="S39" s="145"/>
      <c r="V39" s="282"/>
      <c r="W39" s="141"/>
      <c r="X39" s="143"/>
      <c r="Y39" s="143"/>
      <c r="Z39" s="143"/>
      <c r="AA39" s="143"/>
      <c r="AB39" s="143"/>
      <c r="AC39" s="184"/>
      <c r="AF39" s="192"/>
      <c r="AG39" s="141"/>
      <c r="AH39" s="143"/>
      <c r="AI39" s="143"/>
      <c r="AJ39" s="143"/>
      <c r="AK39" s="143"/>
      <c r="AL39" s="143"/>
      <c r="AM39" s="145"/>
    </row>
    <row r="40" spans="2:40" ht="19.5" thickBot="1" x14ac:dyDescent="0.45">
      <c r="B40" s="282"/>
      <c r="C40" s="153"/>
      <c r="D40" s="177"/>
      <c r="E40" s="277">
        <f>E38+F38</f>
        <v>146</v>
      </c>
      <c r="F40" s="277"/>
      <c r="G40" s="277">
        <f>G38+H38</f>
        <v>158</v>
      </c>
      <c r="H40" s="277"/>
      <c r="I40" s="146"/>
      <c r="K40"/>
      <c r="L40" s="282"/>
      <c r="M40" s="153"/>
      <c r="N40" s="177"/>
      <c r="O40" s="277">
        <f>O38+P38</f>
        <v>168</v>
      </c>
      <c r="P40" s="277"/>
      <c r="Q40" s="277">
        <f>Q38+R38</f>
        <v>130</v>
      </c>
      <c r="R40" s="277"/>
      <c r="S40" s="146"/>
      <c r="V40" s="282"/>
      <c r="W40" s="153"/>
      <c r="X40" s="177"/>
      <c r="Y40" s="277">
        <f>Y38+Z38</f>
        <v>254</v>
      </c>
      <c r="Z40" s="277"/>
      <c r="AA40" s="277">
        <f>AA38+AB38</f>
        <v>325</v>
      </c>
      <c r="AB40" s="277"/>
      <c r="AC40" s="185"/>
      <c r="AF40" s="192"/>
      <c r="AG40" s="153"/>
      <c r="AH40" s="177"/>
      <c r="AI40" s="207">
        <f>AI38+AJ38</f>
        <v>349</v>
      </c>
      <c r="AJ40" s="208"/>
      <c r="AK40" s="207">
        <f>AK38+AL38</f>
        <v>327</v>
      </c>
      <c r="AL40" s="208"/>
      <c r="AM40" s="176"/>
      <c r="AN40" s="66">
        <v>82.9</v>
      </c>
    </row>
    <row r="41" spans="2:40" x14ac:dyDescent="0.4">
      <c r="B41" s="282"/>
      <c r="C41" s="272" t="s">
        <v>499</v>
      </c>
      <c r="D41" s="143" t="s">
        <v>526</v>
      </c>
      <c r="E41" s="143">
        <v>145</v>
      </c>
      <c r="F41" s="143">
        <v>40</v>
      </c>
      <c r="G41" s="143">
        <v>123</v>
      </c>
      <c r="H41" s="143">
        <v>40</v>
      </c>
      <c r="I41" s="144">
        <v>367</v>
      </c>
      <c r="K41"/>
      <c r="L41" s="282"/>
      <c r="M41" s="272" t="s">
        <v>449</v>
      </c>
      <c r="N41" s="273" t="s">
        <v>481</v>
      </c>
      <c r="O41" s="143">
        <v>104</v>
      </c>
      <c r="P41" s="143">
        <v>31</v>
      </c>
      <c r="Q41" s="143">
        <v>139</v>
      </c>
      <c r="R41" s="143">
        <v>31</v>
      </c>
      <c r="S41" s="144">
        <v>484</v>
      </c>
      <c r="V41" s="282"/>
      <c r="W41" s="272" t="s">
        <v>399</v>
      </c>
      <c r="X41" s="273" t="s">
        <v>423</v>
      </c>
      <c r="Y41" s="273">
        <v>84</v>
      </c>
      <c r="Z41" s="273">
        <v>23</v>
      </c>
      <c r="AA41" s="273">
        <v>102</v>
      </c>
      <c r="AB41" s="273">
        <v>23</v>
      </c>
      <c r="AC41" s="278">
        <v>332</v>
      </c>
      <c r="AF41" s="192"/>
      <c r="AG41" s="272" t="s">
        <v>336</v>
      </c>
      <c r="AH41" s="273" t="s">
        <v>365</v>
      </c>
      <c r="AI41" s="273">
        <v>362</v>
      </c>
      <c r="AJ41" s="273">
        <v>110</v>
      </c>
      <c r="AK41" s="273">
        <v>475</v>
      </c>
      <c r="AL41" s="273">
        <v>110</v>
      </c>
      <c r="AM41" s="194">
        <v>3341</v>
      </c>
    </row>
    <row r="42" spans="2:40" x14ac:dyDescent="0.4">
      <c r="B42" s="282"/>
      <c r="C42" s="141"/>
      <c r="D42" s="143"/>
      <c r="E42" s="143"/>
      <c r="F42" s="143"/>
      <c r="G42" s="143"/>
      <c r="H42" s="143"/>
      <c r="I42" s="145"/>
      <c r="K42"/>
      <c r="L42" s="282"/>
      <c r="M42" s="141"/>
      <c r="N42" s="143"/>
      <c r="O42" s="143"/>
      <c r="P42" s="143"/>
      <c r="Q42" s="143"/>
      <c r="R42" s="143"/>
      <c r="S42" s="145"/>
      <c r="V42" s="282"/>
      <c r="W42" s="141"/>
      <c r="X42" s="143"/>
      <c r="Y42" s="143"/>
      <c r="Z42" s="143"/>
      <c r="AA42" s="143"/>
      <c r="AB42" s="143"/>
      <c r="AC42" s="184"/>
      <c r="AF42" s="192"/>
      <c r="AG42" s="141"/>
      <c r="AH42" s="143"/>
      <c r="AI42" s="143"/>
      <c r="AJ42" s="143"/>
      <c r="AK42" s="143"/>
      <c r="AL42" s="143"/>
      <c r="AM42" s="145"/>
    </row>
    <row r="43" spans="2:40" ht="19.5" thickBot="1" x14ac:dyDescent="0.45">
      <c r="B43" s="282"/>
      <c r="C43" s="153"/>
      <c r="D43" s="143"/>
      <c r="E43" s="277">
        <f>E41+F41</f>
        <v>185</v>
      </c>
      <c r="F43" s="277"/>
      <c r="G43" s="277">
        <f>G41+H41</f>
        <v>163</v>
      </c>
      <c r="H43" s="277"/>
      <c r="I43" s="146"/>
      <c r="K43"/>
      <c r="L43" s="282"/>
      <c r="M43" s="153"/>
      <c r="N43" s="177"/>
      <c r="O43" s="277">
        <f>O41+P41</f>
        <v>135</v>
      </c>
      <c r="P43" s="277"/>
      <c r="Q43" s="277">
        <f>Q41+R41</f>
        <v>170</v>
      </c>
      <c r="R43" s="277"/>
      <c r="S43" s="146"/>
      <c r="V43" s="282"/>
      <c r="W43" s="153"/>
      <c r="X43" s="177"/>
      <c r="Y43" s="277">
        <f>Y41+Z41</f>
        <v>107</v>
      </c>
      <c r="Z43" s="277"/>
      <c r="AA43" s="277">
        <f>AA41+AB41</f>
        <v>125</v>
      </c>
      <c r="AB43" s="277"/>
      <c r="AC43" s="185"/>
      <c r="AF43" s="192"/>
      <c r="AG43" s="153"/>
      <c r="AH43" s="177"/>
      <c r="AI43" s="207">
        <f>AI41+AJ41</f>
        <v>472</v>
      </c>
      <c r="AJ43" s="208"/>
      <c r="AK43" s="207">
        <f>AK41+AL41</f>
        <v>585</v>
      </c>
      <c r="AL43" s="208"/>
      <c r="AM43" s="176"/>
      <c r="AN43" s="66">
        <v>148.47999999999999</v>
      </c>
    </row>
    <row r="44" spans="2:40" x14ac:dyDescent="0.4">
      <c r="B44" s="282"/>
      <c r="C44" s="272" t="s">
        <v>512</v>
      </c>
      <c r="D44" s="143" t="s">
        <v>530</v>
      </c>
      <c r="E44" s="143">
        <v>203</v>
      </c>
      <c r="F44" s="143">
        <v>41</v>
      </c>
      <c r="G44" s="143">
        <v>213</v>
      </c>
      <c r="H44" s="143">
        <v>41</v>
      </c>
      <c r="I44" s="144">
        <v>288</v>
      </c>
      <c r="K44"/>
      <c r="L44" s="282"/>
      <c r="M44" s="272" t="s">
        <v>450</v>
      </c>
      <c r="N44" s="143" t="s">
        <v>484</v>
      </c>
      <c r="O44" s="143">
        <v>133</v>
      </c>
      <c r="P44" s="143">
        <v>29</v>
      </c>
      <c r="Q44" s="143">
        <v>146</v>
      </c>
      <c r="R44" s="143">
        <v>29</v>
      </c>
      <c r="S44" s="144">
        <v>432</v>
      </c>
      <c r="V44" s="282"/>
      <c r="W44" s="272" t="s">
        <v>427</v>
      </c>
      <c r="X44" s="273" t="s">
        <v>428</v>
      </c>
      <c r="Y44" s="273">
        <v>76</v>
      </c>
      <c r="Z44" s="273">
        <v>20</v>
      </c>
      <c r="AA44" s="273">
        <v>78</v>
      </c>
      <c r="AB44" s="273">
        <v>20</v>
      </c>
      <c r="AC44" s="278">
        <v>332</v>
      </c>
      <c r="AF44" s="192"/>
      <c r="AG44" s="272" t="s">
        <v>337</v>
      </c>
      <c r="AH44" s="143" t="s">
        <v>370</v>
      </c>
      <c r="AI44" s="143">
        <v>457</v>
      </c>
      <c r="AJ44" s="143">
        <v>150</v>
      </c>
      <c r="AK44" s="143">
        <v>536</v>
      </c>
      <c r="AL44" s="143">
        <v>150</v>
      </c>
      <c r="AM44" s="144">
        <v>2319</v>
      </c>
    </row>
    <row r="45" spans="2:40" x14ac:dyDescent="0.4">
      <c r="B45" s="282"/>
      <c r="C45" s="141"/>
      <c r="D45" s="143"/>
      <c r="E45" s="143"/>
      <c r="F45" s="143"/>
      <c r="G45" s="143"/>
      <c r="H45" s="143"/>
      <c r="I45" s="145"/>
      <c r="K45"/>
      <c r="L45" s="282"/>
      <c r="M45" s="141"/>
      <c r="N45" s="143"/>
      <c r="O45" s="143"/>
      <c r="P45" s="143"/>
      <c r="Q45" s="143"/>
      <c r="R45" s="143"/>
      <c r="S45" s="145"/>
      <c r="V45" s="282"/>
      <c r="W45" s="141"/>
      <c r="X45" s="143"/>
      <c r="Y45" s="143"/>
      <c r="Z45" s="143"/>
      <c r="AA45" s="143"/>
      <c r="AB45" s="143"/>
      <c r="AC45" s="184"/>
      <c r="AF45" s="192"/>
      <c r="AG45" s="141"/>
      <c r="AH45" s="143"/>
      <c r="AI45" s="143"/>
      <c r="AJ45" s="143"/>
      <c r="AK45" s="143"/>
      <c r="AL45" s="143"/>
      <c r="AM45" s="145"/>
    </row>
    <row r="46" spans="2:40" ht="19.5" thickBot="1" x14ac:dyDescent="0.45">
      <c r="B46" s="282"/>
      <c r="C46" s="153"/>
      <c r="D46" s="143"/>
      <c r="E46" s="277">
        <f>E44+F44</f>
        <v>244</v>
      </c>
      <c r="F46" s="277"/>
      <c r="G46" s="277">
        <f>G44+H44</f>
        <v>254</v>
      </c>
      <c r="H46" s="277"/>
      <c r="I46" s="146"/>
      <c r="K46"/>
      <c r="L46" s="282"/>
      <c r="M46" s="153"/>
      <c r="N46" s="143"/>
      <c r="O46" s="277">
        <f>O44+P44</f>
        <v>162</v>
      </c>
      <c r="P46" s="277"/>
      <c r="Q46" s="277">
        <f>Q44+R44</f>
        <v>175</v>
      </c>
      <c r="R46" s="277"/>
      <c r="S46" s="146"/>
      <c r="V46" s="282"/>
      <c r="W46" s="153"/>
      <c r="X46" s="177"/>
      <c r="Y46" s="277">
        <f>Y44+Z44</f>
        <v>96</v>
      </c>
      <c r="Z46" s="277"/>
      <c r="AA46" s="277">
        <f>AA44+AB44</f>
        <v>98</v>
      </c>
      <c r="AB46" s="277"/>
      <c r="AC46" s="185"/>
      <c r="AF46" s="192"/>
      <c r="AG46" s="153"/>
      <c r="AH46" s="143"/>
      <c r="AI46" s="207">
        <f>AI44+AJ44</f>
        <v>607</v>
      </c>
      <c r="AJ46" s="208"/>
      <c r="AK46" s="207">
        <f>AK44+AL44</f>
        <v>686</v>
      </c>
      <c r="AL46" s="208"/>
      <c r="AM46" s="146"/>
      <c r="AN46" s="66">
        <v>103</v>
      </c>
    </row>
    <row r="47" spans="2:40" x14ac:dyDescent="0.4">
      <c r="B47" s="282"/>
      <c r="C47" s="272" t="s">
        <v>513</v>
      </c>
      <c r="D47" s="273"/>
      <c r="E47" s="273"/>
      <c r="F47" s="273"/>
      <c r="G47" s="273"/>
      <c r="H47" s="273"/>
      <c r="I47" s="278"/>
      <c r="K47" s="88"/>
      <c r="L47" s="282"/>
      <c r="M47" s="272" t="s">
        <v>451</v>
      </c>
      <c r="N47" s="273" t="s">
        <v>492</v>
      </c>
      <c r="O47" s="273">
        <v>215</v>
      </c>
      <c r="P47" s="273">
        <v>37</v>
      </c>
      <c r="Q47" s="273">
        <v>168</v>
      </c>
      <c r="R47" s="273">
        <v>37</v>
      </c>
      <c r="S47" s="278">
        <v>478</v>
      </c>
      <c r="V47" s="282"/>
      <c r="W47" s="272" t="s">
        <v>429</v>
      </c>
      <c r="X47" s="273" t="s">
        <v>432</v>
      </c>
      <c r="Y47" s="273">
        <v>102</v>
      </c>
      <c r="Z47" s="273">
        <v>24</v>
      </c>
      <c r="AA47" s="273">
        <v>72</v>
      </c>
      <c r="AB47" s="273">
        <v>24</v>
      </c>
      <c r="AC47" s="278">
        <v>184</v>
      </c>
      <c r="AF47" s="192"/>
      <c r="AG47" s="272" t="s">
        <v>338</v>
      </c>
      <c r="AH47" s="143" t="s">
        <v>374</v>
      </c>
      <c r="AI47" s="143">
        <v>754</v>
      </c>
      <c r="AJ47" s="143">
        <v>244</v>
      </c>
      <c r="AK47" s="143">
        <v>853</v>
      </c>
      <c r="AL47" s="143">
        <v>244</v>
      </c>
      <c r="AM47" s="144">
        <v>3095</v>
      </c>
    </row>
    <row r="48" spans="2:40" x14ac:dyDescent="0.4">
      <c r="B48" s="282"/>
      <c r="C48" s="141"/>
      <c r="D48" s="143"/>
      <c r="E48" s="143"/>
      <c r="F48" s="143"/>
      <c r="G48" s="143"/>
      <c r="H48" s="143"/>
      <c r="I48" s="184"/>
      <c r="K48" s="88"/>
      <c r="L48" s="282"/>
      <c r="M48" s="141"/>
      <c r="N48" s="143"/>
      <c r="O48" s="143"/>
      <c r="P48" s="143"/>
      <c r="Q48" s="143"/>
      <c r="R48" s="143"/>
      <c r="S48" s="184"/>
      <c r="V48" s="282"/>
      <c r="W48" s="141"/>
      <c r="X48" s="143"/>
      <c r="Y48" s="143"/>
      <c r="Z48" s="143"/>
      <c r="AA48" s="143"/>
      <c r="AB48" s="143"/>
      <c r="AC48" s="184"/>
      <c r="AF48" s="192"/>
      <c r="AG48" s="141"/>
      <c r="AH48" s="143"/>
      <c r="AI48" s="143"/>
      <c r="AJ48" s="143"/>
      <c r="AK48" s="143"/>
      <c r="AL48" s="143"/>
      <c r="AM48" s="145"/>
    </row>
    <row r="49" spans="2:40" ht="19.5" thickBot="1" x14ac:dyDescent="0.45">
      <c r="B49" s="282"/>
      <c r="C49" s="153"/>
      <c r="D49" s="177"/>
      <c r="E49" s="277">
        <f>E47+F47</f>
        <v>0</v>
      </c>
      <c r="F49" s="277"/>
      <c r="G49" s="277">
        <f>G47+H47</f>
        <v>0</v>
      </c>
      <c r="H49" s="277"/>
      <c r="I49" s="185"/>
      <c r="K49" s="88"/>
      <c r="L49" s="282"/>
      <c r="M49" s="153"/>
      <c r="N49" s="177"/>
      <c r="O49" s="277">
        <f>O47+P47</f>
        <v>252</v>
      </c>
      <c r="P49" s="277"/>
      <c r="Q49" s="277">
        <f>Q47+R47</f>
        <v>205</v>
      </c>
      <c r="R49" s="277"/>
      <c r="S49" s="185"/>
      <c r="V49" s="282"/>
      <c r="W49" s="153"/>
      <c r="X49" s="177"/>
      <c r="Y49" s="277">
        <f>Y47+Z47</f>
        <v>126</v>
      </c>
      <c r="Z49" s="277"/>
      <c r="AA49" s="277">
        <f>AA47+AB47</f>
        <v>96</v>
      </c>
      <c r="AB49" s="277"/>
      <c r="AC49" s="185"/>
      <c r="AF49" s="192"/>
      <c r="AG49" s="153"/>
      <c r="AH49" s="143"/>
      <c r="AI49" s="207">
        <f>AI47+AJ47</f>
        <v>998</v>
      </c>
      <c r="AJ49" s="208"/>
      <c r="AK49" s="207">
        <f>AK47+AL47</f>
        <v>1097</v>
      </c>
      <c r="AL49" s="208"/>
      <c r="AM49" s="146"/>
      <c r="AN49" s="66">
        <v>137.5</v>
      </c>
    </row>
    <row r="50" spans="2:40" x14ac:dyDescent="0.4">
      <c r="B50" s="282"/>
      <c r="C50" s="272" t="s">
        <v>514</v>
      </c>
      <c r="D50" s="273"/>
      <c r="E50" s="143"/>
      <c r="F50" s="143"/>
      <c r="G50" s="143"/>
      <c r="H50" s="143"/>
      <c r="I50" s="144"/>
      <c r="K50" s="88"/>
      <c r="L50" s="282"/>
      <c r="M50" s="272" t="s">
        <v>460</v>
      </c>
      <c r="N50" s="273" t="s">
        <v>495</v>
      </c>
      <c r="O50" s="143">
        <v>165</v>
      </c>
      <c r="P50" s="143">
        <v>31</v>
      </c>
      <c r="Q50" s="143">
        <v>147</v>
      </c>
      <c r="R50" s="143">
        <v>31</v>
      </c>
      <c r="S50" s="144">
        <v>221</v>
      </c>
      <c r="V50" s="282"/>
      <c r="W50" s="272" t="s">
        <v>402</v>
      </c>
      <c r="X50" s="273" t="s">
        <v>436</v>
      </c>
      <c r="Y50" s="143">
        <v>154</v>
      </c>
      <c r="Z50" s="143">
        <v>35</v>
      </c>
      <c r="AA50" s="143">
        <v>159</v>
      </c>
      <c r="AB50" s="143">
        <v>35</v>
      </c>
      <c r="AC50" s="144">
        <v>270</v>
      </c>
      <c r="AF50" s="192"/>
      <c r="AG50" s="272" t="s">
        <v>339</v>
      </c>
      <c r="AH50" s="143" t="s">
        <v>384</v>
      </c>
      <c r="AI50" s="143">
        <v>508</v>
      </c>
      <c r="AJ50" s="143">
        <v>167</v>
      </c>
      <c r="AK50" s="143">
        <v>563</v>
      </c>
      <c r="AL50" s="143">
        <v>167</v>
      </c>
      <c r="AM50" s="144">
        <v>1064</v>
      </c>
    </row>
    <row r="51" spans="2:40" x14ac:dyDescent="0.4">
      <c r="B51" s="282"/>
      <c r="C51" s="141"/>
      <c r="D51" s="143"/>
      <c r="E51" s="143"/>
      <c r="F51" s="143"/>
      <c r="G51" s="143"/>
      <c r="H51" s="143"/>
      <c r="I51" s="145"/>
      <c r="K51" s="88"/>
      <c r="L51" s="282"/>
      <c r="M51" s="141"/>
      <c r="N51" s="143"/>
      <c r="O51" s="143"/>
      <c r="P51" s="143"/>
      <c r="Q51" s="143"/>
      <c r="R51" s="143"/>
      <c r="S51" s="145"/>
      <c r="V51" s="282"/>
      <c r="W51" s="141"/>
      <c r="X51" s="143"/>
      <c r="Y51" s="143"/>
      <c r="Z51" s="143"/>
      <c r="AA51" s="143"/>
      <c r="AB51" s="143"/>
      <c r="AC51" s="145"/>
      <c r="AF51" s="192"/>
      <c r="AG51" s="141"/>
      <c r="AH51" s="143"/>
      <c r="AI51" s="143"/>
      <c r="AJ51" s="143"/>
      <c r="AK51" s="143"/>
      <c r="AL51" s="143"/>
      <c r="AM51" s="145"/>
    </row>
    <row r="52" spans="2:40" ht="19.5" thickBot="1" x14ac:dyDescent="0.45">
      <c r="B52" s="282"/>
      <c r="C52" s="153"/>
      <c r="D52" s="177"/>
      <c r="E52" s="277">
        <f>E50+F50</f>
        <v>0</v>
      </c>
      <c r="F52" s="277"/>
      <c r="G52" s="277">
        <f>G50+H50</f>
        <v>0</v>
      </c>
      <c r="H52" s="277"/>
      <c r="I52" s="146"/>
      <c r="K52" s="88"/>
      <c r="L52" s="282"/>
      <c r="M52" s="153"/>
      <c r="N52" s="177"/>
      <c r="O52" s="277">
        <f>O50+P50</f>
        <v>196</v>
      </c>
      <c r="P52" s="277"/>
      <c r="Q52" s="277">
        <f>Q50+R50</f>
        <v>178</v>
      </c>
      <c r="R52" s="277"/>
      <c r="S52" s="146"/>
      <c r="V52" s="282"/>
      <c r="W52" s="153"/>
      <c r="X52" s="177"/>
      <c r="Y52" s="277">
        <f>Y50+Z50</f>
        <v>189</v>
      </c>
      <c r="Z52" s="277"/>
      <c r="AA52" s="277">
        <f>AA50+AB50</f>
        <v>194</v>
      </c>
      <c r="AB52" s="277"/>
      <c r="AC52" s="146"/>
      <c r="AF52" s="192"/>
      <c r="AG52" s="153"/>
      <c r="AH52" s="143"/>
      <c r="AI52" s="207">
        <f>AI50+AJ50</f>
        <v>675</v>
      </c>
      <c r="AJ52" s="208"/>
      <c r="AK52" s="207">
        <f>AK50+AL50</f>
        <v>730</v>
      </c>
      <c r="AL52" s="208"/>
      <c r="AM52" s="146"/>
      <c r="AN52" s="66">
        <v>47.2</v>
      </c>
    </row>
    <row r="53" spans="2:40" x14ac:dyDescent="0.4">
      <c r="B53" s="282"/>
      <c r="C53" s="272" t="s">
        <v>515</v>
      </c>
      <c r="D53" s="273"/>
      <c r="E53" s="143"/>
      <c r="F53" s="143"/>
      <c r="G53" s="143"/>
      <c r="H53" s="143"/>
      <c r="I53" s="278"/>
      <c r="K53" s="88"/>
      <c r="L53" s="282"/>
      <c r="M53" s="272" t="s">
        <v>461</v>
      </c>
      <c r="N53" s="273" t="s">
        <v>502</v>
      </c>
      <c r="O53" s="143">
        <v>95</v>
      </c>
      <c r="P53" s="143">
        <v>34</v>
      </c>
      <c r="Q53" s="143">
        <v>97</v>
      </c>
      <c r="R53" s="143">
        <v>34</v>
      </c>
      <c r="S53" s="278">
        <v>345</v>
      </c>
      <c r="V53" s="282"/>
      <c r="W53" s="272" t="s">
        <v>403</v>
      </c>
      <c r="X53" s="273" t="s">
        <v>440</v>
      </c>
      <c r="Y53" s="273">
        <v>89</v>
      </c>
      <c r="Z53" s="273">
        <v>49</v>
      </c>
      <c r="AA53" s="273">
        <v>136</v>
      </c>
      <c r="AB53" s="273">
        <v>49</v>
      </c>
      <c r="AC53" s="278">
        <v>277</v>
      </c>
      <c r="AF53" s="192"/>
      <c r="AG53" s="179" t="s">
        <v>388</v>
      </c>
      <c r="AH53" s="143" t="s">
        <v>389</v>
      </c>
      <c r="AI53" s="143">
        <v>176</v>
      </c>
      <c r="AJ53" s="143">
        <v>33</v>
      </c>
      <c r="AK53" s="143">
        <v>174</v>
      </c>
      <c r="AL53" s="143">
        <v>33</v>
      </c>
      <c r="AM53" s="144">
        <v>476</v>
      </c>
    </row>
    <row r="54" spans="2:40" x14ac:dyDescent="0.4">
      <c r="B54" s="282"/>
      <c r="C54" s="141"/>
      <c r="D54" s="143"/>
      <c r="E54" s="143"/>
      <c r="F54" s="143"/>
      <c r="G54" s="143"/>
      <c r="H54" s="143"/>
      <c r="I54" s="184"/>
      <c r="K54" s="88"/>
      <c r="L54" s="282"/>
      <c r="M54" s="141"/>
      <c r="N54" s="143"/>
      <c r="O54" s="143"/>
      <c r="P54" s="143"/>
      <c r="Q54" s="143"/>
      <c r="R54" s="143"/>
      <c r="S54" s="184"/>
      <c r="V54" s="282"/>
      <c r="W54" s="141"/>
      <c r="X54" s="143"/>
      <c r="Y54" s="143"/>
      <c r="Z54" s="143"/>
      <c r="AA54" s="143"/>
      <c r="AB54" s="143"/>
      <c r="AC54" s="184"/>
      <c r="AF54" s="192"/>
      <c r="AG54" s="180"/>
      <c r="AH54" s="143"/>
      <c r="AI54" s="143"/>
      <c r="AJ54" s="143"/>
      <c r="AK54" s="143"/>
      <c r="AL54" s="143"/>
      <c r="AM54" s="145"/>
    </row>
    <row r="55" spans="2:40" ht="19.5" thickBot="1" x14ac:dyDescent="0.45">
      <c r="B55" s="282"/>
      <c r="C55" s="153"/>
      <c r="D55" s="177"/>
      <c r="E55" s="277">
        <f>E53+F53</f>
        <v>0</v>
      </c>
      <c r="F55" s="277"/>
      <c r="G55" s="277">
        <f>G53+H53</f>
        <v>0</v>
      </c>
      <c r="H55" s="277"/>
      <c r="I55" s="185"/>
      <c r="K55" s="88"/>
      <c r="L55" s="282"/>
      <c r="M55" s="153"/>
      <c r="N55" s="177"/>
      <c r="O55" s="277">
        <f>O53+P53</f>
        <v>129</v>
      </c>
      <c r="P55" s="277"/>
      <c r="Q55" s="277">
        <f>Q53+R53</f>
        <v>131</v>
      </c>
      <c r="R55" s="277"/>
      <c r="S55" s="185"/>
      <c r="V55" s="282"/>
      <c r="W55" s="153"/>
      <c r="X55" s="177"/>
      <c r="Y55" s="277">
        <f>Y53+Z53</f>
        <v>138</v>
      </c>
      <c r="Z55" s="277"/>
      <c r="AA55" s="277">
        <f>AA53+AB53</f>
        <v>185</v>
      </c>
      <c r="AB55" s="277"/>
      <c r="AC55" s="185"/>
      <c r="AF55" s="192"/>
      <c r="AG55" s="181"/>
      <c r="AH55" s="143"/>
      <c r="AI55" s="207">
        <f>AI53+AJ53</f>
        <v>209</v>
      </c>
      <c r="AJ55" s="208"/>
      <c r="AK55" s="207">
        <f>AK53+AL53</f>
        <v>207</v>
      </c>
      <c r="AL55" s="208"/>
      <c r="AM55" s="146"/>
      <c r="AN55" s="66">
        <f>AM53/22.5</f>
        <v>21.155555555555555</v>
      </c>
    </row>
    <row r="56" spans="2:40" x14ac:dyDescent="0.4">
      <c r="B56" s="282"/>
      <c r="C56" s="272" t="s">
        <v>516</v>
      </c>
      <c r="D56" s="143"/>
      <c r="E56" s="143"/>
      <c r="F56" s="143"/>
      <c r="G56" s="143"/>
      <c r="H56" s="143"/>
      <c r="I56" s="144"/>
      <c r="K56" s="88"/>
      <c r="L56" s="282"/>
      <c r="M56" s="272" t="s">
        <v>462</v>
      </c>
      <c r="N56" s="143" t="s">
        <v>505</v>
      </c>
      <c r="O56" s="143">
        <v>33</v>
      </c>
      <c r="P56" s="143">
        <v>19</v>
      </c>
      <c r="Q56" s="143">
        <v>55</v>
      </c>
      <c r="R56" s="143">
        <v>19</v>
      </c>
      <c r="S56" s="144">
        <v>44</v>
      </c>
      <c r="V56" s="282"/>
      <c r="W56" s="272" t="s">
        <v>439</v>
      </c>
      <c r="X56" s="143" t="s">
        <v>444</v>
      </c>
      <c r="Y56" s="143">
        <v>79</v>
      </c>
      <c r="Z56" s="143">
        <v>22</v>
      </c>
      <c r="AA56" s="143">
        <v>112</v>
      </c>
      <c r="AB56" s="143">
        <v>22</v>
      </c>
      <c r="AC56" s="144">
        <v>336</v>
      </c>
      <c r="AF56" s="192"/>
      <c r="AG56" s="272" t="s">
        <v>390</v>
      </c>
      <c r="AH56" s="273"/>
      <c r="AI56" s="200"/>
      <c r="AJ56" s="200"/>
      <c r="AK56" s="200"/>
      <c r="AL56" s="200"/>
      <c r="AM56" s="194"/>
    </row>
    <row r="57" spans="2:40" x14ac:dyDescent="0.4">
      <c r="B57" s="282"/>
      <c r="C57" s="141"/>
      <c r="D57" s="143"/>
      <c r="E57" s="143"/>
      <c r="F57" s="143"/>
      <c r="G57" s="143"/>
      <c r="H57" s="143"/>
      <c r="I57" s="145"/>
      <c r="K57" s="88"/>
      <c r="L57" s="282"/>
      <c r="M57" s="141"/>
      <c r="N57" s="143"/>
      <c r="O57" s="143"/>
      <c r="P57" s="143"/>
      <c r="Q57" s="143"/>
      <c r="R57" s="143"/>
      <c r="S57" s="145"/>
      <c r="V57" s="282"/>
      <c r="W57" s="141"/>
      <c r="X57" s="143"/>
      <c r="Y57" s="143"/>
      <c r="Z57" s="143"/>
      <c r="AA57" s="143"/>
      <c r="AB57" s="143"/>
      <c r="AC57" s="145"/>
      <c r="AF57" s="192"/>
      <c r="AG57" s="141"/>
      <c r="AH57" s="143"/>
      <c r="AI57" s="156"/>
      <c r="AJ57" s="156"/>
      <c r="AK57" s="156"/>
      <c r="AL57" s="156"/>
      <c r="AM57" s="145"/>
    </row>
    <row r="58" spans="2:40" ht="19.5" thickBot="1" x14ac:dyDescent="0.45">
      <c r="B58" s="282"/>
      <c r="C58" s="153"/>
      <c r="D58" s="143"/>
      <c r="E58" s="277">
        <f>E56+F56</f>
        <v>0</v>
      </c>
      <c r="F58" s="277"/>
      <c r="G58" s="277">
        <f>G56+H56</f>
        <v>0</v>
      </c>
      <c r="H58" s="277"/>
      <c r="I58" s="146"/>
      <c r="K58" s="88"/>
      <c r="L58" s="282"/>
      <c r="M58" s="153"/>
      <c r="N58" s="143"/>
      <c r="O58" s="277">
        <f>O56+P56</f>
        <v>52</v>
      </c>
      <c r="P58" s="277"/>
      <c r="Q58" s="277">
        <f>Q56+R56</f>
        <v>74</v>
      </c>
      <c r="R58" s="277"/>
      <c r="S58" s="146"/>
      <c r="V58" s="282"/>
      <c r="W58" s="153"/>
      <c r="X58" s="143"/>
      <c r="Y58" s="277">
        <f>Y56+Z56</f>
        <v>101</v>
      </c>
      <c r="Z58" s="277"/>
      <c r="AA58" s="277">
        <f>AA56+AB56</f>
        <v>134</v>
      </c>
      <c r="AB58" s="277"/>
      <c r="AC58" s="146"/>
      <c r="AF58" s="192"/>
      <c r="AG58" s="153"/>
      <c r="AH58" s="177"/>
      <c r="AI58" s="207"/>
      <c r="AJ58" s="208"/>
      <c r="AK58" s="207"/>
      <c r="AL58" s="208"/>
      <c r="AM58" s="176"/>
    </row>
    <row r="59" spans="2:40" x14ac:dyDescent="0.4">
      <c r="B59" s="282"/>
      <c r="C59" s="272" t="s">
        <v>517</v>
      </c>
      <c r="D59" s="279"/>
      <c r="E59" s="143"/>
      <c r="F59" s="143"/>
      <c r="G59" s="143"/>
      <c r="H59" s="143"/>
      <c r="I59" s="144"/>
      <c r="K59" s="88"/>
      <c r="L59" s="282"/>
      <c r="M59" s="272" t="s">
        <v>463</v>
      </c>
      <c r="N59" s="279" t="s">
        <v>508</v>
      </c>
      <c r="O59" s="143">
        <v>164</v>
      </c>
      <c r="P59" s="143">
        <v>41</v>
      </c>
      <c r="Q59" s="143">
        <v>158</v>
      </c>
      <c r="R59" s="143">
        <v>41</v>
      </c>
      <c r="S59" s="144">
        <v>525</v>
      </c>
      <c r="V59" s="282"/>
      <c r="W59" s="272" t="s">
        <v>455</v>
      </c>
      <c r="X59" s="279" t="s">
        <v>456</v>
      </c>
      <c r="Y59" s="143">
        <v>148</v>
      </c>
      <c r="Z59" s="143">
        <v>48</v>
      </c>
      <c r="AA59" s="143">
        <v>172</v>
      </c>
      <c r="AB59" s="143">
        <v>48</v>
      </c>
      <c r="AC59" s="144">
        <v>317</v>
      </c>
      <c r="AF59" s="192"/>
      <c r="AG59" s="272" t="s">
        <v>391</v>
      </c>
      <c r="AH59" s="197"/>
      <c r="AI59" s="273"/>
      <c r="AJ59" s="273"/>
      <c r="AK59" s="273"/>
      <c r="AL59" s="273"/>
      <c r="AM59" s="194"/>
    </row>
    <row r="60" spans="2:40" x14ac:dyDescent="0.4">
      <c r="B60" s="282"/>
      <c r="C60" s="141"/>
      <c r="D60" s="150"/>
      <c r="E60" s="143"/>
      <c r="F60" s="143"/>
      <c r="G60" s="143"/>
      <c r="H60" s="143"/>
      <c r="I60" s="145"/>
      <c r="K60" s="88"/>
      <c r="L60" s="282"/>
      <c r="M60" s="141"/>
      <c r="N60" s="150"/>
      <c r="O60" s="143"/>
      <c r="P60" s="143"/>
      <c r="Q60" s="143"/>
      <c r="R60" s="143"/>
      <c r="S60" s="145"/>
      <c r="V60" s="282"/>
      <c r="W60" s="141"/>
      <c r="X60" s="150"/>
      <c r="Y60" s="143"/>
      <c r="Z60" s="143"/>
      <c r="AA60" s="143"/>
      <c r="AB60" s="143"/>
      <c r="AC60" s="145"/>
      <c r="AF60" s="192"/>
      <c r="AG60" s="141"/>
      <c r="AH60" s="204"/>
      <c r="AI60" s="143"/>
      <c r="AJ60" s="143"/>
      <c r="AK60" s="143"/>
      <c r="AL60" s="143"/>
      <c r="AM60" s="145"/>
    </row>
    <row r="61" spans="2:40" ht="19.5" thickBot="1" x14ac:dyDescent="0.45">
      <c r="B61" s="283"/>
      <c r="C61" s="153"/>
      <c r="D61" s="280"/>
      <c r="E61" s="277">
        <f>E59+F59</f>
        <v>0</v>
      </c>
      <c r="F61" s="277"/>
      <c r="G61" s="277">
        <f>G59+H59</f>
        <v>0</v>
      </c>
      <c r="H61" s="277"/>
      <c r="I61" s="146"/>
      <c r="K61" s="88"/>
      <c r="L61" s="283"/>
      <c r="M61" s="153"/>
      <c r="N61" s="280"/>
      <c r="O61" s="277">
        <f>O59+P59</f>
        <v>205</v>
      </c>
      <c r="P61" s="277"/>
      <c r="Q61" s="277">
        <f>Q59+R59</f>
        <v>199</v>
      </c>
      <c r="R61" s="277"/>
      <c r="S61" s="146"/>
      <c r="V61" s="283"/>
      <c r="W61" s="153"/>
      <c r="X61" s="280"/>
      <c r="Y61" s="277">
        <f>Y59+Z59</f>
        <v>196</v>
      </c>
      <c r="Z61" s="277"/>
      <c r="AA61" s="277">
        <f>AA59+AB59</f>
        <v>220</v>
      </c>
      <c r="AB61" s="277"/>
      <c r="AC61" s="146"/>
      <c r="AF61" s="193"/>
      <c r="AG61" s="153"/>
      <c r="AH61" s="205"/>
      <c r="AI61" s="207">
        <f>AI59+AJ59</f>
        <v>0</v>
      </c>
      <c r="AJ61" s="208"/>
      <c r="AK61" s="207">
        <f>AK59+AL59</f>
        <v>0</v>
      </c>
      <c r="AL61" s="208"/>
      <c r="AM61" s="176"/>
    </row>
    <row r="62" spans="2:40" x14ac:dyDescent="0.4">
      <c r="B62" s="77"/>
      <c r="C62" s="77"/>
      <c r="D62" s="91"/>
      <c r="E62" s="92"/>
      <c r="F62" s="92"/>
      <c r="G62" s="92"/>
      <c r="H62" s="92"/>
      <c r="I62" s="77"/>
      <c r="K62" s="88"/>
      <c r="L62" s="88"/>
      <c r="M62" s="88"/>
      <c r="N62" s="88"/>
      <c r="O62" s="88"/>
      <c r="P62" s="88"/>
      <c r="Q62" s="88"/>
      <c r="R62" s="88"/>
    </row>
    <row r="63" spans="2:40" x14ac:dyDescent="0.4">
      <c r="D63" s="178" t="s">
        <v>145</v>
      </c>
    </row>
    <row r="64" spans="2:40" ht="19.5" thickBot="1" x14ac:dyDescent="0.45">
      <c r="D64" s="178"/>
    </row>
    <row r="65" spans="3:42"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B65" s="83"/>
      <c r="AC65" s="255" t="s">
        <v>183</v>
      </c>
      <c r="AD65" s="256"/>
      <c r="AE65" s="263" t="s">
        <v>147</v>
      </c>
      <c r="AF65" s="182"/>
      <c r="AG65" s="182" t="s">
        <v>148</v>
      </c>
      <c r="AH65" s="183"/>
      <c r="AJ65" s="83"/>
      <c r="AK65" s="255" t="s">
        <v>183</v>
      </c>
      <c r="AL65" s="256"/>
      <c r="AM65" s="263" t="s">
        <v>147</v>
      </c>
      <c r="AN65" s="182"/>
      <c r="AO65" s="182" t="s">
        <v>148</v>
      </c>
      <c r="AP65" s="183"/>
    </row>
    <row r="66" spans="3:42" x14ac:dyDescent="0.4">
      <c r="C66" s="84" t="s">
        <v>146</v>
      </c>
      <c r="D66" s="191" t="s">
        <v>512</v>
      </c>
      <c r="E66" s="266">
        <v>81</v>
      </c>
      <c r="F66" s="267"/>
      <c r="G66" s="97" t="s">
        <v>103</v>
      </c>
      <c r="H66" s="70" t="s">
        <v>128</v>
      </c>
      <c r="I66" s="70" t="s">
        <v>129</v>
      </c>
      <c r="J66" s="71" t="s">
        <v>128</v>
      </c>
      <c r="L66" s="191" t="s">
        <v>460</v>
      </c>
      <c r="M66" s="266">
        <v>79</v>
      </c>
      <c r="N66" s="267"/>
      <c r="O66" s="97" t="s">
        <v>103</v>
      </c>
      <c r="P66" s="70" t="s">
        <v>128</v>
      </c>
      <c r="Q66" s="70" t="s">
        <v>129</v>
      </c>
      <c r="R66" s="71" t="s">
        <v>128</v>
      </c>
      <c r="T66" s="191" t="s">
        <v>439</v>
      </c>
      <c r="U66" s="266">
        <v>162</v>
      </c>
      <c r="V66" s="267"/>
      <c r="W66" s="97" t="s">
        <v>103</v>
      </c>
      <c r="X66" s="70" t="s">
        <v>128</v>
      </c>
      <c r="Y66" s="70" t="s">
        <v>129</v>
      </c>
      <c r="Z66" s="71" t="s">
        <v>128</v>
      </c>
      <c r="AB66" s="191" t="s">
        <v>390</v>
      </c>
      <c r="AC66" s="266">
        <v>47</v>
      </c>
      <c r="AD66" s="267"/>
      <c r="AE66" s="97" t="s">
        <v>103</v>
      </c>
      <c r="AF66" s="70" t="s">
        <v>128</v>
      </c>
      <c r="AG66" s="70" t="s">
        <v>129</v>
      </c>
      <c r="AH66" s="71" t="s">
        <v>128</v>
      </c>
      <c r="AJ66" s="191" t="s">
        <v>333</v>
      </c>
      <c r="AK66" s="266">
        <v>88</v>
      </c>
      <c r="AL66" s="267"/>
      <c r="AM66" s="97" t="s">
        <v>103</v>
      </c>
      <c r="AN66" s="70" t="s">
        <v>128</v>
      </c>
      <c r="AO66" s="70" t="s">
        <v>129</v>
      </c>
      <c r="AP66" s="71" t="s">
        <v>128</v>
      </c>
    </row>
    <row r="67" spans="3:42" ht="19.5" x14ac:dyDescent="0.4">
      <c r="C67" s="107" t="s">
        <v>302</v>
      </c>
      <c r="D67" s="192"/>
      <c r="E67" s="268"/>
      <c r="F67" s="269"/>
      <c r="G67" s="142">
        <v>62</v>
      </c>
      <c r="H67" s="154">
        <v>5</v>
      </c>
      <c r="I67" s="154">
        <v>82</v>
      </c>
      <c r="J67" s="144">
        <v>5</v>
      </c>
      <c r="L67" s="192"/>
      <c r="M67" s="268"/>
      <c r="N67" s="269"/>
      <c r="O67" s="142">
        <v>43</v>
      </c>
      <c r="P67" s="154">
        <v>10</v>
      </c>
      <c r="Q67" s="154">
        <v>27</v>
      </c>
      <c r="R67" s="144">
        <v>10</v>
      </c>
      <c r="T67" s="192"/>
      <c r="U67" s="268"/>
      <c r="V67" s="269"/>
      <c r="W67" s="142">
        <v>38</v>
      </c>
      <c r="X67" s="154">
        <v>10</v>
      </c>
      <c r="Y67" s="154">
        <v>37</v>
      </c>
      <c r="Z67" s="144">
        <v>10</v>
      </c>
      <c r="AB67" s="192"/>
      <c r="AC67" s="268"/>
      <c r="AD67" s="269"/>
      <c r="AE67" s="142">
        <v>27</v>
      </c>
      <c r="AF67" s="154">
        <v>13</v>
      </c>
      <c r="AG67" s="154">
        <v>43</v>
      </c>
      <c r="AH67" s="144">
        <v>13</v>
      </c>
      <c r="AJ67" s="192"/>
      <c r="AK67" s="268"/>
      <c r="AL67" s="269"/>
      <c r="AM67" s="142">
        <v>43</v>
      </c>
      <c r="AN67" s="154">
        <v>9</v>
      </c>
      <c r="AO67" s="154">
        <v>42</v>
      </c>
      <c r="AP67" s="144">
        <v>9</v>
      </c>
    </row>
    <row r="68" spans="3:42" x14ac:dyDescent="0.4">
      <c r="D68" s="192"/>
      <c r="E68" s="268"/>
      <c r="F68" s="269"/>
      <c r="G68" s="264"/>
      <c r="H68" s="156"/>
      <c r="I68" s="156"/>
      <c r="J68" s="146"/>
      <c r="L68" s="192"/>
      <c r="M68" s="268"/>
      <c r="N68" s="269"/>
      <c r="O68" s="264"/>
      <c r="P68" s="156"/>
      <c r="Q68" s="156"/>
      <c r="R68" s="146"/>
      <c r="T68" s="192"/>
      <c r="U68" s="268"/>
      <c r="V68" s="269"/>
      <c r="W68" s="264"/>
      <c r="X68" s="156"/>
      <c r="Y68" s="156"/>
      <c r="Z68" s="146"/>
      <c r="AB68" s="192"/>
      <c r="AC68" s="268"/>
      <c r="AD68" s="269"/>
      <c r="AE68" s="264"/>
      <c r="AF68" s="156"/>
      <c r="AG68" s="156"/>
      <c r="AH68" s="146"/>
      <c r="AJ68" s="192"/>
      <c r="AK68" s="268"/>
      <c r="AL68" s="269"/>
      <c r="AM68" s="264"/>
      <c r="AN68" s="156"/>
      <c r="AO68" s="156"/>
      <c r="AP68" s="146"/>
    </row>
    <row r="69" spans="3:42" ht="19.5" thickBot="1" x14ac:dyDescent="0.45">
      <c r="D69" s="193"/>
      <c r="E69" s="270"/>
      <c r="F69" s="271"/>
      <c r="G69" s="265">
        <f>G67+H67</f>
        <v>67</v>
      </c>
      <c r="H69" s="196"/>
      <c r="I69" s="195">
        <f>I67+J67</f>
        <v>87</v>
      </c>
      <c r="J69" s="201"/>
      <c r="L69" s="193"/>
      <c r="M69" s="270"/>
      <c r="N69" s="271"/>
      <c r="O69" s="265">
        <f>O67+P67</f>
        <v>53</v>
      </c>
      <c r="P69" s="196"/>
      <c r="Q69" s="195">
        <f>Q67+R67</f>
        <v>37</v>
      </c>
      <c r="R69" s="201"/>
      <c r="T69" s="193"/>
      <c r="U69" s="270"/>
      <c r="V69" s="271"/>
      <c r="W69" s="265">
        <f>W67+X67</f>
        <v>48</v>
      </c>
      <c r="X69" s="196"/>
      <c r="Y69" s="195">
        <f>Y67+Z67</f>
        <v>47</v>
      </c>
      <c r="Z69" s="201"/>
      <c r="AB69" s="193"/>
      <c r="AC69" s="270"/>
      <c r="AD69" s="271"/>
      <c r="AE69" s="265">
        <f>AE67+AF67</f>
        <v>40</v>
      </c>
      <c r="AF69" s="196"/>
      <c r="AG69" s="195">
        <f>AG67+AH67</f>
        <v>56</v>
      </c>
      <c r="AH69" s="201"/>
      <c r="AJ69" s="193"/>
      <c r="AK69" s="270"/>
      <c r="AL69" s="271"/>
      <c r="AM69" s="265">
        <f>AM67+AN67</f>
        <v>52</v>
      </c>
      <c r="AN69" s="196"/>
      <c r="AO69" s="195">
        <f>AO67+AP67</f>
        <v>51</v>
      </c>
      <c r="AP69" s="201"/>
    </row>
    <row r="70" spans="3:42" x14ac:dyDescent="0.4">
      <c r="D70" s="191" t="s">
        <v>513</v>
      </c>
      <c r="E70" s="266"/>
      <c r="F70" s="267"/>
      <c r="G70" s="97" t="s">
        <v>103</v>
      </c>
      <c r="H70" s="70" t="s">
        <v>128</v>
      </c>
      <c r="I70" s="70" t="s">
        <v>129</v>
      </c>
      <c r="J70" s="71" t="s">
        <v>128</v>
      </c>
      <c r="L70" s="191" t="s">
        <v>461</v>
      </c>
      <c r="M70" s="266">
        <v>184</v>
      </c>
      <c r="N70" s="267"/>
      <c r="O70" s="97" t="s">
        <v>103</v>
      </c>
      <c r="P70" s="70" t="s">
        <v>128</v>
      </c>
      <c r="Q70" s="70" t="s">
        <v>129</v>
      </c>
      <c r="R70" s="71" t="s">
        <v>128</v>
      </c>
      <c r="T70" s="191" t="s">
        <v>455</v>
      </c>
      <c r="U70" s="266">
        <v>380</v>
      </c>
      <c r="V70" s="267"/>
      <c r="W70" s="97" t="s">
        <v>103</v>
      </c>
      <c r="X70" s="70" t="s">
        <v>128</v>
      </c>
      <c r="Y70" s="70" t="s">
        <v>129</v>
      </c>
      <c r="Z70" s="71" t="s">
        <v>128</v>
      </c>
      <c r="AB70" s="191" t="s">
        <v>391</v>
      </c>
      <c r="AC70" s="266">
        <v>57</v>
      </c>
      <c r="AD70" s="267"/>
      <c r="AE70" s="97" t="s">
        <v>103</v>
      </c>
      <c r="AF70" s="70" t="s">
        <v>128</v>
      </c>
      <c r="AG70" s="70" t="s">
        <v>129</v>
      </c>
      <c r="AH70" s="71" t="s">
        <v>128</v>
      </c>
      <c r="AJ70" s="191" t="s">
        <v>334</v>
      </c>
      <c r="AK70" s="266">
        <v>62</v>
      </c>
      <c r="AL70" s="267"/>
      <c r="AM70" s="97" t="s">
        <v>103</v>
      </c>
      <c r="AN70" s="70" t="s">
        <v>128</v>
      </c>
      <c r="AO70" s="70" t="s">
        <v>129</v>
      </c>
      <c r="AP70" s="71" t="s">
        <v>128</v>
      </c>
    </row>
    <row r="71" spans="3:42" x14ac:dyDescent="0.4">
      <c r="D71" s="192"/>
      <c r="E71" s="268"/>
      <c r="F71" s="269"/>
      <c r="G71" s="142"/>
      <c r="H71" s="154"/>
      <c r="I71" s="154"/>
      <c r="J71" s="144"/>
      <c r="L71" s="192"/>
      <c r="M71" s="268"/>
      <c r="N71" s="269"/>
      <c r="O71" s="142">
        <v>21</v>
      </c>
      <c r="P71" s="154">
        <v>0</v>
      </c>
      <c r="Q71" s="154">
        <v>25</v>
      </c>
      <c r="R71" s="144">
        <v>0</v>
      </c>
      <c r="T71" s="192"/>
      <c r="U71" s="268"/>
      <c r="V71" s="269"/>
      <c r="W71" s="142">
        <v>53</v>
      </c>
      <c r="X71" s="154">
        <v>16</v>
      </c>
      <c r="Y71" s="154">
        <v>65</v>
      </c>
      <c r="Z71" s="144">
        <v>16</v>
      </c>
      <c r="AB71" s="192"/>
      <c r="AC71" s="268"/>
      <c r="AD71" s="269"/>
      <c r="AE71" s="142">
        <v>32</v>
      </c>
      <c r="AF71" s="154">
        <v>7</v>
      </c>
      <c r="AG71" s="154">
        <v>32</v>
      </c>
      <c r="AH71" s="144">
        <v>7</v>
      </c>
      <c r="AJ71" s="192"/>
      <c r="AK71" s="268"/>
      <c r="AL71" s="269"/>
      <c r="AM71" s="142">
        <v>85</v>
      </c>
      <c r="AN71" s="154">
        <v>18</v>
      </c>
      <c r="AO71" s="154">
        <v>91</v>
      </c>
      <c r="AP71" s="144">
        <v>18</v>
      </c>
    </row>
    <row r="72" spans="3:42" x14ac:dyDescent="0.4">
      <c r="D72" s="192"/>
      <c r="E72" s="268"/>
      <c r="F72" s="269"/>
      <c r="G72" s="264"/>
      <c r="H72" s="156"/>
      <c r="I72" s="156"/>
      <c r="J72" s="146"/>
      <c r="L72" s="192"/>
      <c r="M72" s="268"/>
      <c r="N72" s="269"/>
      <c r="O72" s="264"/>
      <c r="P72" s="156"/>
      <c r="Q72" s="156"/>
      <c r="R72" s="146"/>
      <c r="T72" s="192"/>
      <c r="U72" s="268"/>
      <c r="V72" s="269"/>
      <c r="W72" s="264"/>
      <c r="X72" s="156"/>
      <c r="Y72" s="156"/>
      <c r="Z72" s="146"/>
      <c r="AB72" s="192"/>
      <c r="AC72" s="268"/>
      <c r="AD72" s="269"/>
      <c r="AE72" s="264"/>
      <c r="AF72" s="156"/>
      <c r="AG72" s="156"/>
      <c r="AH72" s="146"/>
      <c r="AJ72" s="192"/>
      <c r="AK72" s="268"/>
      <c r="AL72" s="269"/>
      <c r="AM72" s="264"/>
      <c r="AN72" s="156"/>
      <c r="AO72" s="156"/>
      <c r="AP72" s="146"/>
    </row>
    <row r="73" spans="3:42" ht="19.5" thickBot="1" x14ac:dyDescent="0.45">
      <c r="D73" s="193"/>
      <c r="E73" s="270"/>
      <c r="F73" s="271"/>
      <c r="G73" s="265">
        <f>G71+H71</f>
        <v>0</v>
      </c>
      <c r="H73" s="196"/>
      <c r="I73" s="195">
        <f>I71+J71</f>
        <v>0</v>
      </c>
      <c r="J73" s="201"/>
      <c r="L73" s="193"/>
      <c r="M73" s="270"/>
      <c r="N73" s="271"/>
      <c r="O73" s="265">
        <f>O71+P71</f>
        <v>21</v>
      </c>
      <c r="P73" s="196"/>
      <c r="Q73" s="195">
        <f>Q71+R71</f>
        <v>25</v>
      </c>
      <c r="R73" s="201"/>
      <c r="T73" s="193"/>
      <c r="U73" s="270"/>
      <c r="V73" s="271"/>
      <c r="W73" s="265">
        <f>W71+X71</f>
        <v>69</v>
      </c>
      <c r="X73" s="196"/>
      <c r="Y73" s="195">
        <f>Y71+Z71</f>
        <v>81</v>
      </c>
      <c r="Z73" s="201"/>
      <c r="AB73" s="193"/>
      <c r="AC73" s="270"/>
      <c r="AD73" s="271"/>
      <c r="AE73" s="265">
        <f>AE71+AF71</f>
        <v>39</v>
      </c>
      <c r="AF73" s="196"/>
      <c r="AG73" s="195">
        <f>AG71+AH71</f>
        <v>39</v>
      </c>
      <c r="AH73" s="201"/>
      <c r="AJ73" s="193"/>
      <c r="AK73" s="270"/>
      <c r="AL73" s="271"/>
      <c r="AM73" s="265">
        <f>AM71+AN71</f>
        <v>103</v>
      </c>
      <c r="AN73" s="196"/>
      <c r="AO73" s="195">
        <f>AO71+AP71</f>
        <v>109</v>
      </c>
      <c r="AP73" s="201"/>
    </row>
    <row r="74" spans="3:42" x14ac:dyDescent="0.4">
      <c r="D74" s="191" t="s">
        <v>514</v>
      </c>
      <c r="E74" s="266"/>
      <c r="F74" s="267"/>
      <c r="G74" s="97" t="s">
        <v>103</v>
      </c>
      <c r="H74" s="70" t="s">
        <v>128</v>
      </c>
      <c r="I74" s="70" t="s">
        <v>129</v>
      </c>
      <c r="J74" s="71" t="s">
        <v>128</v>
      </c>
      <c r="L74" s="191" t="s">
        <v>462</v>
      </c>
      <c r="M74" s="266">
        <v>127</v>
      </c>
      <c r="N74" s="267"/>
      <c r="O74" s="97" t="s">
        <v>103</v>
      </c>
      <c r="P74" s="70" t="s">
        <v>128</v>
      </c>
      <c r="Q74" s="70" t="s">
        <v>129</v>
      </c>
      <c r="R74" s="71" t="s">
        <v>128</v>
      </c>
      <c r="T74" s="191" t="s">
        <v>454</v>
      </c>
      <c r="U74" s="266">
        <v>97</v>
      </c>
      <c r="V74" s="267"/>
      <c r="W74" s="97" t="s">
        <v>103</v>
      </c>
      <c r="X74" s="70" t="s">
        <v>128</v>
      </c>
      <c r="Y74" s="70" t="s">
        <v>129</v>
      </c>
      <c r="Z74" s="71" t="s">
        <v>128</v>
      </c>
      <c r="AB74" s="191" t="s">
        <v>398</v>
      </c>
      <c r="AC74" s="266">
        <v>111</v>
      </c>
      <c r="AD74" s="267"/>
      <c r="AE74" s="97" t="s">
        <v>103</v>
      </c>
      <c r="AF74" s="70" t="s">
        <v>128</v>
      </c>
      <c r="AG74" s="70" t="s">
        <v>129</v>
      </c>
      <c r="AH74" s="71" t="s">
        <v>128</v>
      </c>
      <c r="AJ74" s="191" t="s">
        <v>335</v>
      </c>
      <c r="AK74" s="266">
        <v>148</v>
      </c>
      <c r="AL74" s="267"/>
      <c r="AM74" s="97" t="s">
        <v>103</v>
      </c>
      <c r="AN74" s="70" t="s">
        <v>128</v>
      </c>
      <c r="AO74" s="70" t="s">
        <v>129</v>
      </c>
      <c r="AP74" s="71" t="s">
        <v>128</v>
      </c>
    </row>
    <row r="75" spans="3:42" x14ac:dyDescent="0.4">
      <c r="D75" s="192"/>
      <c r="E75" s="268"/>
      <c r="F75" s="269"/>
      <c r="G75" s="142"/>
      <c r="H75" s="154"/>
      <c r="I75" s="154"/>
      <c r="J75" s="144"/>
      <c r="L75" s="192"/>
      <c r="M75" s="268"/>
      <c r="N75" s="269"/>
      <c r="O75" s="142">
        <v>21</v>
      </c>
      <c r="P75" s="154">
        <v>4</v>
      </c>
      <c r="Q75" s="154">
        <v>37</v>
      </c>
      <c r="R75" s="144">
        <v>4</v>
      </c>
      <c r="T75" s="192"/>
      <c r="U75" s="268"/>
      <c r="V75" s="269"/>
      <c r="W75" s="142">
        <v>53</v>
      </c>
      <c r="X75" s="154">
        <v>7</v>
      </c>
      <c r="Y75" s="154">
        <v>75</v>
      </c>
      <c r="Z75" s="144">
        <v>7</v>
      </c>
      <c r="AB75" s="192"/>
      <c r="AC75" s="268"/>
      <c r="AD75" s="269"/>
      <c r="AE75" s="142">
        <v>61</v>
      </c>
      <c r="AF75" s="154">
        <v>15</v>
      </c>
      <c r="AG75" s="154">
        <v>58</v>
      </c>
      <c r="AH75" s="144">
        <v>15</v>
      </c>
      <c r="AJ75" s="192"/>
      <c r="AK75" s="268"/>
      <c r="AL75" s="269"/>
      <c r="AM75" s="142">
        <v>157</v>
      </c>
      <c r="AN75" s="154">
        <v>33</v>
      </c>
      <c r="AO75" s="154">
        <v>134</v>
      </c>
      <c r="AP75" s="144">
        <v>33</v>
      </c>
    </row>
    <row r="76" spans="3:42" x14ac:dyDescent="0.4">
      <c r="D76" s="192"/>
      <c r="E76" s="268"/>
      <c r="F76" s="269"/>
      <c r="G76" s="264"/>
      <c r="H76" s="156"/>
      <c r="I76" s="156"/>
      <c r="J76" s="146"/>
      <c r="L76" s="192"/>
      <c r="M76" s="268"/>
      <c r="N76" s="269"/>
      <c r="O76" s="264"/>
      <c r="P76" s="156"/>
      <c r="Q76" s="156"/>
      <c r="R76" s="146"/>
      <c r="T76" s="192"/>
      <c r="U76" s="268"/>
      <c r="V76" s="269"/>
      <c r="W76" s="264"/>
      <c r="X76" s="156"/>
      <c r="Y76" s="156"/>
      <c r="Z76" s="146"/>
      <c r="AB76" s="192"/>
      <c r="AC76" s="268"/>
      <c r="AD76" s="269"/>
      <c r="AE76" s="264"/>
      <c r="AF76" s="156"/>
      <c r="AG76" s="156"/>
      <c r="AH76" s="146"/>
      <c r="AJ76" s="192"/>
      <c r="AK76" s="268"/>
      <c r="AL76" s="269"/>
      <c r="AM76" s="264"/>
      <c r="AN76" s="156"/>
      <c r="AO76" s="156"/>
      <c r="AP76" s="146"/>
    </row>
    <row r="77" spans="3:42" ht="19.5" thickBot="1" x14ac:dyDescent="0.45">
      <c r="D77" s="193"/>
      <c r="E77" s="270"/>
      <c r="F77" s="271"/>
      <c r="G77" s="265">
        <f>G75+H75</f>
        <v>0</v>
      </c>
      <c r="H77" s="196"/>
      <c r="I77" s="195">
        <f>I75+J75</f>
        <v>0</v>
      </c>
      <c r="J77" s="201"/>
      <c r="L77" s="193"/>
      <c r="M77" s="270"/>
      <c r="N77" s="271"/>
      <c r="O77" s="265">
        <f>O75+P75</f>
        <v>25</v>
      </c>
      <c r="P77" s="196"/>
      <c r="Q77" s="195">
        <f>Q75+R75</f>
        <v>41</v>
      </c>
      <c r="R77" s="201"/>
      <c r="T77" s="193"/>
      <c r="U77" s="270"/>
      <c r="V77" s="271"/>
      <c r="W77" s="265">
        <f t="shared" ref="W77" si="3">W75+X75</f>
        <v>60</v>
      </c>
      <c r="X77" s="196"/>
      <c r="Y77" s="195">
        <f t="shared" ref="Y77" si="4">Y75+Z75</f>
        <v>82</v>
      </c>
      <c r="Z77" s="201"/>
      <c r="AB77" s="193"/>
      <c r="AC77" s="270"/>
      <c r="AD77" s="271"/>
      <c r="AE77" s="265">
        <f>AE75+AF75</f>
        <v>76</v>
      </c>
      <c r="AF77" s="196"/>
      <c r="AG77" s="195">
        <f>AG75+AH75</f>
        <v>73</v>
      </c>
      <c r="AH77" s="201"/>
      <c r="AJ77" s="193"/>
      <c r="AK77" s="270"/>
      <c r="AL77" s="271"/>
      <c r="AM77" s="265">
        <f>AM75+AN75</f>
        <v>190</v>
      </c>
      <c r="AN77" s="196"/>
      <c r="AO77" s="195">
        <f>AO75+AP75</f>
        <v>167</v>
      </c>
      <c r="AP77" s="201"/>
    </row>
    <row r="78" spans="3:42" x14ac:dyDescent="0.4">
      <c r="D78" s="191" t="s">
        <v>515</v>
      </c>
      <c r="E78" s="266"/>
      <c r="F78" s="267"/>
      <c r="G78" s="97" t="s">
        <v>103</v>
      </c>
      <c r="H78" s="70" t="s">
        <v>128</v>
      </c>
      <c r="I78" s="70" t="s">
        <v>129</v>
      </c>
      <c r="J78" s="71" t="s">
        <v>128</v>
      </c>
      <c r="L78" s="191" t="s">
        <v>463</v>
      </c>
      <c r="M78" s="266">
        <v>94</v>
      </c>
      <c r="N78" s="267"/>
      <c r="O78" s="97" t="s">
        <v>103</v>
      </c>
      <c r="P78" s="70" t="s">
        <v>128</v>
      </c>
      <c r="Q78" s="70" t="s">
        <v>129</v>
      </c>
      <c r="R78" s="71" t="s">
        <v>128</v>
      </c>
      <c r="T78" s="191" t="s">
        <v>447</v>
      </c>
      <c r="U78" s="266">
        <v>64</v>
      </c>
      <c r="V78" s="267"/>
      <c r="W78" s="97" t="s">
        <v>103</v>
      </c>
      <c r="X78" s="70" t="s">
        <v>128</v>
      </c>
      <c r="Y78" s="70" t="s">
        <v>129</v>
      </c>
      <c r="Z78" s="71" t="s">
        <v>128</v>
      </c>
      <c r="AB78" s="191" t="s">
        <v>399</v>
      </c>
      <c r="AC78" s="266">
        <v>176</v>
      </c>
      <c r="AD78" s="267"/>
      <c r="AE78" s="97" t="s">
        <v>103</v>
      </c>
      <c r="AF78" s="70" t="s">
        <v>128</v>
      </c>
      <c r="AG78" s="70" t="s">
        <v>129</v>
      </c>
      <c r="AH78" s="71" t="s">
        <v>128</v>
      </c>
      <c r="AJ78" s="191" t="s">
        <v>336</v>
      </c>
      <c r="AK78" s="266">
        <v>447</v>
      </c>
      <c r="AL78" s="267"/>
      <c r="AM78" s="97" t="s">
        <v>103</v>
      </c>
      <c r="AN78" s="70" t="s">
        <v>128</v>
      </c>
      <c r="AO78" s="70" t="s">
        <v>129</v>
      </c>
      <c r="AP78" s="71" t="s">
        <v>128</v>
      </c>
    </row>
    <row r="79" spans="3:42" x14ac:dyDescent="0.4">
      <c r="D79" s="192"/>
      <c r="E79" s="268"/>
      <c r="F79" s="269"/>
      <c r="G79" s="142"/>
      <c r="H79" s="154"/>
      <c r="I79" s="154"/>
      <c r="J79" s="144"/>
      <c r="L79" s="192"/>
      <c r="M79" s="268"/>
      <c r="N79" s="269"/>
      <c r="O79" s="142">
        <v>45</v>
      </c>
      <c r="P79" s="154">
        <v>1</v>
      </c>
      <c r="Q79" s="154">
        <v>38</v>
      </c>
      <c r="R79" s="144">
        <v>1</v>
      </c>
      <c r="T79" s="192"/>
      <c r="U79" s="268"/>
      <c r="V79" s="269"/>
      <c r="W79" s="142">
        <v>67</v>
      </c>
      <c r="X79" s="154">
        <v>8</v>
      </c>
      <c r="Y79" s="154">
        <v>44</v>
      </c>
      <c r="Z79" s="144">
        <v>8</v>
      </c>
      <c r="AB79" s="192"/>
      <c r="AC79" s="268"/>
      <c r="AD79" s="269"/>
      <c r="AE79" s="142">
        <v>21</v>
      </c>
      <c r="AF79" s="154">
        <v>4</v>
      </c>
      <c r="AG79" s="154">
        <v>23</v>
      </c>
      <c r="AH79" s="144">
        <v>4</v>
      </c>
      <c r="AJ79" s="192"/>
      <c r="AK79" s="268"/>
      <c r="AL79" s="269"/>
      <c r="AM79" s="142">
        <v>167</v>
      </c>
      <c r="AN79" s="154">
        <v>35</v>
      </c>
      <c r="AO79" s="154">
        <v>179</v>
      </c>
      <c r="AP79" s="144">
        <v>35</v>
      </c>
    </row>
    <row r="80" spans="3:42" x14ac:dyDescent="0.4">
      <c r="D80" s="192"/>
      <c r="E80" s="268"/>
      <c r="F80" s="269"/>
      <c r="G80" s="264"/>
      <c r="H80" s="156"/>
      <c r="I80" s="156"/>
      <c r="J80" s="146"/>
      <c r="L80" s="192"/>
      <c r="M80" s="268"/>
      <c r="N80" s="269"/>
      <c r="O80" s="264"/>
      <c r="P80" s="156"/>
      <c r="Q80" s="156"/>
      <c r="R80" s="146"/>
      <c r="T80" s="192"/>
      <c r="U80" s="268"/>
      <c r="V80" s="269"/>
      <c r="W80" s="264"/>
      <c r="X80" s="156"/>
      <c r="Y80" s="156"/>
      <c r="Z80" s="146"/>
      <c r="AB80" s="192"/>
      <c r="AC80" s="268"/>
      <c r="AD80" s="269"/>
      <c r="AE80" s="264"/>
      <c r="AF80" s="156"/>
      <c r="AG80" s="156"/>
      <c r="AH80" s="146"/>
      <c r="AJ80" s="192"/>
      <c r="AK80" s="268"/>
      <c r="AL80" s="269"/>
      <c r="AM80" s="264"/>
      <c r="AN80" s="156"/>
      <c r="AO80" s="156"/>
      <c r="AP80" s="146"/>
    </row>
    <row r="81" spans="4:42" ht="19.5" thickBot="1" x14ac:dyDescent="0.45">
      <c r="D81" s="193"/>
      <c r="E81" s="270"/>
      <c r="F81" s="271"/>
      <c r="G81" s="265">
        <f>G79+H79</f>
        <v>0</v>
      </c>
      <c r="H81" s="196"/>
      <c r="I81" s="195">
        <f>I79+J79</f>
        <v>0</v>
      </c>
      <c r="J81" s="201"/>
      <c r="L81" s="193"/>
      <c r="M81" s="270"/>
      <c r="N81" s="271"/>
      <c r="O81" s="265">
        <f>O79+P79</f>
        <v>46</v>
      </c>
      <c r="P81" s="196"/>
      <c r="Q81" s="195">
        <f>Q79+R79</f>
        <v>39</v>
      </c>
      <c r="R81" s="201"/>
      <c r="T81" s="193"/>
      <c r="U81" s="270"/>
      <c r="V81" s="271"/>
      <c r="W81" s="265">
        <f t="shared" ref="W81" si="5">W79+X79</f>
        <v>75</v>
      </c>
      <c r="X81" s="196"/>
      <c r="Y81" s="195">
        <f t="shared" ref="Y81" si="6">Y79+Z79</f>
        <v>52</v>
      </c>
      <c r="Z81" s="201"/>
      <c r="AB81" s="193"/>
      <c r="AC81" s="270"/>
      <c r="AD81" s="271"/>
      <c r="AE81" s="265">
        <f>AE79+AF79</f>
        <v>25</v>
      </c>
      <c r="AF81" s="196"/>
      <c r="AG81" s="195">
        <f>AG79+AH79</f>
        <v>27</v>
      </c>
      <c r="AH81" s="201"/>
      <c r="AJ81" s="193"/>
      <c r="AK81" s="270"/>
      <c r="AL81" s="271"/>
      <c r="AM81" s="265">
        <f>AM79+AN79</f>
        <v>202</v>
      </c>
      <c r="AN81" s="196"/>
      <c r="AO81" s="195">
        <f>AO79+AP79</f>
        <v>214</v>
      </c>
      <c r="AP81" s="201"/>
    </row>
    <row r="82" spans="4:42" x14ac:dyDescent="0.4">
      <c r="D82" s="191" t="s">
        <v>516</v>
      </c>
      <c r="E82" s="266"/>
      <c r="F82" s="267"/>
      <c r="G82" s="97" t="s">
        <v>103</v>
      </c>
      <c r="H82" s="70" t="s">
        <v>128</v>
      </c>
      <c r="I82" s="70" t="s">
        <v>129</v>
      </c>
      <c r="J82" s="71" t="s">
        <v>128</v>
      </c>
      <c r="L82" s="191" t="s">
        <v>496</v>
      </c>
      <c r="M82" s="266">
        <v>105</v>
      </c>
      <c r="N82" s="267"/>
      <c r="O82" s="97" t="s">
        <v>103</v>
      </c>
      <c r="P82" s="70" t="s">
        <v>128</v>
      </c>
      <c r="Q82" s="70" t="s">
        <v>129</v>
      </c>
      <c r="R82" s="71" t="s">
        <v>128</v>
      </c>
      <c r="T82" s="191" t="s">
        <v>448</v>
      </c>
      <c r="U82" s="266">
        <v>22</v>
      </c>
      <c r="V82" s="267"/>
      <c r="W82" s="97" t="s">
        <v>103</v>
      </c>
      <c r="X82" s="70" t="s">
        <v>128</v>
      </c>
      <c r="Y82" s="70" t="s">
        <v>129</v>
      </c>
      <c r="Z82" s="71" t="s">
        <v>128</v>
      </c>
      <c r="AB82" s="191" t="s">
        <v>427</v>
      </c>
      <c r="AC82" s="266">
        <v>576</v>
      </c>
      <c r="AD82" s="267"/>
      <c r="AE82" s="97" t="s">
        <v>103</v>
      </c>
      <c r="AF82" s="70" t="s">
        <v>128</v>
      </c>
      <c r="AG82" s="70" t="s">
        <v>129</v>
      </c>
      <c r="AH82" s="71" t="s">
        <v>128</v>
      </c>
      <c r="AJ82" s="191" t="s">
        <v>337</v>
      </c>
      <c r="AK82" s="266">
        <v>109</v>
      </c>
      <c r="AL82" s="267"/>
      <c r="AM82" s="97" t="s">
        <v>103</v>
      </c>
      <c r="AN82" s="70" t="s">
        <v>128</v>
      </c>
      <c r="AO82" s="70" t="s">
        <v>129</v>
      </c>
      <c r="AP82" s="71" t="s">
        <v>128</v>
      </c>
    </row>
    <row r="83" spans="4:42" x14ac:dyDescent="0.4">
      <c r="D83" s="192"/>
      <c r="E83" s="268"/>
      <c r="F83" s="269"/>
      <c r="G83" s="142"/>
      <c r="H83" s="154"/>
      <c r="I83" s="154"/>
      <c r="J83" s="144"/>
      <c r="L83" s="192"/>
      <c r="M83" s="268"/>
      <c r="N83" s="269"/>
      <c r="O83" s="142">
        <v>28</v>
      </c>
      <c r="P83" s="154">
        <v>3</v>
      </c>
      <c r="Q83" s="154">
        <v>36</v>
      </c>
      <c r="R83" s="144">
        <v>3</v>
      </c>
      <c r="T83" s="192"/>
      <c r="U83" s="268"/>
      <c r="V83" s="269"/>
      <c r="W83" s="142">
        <v>24</v>
      </c>
      <c r="X83" s="154">
        <v>3</v>
      </c>
      <c r="Y83" s="154">
        <v>21</v>
      </c>
      <c r="Z83" s="144">
        <v>3</v>
      </c>
      <c r="AB83" s="192"/>
      <c r="AC83" s="268"/>
      <c r="AD83" s="269"/>
      <c r="AE83" s="142">
        <v>44</v>
      </c>
      <c r="AF83" s="154">
        <v>6</v>
      </c>
      <c r="AG83" s="154">
        <v>29</v>
      </c>
      <c r="AH83" s="144">
        <v>6</v>
      </c>
      <c r="AJ83" s="192"/>
      <c r="AK83" s="268"/>
      <c r="AL83" s="269"/>
      <c r="AM83" s="142">
        <v>160</v>
      </c>
      <c r="AN83" s="154">
        <v>40</v>
      </c>
      <c r="AO83" s="154">
        <v>155</v>
      </c>
      <c r="AP83" s="144">
        <v>40</v>
      </c>
    </row>
    <row r="84" spans="4:42" x14ac:dyDescent="0.4">
      <c r="D84" s="192"/>
      <c r="E84" s="268"/>
      <c r="F84" s="269"/>
      <c r="G84" s="264"/>
      <c r="H84" s="156"/>
      <c r="I84" s="156"/>
      <c r="J84" s="146"/>
      <c r="L84" s="192"/>
      <c r="M84" s="268"/>
      <c r="N84" s="269"/>
      <c r="O84" s="264"/>
      <c r="P84" s="156"/>
      <c r="Q84" s="156"/>
      <c r="R84" s="146"/>
      <c r="T84" s="192"/>
      <c r="U84" s="268"/>
      <c r="V84" s="269"/>
      <c r="W84" s="264"/>
      <c r="X84" s="156"/>
      <c r="Y84" s="156"/>
      <c r="Z84" s="146"/>
      <c r="AB84" s="192"/>
      <c r="AC84" s="268"/>
      <c r="AD84" s="269"/>
      <c r="AE84" s="264"/>
      <c r="AF84" s="156"/>
      <c r="AG84" s="156"/>
      <c r="AH84" s="146"/>
      <c r="AJ84" s="192"/>
      <c r="AK84" s="268"/>
      <c r="AL84" s="269"/>
      <c r="AM84" s="264"/>
      <c r="AN84" s="156"/>
      <c r="AO84" s="156"/>
      <c r="AP84" s="146"/>
    </row>
    <row r="85" spans="4:42" ht="19.5" thickBot="1" x14ac:dyDescent="0.45">
      <c r="D85" s="193"/>
      <c r="E85" s="270"/>
      <c r="F85" s="271"/>
      <c r="G85" s="265">
        <f>G83+H83</f>
        <v>0</v>
      </c>
      <c r="H85" s="196"/>
      <c r="I85" s="195">
        <f>I83+J83</f>
        <v>0</v>
      </c>
      <c r="J85" s="201"/>
      <c r="L85" s="193"/>
      <c r="M85" s="270"/>
      <c r="N85" s="271"/>
      <c r="O85" s="265">
        <f>O83+P83</f>
        <v>31</v>
      </c>
      <c r="P85" s="196"/>
      <c r="Q85" s="195">
        <f>Q83+R83</f>
        <v>39</v>
      </c>
      <c r="R85" s="201"/>
      <c r="T85" s="193"/>
      <c r="U85" s="270"/>
      <c r="V85" s="271"/>
      <c r="W85" s="265">
        <f t="shared" ref="W85" si="7">W83+X83</f>
        <v>27</v>
      </c>
      <c r="X85" s="196"/>
      <c r="Y85" s="195">
        <f t="shared" ref="Y85" si="8">Y83+Z83</f>
        <v>24</v>
      </c>
      <c r="Z85" s="201"/>
      <c r="AB85" s="193"/>
      <c r="AC85" s="270"/>
      <c r="AD85" s="271"/>
      <c r="AE85" s="265">
        <f>AE83+AF83</f>
        <v>50</v>
      </c>
      <c r="AF85" s="196"/>
      <c r="AG85" s="195">
        <f>AG83+AH83</f>
        <v>35</v>
      </c>
      <c r="AH85" s="201"/>
      <c r="AJ85" s="193"/>
      <c r="AK85" s="270"/>
      <c r="AL85" s="271"/>
      <c r="AM85" s="265">
        <f>AM83+AN83</f>
        <v>200</v>
      </c>
      <c r="AN85" s="196"/>
      <c r="AO85" s="195">
        <f>AO83+AP83</f>
        <v>195</v>
      </c>
      <c r="AP85" s="201"/>
    </row>
    <row r="86" spans="4:42" x14ac:dyDescent="0.4">
      <c r="D86" s="191" t="s">
        <v>517</v>
      </c>
      <c r="E86" s="266"/>
      <c r="F86" s="267"/>
      <c r="G86" s="97" t="s">
        <v>103</v>
      </c>
      <c r="H86" s="70" t="s">
        <v>128</v>
      </c>
      <c r="I86" s="70" t="s">
        <v>129</v>
      </c>
      <c r="J86" s="71" t="s">
        <v>128</v>
      </c>
      <c r="L86" s="191" t="s">
        <v>497</v>
      </c>
      <c r="M86" s="266">
        <v>112</v>
      </c>
      <c r="N86" s="267"/>
      <c r="O86" s="97" t="s">
        <v>103</v>
      </c>
      <c r="P86" s="70" t="s">
        <v>128</v>
      </c>
      <c r="Q86" s="70" t="s">
        <v>129</v>
      </c>
      <c r="R86" s="71" t="s">
        <v>128</v>
      </c>
      <c r="T86" s="191" t="s">
        <v>449</v>
      </c>
      <c r="U86" s="266">
        <v>57</v>
      </c>
      <c r="V86" s="267"/>
      <c r="W86" s="97" t="s">
        <v>103</v>
      </c>
      <c r="X86" s="70" t="s">
        <v>128</v>
      </c>
      <c r="Y86" s="70" t="s">
        <v>129</v>
      </c>
      <c r="Z86" s="71" t="s">
        <v>128</v>
      </c>
      <c r="AB86" s="191" t="s">
        <v>429</v>
      </c>
      <c r="AC86" s="266">
        <v>47</v>
      </c>
      <c r="AD86" s="267"/>
      <c r="AE86" s="97" t="s">
        <v>103</v>
      </c>
      <c r="AF86" s="70" t="s">
        <v>128</v>
      </c>
      <c r="AG86" s="70" t="s">
        <v>129</v>
      </c>
      <c r="AH86" s="71" t="s">
        <v>128</v>
      </c>
      <c r="AJ86" s="191" t="s">
        <v>338</v>
      </c>
      <c r="AK86" s="266">
        <v>25</v>
      </c>
      <c r="AL86" s="267"/>
      <c r="AM86" s="97" t="s">
        <v>103</v>
      </c>
      <c r="AN86" s="70" t="s">
        <v>128</v>
      </c>
      <c r="AO86" s="70" t="s">
        <v>129</v>
      </c>
      <c r="AP86" s="71" t="s">
        <v>128</v>
      </c>
    </row>
    <row r="87" spans="4:42" x14ac:dyDescent="0.4">
      <c r="D87" s="192"/>
      <c r="E87" s="268"/>
      <c r="F87" s="269"/>
      <c r="G87" s="142"/>
      <c r="H87" s="154"/>
      <c r="I87" s="154"/>
      <c r="J87" s="144"/>
      <c r="L87" s="192"/>
      <c r="M87" s="268"/>
      <c r="N87" s="269"/>
      <c r="O87" s="142">
        <v>35</v>
      </c>
      <c r="P87" s="154">
        <v>4</v>
      </c>
      <c r="Q87" s="154">
        <v>29</v>
      </c>
      <c r="R87" s="144">
        <v>4</v>
      </c>
      <c r="T87" s="192"/>
      <c r="U87" s="268"/>
      <c r="V87" s="269"/>
      <c r="W87" s="142">
        <v>21</v>
      </c>
      <c r="X87" s="154">
        <v>1</v>
      </c>
      <c r="Y87" s="154">
        <v>49</v>
      </c>
      <c r="Z87" s="144">
        <v>1</v>
      </c>
      <c r="AB87" s="192"/>
      <c r="AC87" s="268"/>
      <c r="AD87" s="269"/>
      <c r="AE87" s="142">
        <v>42</v>
      </c>
      <c r="AF87" s="154">
        <v>7</v>
      </c>
      <c r="AG87" s="154">
        <v>35</v>
      </c>
      <c r="AH87" s="144">
        <v>7</v>
      </c>
      <c r="AJ87" s="192"/>
      <c r="AK87" s="268"/>
      <c r="AL87" s="269"/>
      <c r="AM87" s="142">
        <v>175</v>
      </c>
      <c r="AN87" s="154">
        <v>73</v>
      </c>
      <c r="AO87" s="154">
        <v>186</v>
      </c>
      <c r="AP87" s="144">
        <v>73</v>
      </c>
    </row>
    <row r="88" spans="4:42" x14ac:dyDescent="0.4">
      <c r="D88" s="192"/>
      <c r="E88" s="268"/>
      <c r="F88" s="269"/>
      <c r="G88" s="264"/>
      <c r="H88" s="156"/>
      <c r="I88" s="156"/>
      <c r="J88" s="146"/>
      <c r="L88" s="192"/>
      <c r="M88" s="268"/>
      <c r="N88" s="269"/>
      <c r="O88" s="264"/>
      <c r="P88" s="156"/>
      <c r="Q88" s="156"/>
      <c r="R88" s="146"/>
      <c r="T88" s="192"/>
      <c r="U88" s="268"/>
      <c r="V88" s="269"/>
      <c r="W88" s="264"/>
      <c r="X88" s="156"/>
      <c r="Y88" s="156"/>
      <c r="Z88" s="146"/>
      <c r="AB88" s="192"/>
      <c r="AC88" s="268"/>
      <c r="AD88" s="269"/>
      <c r="AE88" s="264"/>
      <c r="AF88" s="156"/>
      <c r="AG88" s="156"/>
      <c r="AH88" s="146"/>
      <c r="AJ88" s="192"/>
      <c r="AK88" s="268"/>
      <c r="AL88" s="269"/>
      <c r="AM88" s="264"/>
      <c r="AN88" s="156"/>
      <c r="AO88" s="156"/>
      <c r="AP88" s="146"/>
    </row>
    <row r="89" spans="4:42" ht="19.5" thickBot="1" x14ac:dyDescent="0.45">
      <c r="D89" s="193"/>
      <c r="E89" s="270"/>
      <c r="F89" s="271"/>
      <c r="G89" s="265">
        <f>G87+H87</f>
        <v>0</v>
      </c>
      <c r="H89" s="196"/>
      <c r="I89" s="195">
        <f>I87+J87</f>
        <v>0</v>
      </c>
      <c r="J89" s="201"/>
      <c r="L89" s="193"/>
      <c r="M89" s="270"/>
      <c r="N89" s="271"/>
      <c r="O89" s="265">
        <f>O87+P87</f>
        <v>39</v>
      </c>
      <c r="P89" s="196"/>
      <c r="Q89" s="195">
        <f>Q87+R87</f>
        <v>33</v>
      </c>
      <c r="R89" s="201"/>
      <c r="T89" s="193"/>
      <c r="U89" s="270"/>
      <c r="V89" s="271"/>
      <c r="W89" s="265">
        <f t="shared" ref="W89" si="9">W87+X87</f>
        <v>22</v>
      </c>
      <c r="X89" s="196"/>
      <c r="Y89" s="195">
        <f t="shared" ref="Y89" si="10">Y87+Z87</f>
        <v>50</v>
      </c>
      <c r="Z89" s="201"/>
      <c r="AB89" s="193"/>
      <c r="AC89" s="270"/>
      <c r="AD89" s="271"/>
      <c r="AE89" s="265">
        <f>AE87+AF87</f>
        <v>49</v>
      </c>
      <c r="AF89" s="196"/>
      <c r="AG89" s="195">
        <f>AG87+AH87</f>
        <v>42</v>
      </c>
      <c r="AH89" s="201"/>
      <c r="AJ89" s="193"/>
      <c r="AK89" s="270"/>
      <c r="AL89" s="271"/>
      <c r="AM89" s="265">
        <f>AM87+AN87</f>
        <v>248</v>
      </c>
      <c r="AN89" s="196"/>
      <c r="AO89" s="195">
        <f>AO87+AP87</f>
        <v>259</v>
      </c>
      <c r="AP89" s="201"/>
    </row>
    <row r="90" spans="4:42" x14ac:dyDescent="0.4">
      <c r="D90" s="191" t="s">
        <v>531</v>
      </c>
      <c r="E90" s="266"/>
      <c r="F90" s="267"/>
      <c r="G90" s="97" t="s">
        <v>103</v>
      </c>
      <c r="H90" s="70" t="s">
        <v>128</v>
      </c>
      <c r="I90" s="70" t="s">
        <v>129</v>
      </c>
      <c r="J90" s="71" t="s">
        <v>128</v>
      </c>
      <c r="L90" s="191" t="s">
        <v>498</v>
      </c>
      <c r="M90" s="266">
        <v>102</v>
      </c>
      <c r="N90" s="267"/>
      <c r="O90" s="97" t="s">
        <v>103</v>
      </c>
      <c r="P90" s="70" t="s">
        <v>128</v>
      </c>
      <c r="Q90" s="70" t="s">
        <v>129</v>
      </c>
      <c r="R90" s="71" t="s">
        <v>128</v>
      </c>
      <c r="T90" s="191" t="s">
        <v>450</v>
      </c>
      <c r="U90" s="266">
        <v>88</v>
      </c>
      <c r="V90" s="267"/>
      <c r="W90" s="97" t="s">
        <v>103</v>
      </c>
      <c r="X90" s="70" t="s">
        <v>128</v>
      </c>
      <c r="Y90" s="70" t="s">
        <v>129</v>
      </c>
      <c r="Z90" s="71" t="s">
        <v>128</v>
      </c>
      <c r="AB90" s="191" t="s">
        <v>402</v>
      </c>
      <c r="AC90" s="266">
        <v>80</v>
      </c>
      <c r="AD90" s="267"/>
      <c r="AE90" s="97" t="s">
        <v>103</v>
      </c>
      <c r="AF90" s="70" t="s">
        <v>128</v>
      </c>
      <c r="AG90" s="70" t="s">
        <v>129</v>
      </c>
      <c r="AH90" s="71" t="s">
        <v>128</v>
      </c>
      <c r="AJ90" s="191" t="s">
        <v>339</v>
      </c>
      <c r="AK90" s="266">
        <v>119</v>
      </c>
      <c r="AL90" s="267"/>
      <c r="AM90" s="97" t="s">
        <v>103</v>
      </c>
      <c r="AN90" s="70" t="s">
        <v>128</v>
      </c>
      <c r="AO90" s="70" t="s">
        <v>129</v>
      </c>
      <c r="AP90" s="71" t="s">
        <v>128</v>
      </c>
    </row>
    <row r="91" spans="4:42" x14ac:dyDescent="0.4">
      <c r="D91" s="192"/>
      <c r="E91" s="268"/>
      <c r="F91" s="269"/>
      <c r="G91" s="143"/>
      <c r="H91" s="143"/>
      <c r="I91" s="143"/>
      <c r="J91" s="143"/>
      <c r="L91" s="192"/>
      <c r="M91" s="268"/>
      <c r="N91" s="269"/>
      <c r="O91" s="143">
        <v>26</v>
      </c>
      <c r="P91" s="143">
        <v>4</v>
      </c>
      <c r="Q91" s="143">
        <v>37</v>
      </c>
      <c r="R91" s="143">
        <v>4</v>
      </c>
      <c r="T91" s="192"/>
      <c r="U91" s="268"/>
      <c r="V91" s="269"/>
      <c r="W91" s="142">
        <v>44</v>
      </c>
      <c r="X91" s="154">
        <v>2</v>
      </c>
      <c r="Y91" s="154">
        <v>34</v>
      </c>
      <c r="Z91" s="144">
        <v>2</v>
      </c>
      <c r="AB91" s="192"/>
      <c r="AC91" s="268"/>
      <c r="AD91" s="269"/>
      <c r="AE91" s="142">
        <v>35</v>
      </c>
      <c r="AF91" s="154">
        <v>14</v>
      </c>
      <c r="AG91" s="154">
        <v>52</v>
      </c>
      <c r="AH91" s="144">
        <v>14</v>
      </c>
      <c r="AJ91" s="192"/>
      <c r="AK91" s="268"/>
      <c r="AL91" s="269"/>
      <c r="AM91" s="142">
        <v>185</v>
      </c>
      <c r="AN91" s="154">
        <v>43</v>
      </c>
      <c r="AO91" s="154">
        <v>227</v>
      </c>
      <c r="AP91" s="144">
        <v>43</v>
      </c>
    </row>
    <row r="92" spans="4:42" x14ac:dyDescent="0.4">
      <c r="D92" s="192"/>
      <c r="E92" s="268"/>
      <c r="F92" s="269"/>
      <c r="G92" s="143"/>
      <c r="H92" s="143"/>
      <c r="I92" s="143"/>
      <c r="J92" s="143"/>
      <c r="L92" s="192"/>
      <c r="M92" s="268"/>
      <c r="N92" s="269"/>
      <c r="O92" s="143"/>
      <c r="P92" s="143"/>
      <c r="Q92" s="143"/>
      <c r="R92" s="143"/>
      <c r="T92" s="192"/>
      <c r="U92" s="268"/>
      <c r="V92" s="269"/>
      <c r="W92" s="264"/>
      <c r="X92" s="156"/>
      <c r="Y92" s="156"/>
      <c r="Z92" s="146"/>
      <c r="AB92" s="192"/>
      <c r="AC92" s="268"/>
      <c r="AD92" s="269"/>
      <c r="AE92" s="264"/>
      <c r="AF92" s="156"/>
      <c r="AG92" s="156"/>
      <c r="AH92" s="146"/>
      <c r="AJ92" s="192"/>
      <c r="AK92" s="268"/>
      <c r="AL92" s="269"/>
      <c r="AM92" s="264"/>
      <c r="AN92" s="156"/>
      <c r="AO92" s="156"/>
      <c r="AP92" s="146"/>
    </row>
    <row r="93" spans="4:42" ht="19.5" thickBot="1" x14ac:dyDescent="0.45">
      <c r="D93" s="193"/>
      <c r="E93" s="270"/>
      <c r="F93" s="271"/>
      <c r="G93" s="265">
        <f>G91+H91</f>
        <v>0</v>
      </c>
      <c r="H93" s="196"/>
      <c r="I93" s="195">
        <f>I91+J91</f>
        <v>0</v>
      </c>
      <c r="J93" s="201"/>
      <c r="L93" s="193"/>
      <c r="M93" s="270"/>
      <c r="N93" s="271"/>
      <c r="O93" s="265">
        <f>O91+P91</f>
        <v>30</v>
      </c>
      <c r="P93" s="196"/>
      <c r="Q93" s="195">
        <f>Q91+R91</f>
        <v>41</v>
      </c>
      <c r="R93" s="201"/>
      <c r="T93" s="193"/>
      <c r="U93" s="270"/>
      <c r="V93" s="271"/>
      <c r="W93" s="265">
        <f t="shared" ref="W93" si="11">W91+X91</f>
        <v>46</v>
      </c>
      <c r="X93" s="196"/>
      <c r="Y93" s="195">
        <f t="shared" ref="Y93" si="12">Y91+Z91</f>
        <v>36</v>
      </c>
      <c r="Z93" s="201"/>
      <c r="AB93" s="193"/>
      <c r="AC93" s="270"/>
      <c r="AD93" s="271"/>
      <c r="AE93" s="265">
        <f>AE91+AF91</f>
        <v>49</v>
      </c>
      <c r="AF93" s="196"/>
      <c r="AG93" s="195">
        <f>AG91+AH91</f>
        <v>66</v>
      </c>
      <c r="AH93" s="201"/>
      <c r="AJ93" s="193"/>
      <c r="AK93" s="270"/>
      <c r="AL93" s="271"/>
      <c r="AM93" s="265">
        <f>AM91+AN91</f>
        <v>228</v>
      </c>
      <c r="AN93" s="196"/>
      <c r="AO93" s="195">
        <f>AO91+AP91</f>
        <v>270</v>
      </c>
      <c r="AP93" s="201"/>
    </row>
    <row r="94" spans="4:42" ht="19.5" thickBot="1" x14ac:dyDescent="0.45">
      <c r="D94" s="191" t="s">
        <v>532</v>
      </c>
      <c r="E94" s="266"/>
      <c r="F94" s="267"/>
      <c r="G94" s="97" t="s">
        <v>103</v>
      </c>
      <c r="H94" s="70" t="s">
        <v>128</v>
      </c>
      <c r="I94" s="70" t="s">
        <v>129</v>
      </c>
      <c r="J94" s="71" t="s">
        <v>128</v>
      </c>
      <c r="L94" s="191" t="s">
        <v>499</v>
      </c>
      <c r="M94" s="266">
        <v>152</v>
      </c>
      <c r="N94" s="267"/>
      <c r="O94" s="97" t="s">
        <v>103</v>
      </c>
      <c r="P94" s="70" t="s">
        <v>128</v>
      </c>
      <c r="Q94" s="70" t="s">
        <v>129</v>
      </c>
      <c r="R94" s="71" t="s">
        <v>128</v>
      </c>
      <c r="T94" s="191" t="s">
        <v>451</v>
      </c>
      <c r="U94" s="266">
        <v>100</v>
      </c>
      <c r="V94" s="267"/>
      <c r="W94" s="97" t="s">
        <v>103</v>
      </c>
      <c r="X94" s="70" t="s">
        <v>128</v>
      </c>
      <c r="Y94" s="70" t="s">
        <v>129</v>
      </c>
      <c r="Z94" s="71" t="s">
        <v>128</v>
      </c>
      <c r="AB94" s="191" t="s">
        <v>403</v>
      </c>
      <c r="AC94" s="266">
        <v>68</v>
      </c>
      <c r="AD94" s="267"/>
      <c r="AE94" s="97" t="s">
        <v>103</v>
      </c>
      <c r="AF94" s="70" t="s">
        <v>128</v>
      </c>
      <c r="AG94" s="70" t="s">
        <v>129</v>
      </c>
      <c r="AH94" s="71" t="s">
        <v>128</v>
      </c>
      <c r="AJ94" s="191" t="s">
        <v>392</v>
      </c>
      <c r="AK94" s="266">
        <v>85</v>
      </c>
      <c r="AL94" s="267"/>
      <c r="AM94" s="97" t="s">
        <v>103</v>
      </c>
      <c r="AN94" s="70" t="s">
        <v>128</v>
      </c>
      <c r="AO94" s="70" t="s">
        <v>129</v>
      </c>
      <c r="AP94" s="71" t="s">
        <v>128</v>
      </c>
    </row>
    <row r="95" spans="4:42" x14ac:dyDescent="0.4">
      <c r="D95" s="192"/>
      <c r="E95" s="268"/>
      <c r="F95" s="269"/>
      <c r="G95" s="273"/>
      <c r="H95" s="273"/>
      <c r="I95" s="273"/>
      <c r="J95" s="273"/>
      <c r="L95" s="192"/>
      <c r="M95" s="268"/>
      <c r="N95" s="269"/>
      <c r="O95" s="273">
        <v>41</v>
      </c>
      <c r="P95" s="273">
        <v>3</v>
      </c>
      <c r="Q95" s="273">
        <v>42</v>
      </c>
      <c r="R95" s="273">
        <v>3</v>
      </c>
      <c r="T95" s="192"/>
      <c r="U95" s="268"/>
      <c r="V95" s="269"/>
      <c r="W95" s="273">
        <v>55</v>
      </c>
      <c r="X95" s="273">
        <v>3</v>
      </c>
      <c r="Y95" s="273">
        <v>45</v>
      </c>
      <c r="Z95" s="273">
        <v>3</v>
      </c>
      <c r="AB95" s="192"/>
      <c r="AC95" s="268"/>
      <c r="AD95" s="269"/>
      <c r="AE95" s="142">
        <v>6</v>
      </c>
      <c r="AF95" s="154">
        <v>6</v>
      </c>
      <c r="AG95" s="154">
        <v>43</v>
      </c>
      <c r="AH95" s="144">
        <v>6</v>
      </c>
      <c r="AJ95" s="192"/>
      <c r="AK95" s="268"/>
      <c r="AL95" s="269"/>
      <c r="AM95" s="142">
        <v>33</v>
      </c>
      <c r="AN95" s="154">
        <v>8</v>
      </c>
      <c r="AO95" s="154">
        <v>50</v>
      </c>
      <c r="AP95" s="144">
        <v>8</v>
      </c>
    </row>
    <row r="96" spans="4:42" x14ac:dyDescent="0.4">
      <c r="D96" s="192"/>
      <c r="E96" s="268"/>
      <c r="F96" s="269"/>
      <c r="G96" s="143"/>
      <c r="H96" s="143"/>
      <c r="I96" s="143"/>
      <c r="J96" s="143"/>
      <c r="L96" s="192"/>
      <c r="M96" s="268"/>
      <c r="N96" s="269"/>
      <c r="O96" s="143"/>
      <c r="P96" s="143"/>
      <c r="Q96" s="143"/>
      <c r="R96" s="143"/>
      <c r="T96" s="192"/>
      <c r="U96" s="268"/>
      <c r="V96" s="269"/>
      <c r="W96" s="143"/>
      <c r="X96" s="143"/>
      <c r="Y96" s="143"/>
      <c r="Z96" s="143"/>
      <c r="AB96" s="192"/>
      <c r="AC96" s="268"/>
      <c r="AD96" s="269"/>
      <c r="AE96" s="264"/>
      <c r="AF96" s="156"/>
      <c r="AG96" s="156"/>
      <c r="AH96" s="146"/>
      <c r="AJ96" s="192"/>
      <c r="AK96" s="268"/>
      <c r="AL96" s="269"/>
      <c r="AM96" s="264"/>
      <c r="AN96" s="156"/>
      <c r="AO96" s="156"/>
      <c r="AP96" s="146"/>
    </row>
    <row r="97" spans="4:42" ht="19.5" thickBot="1" x14ac:dyDescent="0.45">
      <c r="D97" s="193"/>
      <c r="E97" s="270"/>
      <c r="F97" s="271"/>
      <c r="G97" s="265">
        <f>G95+H95</f>
        <v>0</v>
      </c>
      <c r="H97" s="196"/>
      <c r="I97" s="195">
        <f>I95+J95</f>
        <v>0</v>
      </c>
      <c r="J97" s="201"/>
      <c r="L97" s="193"/>
      <c r="M97" s="270"/>
      <c r="N97" s="271"/>
      <c r="O97" s="265">
        <f>O95+P95</f>
        <v>44</v>
      </c>
      <c r="P97" s="196"/>
      <c r="Q97" s="195">
        <f>Q95+R95</f>
        <v>45</v>
      </c>
      <c r="R97" s="201"/>
      <c r="T97" s="193"/>
      <c r="U97" s="270"/>
      <c r="V97" s="271"/>
      <c r="W97" s="265">
        <f t="shared" ref="W97" si="13">W95+X95</f>
        <v>58</v>
      </c>
      <c r="X97" s="196"/>
      <c r="Y97" s="195">
        <f t="shared" ref="Y97" si="14">Y95+Z95</f>
        <v>48</v>
      </c>
      <c r="Z97" s="201"/>
      <c r="AB97" s="193"/>
      <c r="AC97" s="270"/>
      <c r="AD97" s="271"/>
      <c r="AE97" s="265">
        <f>AE95+AF95</f>
        <v>12</v>
      </c>
      <c r="AF97" s="196"/>
      <c r="AG97" s="195">
        <f>AG95+AH95</f>
        <v>49</v>
      </c>
      <c r="AH97" s="201"/>
      <c r="AJ97" s="193"/>
      <c r="AK97" s="270"/>
      <c r="AL97" s="271"/>
      <c r="AM97" s="265">
        <f>AM95+AN95</f>
        <v>41</v>
      </c>
      <c r="AN97" s="196"/>
      <c r="AO97" s="195">
        <f>AO95+AP95</f>
        <v>58</v>
      </c>
      <c r="AP97" s="201"/>
    </row>
  </sheetData>
  <mergeCells count="763">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AI31:AJ31"/>
    <mergeCell ref="AK31:AL31"/>
    <mergeCell ref="B32:B61"/>
    <mergeCell ref="C32:C34"/>
    <mergeCell ref="D32:D34"/>
    <mergeCell ref="E32:E33"/>
    <mergeCell ref="F32:F33"/>
    <mergeCell ref="G32:G33"/>
    <mergeCell ref="H32:H33"/>
    <mergeCell ref="I32:I34"/>
    <mergeCell ref="L30:M31"/>
    <mergeCell ref="N30:S30"/>
    <mergeCell ref="V30:W31"/>
    <mergeCell ref="X30:AC30"/>
    <mergeCell ref="AF30:AG31"/>
    <mergeCell ref="AH30:AM30"/>
    <mergeCell ref="O31:P31"/>
    <mergeCell ref="Q31:R31"/>
    <mergeCell ref="Y31:Z31"/>
    <mergeCell ref="AA31:AB31"/>
    <mergeCell ref="AM32:AM34"/>
    <mergeCell ref="AI34:AJ34"/>
    <mergeCell ref="AK34:AL34"/>
    <mergeCell ref="Z32:Z33"/>
    <mergeCell ref="O32:O33"/>
    <mergeCell ref="P32:P33"/>
    <mergeCell ref="Q32:Q33"/>
    <mergeCell ref="O41:O42"/>
    <mergeCell ref="P41:P42"/>
    <mergeCell ref="AA32:AA33"/>
    <mergeCell ref="AB32:AB33"/>
    <mergeCell ref="AC32:AC34"/>
    <mergeCell ref="AF32:AF61"/>
    <mergeCell ref="AA38:AA39"/>
    <mergeCell ref="AB38:AB39"/>
    <mergeCell ref="AC38:AC40"/>
    <mergeCell ref="S50:S52"/>
    <mergeCell ref="W50:W52"/>
    <mergeCell ref="AA56:AA57"/>
    <mergeCell ref="AB56:AB57"/>
    <mergeCell ref="AC56:AC58"/>
    <mergeCell ref="R56:R57"/>
    <mergeCell ref="S56:S58"/>
    <mergeCell ref="W56:W58"/>
    <mergeCell ref="O59:O60"/>
    <mergeCell ref="P59:P60"/>
    <mergeCell ref="Q59:Q60"/>
    <mergeCell ref="O47:O48"/>
    <mergeCell ref="AI32:AI33"/>
    <mergeCell ref="AJ32:AJ33"/>
    <mergeCell ref="AK32:AK33"/>
    <mergeCell ref="AL32:AL33"/>
    <mergeCell ref="R32:R33"/>
    <mergeCell ref="S32:S34"/>
    <mergeCell ref="V32:V61"/>
    <mergeCell ref="W32:W34"/>
    <mergeCell ref="X32:X34"/>
    <mergeCell ref="Y32:Y33"/>
    <mergeCell ref="R35:R36"/>
    <mergeCell ref="S35:S37"/>
    <mergeCell ref="W35:W37"/>
    <mergeCell ref="X35:X37"/>
    <mergeCell ref="AG32:AG34"/>
    <mergeCell ref="AG38:AG40"/>
    <mergeCell ref="AL35:AL36"/>
    <mergeCell ref="AJ41:AJ42"/>
    <mergeCell ref="AK41:AK42"/>
    <mergeCell ref="Y34:Z34"/>
    <mergeCell ref="AA34:AB34"/>
    <mergeCell ref="AH32:AH34"/>
    <mergeCell ref="S44:S46"/>
    <mergeCell ref="AK43:AL43"/>
    <mergeCell ref="C35:C37"/>
    <mergeCell ref="D35:D37"/>
    <mergeCell ref="E35:E36"/>
    <mergeCell ref="F35:F36"/>
    <mergeCell ref="G35:G36"/>
    <mergeCell ref="H35:H36"/>
    <mergeCell ref="E37:F37"/>
    <mergeCell ref="G37:H37"/>
    <mergeCell ref="E34:F34"/>
    <mergeCell ref="G34:H34"/>
    <mergeCell ref="AM35:AM37"/>
    <mergeCell ref="AI37:AJ37"/>
    <mergeCell ref="AK37:AL37"/>
    <mergeCell ref="Y35:Y36"/>
    <mergeCell ref="Z35:Z36"/>
    <mergeCell ref="AA35:AA36"/>
    <mergeCell ref="AB35:AB36"/>
    <mergeCell ref="AC35:AC37"/>
    <mergeCell ref="AG35:AG37"/>
    <mergeCell ref="Y37:Z37"/>
    <mergeCell ref="AA37:AB37"/>
    <mergeCell ref="AH35:AH37"/>
    <mergeCell ref="AI35:AI36"/>
    <mergeCell ref="AJ35:AJ36"/>
    <mergeCell ref="AK35:AK36"/>
    <mergeCell ref="I35:I37"/>
    <mergeCell ref="M35:M37"/>
    <mergeCell ref="N35:N37"/>
    <mergeCell ref="O35:O36"/>
    <mergeCell ref="P35:P36"/>
    <mergeCell ref="Q35:Q36"/>
    <mergeCell ref="O37:P37"/>
    <mergeCell ref="Q37:R37"/>
    <mergeCell ref="L32:L61"/>
    <mergeCell ref="M32:M34"/>
    <mergeCell ref="N32:N34"/>
    <mergeCell ref="M41:M43"/>
    <mergeCell ref="N41:N43"/>
    <mergeCell ref="O34:P34"/>
    <mergeCell ref="Q34:R34"/>
    <mergeCell ref="I38:I40"/>
    <mergeCell ref="M38:M40"/>
    <mergeCell ref="N38:N40"/>
    <mergeCell ref="O38:O39"/>
    <mergeCell ref="P38:P39"/>
    <mergeCell ref="O40:P40"/>
    <mergeCell ref="Q44:Q45"/>
    <mergeCell ref="R44:R45"/>
    <mergeCell ref="R50:R51"/>
    <mergeCell ref="AM38:AM40"/>
    <mergeCell ref="R38:R39"/>
    <mergeCell ref="S38:S40"/>
    <mergeCell ref="W38:W40"/>
    <mergeCell ref="X38:X40"/>
    <mergeCell ref="Y38:Y39"/>
    <mergeCell ref="Z38:Z39"/>
    <mergeCell ref="Q40:R40"/>
    <mergeCell ref="Y40:Z40"/>
    <mergeCell ref="Q38:Q39"/>
    <mergeCell ref="AA40:AB40"/>
    <mergeCell ref="AI40:AJ40"/>
    <mergeCell ref="AK40:AL40"/>
    <mergeCell ref="AJ38:AJ39"/>
    <mergeCell ref="AK38:AK39"/>
    <mergeCell ref="AL38:AL39"/>
    <mergeCell ref="AH38:AH40"/>
    <mergeCell ref="AI38:AI39"/>
    <mergeCell ref="C38:C40"/>
    <mergeCell ref="D38:D40"/>
    <mergeCell ref="E38:E39"/>
    <mergeCell ref="F38:F39"/>
    <mergeCell ref="G38:G39"/>
    <mergeCell ref="H38:H39"/>
    <mergeCell ref="E40:F40"/>
    <mergeCell ref="G40:H40"/>
    <mergeCell ref="AL41:AL42"/>
    <mergeCell ref="C41:C43"/>
    <mergeCell ref="D41:D43"/>
    <mergeCell ref="I41:I43"/>
    <mergeCell ref="AI41:AI42"/>
    <mergeCell ref="AM41:AM43"/>
    <mergeCell ref="E43:F43"/>
    <mergeCell ref="G43:H43"/>
    <mergeCell ref="O43:P43"/>
    <mergeCell ref="Q43:R43"/>
    <mergeCell ref="Y43:Z43"/>
    <mergeCell ref="Z41:Z42"/>
    <mergeCell ref="AA41:AA42"/>
    <mergeCell ref="AB41:AB42"/>
    <mergeCell ref="AC41:AC43"/>
    <mergeCell ref="AG41:AG43"/>
    <mergeCell ref="AH41:AH43"/>
    <mergeCell ref="AA43:AB43"/>
    <mergeCell ref="Q41:Q42"/>
    <mergeCell ref="R41:R42"/>
    <mergeCell ref="S41:S43"/>
    <mergeCell ref="W41:W43"/>
    <mergeCell ref="X41:X43"/>
    <mergeCell ref="Y41:Y42"/>
    <mergeCell ref="E41:E42"/>
    <mergeCell ref="F41:F42"/>
    <mergeCell ref="G41:G42"/>
    <mergeCell ref="H41:H42"/>
    <mergeCell ref="AI43:AJ43"/>
    <mergeCell ref="C44:C46"/>
    <mergeCell ref="D44:D46"/>
    <mergeCell ref="E44:E45"/>
    <mergeCell ref="F44:F45"/>
    <mergeCell ref="G44:G45"/>
    <mergeCell ref="H44:H45"/>
    <mergeCell ref="I44:I46"/>
    <mergeCell ref="M44:M46"/>
    <mergeCell ref="AL44:AL45"/>
    <mergeCell ref="AM44:AM46"/>
    <mergeCell ref="E46:F46"/>
    <mergeCell ref="G46:H46"/>
    <mergeCell ref="O46:P46"/>
    <mergeCell ref="Q46:R46"/>
    <mergeCell ref="Y46:Z46"/>
    <mergeCell ref="AA46:AB46"/>
    <mergeCell ref="AI46:AJ46"/>
    <mergeCell ref="AK46:AL46"/>
    <mergeCell ref="AC44:AC46"/>
    <mergeCell ref="AG44:AG46"/>
    <mergeCell ref="AH44:AH46"/>
    <mergeCell ref="AI44:AI45"/>
    <mergeCell ref="AJ44:AJ45"/>
    <mergeCell ref="AK44:AK45"/>
    <mergeCell ref="W44:W46"/>
    <mergeCell ref="X44:X46"/>
    <mergeCell ref="Y44:Y45"/>
    <mergeCell ref="Z44:Z45"/>
    <mergeCell ref="AA44:AA45"/>
    <mergeCell ref="AB44:AB45"/>
    <mergeCell ref="N44:N46"/>
    <mergeCell ref="O44:O45"/>
    <mergeCell ref="P44:P45"/>
    <mergeCell ref="AM47:AM49"/>
    <mergeCell ref="E49:F49"/>
    <mergeCell ref="G49:H49"/>
    <mergeCell ref="O49:P49"/>
    <mergeCell ref="Q49:R49"/>
    <mergeCell ref="Y49:Z49"/>
    <mergeCell ref="AA49:AB49"/>
    <mergeCell ref="AA47:AA48"/>
    <mergeCell ref="AB47:AB48"/>
    <mergeCell ref="AC47:AC49"/>
    <mergeCell ref="AG47:AG49"/>
    <mergeCell ref="AH47:AH49"/>
    <mergeCell ref="AI47:AI48"/>
    <mergeCell ref="AI49:AJ49"/>
    <mergeCell ref="R47:R48"/>
    <mergeCell ref="S47:S49"/>
    <mergeCell ref="W47:W49"/>
    <mergeCell ref="X47:X49"/>
    <mergeCell ref="Y47:Y48"/>
    <mergeCell ref="Z47:Z48"/>
    <mergeCell ref="I47:I49"/>
    <mergeCell ref="AK49:AL49"/>
    <mergeCell ref="M47:M49"/>
    <mergeCell ref="N47:N49"/>
    <mergeCell ref="AJ47:AJ48"/>
    <mergeCell ref="C50:C52"/>
    <mergeCell ref="D50:D52"/>
    <mergeCell ref="E50:E51"/>
    <mergeCell ref="F50:F51"/>
    <mergeCell ref="G50:G51"/>
    <mergeCell ref="H50:H51"/>
    <mergeCell ref="I50:I52"/>
    <mergeCell ref="M50:M52"/>
    <mergeCell ref="N50:N52"/>
    <mergeCell ref="AC50:AC52"/>
    <mergeCell ref="O50:O51"/>
    <mergeCell ref="P47:P48"/>
    <mergeCell ref="Q47:Q48"/>
    <mergeCell ref="C47:C49"/>
    <mergeCell ref="D47:D49"/>
    <mergeCell ref="E47:E48"/>
    <mergeCell ref="F47:F48"/>
    <mergeCell ref="G47:G48"/>
    <mergeCell ref="H47:H48"/>
    <mergeCell ref="I53:I55"/>
    <mergeCell ref="F53:F54"/>
    <mergeCell ref="AK47:AK48"/>
    <mergeCell ref="AL47:AL48"/>
    <mergeCell ref="AM50:AM52"/>
    <mergeCell ref="E52:F52"/>
    <mergeCell ref="G52:H52"/>
    <mergeCell ref="O52:P52"/>
    <mergeCell ref="Q52:R52"/>
    <mergeCell ref="Y52:Z52"/>
    <mergeCell ref="AA52:AB52"/>
    <mergeCell ref="AI52:AJ52"/>
    <mergeCell ref="AK52:AL52"/>
    <mergeCell ref="AG50:AG52"/>
    <mergeCell ref="AH50:AH52"/>
    <mergeCell ref="AI50:AI51"/>
    <mergeCell ref="AJ50:AJ51"/>
    <mergeCell ref="AK50:AK51"/>
    <mergeCell ref="AL50:AL51"/>
    <mergeCell ref="X50:X52"/>
    <mergeCell ref="Y50:Y51"/>
    <mergeCell ref="Z50:Z51"/>
    <mergeCell ref="AA50:AA51"/>
    <mergeCell ref="AB50:AB51"/>
    <mergeCell ref="N53:N55"/>
    <mergeCell ref="O53:O54"/>
    <mergeCell ref="P50:P51"/>
    <mergeCell ref="Q50:Q51"/>
    <mergeCell ref="AM53:AM55"/>
    <mergeCell ref="E55:F55"/>
    <mergeCell ref="G55:H55"/>
    <mergeCell ref="O55:P55"/>
    <mergeCell ref="Q55:R55"/>
    <mergeCell ref="Y55:Z55"/>
    <mergeCell ref="AA55:AB55"/>
    <mergeCell ref="AA53:AA54"/>
    <mergeCell ref="AB53:AB54"/>
    <mergeCell ref="AC53:AC55"/>
    <mergeCell ref="AG53:AG55"/>
    <mergeCell ref="AH53:AH55"/>
    <mergeCell ref="AI53:AI54"/>
    <mergeCell ref="AI55:AJ55"/>
    <mergeCell ref="R53:R54"/>
    <mergeCell ref="S53:S55"/>
    <mergeCell ref="W53:W55"/>
    <mergeCell ref="X53:X55"/>
    <mergeCell ref="Y53:Y54"/>
    <mergeCell ref="Z53:Z54"/>
    <mergeCell ref="Z56:Z57"/>
    <mergeCell ref="O56:O57"/>
    <mergeCell ref="G53:G54"/>
    <mergeCell ref="H53:H54"/>
    <mergeCell ref="AJ53:AJ54"/>
    <mergeCell ref="AK53:AK54"/>
    <mergeCell ref="AL53:AL54"/>
    <mergeCell ref="C59:C61"/>
    <mergeCell ref="D59:D61"/>
    <mergeCell ref="E59:E60"/>
    <mergeCell ref="F59:F60"/>
    <mergeCell ref="G59:G60"/>
    <mergeCell ref="H59:H60"/>
    <mergeCell ref="AK55:AL55"/>
    <mergeCell ref="C56:C58"/>
    <mergeCell ref="D56:D58"/>
    <mergeCell ref="E56:E57"/>
    <mergeCell ref="F56:F57"/>
    <mergeCell ref="G56:G57"/>
    <mergeCell ref="H56:H57"/>
    <mergeCell ref="I56:I58"/>
    <mergeCell ref="M56:M58"/>
    <mergeCell ref="N56:N58"/>
    <mergeCell ref="M53:M55"/>
    <mergeCell ref="AA59:AA60"/>
    <mergeCell ref="AB59:AB60"/>
    <mergeCell ref="P53:P54"/>
    <mergeCell ref="Q53:Q54"/>
    <mergeCell ref="C53:C55"/>
    <mergeCell ref="D53:D55"/>
    <mergeCell ref="E53:E54"/>
    <mergeCell ref="AM56:AM58"/>
    <mergeCell ref="E58:F58"/>
    <mergeCell ref="G58:H58"/>
    <mergeCell ref="O58:P58"/>
    <mergeCell ref="Q58:R58"/>
    <mergeCell ref="Y58:Z58"/>
    <mergeCell ref="AA58:AB58"/>
    <mergeCell ref="AI58:AJ58"/>
    <mergeCell ref="AK58:AL58"/>
    <mergeCell ref="AG56:AG58"/>
    <mergeCell ref="AH56:AH58"/>
    <mergeCell ref="AI56:AI57"/>
    <mergeCell ref="AJ56:AJ57"/>
    <mergeCell ref="AK56:AK57"/>
    <mergeCell ref="AL56:AL57"/>
    <mergeCell ref="X56:X58"/>
    <mergeCell ref="Y56:Y57"/>
    <mergeCell ref="I59:I61"/>
    <mergeCell ref="M59:M61"/>
    <mergeCell ref="N59:N61"/>
    <mergeCell ref="P56:P57"/>
    <mergeCell ref="Q56:Q57"/>
    <mergeCell ref="E61:F61"/>
    <mergeCell ref="G61:H61"/>
    <mergeCell ref="O61:P61"/>
    <mergeCell ref="Q61:R61"/>
    <mergeCell ref="D63:D64"/>
    <mergeCell ref="E65:F65"/>
    <mergeCell ref="G65:H65"/>
    <mergeCell ref="I65:J65"/>
    <mergeCell ref="U65:V65"/>
    <mergeCell ref="W65:X65"/>
    <mergeCell ref="Y65:Z65"/>
    <mergeCell ref="AC65:AD65"/>
    <mergeCell ref="AE65:AF65"/>
    <mergeCell ref="AG65:AH65"/>
    <mergeCell ref="AK65:AL65"/>
    <mergeCell ref="M65:N65"/>
    <mergeCell ref="O65:P65"/>
    <mergeCell ref="Q65:R65"/>
    <mergeCell ref="AJ59:AJ60"/>
    <mergeCell ref="AK59:AK60"/>
    <mergeCell ref="AL59:AL60"/>
    <mergeCell ref="AM65:AN65"/>
    <mergeCell ref="AM59:AM61"/>
    <mergeCell ref="AG59:AG61"/>
    <mergeCell ref="AH59:AH61"/>
    <mergeCell ref="AI59:AI60"/>
    <mergeCell ref="AI61:AJ61"/>
    <mergeCell ref="AK61:AL61"/>
    <mergeCell ref="AC59:AC61"/>
    <mergeCell ref="R59:R60"/>
    <mergeCell ref="S59:S61"/>
    <mergeCell ref="W59:W61"/>
    <mergeCell ref="X59:X61"/>
    <mergeCell ref="Y59:Y60"/>
    <mergeCell ref="Z59:Z60"/>
    <mergeCell ref="Y61:Z61"/>
    <mergeCell ref="AA61:AB61"/>
    <mergeCell ref="AO65:AP65"/>
    <mergeCell ref="D66:D69"/>
    <mergeCell ref="E66:F69"/>
    <mergeCell ref="T66:T69"/>
    <mergeCell ref="U66:V69"/>
    <mergeCell ref="AB66:AB69"/>
    <mergeCell ref="AC66:AD69"/>
    <mergeCell ref="AP67:AP68"/>
    <mergeCell ref="G69:H69"/>
    <mergeCell ref="I69:J69"/>
    <mergeCell ref="W69:X69"/>
    <mergeCell ref="Y69:Z69"/>
    <mergeCell ref="AE69:AF69"/>
    <mergeCell ref="AG69:AH69"/>
    <mergeCell ref="AM69:AN69"/>
    <mergeCell ref="AO69:AP69"/>
    <mergeCell ref="AE67:AE68"/>
    <mergeCell ref="AF67:AF68"/>
    <mergeCell ref="AG67:AG68"/>
    <mergeCell ref="AH67:AH68"/>
    <mergeCell ref="AM67:AM68"/>
    <mergeCell ref="AN67:AN68"/>
    <mergeCell ref="AJ66:AJ69"/>
    <mergeCell ref="AK66:AL69"/>
    <mergeCell ref="G67:G68"/>
    <mergeCell ref="H67:H68"/>
    <mergeCell ref="I67:I68"/>
    <mergeCell ref="J67:J68"/>
    <mergeCell ref="W67:W68"/>
    <mergeCell ref="X67:X68"/>
    <mergeCell ref="Y67:Y68"/>
    <mergeCell ref="Y71:Y72"/>
    <mergeCell ref="Z71:Z72"/>
    <mergeCell ref="D70:D73"/>
    <mergeCell ref="E70:F73"/>
    <mergeCell ref="T70:T73"/>
    <mergeCell ref="U70:V73"/>
    <mergeCell ref="AB70:AB73"/>
    <mergeCell ref="AC70:AD73"/>
    <mergeCell ref="AO67:AO68"/>
    <mergeCell ref="Z67:Z68"/>
    <mergeCell ref="AO71:AO72"/>
    <mergeCell ref="L66:L69"/>
    <mergeCell ref="M66:N69"/>
    <mergeCell ref="O67:O68"/>
    <mergeCell ref="P67:P68"/>
    <mergeCell ref="Q67:Q68"/>
    <mergeCell ref="R67:R68"/>
    <mergeCell ref="O69:P69"/>
    <mergeCell ref="Q69:R69"/>
    <mergeCell ref="M70:N73"/>
    <mergeCell ref="O71:O72"/>
    <mergeCell ref="P71:P72"/>
    <mergeCell ref="Q71:Q72"/>
    <mergeCell ref="R71:R72"/>
    <mergeCell ref="O73:P73"/>
    <mergeCell ref="Q73:R73"/>
    <mergeCell ref="AP71:AP72"/>
    <mergeCell ref="G73:H73"/>
    <mergeCell ref="I73:J73"/>
    <mergeCell ref="W73:X73"/>
    <mergeCell ref="Y73:Z73"/>
    <mergeCell ref="AE73:AF73"/>
    <mergeCell ref="AG73:AH73"/>
    <mergeCell ref="AM73:AN73"/>
    <mergeCell ref="AO73:AP73"/>
    <mergeCell ref="AE71:AE72"/>
    <mergeCell ref="AF71:AF72"/>
    <mergeCell ref="AG71:AG72"/>
    <mergeCell ref="AH71:AH72"/>
    <mergeCell ref="AM71:AM72"/>
    <mergeCell ref="AN71:AN72"/>
    <mergeCell ref="AJ70:AJ73"/>
    <mergeCell ref="AK70:AL73"/>
    <mergeCell ref="G71:G72"/>
    <mergeCell ref="H71:H72"/>
    <mergeCell ref="I71:I72"/>
    <mergeCell ref="J71:J72"/>
    <mergeCell ref="W71:W72"/>
    <mergeCell ref="X71:X72"/>
    <mergeCell ref="L70:L73"/>
    <mergeCell ref="Y75:Y76"/>
    <mergeCell ref="Z75:Z76"/>
    <mergeCell ref="D74:D77"/>
    <mergeCell ref="E74:F77"/>
    <mergeCell ref="T74:T77"/>
    <mergeCell ref="U74:V77"/>
    <mergeCell ref="AB74:AB77"/>
    <mergeCell ref="AC74:AD77"/>
    <mergeCell ref="L74:L77"/>
    <mergeCell ref="M74:N77"/>
    <mergeCell ref="O75:O76"/>
    <mergeCell ref="P75:P76"/>
    <mergeCell ref="Q75:Q76"/>
    <mergeCell ref="R75:R76"/>
    <mergeCell ref="O77:P77"/>
    <mergeCell ref="Q77:R77"/>
    <mergeCell ref="AO75:AO76"/>
    <mergeCell ref="AP75:AP76"/>
    <mergeCell ref="G77:H77"/>
    <mergeCell ref="I77:J77"/>
    <mergeCell ref="W77:X77"/>
    <mergeCell ref="Y77:Z77"/>
    <mergeCell ref="AE77:AF77"/>
    <mergeCell ref="AG77:AH77"/>
    <mergeCell ref="AM77:AN77"/>
    <mergeCell ref="AO77:AP77"/>
    <mergeCell ref="AE75:AE76"/>
    <mergeCell ref="AF75:AF76"/>
    <mergeCell ref="AG75:AG76"/>
    <mergeCell ref="AH75:AH76"/>
    <mergeCell ref="AM75:AM76"/>
    <mergeCell ref="AN75:AN76"/>
    <mergeCell ref="AJ74:AJ77"/>
    <mergeCell ref="AK74:AL77"/>
    <mergeCell ref="G75:G76"/>
    <mergeCell ref="H75:H76"/>
    <mergeCell ref="I75:I76"/>
    <mergeCell ref="J75:J76"/>
    <mergeCell ref="W75:W76"/>
    <mergeCell ref="X75:X76"/>
    <mergeCell ref="Y79:Y80"/>
    <mergeCell ref="Z79:Z80"/>
    <mergeCell ref="D78:D81"/>
    <mergeCell ref="E78:F81"/>
    <mergeCell ref="T78:T81"/>
    <mergeCell ref="U78:V81"/>
    <mergeCell ref="AB78:AB81"/>
    <mergeCell ref="AC78:AD81"/>
    <mergeCell ref="O81:P81"/>
    <mergeCell ref="Q81:R81"/>
    <mergeCell ref="L78:L81"/>
    <mergeCell ref="M78:N81"/>
    <mergeCell ref="O79:O80"/>
    <mergeCell ref="P79:P80"/>
    <mergeCell ref="Q79:Q80"/>
    <mergeCell ref="R79:R80"/>
    <mergeCell ref="AO79:AO80"/>
    <mergeCell ref="AP79:AP80"/>
    <mergeCell ref="G81:H81"/>
    <mergeCell ref="I81:J81"/>
    <mergeCell ref="W81:X81"/>
    <mergeCell ref="Y81:Z81"/>
    <mergeCell ref="AE81:AF81"/>
    <mergeCell ref="AG81:AH81"/>
    <mergeCell ref="AM81:AN81"/>
    <mergeCell ref="AO81:AP81"/>
    <mergeCell ref="AE79:AE80"/>
    <mergeCell ref="AF79:AF80"/>
    <mergeCell ref="AG79:AG80"/>
    <mergeCell ref="AH79:AH80"/>
    <mergeCell ref="AM79:AM80"/>
    <mergeCell ref="AN79:AN80"/>
    <mergeCell ref="AJ78:AJ81"/>
    <mergeCell ref="AK78:AL81"/>
    <mergeCell ref="G79:G80"/>
    <mergeCell ref="H79:H80"/>
    <mergeCell ref="I79:I80"/>
    <mergeCell ref="J79:J80"/>
    <mergeCell ref="W79:W80"/>
    <mergeCell ref="X79:X80"/>
    <mergeCell ref="Y83:Y84"/>
    <mergeCell ref="Z83:Z84"/>
    <mergeCell ref="D82:D85"/>
    <mergeCell ref="E82:F85"/>
    <mergeCell ref="T82:T85"/>
    <mergeCell ref="U82:V85"/>
    <mergeCell ref="AB82:AB85"/>
    <mergeCell ref="AC82:AD85"/>
    <mergeCell ref="L82:L85"/>
    <mergeCell ref="M82:N85"/>
    <mergeCell ref="O83:O84"/>
    <mergeCell ref="P83:P84"/>
    <mergeCell ref="Q83:Q84"/>
    <mergeCell ref="R83:R84"/>
    <mergeCell ref="O85:P85"/>
    <mergeCell ref="Q85:R85"/>
    <mergeCell ref="AO83:AO84"/>
    <mergeCell ref="AP83:AP84"/>
    <mergeCell ref="G85:H85"/>
    <mergeCell ref="I85:J85"/>
    <mergeCell ref="W85:X85"/>
    <mergeCell ref="Y85:Z85"/>
    <mergeCell ref="AE85:AF85"/>
    <mergeCell ref="AG85:AH85"/>
    <mergeCell ref="AM85:AN85"/>
    <mergeCell ref="AO85:AP85"/>
    <mergeCell ref="AE83:AE84"/>
    <mergeCell ref="AF83:AF84"/>
    <mergeCell ref="AG83:AG84"/>
    <mergeCell ref="AH83:AH84"/>
    <mergeCell ref="AM83:AM84"/>
    <mergeCell ref="AN83:AN84"/>
    <mergeCell ref="AJ82:AJ85"/>
    <mergeCell ref="AK82:AL85"/>
    <mergeCell ref="G83:G84"/>
    <mergeCell ref="H83:H84"/>
    <mergeCell ref="I83:I84"/>
    <mergeCell ref="J83:J84"/>
    <mergeCell ref="W83:W84"/>
    <mergeCell ref="X83:X84"/>
    <mergeCell ref="Y87:Y88"/>
    <mergeCell ref="Z87:Z88"/>
    <mergeCell ref="D86:D89"/>
    <mergeCell ref="E86:F89"/>
    <mergeCell ref="T86:T89"/>
    <mergeCell ref="U86:V89"/>
    <mergeCell ref="AB86:AB89"/>
    <mergeCell ref="AC86:AD89"/>
    <mergeCell ref="O89:P89"/>
    <mergeCell ref="Q89:R89"/>
    <mergeCell ref="L86:L89"/>
    <mergeCell ref="M86:N89"/>
    <mergeCell ref="O87:O88"/>
    <mergeCell ref="P87:P88"/>
    <mergeCell ref="Q87:Q88"/>
    <mergeCell ref="R87:R88"/>
    <mergeCell ref="AO87:AO88"/>
    <mergeCell ref="AP87:AP88"/>
    <mergeCell ref="G89:H89"/>
    <mergeCell ref="I89:J89"/>
    <mergeCell ref="W89:X89"/>
    <mergeCell ref="Y89:Z89"/>
    <mergeCell ref="AE89:AF89"/>
    <mergeCell ref="AG89:AH89"/>
    <mergeCell ref="AM89:AN89"/>
    <mergeCell ref="AO89:AP89"/>
    <mergeCell ref="AE87:AE88"/>
    <mergeCell ref="AF87:AF88"/>
    <mergeCell ref="AG87:AG88"/>
    <mergeCell ref="AH87:AH88"/>
    <mergeCell ref="AM87:AM88"/>
    <mergeCell ref="AN87:AN88"/>
    <mergeCell ref="AJ86:AJ89"/>
    <mergeCell ref="AK86:AL89"/>
    <mergeCell ref="G87:G88"/>
    <mergeCell ref="H87:H88"/>
    <mergeCell ref="I87:I88"/>
    <mergeCell ref="J87:J88"/>
    <mergeCell ref="W87:W88"/>
    <mergeCell ref="X87:X88"/>
    <mergeCell ref="Y91:Y92"/>
    <mergeCell ref="Z91:Z92"/>
    <mergeCell ref="D90:D93"/>
    <mergeCell ref="E90:F93"/>
    <mergeCell ref="T90:T93"/>
    <mergeCell ref="U90:V93"/>
    <mergeCell ref="AB90:AB93"/>
    <mergeCell ref="AC90:AD93"/>
    <mergeCell ref="L90:L93"/>
    <mergeCell ref="M90:N93"/>
    <mergeCell ref="O91:O92"/>
    <mergeCell ref="P91:P92"/>
    <mergeCell ref="Q91:Q92"/>
    <mergeCell ref="R91:R92"/>
    <mergeCell ref="O93:P93"/>
    <mergeCell ref="Q93:R93"/>
    <mergeCell ref="AO91:AO92"/>
    <mergeCell ref="AP91:AP92"/>
    <mergeCell ref="G93:H93"/>
    <mergeCell ref="I93:J93"/>
    <mergeCell ref="W93:X93"/>
    <mergeCell ref="Y93:Z93"/>
    <mergeCell ref="AE93:AF93"/>
    <mergeCell ref="AG93:AH93"/>
    <mergeCell ref="AM93:AN93"/>
    <mergeCell ref="AO93:AP93"/>
    <mergeCell ref="AE91:AE92"/>
    <mergeCell ref="AF91:AF92"/>
    <mergeCell ref="AG91:AG92"/>
    <mergeCell ref="AH91:AH92"/>
    <mergeCell ref="AM91:AM92"/>
    <mergeCell ref="AN91:AN92"/>
    <mergeCell ref="AJ90:AJ93"/>
    <mergeCell ref="AK90:AL93"/>
    <mergeCell ref="G91:G92"/>
    <mergeCell ref="H91:H92"/>
    <mergeCell ref="I91:I92"/>
    <mergeCell ref="J91:J92"/>
    <mergeCell ref="W91:W92"/>
    <mergeCell ref="X91:X92"/>
    <mergeCell ref="Y95:Y96"/>
    <mergeCell ref="Z95:Z96"/>
    <mergeCell ref="D94:D97"/>
    <mergeCell ref="E94:F97"/>
    <mergeCell ref="T94:T97"/>
    <mergeCell ref="U94:V97"/>
    <mergeCell ref="AB94:AB97"/>
    <mergeCell ref="AC94:AD97"/>
    <mergeCell ref="O97:P97"/>
    <mergeCell ref="Q97:R97"/>
    <mergeCell ref="L94:L97"/>
    <mergeCell ref="M94:N97"/>
    <mergeCell ref="O95:O96"/>
    <mergeCell ref="P95:P96"/>
    <mergeCell ref="Q95:Q96"/>
    <mergeCell ref="R95:R96"/>
    <mergeCell ref="AO95:AO96"/>
    <mergeCell ref="AP95:AP96"/>
    <mergeCell ref="G97:H97"/>
    <mergeCell ref="I97:J97"/>
    <mergeCell ref="W97:X97"/>
    <mergeCell ref="Y97:Z97"/>
    <mergeCell ref="AE97:AF97"/>
    <mergeCell ref="AG97:AH97"/>
    <mergeCell ref="AM97:AN97"/>
    <mergeCell ref="AO97:AP97"/>
    <mergeCell ref="AE95:AE96"/>
    <mergeCell ref="AF95:AF96"/>
    <mergeCell ref="AG95:AG96"/>
    <mergeCell ref="AH95:AH96"/>
    <mergeCell ref="AM95:AM96"/>
    <mergeCell ref="AN95:AN96"/>
    <mergeCell ref="AJ94:AJ97"/>
    <mergeCell ref="AK94:AL97"/>
    <mergeCell ref="G95:G96"/>
    <mergeCell ref="H95:H96"/>
    <mergeCell ref="I95:I96"/>
    <mergeCell ref="J95:J96"/>
    <mergeCell ref="W95:W96"/>
    <mergeCell ref="X95:X96"/>
  </mergeCells>
  <phoneticPr fontId="4"/>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7C9E2-B9F1-4F6E-B4F4-309FFC4343AE}">
  <dimension ref="B1:AP97"/>
  <sheetViews>
    <sheetView topLeftCell="A33" zoomScale="85" zoomScaleNormal="85" workbookViewId="0">
      <selection activeCell="G49" sqref="G49:H49"/>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528</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533</v>
      </c>
      <c r="D8" s="143">
        <v>947</v>
      </c>
      <c r="E8" s="143">
        <v>109</v>
      </c>
      <c r="F8" s="143">
        <v>48</v>
      </c>
      <c r="G8" s="143">
        <v>77</v>
      </c>
      <c r="H8" s="143">
        <v>48</v>
      </c>
      <c r="I8" s="144">
        <v>233</v>
      </c>
      <c r="J8" s="106" t="s">
        <v>265</v>
      </c>
    </row>
    <row r="9" spans="2:10" x14ac:dyDescent="0.4">
      <c r="B9" s="141"/>
      <c r="C9" s="143"/>
      <c r="D9" s="143"/>
      <c r="E9" s="143"/>
      <c r="F9" s="143"/>
      <c r="G9" s="143"/>
      <c r="H9" s="143"/>
      <c r="I9" s="145"/>
    </row>
    <row r="10" spans="2:10" x14ac:dyDescent="0.4">
      <c r="B10" s="141"/>
      <c r="C10" s="143"/>
      <c r="D10" s="143"/>
      <c r="E10" s="143">
        <f>E8+F8</f>
        <v>157</v>
      </c>
      <c r="F10" s="143"/>
      <c r="G10" s="143">
        <f>G8+H8</f>
        <v>125</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534</v>
      </c>
      <c r="D15" s="143"/>
      <c r="E15" s="143"/>
      <c r="F15" s="143"/>
      <c r="G15" s="143"/>
      <c r="H15" s="143"/>
      <c r="I15" s="144"/>
    </row>
    <row r="16" spans="2:10" x14ac:dyDescent="0.4">
      <c r="B16" s="141"/>
      <c r="C16" s="143"/>
      <c r="D16" s="143"/>
      <c r="E16" s="143"/>
      <c r="F16" s="143"/>
      <c r="G16" s="143"/>
      <c r="H16" s="143"/>
      <c r="I16" s="145"/>
    </row>
    <row r="17" spans="2:39" x14ac:dyDescent="0.4">
      <c r="B17" s="141"/>
      <c r="C17" s="143"/>
      <c r="D17" s="143"/>
      <c r="E17" s="143">
        <f>E15+F15</f>
        <v>0</v>
      </c>
      <c r="F17" s="143"/>
      <c r="G17" s="143">
        <f>G15+H15</f>
        <v>0</v>
      </c>
      <c r="H17" s="143"/>
      <c r="I17" s="146"/>
    </row>
    <row r="18" spans="2:39" x14ac:dyDescent="0.4">
      <c r="B18" s="141"/>
      <c r="C18" s="276" t="s">
        <v>535</v>
      </c>
      <c r="D18" s="150" t="e">
        <f t="shared" ref="D18:I18" si="1">D15*D11</f>
        <v>#DIV/0!</v>
      </c>
      <c r="E18" s="150" t="e">
        <f t="shared" si="1"/>
        <v>#DIV/0!</v>
      </c>
      <c r="F18" s="150" t="e">
        <f t="shared" si="1"/>
        <v>#DIV/0!</v>
      </c>
      <c r="G18" s="150" t="e">
        <f t="shared" si="1"/>
        <v>#DIV/0!</v>
      </c>
      <c r="H18" s="150" t="e">
        <f t="shared" si="1"/>
        <v>#DIV/0!</v>
      </c>
      <c r="I18" s="147" t="e">
        <f t="shared" si="1"/>
        <v>#DIV/0!</v>
      </c>
    </row>
    <row r="19" spans="2:39" x14ac:dyDescent="0.4">
      <c r="B19" s="141"/>
      <c r="C19" s="143"/>
      <c r="D19" s="150"/>
      <c r="E19" s="150"/>
      <c r="F19" s="150"/>
      <c r="G19" s="150"/>
      <c r="H19" s="150"/>
      <c r="I19" s="148"/>
    </row>
    <row r="20" spans="2:39" x14ac:dyDescent="0.4">
      <c r="B20" s="141"/>
      <c r="C20" s="143"/>
      <c r="D20" s="150"/>
      <c r="E20" s="150" t="e">
        <f>E18+F18</f>
        <v>#DIV/0!</v>
      </c>
      <c r="F20" s="150"/>
      <c r="G20" s="150" t="e">
        <f>G18+H18</f>
        <v>#DIV/0!</v>
      </c>
      <c r="H20" s="150"/>
      <c r="I20" s="149"/>
    </row>
    <row r="21" spans="2:3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39" x14ac:dyDescent="0.4">
      <c r="B22" s="77"/>
      <c r="C22" s="77"/>
      <c r="D22" s="151" t="s">
        <v>261</v>
      </c>
      <c r="E22" s="78"/>
      <c r="F22" s="78"/>
      <c r="G22" s="78"/>
      <c r="H22" s="78"/>
      <c r="I22" s="78"/>
    </row>
    <row r="23" spans="2:39" x14ac:dyDescent="0.4">
      <c r="B23" s="77"/>
      <c r="C23" s="77"/>
      <c r="D23" s="152"/>
      <c r="E23" s="78"/>
      <c r="F23" s="78"/>
      <c r="G23" s="78"/>
      <c r="H23" s="78"/>
      <c r="I23" s="78"/>
    </row>
    <row r="24" spans="2:39" x14ac:dyDescent="0.4">
      <c r="B24" s="77"/>
      <c r="C24" s="77"/>
      <c r="D24" s="78"/>
      <c r="E24" s="78"/>
      <c r="F24" s="78"/>
      <c r="G24" s="78"/>
      <c r="H24" s="78"/>
      <c r="I24" s="78"/>
    </row>
    <row r="25" spans="2:39" x14ac:dyDescent="0.4">
      <c r="B25" s="77"/>
      <c r="C25" s="77"/>
      <c r="D25" s="78"/>
      <c r="E25" s="78"/>
      <c r="F25" s="78"/>
      <c r="G25" s="78"/>
      <c r="H25" s="78"/>
      <c r="I25" s="78"/>
    </row>
    <row r="26" spans="2:39" x14ac:dyDescent="0.4">
      <c r="B26" s="77"/>
      <c r="C26" s="77"/>
      <c r="D26" s="78"/>
      <c r="E26" s="78"/>
      <c r="F26" s="78"/>
      <c r="G26" s="78"/>
      <c r="H26" s="78"/>
      <c r="I26" s="78"/>
    </row>
    <row r="27" spans="2:39" x14ac:dyDescent="0.4">
      <c r="B27" s="77"/>
      <c r="C27" s="77"/>
      <c r="D27" s="77"/>
      <c r="E27" s="78"/>
      <c r="F27" s="78"/>
      <c r="G27" s="78"/>
      <c r="H27" s="78"/>
      <c r="I27" s="78"/>
    </row>
    <row r="29" spans="2:39" ht="19.5" thickBot="1" x14ac:dyDescent="0.45">
      <c r="D29" s="79"/>
    </row>
    <row r="30" spans="2:39" ht="19.5" customHeight="1"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c r="AF30" s="134" t="s">
        <v>140</v>
      </c>
      <c r="AG30" s="135"/>
      <c r="AH30" s="138" t="s">
        <v>121</v>
      </c>
      <c r="AI30" s="138"/>
      <c r="AJ30" s="138"/>
      <c r="AK30" s="138"/>
      <c r="AL30" s="138"/>
      <c r="AM30" s="139"/>
    </row>
    <row r="31" spans="2:3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c r="AF31" s="190"/>
      <c r="AG31" s="274"/>
      <c r="AH31" s="102" t="s">
        <v>183</v>
      </c>
      <c r="AI31" s="275" t="s">
        <v>123</v>
      </c>
      <c r="AJ31" s="275"/>
      <c r="AK31" s="275" t="s">
        <v>124</v>
      </c>
      <c r="AL31" s="275"/>
      <c r="AM31" s="103" t="s">
        <v>125</v>
      </c>
    </row>
    <row r="32" spans="2:39" x14ac:dyDescent="0.4">
      <c r="B32" s="281" t="s">
        <v>193</v>
      </c>
      <c r="C32" s="272" t="s">
        <v>496</v>
      </c>
      <c r="D32" s="273" t="s">
        <v>511</v>
      </c>
      <c r="E32" s="143">
        <v>147</v>
      </c>
      <c r="F32" s="143">
        <v>25</v>
      </c>
      <c r="G32" s="143">
        <v>145</v>
      </c>
      <c r="H32" s="143">
        <v>25</v>
      </c>
      <c r="I32" s="278">
        <v>633</v>
      </c>
      <c r="K32"/>
      <c r="L32" s="281" t="s">
        <v>193</v>
      </c>
      <c r="M32" s="272" t="s">
        <v>457</v>
      </c>
      <c r="N32" s="273" t="s">
        <v>458</v>
      </c>
      <c r="O32" s="142">
        <v>154</v>
      </c>
      <c r="P32" s="154">
        <v>46</v>
      </c>
      <c r="Q32" s="154">
        <v>174</v>
      </c>
      <c r="R32" s="144">
        <v>46</v>
      </c>
      <c r="S32" s="278">
        <v>328</v>
      </c>
      <c r="V32" s="281" t="s">
        <v>193</v>
      </c>
      <c r="W32" s="272" t="s">
        <v>390</v>
      </c>
      <c r="X32" s="273" t="s">
        <v>397</v>
      </c>
      <c r="Y32" s="273">
        <v>111</v>
      </c>
      <c r="Z32" s="273">
        <v>72</v>
      </c>
      <c r="AA32" s="273">
        <v>191</v>
      </c>
      <c r="AB32" s="273">
        <v>72</v>
      </c>
      <c r="AC32" s="278">
        <v>175</v>
      </c>
      <c r="AF32" s="191" t="s">
        <v>193</v>
      </c>
      <c r="AG32" s="272" t="s">
        <v>333</v>
      </c>
      <c r="AH32" s="273" t="s">
        <v>344</v>
      </c>
      <c r="AI32" s="273">
        <v>232</v>
      </c>
      <c r="AJ32" s="273">
        <v>59</v>
      </c>
      <c r="AK32" s="273">
        <v>173</v>
      </c>
      <c r="AL32" s="273">
        <v>59</v>
      </c>
      <c r="AM32" s="194">
        <v>704</v>
      </c>
    </row>
    <row r="33" spans="2:40" x14ac:dyDescent="0.4">
      <c r="B33" s="282"/>
      <c r="C33" s="141"/>
      <c r="D33" s="143"/>
      <c r="E33" s="143"/>
      <c r="F33" s="143"/>
      <c r="G33" s="143"/>
      <c r="H33" s="143"/>
      <c r="I33" s="184"/>
      <c r="K33"/>
      <c r="L33" s="282"/>
      <c r="M33" s="141"/>
      <c r="N33" s="143"/>
      <c r="O33" s="264"/>
      <c r="P33" s="156"/>
      <c r="Q33" s="156"/>
      <c r="R33" s="146"/>
      <c r="S33" s="184"/>
      <c r="V33" s="282"/>
      <c r="W33" s="141"/>
      <c r="X33" s="143"/>
      <c r="Y33" s="143"/>
      <c r="Z33" s="143"/>
      <c r="AA33" s="143"/>
      <c r="AB33" s="143"/>
      <c r="AC33" s="184"/>
      <c r="AF33" s="192"/>
      <c r="AG33" s="141"/>
      <c r="AH33" s="143"/>
      <c r="AI33" s="143"/>
      <c r="AJ33" s="143"/>
      <c r="AK33" s="143"/>
      <c r="AL33" s="143"/>
      <c r="AM33" s="145"/>
    </row>
    <row r="34" spans="2:40" ht="19.5" thickBot="1" x14ac:dyDescent="0.45">
      <c r="B34" s="282"/>
      <c r="C34" s="153"/>
      <c r="D34" s="177"/>
      <c r="E34" s="277">
        <f>E32+F32</f>
        <v>172</v>
      </c>
      <c r="F34" s="277"/>
      <c r="G34" s="277">
        <f>G32+H32</f>
        <v>170</v>
      </c>
      <c r="H34" s="277"/>
      <c r="I34" s="185"/>
      <c r="K34"/>
      <c r="L34" s="282"/>
      <c r="M34" s="153"/>
      <c r="N34" s="177"/>
      <c r="O34" s="277">
        <f>O32+P32</f>
        <v>200</v>
      </c>
      <c r="P34" s="277"/>
      <c r="Q34" s="277">
        <f>Q32+R32</f>
        <v>220</v>
      </c>
      <c r="R34" s="277"/>
      <c r="S34" s="185"/>
      <c r="V34" s="282"/>
      <c r="W34" s="153"/>
      <c r="X34" s="177"/>
      <c r="Y34" s="277">
        <f>Y32+Z32</f>
        <v>183</v>
      </c>
      <c r="Z34" s="277"/>
      <c r="AA34" s="277">
        <f>AA32+AB32</f>
        <v>263</v>
      </c>
      <c r="AB34" s="277"/>
      <c r="AC34" s="185"/>
      <c r="AF34" s="192"/>
      <c r="AG34" s="153"/>
      <c r="AH34" s="177"/>
      <c r="AI34" s="207">
        <f>AI32+AJ32</f>
        <v>291</v>
      </c>
      <c r="AJ34" s="208"/>
      <c r="AK34" s="207">
        <f>AK32+AL32</f>
        <v>232</v>
      </c>
      <c r="AL34" s="208"/>
      <c r="AM34" s="176"/>
    </row>
    <row r="35" spans="2:40" x14ac:dyDescent="0.4">
      <c r="B35" s="282"/>
      <c r="C35" s="272" t="s">
        <v>497</v>
      </c>
      <c r="D35" s="279" t="s">
        <v>520</v>
      </c>
      <c r="E35" s="143">
        <v>111</v>
      </c>
      <c r="F35" s="143">
        <v>20</v>
      </c>
      <c r="G35" s="143">
        <v>137</v>
      </c>
      <c r="H35" s="143">
        <v>20</v>
      </c>
      <c r="I35" s="144">
        <v>397</v>
      </c>
      <c r="K35"/>
      <c r="L35" s="282"/>
      <c r="M35" s="272" t="s">
        <v>459</v>
      </c>
      <c r="N35" s="279" t="s">
        <v>474</v>
      </c>
      <c r="O35" s="143">
        <v>155</v>
      </c>
      <c r="P35" s="143">
        <v>47</v>
      </c>
      <c r="Q35" s="143">
        <v>194</v>
      </c>
      <c r="R35" s="143">
        <v>47</v>
      </c>
      <c r="S35" s="144">
        <v>648</v>
      </c>
      <c r="V35" s="282"/>
      <c r="W35" s="272" t="s">
        <v>391</v>
      </c>
      <c r="X35" s="279" t="s">
        <v>409</v>
      </c>
      <c r="Y35" s="273">
        <v>183</v>
      </c>
      <c r="Z35" s="273">
        <v>26</v>
      </c>
      <c r="AA35" s="273">
        <v>183</v>
      </c>
      <c r="AB35" s="273">
        <v>26</v>
      </c>
      <c r="AC35" s="278">
        <v>508</v>
      </c>
      <c r="AF35" s="192"/>
      <c r="AG35" s="272" t="s">
        <v>334</v>
      </c>
      <c r="AH35" s="197" t="s">
        <v>359</v>
      </c>
      <c r="AI35" s="273">
        <v>274</v>
      </c>
      <c r="AJ35" s="273">
        <v>47</v>
      </c>
      <c r="AK35" s="273">
        <v>257</v>
      </c>
      <c r="AL35" s="273">
        <v>47</v>
      </c>
      <c r="AM35" s="194">
        <v>1841</v>
      </c>
    </row>
    <row r="36" spans="2:40" x14ac:dyDescent="0.4">
      <c r="B36" s="282"/>
      <c r="C36" s="141"/>
      <c r="D36" s="150"/>
      <c r="E36" s="143"/>
      <c r="F36" s="143"/>
      <c r="G36" s="143"/>
      <c r="H36" s="143"/>
      <c r="I36" s="145"/>
      <c r="K36"/>
      <c r="L36" s="282"/>
      <c r="M36" s="141"/>
      <c r="N36" s="150"/>
      <c r="O36" s="143"/>
      <c r="P36" s="143"/>
      <c r="Q36" s="143"/>
      <c r="R36" s="143"/>
      <c r="S36" s="145"/>
      <c r="V36" s="282"/>
      <c r="W36" s="141"/>
      <c r="X36" s="150"/>
      <c r="Y36" s="143"/>
      <c r="Z36" s="143"/>
      <c r="AA36" s="143"/>
      <c r="AB36" s="143"/>
      <c r="AC36" s="184"/>
      <c r="AF36" s="192"/>
      <c r="AG36" s="141"/>
      <c r="AH36" s="204"/>
      <c r="AI36" s="143"/>
      <c r="AJ36" s="143"/>
      <c r="AK36" s="143"/>
      <c r="AL36" s="143"/>
      <c r="AM36" s="145"/>
    </row>
    <row r="37" spans="2:40" ht="19.5" thickBot="1" x14ac:dyDescent="0.45">
      <c r="B37" s="282"/>
      <c r="C37" s="153"/>
      <c r="D37" s="280"/>
      <c r="E37" s="277">
        <f>E35+F35</f>
        <v>131</v>
      </c>
      <c r="F37" s="277"/>
      <c r="G37" s="277">
        <f>G35+H35</f>
        <v>157</v>
      </c>
      <c r="H37" s="277"/>
      <c r="I37" s="146"/>
      <c r="K37"/>
      <c r="L37" s="282"/>
      <c r="M37" s="153"/>
      <c r="N37" s="280"/>
      <c r="O37" s="277">
        <f>O35+P35</f>
        <v>202</v>
      </c>
      <c r="P37" s="277"/>
      <c r="Q37" s="277">
        <f>Q35+R35</f>
        <v>241</v>
      </c>
      <c r="R37" s="277"/>
      <c r="S37" s="146"/>
      <c r="V37" s="282"/>
      <c r="W37" s="153"/>
      <c r="X37" s="280"/>
      <c r="Y37" s="277">
        <f>Y35+Z35</f>
        <v>209</v>
      </c>
      <c r="Z37" s="277"/>
      <c r="AA37" s="277">
        <f>AA35+AB35</f>
        <v>209</v>
      </c>
      <c r="AB37" s="277"/>
      <c r="AC37" s="185"/>
      <c r="AF37" s="192"/>
      <c r="AG37" s="153"/>
      <c r="AH37" s="205"/>
      <c r="AI37" s="207">
        <f>AI35+AJ35</f>
        <v>321</v>
      </c>
      <c r="AJ37" s="208"/>
      <c r="AK37" s="207">
        <f>AK35+AL35</f>
        <v>304</v>
      </c>
      <c r="AL37" s="208"/>
      <c r="AM37" s="176"/>
    </row>
    <row r="38" spans="2:40" x14ac:dyDescent="0.4">
      <c r="B38" s="282"/>
      <c r="C38" s="272" t="s">
        <v>498</v>
      </c>
      <c r="D38" s="273" t="s">
        <v>523</v>
      </c>
      <c r="E38" s="143">
        <v>109</v>
      </c>
      <c r="F38" s="143">
        <v>37</v>
      </c>
      <c r="G38" s="143">
        <v>121</v>
      </c>
      <c r="H38" s="143">
        <v>37</v>
      </c>
      <c r="I38" s="144">
        <v>445</v>
      </c>
      <c r="K38"/>
      <c r="L38" s="282"/>
      <c r="M38" s="272" t="s">
        <v>448</v>
      </c>
      <c r="N38" s="273" t="s">
        <v>478</v>
      </c>
      <c r="O38" s="143">
        <v>151</v>
      </c>
      <c r="P38" s="143">
        <v>17</v>
      </c>
      <c r="Q38" s="143">
        <v>113</v>
      </c>
      <c r="R38" s="143">
        <v>17</v>
      </c>
      <c r="S38" s="144">
        <v>251</v>
      </c>
      <c r="V38" s="282"/>
      <c r="W38" s="272" t="s">
        <v>398</v>
      </c>
      <c r="X38" s="273" t="s">
        <v>419</v>
      </c>
      <c r="Y38" s="273">
        <v>182</v>
      </c>
      <c r="Z38" s="273">
        <v>72</v>
      </c>
      <c r="AA38" s="273">
        <v>253</v>
      </c>
      <c r="AB38" s="273">
        <v>72</v>
      </c>
      <c r="AC38" s="278">
        <v>553</v>
      </c>
      <c r="AF38" s="192"/>
      <c r="AG38" s="272" t="s">
        <v>335</v>
      </c>
      <c r="AH38" s="273" t="s">
        <v>364</v>
      </c>
      <c r="AI38" s="273">
        <v>275</v>
      </c>
      <c r="AJ38" s="273">
        <v>74</v>
      </c>
      <c r="AK38" s="273">
        <v>253</v>
      </c>
      <c r="AL38" s="273">
        <v>74</v>
      </c>
      <c r="AM38" s="194">
        <v>1867</v>
      </c>
    </row>
    <row r="39" spans="2:40" x14ac:dyDescent="0.4">
      <c r="B39" s="282"/>
      <c r="C39" s="141"/>
      <c r="D39" s="143"/>
      <c r="E39" s="143"/>
      <c r="F39" s="143"/>
      <c r="G39" s="143"/>
      <c r="H39" s="143"/>
      <c r="I39" s="145"/>
      <c r="K39"/>
      <c r="L39" s="282"/>
      <c r="M39" s="141"/>
      <c r="N39" s="143"/>
      <c r="O39" s="143"/>
      <c r="P39" s="143"/>
      <c r="Q39" s="143"/>
      <c r="R39" s="143"/>
      <c r="S39" s="145"/>
      <c r="V39" s="282"/>
      <c r="W39" s="141"/>
      <c r="X39" s="143"/>
      <c r="Y39" s="143"/>
      <c r="Z39" s="143"/>
      <c r="AA39" s="143"/>
      <c r="AB39" s="143"/>
      <c r="AC39" s="184"/>
      <c r="AF39" s="192"/>
      <c r="AG39" s="141"/>
      <c r="AH39" s="143"/>
      <c r="AI39" s="143"/>
      <c r="AJ39" s="143"/>
      <c r="AK39" s="143"/>
      <c r="AL39" s="143"/>
      <c r="AM39" s="145"/>
    </row>
    <row r="40" spans="2:40" ht="19.5" thickBot="1" x14ac:dyDescent="0.45">
      <c r="B40" s="282"/>
      <c r="C40" s="153"/>
      <c r="D40" s="177"/>
      <c r="E40" s="277">
        <f>E38+F38</f>
        <v>146</v>
      </c>
      <c r="F40" s="277"/>
      <c r="G40" s="277">
        <f>G38+H38</f>
        <v>158</v>
      </c>
      <c r="H40" s="277"/>
      <c r="I40" s="146"/>
      <c r="K40"/>
      <c r="L40" s="282"/>
      <c r="M40" s="153"/>
      <c r="N40" s="177"/>
      <c r="O40" s="277">
        <f>O38+P38</f>
        <v>168</v>
      </c>
      <c r="P40" s="277"/>
      <c r="Q40" s="277">
        <f>Q38+R38</f>
        <v>130</v>
      </c>
      <c r="R40" s="277"/>
      <c r="S40" s="146"/>
      <c r="V40" s="282"/>
      <c r="W40" s="153"/>
      <c r="X40" s="177"/>
      <c r="Y40" s="277">
        <f>Y38+Z38</f>
        <v>254</v>
      </c>
      <c r="Z40" s="277"/>
      <c r="AA40" s="277">
        <f>AA38+AB38</f>
        <v>325</v>
      </c>
      <c r="AB40" s="277"/>
      <c r="AC40" s="185"/>
      <c r="AF40" s="192"/>
      <c r="AG40" s="153"/>
      <c r="AH40" s="177"/>
      <c r="AI40" s="207">
        <f>AI38+AJ38</f>
        <v>349</v>
      </c>
      <c r="AJ40" s="208"/>
      <c r="AK40" s="207">
        <f>AK38+AL38</f>
        <v>327</v>
      </c>
      <c r="AL40" s="208"/>
      <c r="AM40" s="176"/>
      <c r="AN40" s="66">
        <v>82.9</v>
      </c>
    </row>
    <row r="41" spans="2:40" x14ac:dyDescent="0.4">
      <c r="B41" s="282"/>
      <c r="C41" s="272" t="s">
        <v>499</v>
      </c>
      <c r="D41" s="143" t="s">
        <v>526</v>
      </c>
      <c r="E41" s="143">
        <v>145</v>
      </c>
      <c r="F41" s="143">
        <v>40</v>
      </c>
      <c r="G41" s="143">
        <v>123</v>
      </c>
      <c r="H41" s="143">
        <v>40</v>
      </c>
      <c r="I41" s="144">
        <v>367</v>
      </c>
      <c r="K41"/>
      <c r="L41" s="282"/>
      <c r="M41" s="272" t="s">
        <v>449</v>
      </c>
      <c r="N41" s="273" t="s">
        <v>481</v>
      </c>
      <c r="O41" s="143">
        <v>104</v>
      </c>
      <c r="P41" s="143">
        <v>31</v>
      </c>
      <c r="Q41" s="143">
        <v>139</v>
      </c>
      <c r="R41" s="143">
        <v>31</v>
      </c>
      <c r="S41" s="144">
        <v>484</v>
      </c>
      <c r="V41" s="282"/>
      <c r="W41" s="272" t="s">
        <v>399</v>
      </c>
      <c r="X41" s="273" t="s">
        <v>423</v>
      </c>
      <c r="Y41" s="273">
        <v>84</v>
      </c>
      <c r="Z41" s="273">
        <v>23</v>
      </c>
      <c r="AA41" s="273">
        <v>102</v>
      </c>
      <c r="AB41" s="273">
        <v>23</v>
      </c>
      <c r="AC41" s="278">
        <v>332</v>
      </c>
      <c r="AF41" s="192"/>
      <c r="AG41" s="272" t="s">
        <v>336</v>
      </c>
      <c r="AH41" s="273" t="s">
        <v>365</v>
      </c>
      <c r="AI41" s="273">
        <v>362</v>
      </c>
      <c r="AJ41" s="273">
        <v>110</v>
      </c>
      <c r="AK41" s="273">
        <v>475</v>
      </c>
      <c r="AL41" s="273">
        <v>110</v>
      </c>
      <c r="AM41" s="194">
        <v>3341</v>
      </c>
    </row>
    <row r="42" spans="2:40" x14ac:dyDescent="0.4">
      <c r="B42" s="282"/>
      <c r="C42" s="141"/>
      <c r="D42" s="143"/>
      <c r="E42" s="143"/>
      <c r="F42" s="143"/>
      <c r="G42" s="143"/>
      <c r="H42" s="143"/>
      <c r="I42" s="145"/>
      <c r="K42"/>
      <c r="L42" s="282"/>
      <c r="M42" s="141"/>
      <c r="N42" s="143"/>
      <c r="O42" s="143"/>
      <c r="P42" s="143"/>
      <c r="Q42" s="143"/>
      <c r="R42" s="143"/>
      <c r="S42" s="145"/>
      <c r="V42" s="282"/>
      <c r="W42" s="141"/>
      <c r="X42" s="143"/>
      <c r="Y42" s="143"/>
      <c r="Z42" s="143"/>
      <c r="AA42" s="143"/>
      <c r="AB42" s="143"/>
      <c r="AC42" s="184"/>
      <c r="AF42" s="192"/>
      <c r="AG42" s="141"/>
      <c r="AH42" s="143"/>
      <c r="AI42" s="143"/>
      <c r="AJ42" s="143"/>
      <c r="AK42" s="143"/>
      <c r="AL42" s="143"/>
      <c r="AM42" s="145"/>
    </row>
    <row r="43" spans="2:40" ht="19.5" thickBot="1" x14ac:dyDescent="0.45">
      <c r="B43" s="282"/>
      <c r="C43" s="153"/>
      <c r="D43" s="143"/>
      <c r="E43" s="277">
        <f>E41+F41</f>
        <v>185</v>
      </c>
      <c r="F43" s="277"/>
      <c r="G43" s="277">
        <f>G41+H41</f>
        <v>163</v>
      </c>
      <c r="H43" s="277"/>
      <c r="I43" s="146"/>
      <c r="K43"/>
      <c r="L43" s="282"/>
      <c r="M43" s="153"/>
      <c r="N43" s="177"/>
      <c r="O43" s="277">
        <f>O41+P41</f>
        <v>135</v>
      </c>
      <c r="P43" s="277"/>
      <c r="Q43" s="277">
        <f>Q41+R41</f>
        <v>170</v>
      </c>
      <c r="R43" s="277"/>
      <c r="S43" s="146"/>
      <c r="V43" s="282"/>
      <c r="W43" s="153"/>
      <c r="X43" s="177"/>
      <c r="Y43" s="277">
        <f>Y41+Z41</f>
        <v>107</v>
      </c>
      <c r="Z43" s="277"/>
      <c r="AA43" s="277">
        <f>AA41+AB41</f>
        <v>125</v>
      </c>
      <c r="AB43" s="277"/>
      <c r="AC43" s="185"/>
      <c r="AF43" s="192"/>
      <c r="AG43" s="153"/>
      <c r="AH43" s="177"/>
      <c r="AI43" s="207">
        <f>AI41+AJ41</f>
        <v>472</v>
      </c>
      <c r="AJ43" s="208"/>
      <c r="AK43" s="207">
        <f>AK41+AL41</f>
        <v>585</v>
      </c>
      <c r="AL43" s="208"/>
      <c r="AM43" s="176"/>
      <c r="AN43" s="66">
        <v>148.47999999999999</v>
      </c>
    </row>
    <row r="44" spans="2:40" x14ac:dyDescent="0.4">
      <c r="B44" s="282"/>
      <c r="C44" s="272" t="s">
        <v>512</v>
      </c>
      <c r="D44" s="143" t="s">
        <v>530</v>
      </c>
      <c r="E44" s="143">
        <v>203</v>
      </c>
      <c r="F44" s="143">
        <v>41</v>
      </c>
      <c r="G44" s="143">
        <v>213</v>
      </c>
      <c r="H44" s="143">
        <v>41</v>
      </c>
      <c r="I44" s="144">
        <v>288</v>
      </c>
      <c r="K44"/>
      <c r="L44" s="282"/>
      <c r="M44" s="272" t="s">
        <v>450</v>
      </c>
      <c r="N44" s="143" t="s">
        <v>484</v>
      </c>
      <c r="O44" s="143">
        <v>133</v>
      </c>
      <c r="P44" s="143">
        <v>29</v>
      </c>
      <c r="Q44" s="143">
        <v>146</v>
      </c>
      <c r="R44" s="143">
        <v>29</v>
      </c>
      <c r="S44" s="144">
        <v>432</v>
      </c>
      <c r="V44" s="282"/>
      <c r="W44" s="272" t="s">
        <v>427</v>
      </c>
      <c r="X44" s="273" t="s">
        <v>428</v>
      </c>
      <c r="Y44" s="273">
        <v>76</v>
      </c>
      <c r="Z44" s="273">
        <v>20</v>
      </c>
      <c r="AA44" s="273">
        <v>78</v>
      </c>
      <c r="AB44" s="273">
        <v>20</v>
      </c>
      <c r="AC44" s="278">
        <v>332</v>
      </c>
      <c r="AF44" s="192"/>
      <c r="AG44" s="272" t="s">
        <v>337</v>
      </c>
      <c r="AH44" s="143" t="s">
        <v>370</v>
      </c>
      <c r="AI44" s="143">
        <v>457</v>
      </c>
      <c r="AJ44" s="143">
        <v>150</v>
      </c>
      <c r="AK44" s="143">
        <v>536</v>
      </c>
      <c r="AL44" s="143">
        <v>150</v>
      </c>
      <c r="AM44" s="144">
        <v>2319</v>
      </c>
    </row>
    <row r="45" spans="2:40" x14ac:dyDescent="0.4">
      <c r="B45" s="282"/>
      <c r="C45" s="141"/>
      <c r="D45" s="143"/>
      <c r="E45" s="143"/>
      <c r="F45" s="143"/>
      <c r="G45" s="143"/>
      <c r="H45" s="143"/>
      <c r="I45" s="145"/>
      <c r="K45"/>
      <c r="L45" s="282"/>
      <c r="M45" s="141"/>
      <c r="N45" s="143"/>
      <c r="O45" s="143"/>
      <c r="P45" s="143"/>
      <c r="Q45" s="143"/>
      <c r="R45" s="143"/>
      <c r="S45" s="145"/>
      <c r="V45" s="282"/>
      <c r="W45" s="141"/>
      <c r="X45" s="143"/>
      <c r="Y45" s="143"/>
      <c r="Z45" s="143"/>
      <c r="AA45" s="143"/>
      <c r="AB45" s="143"/>
      <c r="AC45" s="184"/>
      <c r="AF45" s="192"/>
      <c r="AG45" s="141"/>
      <c r="AH45" s="143"/>
      <c r="AI45" s="143"/>
      <c r="AJ45" s="143"/>
      <c r="AK45" s="143"/>
      <c r="AL45" s="143"/>
      <c r="AM45" s="145"/>
    </row>
    <row r="46" spans="2:40" ht="19.5" thickBot="1" x14ac:dyDescent="0.45">
      <c r="B46" s="282"/>
      <c r="C46" s="153"/>
      <c r="D46" s="143"/>
      <c r="E46" s="277">
        <f>E44+F44</f>
        <v>244</v>
      </c>
      <c r="F46" s="277"/>
      <c r="G46" s="277">
        <f>G44+H44</f>
        <v>254</v>
      </c>
      <c r="H46" s="277"/>
      <c r="I46" s="146"/>
      <c r="K46"/>
      <c r="L46" s="282"/>
      <c r="M46" s="153"/>
      <c r="N46" s="143"/>
      <c r="O46" s="277">
        <f>O44+P44</f>
        <v>162</v>
      </c>
      <c r="P46" s="277"/>
      <c r="Q46" s="277">
        <f>Q44+R44</f>
        <v>175</v>
      </c>
      <c r="R46" s="277"/>
      <c r="S46" s="146"/>
      <c r="V46" s="282"/>
      <c r="W46" s="153"/>
      <c r="X46" s="177"/>
      <c r="Y46" s="277">
        <f>Y44+Z44</f>
        <v>96</v>
      </c>
      <c r="Z46" s="277"/>
      <c r="AA46" s="277">
        <f>AA44+AB44</f>
        <v>98</v>
      </c>
      <c r="AB46" s="277"/>
      <c r="AC46" s="185"/>
      <c r="AF46" s="192"/>
      <c r="AG46" s="153"/>
      <c r="AH46" s="143"/>
      <c r="AI46" s="207">
        <f>AI44+AJ44</f>
        <v>607</v>
      </c>
      <c r="AJ46" s="208"/>
      <c r="AK46" s="207">
        <f>AK44+AL44</f>
        <v>686</v>
      </c>
      <c r="AL46" s="208"/>
      <c r="AM46" s="146"/>
      <c r="AN46" s="66">
        <v>103</v>
      </c>
    </row>
    <row r="47" spans="2:40" x14ac:dyDescent="0.4">
      <c r="B47" s="282"/>
      <c r="C47" s="272" t="s">
        <v>513</v>
      </c>
      <c r="D47" s="143" t="s">
        <v>536</v>
      </c>
      <c r="E47" s="143">
        <v>119</v>
      </c>
      <c r="F47" s="143">
        <v>51</v>
      </c>
      <c r="G47" s="143">
        <v>107</v>
      </c>
      <c r="H47" s="143">
        <v>51</v>
      </c>
      <c r="I47" s="144">
        <v>233</v>
      </c>
      <c r="K47" s="88"/>
      <c r="L47" s="282"/>
      <c r="M47" s="272" t="s">
        <v>451</v>
      </c>
      <c r="N47" s="273" t="s">
        <v>492</v>
      </c>
      <c r="O47" s="273">
        <v>215</v>
      </c>
      <c r="P47" s="273">
        <v>37</v>
      </c>
      <c r="Q47" s="273">
        <v>168</v>
      </c>
      <c r="R47" s="273">
        <v>37</v>
      </c>
      <c r="S47" s="278">
        <v>478</v>
      </c>
      <c r="V47" s="282"/>
      <c r="W47" s="272" t="s">
        <v>429</v>
      </c>
      <c r="X47" s="273" t="s">
        <v>432</v>
      </c>
      <c r="Y47" s="273">
        <v>102</v>
      </c>
      <c r="Z47" s="273">
        <v>24</v>
      </c>
      <c r="AA47" s="273">
        <v>72</v>
      </c>
      <c r="AB47" s="273">
        <v>24</v>
      </c>
      <c r="AC47" s="278">
        <v>184</v>
      </c>
      <c r="AF47" s="192"/>
      <c r="AG47" s="272" t="s">
        <v>338</v>
      </c>
      <c r="AH47" s="143" t="s">
        <v>374</v>
      </c>
      <c r="AI47" s="143">
        <v>754</v>
      </c>
      <c r="AJ47" s="143">
        <v>244</v>
      </c>
      <c r="AK47" s="143">
        <v>853</v>
      </c>
      <c r="AL47" s="143">
        <v>244</v>
      </c>
      <c r="AM47" s="144">
        <v>3095</v>
      </c>
    </row>
    <row r="48" spans="2:40" x14ac:dyDescent="0.4">
      <c r="B48" s="282"/>
      <c r="C48" s="141"/>
      <c r="D48" s="143"/>
      <c r="E48" s="143"/>
      <c r="F48" s="143"/>
      <c r="G48" s="143"/>
      <c r="H48" s="143"/>
      <c r="I48" s="145"/>
      <c r="K48" s="88"/>
      <c r="L48" s="282"/>
      <c r="M48" s="141"/>
      <c r="N48" s="143"/>
      <c r="O48" s="143"/>
      <c r="P48" s="143"/>
      <c r="Q48" s="143"/>
      <c r="R48" s="143"/>
      <c r="S48" s="184"/>
      <c r="V48" s="282"/>
      <c r="W48" s="141"/>
      <c r="X48" s="143"/>
      <c r="Y48" s="143"/>
      <c r="Z48" s="143"/>
      <c r="AA48" s="143"/>
      <c r="AB48" s="143"/>
      <c r="AC48" s="184"/>
      <c r="AF48" s="192"/>
      <c r="AG48" s="141"/>
      <c r="AH48" s="143"/>
      <c r="AI48" s="143"/>
      <c r="AJ48" s="143"/>
      <c r="AK48" s="143"/>
      <c r="AL48" s="143"/>
      <c r="AM48" s="145"/>
    </row>
    <row r="49" spans="2:40" ht="19.5" thickBot="1" x14ac:dyDescent="0.45">
      <c r="B49" s="282"/>
      <c r="C49" s="153"/>
      <c r="D49" s="143"/>
      <c r="E49" s="277">
        <f>E47+F47</f>
        <v>170</v>
      </c>
      <c r="F49" s="277"/>
      <c r="G49" s="277">
        <f>G47+H47</f>
        <v>158</v>
      </c>
      <c r="H49" s="277"/>
      <c r="I49" s="146"/>
      <c r="K49" s="88"/>
      <c r="L49" s="282"/>
      <c r="M49" s="153"/>
      <c r="N49" s="177"/>
      <c r="O49" s="277">
        <f>O47+P47</f>
        <v>252</v>
      </c>
      <c r="P49" s="277"/>
      <c r="Q49" s="277">
        <f>Q47+R47</f>
        <v>205</v>
      </c>
      <c r="R49" s="277"/>
      <c r="S49" s="185"/>
      <c r="V49" s="282"/>
      <c r="W49" s="153"/>
      <c r="X49" s="177"/>
      <c r="Y49" s="277">
        <f>Y47+Z47</f>
        <v>126</v>
      </c>
      <c r="Z49" s="277"/>
      <c r="AA49" s="277">
        <f>AA47+AB47</f>
        <v>96</v>
      </c>
      <c r="AB49" s="277"/>
      <c r="AC49" s="185"/>
      <c r="AF49" s="192"/>
      <c r="AG49" s="153"/>
      <c r="AH49" s="143"/>
      <c r="AI49" s="207">
        <f>AI47+AJ47</f>
        <v>998</v>
      </c>
      <c r="AJ49" s="208"/>
      <c r="AK49" s="207">
        <f>AK47+AL47</f>
        <v>1097</v>
      </c>
      <c r="AL49" s="208"/>
      <c r="AM49" s="146"/>
      <c r="AN49" s="66">
        <v>137.5</v>
      </c>
    </row>
    <row r="50" spans="2:40" x14ac:dyDescent="0.4">
      <c r="B50" s="282"/>
      <c r="C50" s="272" t="s">
        <v>514</v>
      </c>
      <c r="D50" s="273"/>
      <c r="E50" s="143"/>
      <c r="F50" s="143"/>
      <c r="G50" s="143"/>
      <c r="H50" s="143"/>
      <c r="I50" s="144"/>
      <c r="K50" s="88"/>
      <c r="L50" s="282"/>
      <c r="M50" s="272" t="s">
        <v>460</v>
      </c>
      <c r="N50" s="273" t="s">
        <v>495</v>
      </c>
      <c r="O50" s="143">
        <v>165</v>
      </c>
      <c r="P50" s="143">
        <v>31</v>
      </c>
      <c r="Q50" s="143">
        <v>147</v>
      </c>
      <c r="R50" s="143">
        <v>31</v>
      </c>
      <c r="S50" s="144">
        <v>221</v>
      </c>
      <c r="V50" s="282"/>
      <c r="W50" s="272" t="s">
        <v>402</v>
      </c>
      <c r="X50" s="273" t="s">
        <v>436</v>
      </c>
      <c r="Y50" s="143">
        <v>154</v>
      </c>
      <c r="Z50" s="143">
        <v>35</v>
      </c>
      <c r="AA50" s="143">
        <v>159</v>
      </c>
      <c r="AB50" s="143">
        <v>35</v>
      </c>
      <c r="AC50" s="144">
        <v>270</v>
      </c>
      <c r="AF50" s="192"/>
      <c r="AG50" s="272" t="s">
        <v>339</v>
      </c>
      <c r="AH50" s="143" t="s">
        <v>384</v>
      </c>
      <c r="AI50" s="143">
        <v>508</v>
      </c>
      <c r="AJ50" s="143">
        <v>167</v>
      </c>
      <c r="AK50" s="143">
        <v>563</v>
      </c>
      <c r="AL50" s="143">
        <v>167</v>
      </c>
      <c r="AM50" s="144">
        <v>1064</v>
      </c>
    </row>
    <row r="51" spans="2:40" x14ac:dyDescent="0.4">
      <c r="B51" s="282"/>
      <c r="C51" s="141"/>
      <c r="D51" s="143"/>
      <c r="E51" s="143"/>
      <c r="F51" s="143"/>
      <c r="G51" s="143"/>
      <c r="H51" s="143"/>
      <c r="I51" s="145"/>
      <c r="K51" s="88"/>
      <c r="L51" s="282"/>
      <c r="M51" s="141"/>
      <c r="N51" s="143"/>
      <c r="O51" s="143"/>
      <c r="P51" s="143"/>
      <c r="Q51" s="143"/>
      <c r="R51" s="143"/>
      <c r="S51" s="145"/>
      <c r="V51" s="282"/>
      <c r="W51" s="141"/>
      <c r="X51" s="143"/>
      <c r="Y51" s="143"/>
      <c r="Z51" s="143"/>
      <c r="AA51" s="143"/>
      <c r="AB51" s="143"/>
      <c r="AC51" s="145"/>
      <c r="AF51" s="192"/>
      <c r="AG51" s="141"/>
      <c r="AH51" s="143"/>
      <c r="AI51" s="143"/>
      <c r="AJ51" s="143"/>
      <c r="AK51" s="143"/>
      <c r="AL51" s="143"/>
      <c r="AM51" s="145"/>
    </row>
    <row r="52" spans="2:40" ht="19.5" thickBot="1" x14ac:dyDescent="0.45">
      <c r="B52" s="282"/>
      <c r="C52" s="153"/>
      <c r="D52" s="177"/>
      <c r="E52" s="277">
        <f>E50+F50</f>
        <v>0</v>
      </c>
      <c r="F52" s="277"/>
      <c r="G52" s="277">
        <f>G50+H50</f>
        <v>0</v>
      </c>
      <c r="H52" s="277"/>
      <c r="I52" s="146"/>
      <c r="K52" s="88"/>
      <c r="L52" s="282"/>
      <c r="M52" s="153"/>
      <c r="N52" s="177"/>
      <c r="O52" s="277">
        <f>O50+P50</f>
        <v>196</v>
      </c>
      <c r="P52" s="277"/>
      <c r="Q52" s="277">
        <f>Q50+R50</f>
        <v>178</v>
      </c>
      <c r="R52" s="277"/>
      <c r="S52" s="146"/>
      <c r="V52" s="282"/>
      <c r="W52" s="153"/>
      <c r="X52" s="177"/>
      <c r="Y52" s="277">
        <f>Y50+Z50</f>
        <v>189</v>
      </c>
      <c r="Z52" s="277"/>
      <c r="AA52" s="277">
        <f>AA50+AB50</f>
        <v>194</v>
      </c>
      <c r="AB52" s="277"/>
      <c r="AC52" s="146"/>
      <c r="AF52" s="192"/>
      <c r="AG52" s="153"/>
      <c r="AH52" s="143"/>
      <c r="AI52" s="207">
        <f>AI50+AJ50</f>
        <v>675</v>
      </c>
      <c r="AJ52" s="208"/>
      <c r="AK52" s="207">
        <f>AK50+AL50</f>
        <v>730</v>
      </c>
      <c r="AL52" s="208"/>
      <c r="AM52" s="146"/>
      <c r="AN52" s="66">
        <v>47.2</v>
      </c>
    </row>
    <row r="53" spans="2:40" x14ac:dyDescent="0.4">
      <c r="B53" s="282"/>
      <c r="C53" s="272" t="s">
        <v>515</v>
      </c>
      <c r="D53" s="273"/>
      <c r="E53" s="143"/>
      <c r="F53" s="143"/>
      <c r="G53" s="143"/>
      <c r="H53" s="143"/>
      <c r="I53" s="278"/>
      <c r="K53" s="88"/>
      <c r="L53" s="282"/>
      <c r="M53" s="272" t="s">
        <v>461</v>
      </c>
      <c r="N53" s="273" t="s">
        <v>502</v>
      </c>
      <c r="O53" s="143">
        <v>95</v>
      </c>
      <c r="P53" s="143">
        <v>34</v>
      </c>
      <c r="Q53" s="143">
        <v>97</v>
      </c>
      <c r="R53" s="143">
        <v>34</v>
      </c>
      <c r="S53" s="278">
        <v>345</v>
      </c>
      <c r="V53" s="282"/>
      <c r="W53" s="272" t="s">
        <v>403</v>
      </c>
      <c r="X53" s="273" t="s">
        <v>440</v>
      </c>
      <c r="Y53" s="273">
        <v>89</v>
      </c>
      <c r="Z53" s="273">
        <v>49</v>
      </c>
      <c r="AA53" s="273">
        <v>136</v>
      </c>
      <c r="AB53" s="273">
        <v>49</v>
      </c>
      <c r="AC53" s="278">
        <v>277</v>
      </c>
      <c r="AF53" s="192"/>
      <c r="AG53" s="179" t="s">
        <v>388</v>
      </c>
      <c r="AH53" s="143" t="s">
        <v>389</v>
      </c>
      <c r="AI53" s="143">
        <v>176</v>
      </c>
      <c r="AJ53" s="143">
        <v>33</v>
      </c>
      <c r="AK53" s="143">
        <v>174</v>
      </c>
      <c r="AL53" s="143">
        <v>33</v>
      </c>
      <c r="AM53" s="144">
        <v>476</v>
      </c>
    </row>
    <row r="54" spans="2:40" x14ac:dyDescent="0.4">
      <c r="B54" s="282"/>
      <c r="C54" s="141"/>
      <c r="D54" s="143"/>
      <c r="E54" s="143"/>
      <c r="F54" s="143"/>
      <c r="G54" s="143"/>
      <c r="H54" s="143"/>
      <c r="I54" s="184"/>
      <c r="K54" s="88"/>
      <c r="L54" s="282"/>
      <c r="M54" s="141"/>
      <c r="N54" s="143"/>
      <c r="O54" s="143"/>
      <c r="P54" s="143"/>
      <c r="Q54" s="143"/>
      <c r="R54" s="143"/>
      <c r="S54" s="184"/>
      <c r="V54" s="282"/>
      <c r="W54" s="141"/>
      <c r="X54" s="143"/>
      <c r="Y54" s="143"/>
      <c r="Z54" s="143"/>
      <c r="AA54" s="143"/>
      <c r="AB54" s="143"/>
      <c r="AC54" s="184"/>
      <c r="AF54" s="192"/>
      <c r="AG54" s="180"/>
      <c r="AH54" s="143"/>
      <c r="AI54" s="143"/>
      <c r="AJ54" s="143"/>
      <c r="AK54" s="143"/>
      <c r="AL54" s="143"/>
      <c r="AM54" s="145"/>
    </row>
    <row r="55" spans="2:40" ht="19.5" thickBot="1" x14ac:dyDescent="0.45">
      <c r="B55" s="282"/>
      <c r="C55" s="153"/>
      <c r="D55" s="177"/>
      <c r="E55" s="277">
        <f>E53+F53</f>
        <v>0</v>
      </c>
      <c r="F55" s="277"/>
      <c r="G55" s="277">
        <f>G53+H53</f>
        <v>0</v>
      </c>
      <c r="H55" s="277"/>
      <c r="I55" s="185"/>
      <c r="K55" s="88"/>
      <c r="L55" s="282"/>
      <c r="M55" s="153"/>
      <c r="N55" s="177"/>
      <c r="O55" s="277">
        <f>O53+P53</f>
        <v>129</v>
      </c>
      <c r="P55" s="277"/>
      <c r="Q55" s="277">
        <f>Q53+R53</f>
        <v>131</v>
      </c>
      <c r="R55" s="277"/>
      <c r="S55" s="185"/>
      <c r="V55" s="282"/>
      <c r="W55" s="153"/>
      <c r="X55" s="177"/>
      <c r="Y55" s="277">
        <f>Y53+Z53</f>
        <v>138</v>
      </c>
      <c r="Z55" s="277"/>
      <c r="AA55" s="277">
        <f>AA53+AB53</f>
        <v>185</v>
      </c>
      <c r="AB55" s="277"/>
      <c r="AC55" s="185"/>
      <c r="AF55" s="192"/>
      <c r="AG55" s="181"/>
      <c r="AH55" s="143"/>
      <c r="AI55" s="207">
        <f>AI53+AJ53</f>
        <v>209</v>
      </c>
      <c r="AJ55" s="208"/>
      <c r="AK55" s="207">
        <f>AK53+AL53</f>
        <v>207</v>
      </c>
      <c r="AL55" s="208"/>
      <c r="AM55" s="146"/>
      <c r="AN55" s="66">
        <f>AM53/22.5</f>
        <v>21.155555555555555</v>
      </c>
    </row>
    <row r="56" spans="2:40" x14ac:dyDescent="0.4">
      <c r="B56" s="282"/>
      <c r="C56" s="272" t="s">
        <v>516</v>
      </c>
      <c r="D56" s="143"/>
      <c r="E56" s="143"/>
      <c r="F56" s="143"/>
      <c r="G56" s="143"/>
      <c r="H56" s="143"/>
      <c r="I56" s="144"/>
      <c r="K56" s="88"/>
      <c r="L56" s="282"/>
      <c r="M56" s="272" t="s">
        <v>462</v>
      </c>
      <c r="N56" s="143" t="s">
        <v>505</v>
      </c>
      <c r="O56" s="143">
        <v>33</v>
      </c>
      <c r="P56" s="143">
        <v>19</v>
      </c>
      <c r="Q56" s="143">
        <v>55</v>
      </c>
      <c r="R56" s="143">
        <v>19</v>
      </c>
      <c r="S56" s="144">
        <v>44</v>
      </c>
      <c r="V56" s="282"/>
      <c r="W56" s="272" t="s">
        <v>439</v>
      </c>
      <c r="X56" s="143" t="s">
        <v>444</v>
      </c>
      <c r="Y56" s="143">
        <v>79</v>
      </c>
      <c r="Z56" s="143">
        <v>22</v>
      </c>
      <c r="AA56" s="143">
        <v>112</v>
      </c>
      <c r="AB56" s="143">
        <v>22</v>
      </c>
      <c r="AC56" s="144">
        <v>336</v>
      </c>
      <c r="AF56" s="192"/>
      <c r="AG56" s="272" t="s">
        <v>390</v>
      </c>
      <c r="AH56" s="273"/>
      <c r="AI56" s="200"/>
      <c r="AJ56" s="200"/>
      <c r="AK56" s="200"/>
      <c r="AL56" s="200"/>
      <c r="AM56" s="194"/>
    </row>
    <row r="57" spans="2:40" x14ac:dyDescent="0.4">
      <c r="B57" s="282"/>
      <c r="C57" s="141"/>
      <c r="D57" s="143"/>
      <c r="E57" s="143"/>
      <c r="F57" s="143"/>
      <c r="G57" s="143"/>
      <c r="H57" s="143"/>
      <c r="I57" s="145"/>
      <c r="K57" s="88"/>
      <c r="L57" s="282"/>
      <c r="M57" s="141"/>
      <c r="N57" s="143"/>
      <c r="O57" s="143"/>
      <c r="P57" s="143"/>
      <c r="Q57" s="143"/>
      <c r="R57" s="143"/>
      <c r="S57" s="145"/>
      <c r="V57" s="282"/>
      <c r="W57" s="141"/>
      <c r="X57" s="143"/>
      <c r="Y57" s="143"/>
      <c r="Z57" s="143"/>
      <c r="AA57" s="143"/>
      <c r="AB57" s="143"/>
      <c r="AC57" s="145"/>
      <c r="AF57" s="192"/>
      <c r="AG57" s="141"/>
      <c r="AH57" s="143"/>
      <c r="AI57" s="156"/>
      <c r="AJ57" s="156"/>
      <c r="AK57" s="156"/>
      <c r="AL57" s="156"/>
      <c r="AM57" s="145"/>
    </row>
    <row r="58" spans="2:40" ht="19.5" thickBot="1" x14ac:dyDescent="0.45">
      <c r="B58" s="282"/>
      <c r="C58" s="153"/>
      <c r="D58" s="143"/>
      <c r="E58" s="277">
        <f>E56+F56</f>
        <v>0</v>
      </c>
      <c r="F58" s="277"/>
      <c r="G58" s="277">
        <f>G56+H56</f>
        <v>0</v>
      </c>
      <c r="H58" s="277"/>
      <c r="I58" s="146"/>
      <c r="K58" s="88"/>
      <c r="L58" s="282"/>
      <c r="M58" s="153"/>
      <c r="N58" s="143"/>
      <c r="O58" s="277">
        <f>O56+P56</f>
        <v>52</v>
      </c>
      <c r="P58" s="277"/>
      <c r="Q58" s="277">
        <f>Q56+R56</f>
        <v>74</v>
      </c>
      <c r="R58" s="277"/>
      <c r="S58" s="146"/>
      <c r="V58" s="282"/>
      <c r="W58" s="153"/>
      <c r="X58" s="143"/>
      <c r="Y58" s="277">
        <f>Y56+Z56</f>
        <v>101</v>
      </c>
      <c r="Z58" s="277"/>
      <c r="AA58" s="277">
        <f>AA56+AB56</f>
        <v>134</v>
      </c>
      <c r="AB58" s="277"/>
      <c r="AC58" s="146"/>
      <c r="AF58" s="192"/>
      <c r="AG58" s="153"/>
      <c r="AH58" s="177"/>
      <c r="AI58" s="207"/>
      <c r="AJ58" s="208"/>
      <c r="AK58" s="207"/>
      <c r="AL58" s="208"/>
      <c r="AM58" s="176"/>
    </row>
    <row r="59" spans="2:40" x14ac:dyDescent="0.4">
      <c r="B59" s="282"/>
      <c r="C59" s="272" t="s">
        <v>517</v>
      </c>
      <c r="D59" s="279"/>
      <c r="E59" s="143"/>
      <c r="F59" s="143"/>
      <c r="G59" s="143"/>
      <c r="H59" s="143"/>
      <c r="I59" s="144"/>
      <c r="K59" s="88"/>
      <c r="L59" s="282"/>
      <c r="M59" s="272" t="s">
        <v>463</v>
      </c>
      <c r="N59" s="279" t="s">
        <v>508</v>
      </c>
      <c r="O59" s="143">
        <v>164</v>
      </c>
      <c r="P59" s="143">
        <v>41</v>
      </c>
      <c r="Q59" s="143">
        <v>158</v>
      </c>
      <c r="R59" s="143">
        <v>41</v>
      </c>
      <c r="S59" s="144">
        <v>525</v>
      </c>
      <c r="V59" s="282"/>
      <c r="W59" s="272" t="s">
        <v>455</v>
      </c>
      <c r="X59" s="279" t="s">
        <v>456</v>
      </c>
      <c r="Y59" s="143">
        <v>148</v>
      </c>
      <c r="Z59" s="143">
        <v>48</v>
      </c>
      <c r="AA59" s="143">
        <v>172</v>
      </c>
      <c r="AB59" s="143">
        <v>48</v>
      </c>
      <c r="AC59" s="144">
        <v>317</v>
      </c>
      <c r="AF59" s="192"/>
      <c r="AG59" s="272" t="s">
        <v>391</v>
      </c>
      <c r="AH59" s="197"/>
      <c r="AI59" s="273"/>
      <c r="AJ59" s="273"/>
      <c r="AK59" s="273"/>
      <c r="AL59" s="273"/>
      <c r="AM59" s="194"/>
    </row>
    <row r="60" spans="2:40" x14ac:dyDescent="0.4">
      <c r="B60" s="282"/>
      <c r="C60" s="141"/>
      <c r="D60" s="150"/>
      <c r="E60" s="143"/>
      <c r="F60" s="143"/>
      <c r="G60" s="143"/>
      <c r="H60" s="143"/>
      <c r="I60" s="145"/>
      <c r="K60" s="88"/>
      <c r="L60" s="282"/>
      <c r="M60" s="141"/>
      <c r="N60" s="150"/>
      <c r="O60" s="143"/>
      <c r="P60" s="143"/>
      <c r="Q60" s="143"/>
      <c r="R60" s="143"/>
      <c r="S60" s="145"/>
      <c r="V60" s="282"/>
      <c r="W60" s="141"/>
      <c r="X60" s="150"/>
      <c r="Y60" s="143"/>
      <c r="Z60" s="143"/>
      <c r="AA60" s="143"/>
      <c r="AB60" s="143"/>
      <c r="AC60" s="145"/>
      <c r="AF60" s="192"/>
      <c r="AG60" s="141"/>
      <c r="AH60" s="204"/>
      <c r="AI60" s="143"/>
      <c r="AJ60" s="143"/>
      <c r="AK60" s="143"/>
      <c r="AL60" s="143"/>
      <c r="AM60" s="145"/>
    </row>
    <row r="61" spans="2:40" ht="19.5" thickBot="1" x14ac:dyDescent="0.45">
      <c r="B61" s="283"/>
      <c r="C61" s="153"/>
      <c r="D61" s="280"/>
      <c r="E61" s="277">
        <f>E59+F59</f>
        <v>0</v>
      </c>
      <c r="F61" s="277"/>
      <c r="G61" s="277">
        <f>G59+H59</f>
        <v>0</v>
      </c>
      <c r="H61" s="277"/>
      <c r="I61" s="146"/>
      <c r="K61" s="88"/>
      <c r="L61" s="283"/>
      <c r="M61" s="153"/>
      <c r="N61" s="280"/>
      <c r="O61" s="277">
        <f>O59+P59</f>
        <v>205</v>
      </c>
      <c r="P61" s="277"/>
      <c r="Q61" s="277">
        <f>Q59+R59</f>
        <v>199</v>
      </c>
      <c r="R61" s="277"/>
      <c r="S61" s="146"/>
      <c r="V61" s="283"/>
      <c r="W61" s="153"/>
      <c r="X61" s="280"/>
      <c r="Y61" s="277">
        <f>Y59+Z59</f>
        <v>196</v>
      </c>
      <c r="Z61" s="277"/>
      <c r="AA61" s="277">
        <f>AA59+AB59</f>
        <v>220</v>
      </c>
      <c r="AB61" s="277"/>
      <c r="AC61" s="146"/>
      <c r="AF61" s="193"/>
      <c r="AG61" s="153"/>
      <c r="AH61" s="205"/>
      <c r="AI61" s="207">
        <f>AI59+AJ59</f>
        <v>0</v>
      </c>
      <c r="AJ61" s="208"/>
      <c r="AK61" s="207">
        <f>AK59+AL59</f>
        <v>0</v>
      </c>
      <c r="AL61" s="208"/>
      <c r="AM61" s="176"/>
    </row>
    <row r="62" spans="2:40" x14ac:dyDescent="0.4">
      <c r="B62" s="77"/>
      <c r="C62" s="77"/>
      <c r="D62" s="91"/>
      <c r="E62" s="92"/>
      <c r="F62" s="92"/>
      <c r="G62" s="92"/>
      <c r="H62" s="92"/>
      <c r="I62" s="77"/>
      <c r="K62" s="88"/>
      <c r="L62" s="88"/>
      <c r="M62" s="88"/>
      <c r="N62" s="88"/>
      <c r="O62" s="88"/>
      <c r="P62" s="88"/>
      <c r="Q62" s="88"/>
      <c r="R62" s="88"/>
    </row>
    <row r="63" spans="2:40" x14ac:dyDescent="0.4">
      <c r="D63" s="178" t="s">
        <v>145</v>
      </c>
    </row>
    <row r="64" spans="2:40" ht="19.5" thickBot="1" x14ac:dyDescent="0.45">
      <c r="D64" s="178"/>
    </row>
    <row r="65" spans="3:42"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B65" s="83"/>
      <c r="AC65" s="255" t="s">
        <v>183</v>
      </c>
      <c r="AD65" s="256"/>
      <c r="AE65" s="263" t="s">
        <v>147</v>
      </c>
      <c r="AF65" s="182"/>
      <c r="AG65" s="182" t="s">
        <v>148</v>
      </c>
      <c r="AH65" s="183"/>
      <c r="AJ65" s="83"/>
      <c r="AK65" s="255" t="s">
        <v>183</v>
      </c>
      <c r="AL65" s="256"/>
      <c r="AM65" s="263" t="s">
        <v>147</v>
      </c>
      <c r="AN65" s="182"/>
      <c r="AO65" s="182" t="s">
        <v>148</v>
      </c>
      <c r="AP65" s="183"/>
    </row>
    <row r="66" spans="3:42" x14ac:dyDescent="0.4">
      <c r="C66" s="84" t="s">
        <v>146</v>
      </c>
      <c r="D66" s="191" t="s">
        <v>512</v>
      </c>
      <c r="E66" s="266">
        <v>81</v>
      </c>
      <c r="F66" s="267"/>
      <c r="G66" s="97" t="s">
        <v>103</v>
      </c>
      <c r="H66" s="70" t="s">
        <v>128</v>
      </c>
      <c r="I66" s="70" t="s">
        <v>129</v>
      </c>
      <c r="J66" s="71" t="s">
        <v>128</v>
      </c>
      <c r="L66" s="191" t="s">
        <v>460</v>
      </c>
      <c r="M66" s="266">
        <v>79</v>
      </c>
      <c r="N66" s="267"/>
      <c r="O66" s="97" t="s">
        <v>103</v>
      </c>
      <c r="P66" s="70" t="s">
        <v>128</v>
      </c>
      <c r="Q66" s="70" t="s">
        <v>129</v>
      </c>
      <c r="R66" s="71" t="s">
        <v>128</v>
      </c>
      <c r="T66" s="191" t="s">
        <v>439</v>
      </c>
      <c r="U66" s="266">
        <v>162</v>
      </c>
      <c r="V66" s="267"/>
      <c r="W66" s="97" t="s">
        <v>103</v>
      </c>
      <c r="X66" s="70" t="s">
        <v>128</v>
      </c>
      <c r="Y66" s="70" t="s">
        <v>129</v>
      </c>
      <c r="Z66" s="71" t="s">
        <v>128</v>
      </c>
      <c r="AB66" s="191" t="s">
        <v>390</v>
      </c>
      <c r="AC66" s="266">
        <v>47</v>
      </c>
      <c r="AD66" s="267"/>
      <c r="AE66" s="97" t="s">
        <v>103</v>
      </c>
      <c r="AF66" s="70" t="s">
        <v>128</v>
      </c>
      <c r="AG66" s="70" t="s">
        <v>129</v>
      </c>
      <c r="AH66" s="71" t="s">
        <v>128</v>
      </c>
      <c r="AJ66" s="191" t="s">
        <v>333</v>
      </c>
      <c r="AK66" s="266">
        <v>88</v>
      </c>
      <c r="AL66" s="267"/>
      <c r="AM66" s="97" t="s">
        <v>103</v>
      </c>
      <c r="AN66" s="70" t="s">
        <v>128</v>
      </c>
      <c r="AO66" s="70" t="s">
        <v>129</v>
      </c>
      <c r="AP66" s="71" t="s">
        <v>128</v>
      </c>
    </row>
    <row r="67" spans="3:42" ht="19.5" x14ac:dyDescent="0.4">
      <c r="C67" s="107" t="s">
        <v>302</v>
      </c>
      <c r="D67" s="192"/>
      <c r="E67" s="268"/>
      <c r="F67" s="269"/>
      <c r="G67" s="142">
        <v>62</v>
      </c>
      <c r="H67" s="154">
        <v>5</v>
      </c>
      <c r="I67" s="154">
        <v>82</v>
      </c>
      <c r="J67" s="144">
        <v>5</v>
      </c>
      <c r="L67" s="192"/>
      <c r="M67" s="268"/>
      <c r="N67" s="269"/>
      <c r="O67" s="142">
        <v>43</v>
      </c>
      <c r="P67" s="154">
        <v>10</v>
      </c>
      <c r="Q67" s="154">
        <v>27</v>
      </c>
      <c r="R67" s="144">
        <v>10</v>
      </c>
      <c r="T67" s="192"/>
      <c r="U67" s="268"/>
      <c r="V67" s="269"/>
      <c r="W67" s="142">
        <v>38</v>
      </c>
      <c r="X67" s="154">
        <v>10</v>
      </c>
      <c r="Y67" s="154">
        <v>37</v>
      </c>
      <c r="Z67" s="144">
        <v>10</v>
      </c>
      <c r="AB67" s="192"/>
      <c r="AC67" s="268"/>
      <c r="AD67" s="269"/>
      <c r="AE67" s="142">
        <v>27</v>
      </c>
      <c r="AF67" s="154">
        <v>13</v>
      </c>
      <c r="AG67" s="154">
        <v>43</v>
      </c>
      <c r="AH67" s="144">
        <v>13</v>
      </c>
      <c r="AJ67" s="192"/>
      <c r="AK67" s="268"/>
      <c r="AL67" s="269"/>
      <c r="AM67" s="142">
        <v>43</v>
      </c>
      <c r="AN67" s="154">
        <v>9</v>
      </c>
      <c r="AO67" s="154">
        <v>42</v>
      </c>
      <c r="AP67" s="144">
        <v>9</v>
      </c>
    </row>
    <row r="68" spans="3:42" x14ac:dyDescent="0.4">
      <c r="D68" s="192"/>
      <c r="E68" s="268"/>
      <c r="F68" s="269"/>
      <c r="G68" s="264"/>
      <c r="H68" s="156"/>
      <c r="I68" s="156"/>
      <c r="J68" s="146"/>
      <c r="L68" s="192"/>
      <c r="M68" s="268"/>
      <c r="N68" s="269"/>
      <c r="O68" s="264"/>
      <c r="P68" s="156"/>
      <c r="Q68" s="156"/>
      <c r="R68" s="146"/>
      <c r="T68" s="192"/>
      <c r="U68" s="268"/>
      <c r="V68" s="269"/>
      <c r="W68" s="264"/>
      <c r="X68" s="156"/>
      <c r="Y68" s="156"/>
      <c r="Z68" s="146"/>
      <c r="AB68" s="192"/>
      <c r="AC68" s="268"/>
      <c r="AD68" s="269"/>
      <c r="AE68" s="264"/>
      <c r="AF68" s="156"/>
      <c r="AG68" s="156"/>
      <c r="AH68" s="146"/>
      <c r="AJ68" s="192"/>
      <c r="AK68" s="268"/>
      <c r="AL68" s="269"/>
      <c r="AM68" s="264"/>
      <c r="AN68" s="156"/>
      <c r="AO68" s="156"/>
      <c r="AP68" s="146"/>
    </row>
    <row r="69" spans="3:42" ht="19.5" thickBot="1" x14ac:dyDescent="0.45">
      <c r="D69" s="193"/>
      <c r="E69" s="270"/>
      <c r="F69" s="271"/>
      <c r="G69" s="265">
        <f>G67+H67</f>
        <v>67</v>
      </c>
      <c r="H69" s="196"/>
      <c r="I69" s="195">
        <f>I67+J67</f>
        <v>87</v>
      </c>
      <c r="J69" s="201"/>
      <c r="L69" s="193"/>
      <c r="M69" s="270"/>
      <c r="N69" s="271"/>
      <c r="O69" s="265">
        <f>O67+P67</f>
        <v>53</v>
      </c>
      <c r="P69" s="196"/>
      <c r="Q69" s="195">
        <f>Q67+R67</f>
        <v>37</v>
      </c>
      <c r="R69" s="201"/>
      <c r="T69" s="193"/>
      <c r="U69" s="270"/>
      <c r="V69" s="271"/>
      <c r="W69" s="265">
        <f>W67+X67</f>
        <v>48</v>
      </c>
      <c r="X69" s="196"/>
      <c r="Y69" s="195">
        <f>Y67+Z67</f>
        <v>47</v>
      </c>
      <c r="Z69" s="201"/>
      <c r="AB69" s="193"/>
      <c r="AC69" s="270"/>
      <c r="AD69" s="271"/>
      <c r="AE69" s="265">
        <f>AE67+AF67</f>
        <v>40</v>
      </c>
      <c r="AF69" s="196"/>
      <c r="AG69" s="195">
        <f>AG67+AH67</f>
        <v>56</v>
      </c>
      <c r="AH69" s="201"/>
      <c r="AJ69" s="193"/>
      <c r="AK69" s="270"/>
      <c r="AL69" s="271"/>
      <c r="AM69" s="265">
        <f>AM67+AN67</f>
        <v>52</v>
      </c>
      <c r="AN69" s="196"/>
      <c r="AO69" s="195">
        <f>AO67+AP67</f>
        <v>51</v>
      </c>
      <c r="AP69" s="201"/>
    </row>
    <row r="70" spans="3:42" x14ac:dyDescent="0.4">
      <c r="D70" s="191" t="s">
        <v>513</v>
      </c>
      <c r="E70" s="266">
        <v>76</v>
      </c>
      <c r="F70" s="267"/>
      <c r="G70" s="97" t="s">
        <v>103</v>
      </c>
      <c r="H70" s="70" t="s">
        <v>128</v>
      </c>
      <c r="I70" s="70" t="s">
        <v>129</v>
      </c>
      <c r="J70" s="71" t="s">
        <v>128</v>
      </c>
      <c r="L70" s="191" t="s">
        <v>461</v>
      </c>
      <c r="M70" s="266">
        <v>184</v>
      </c>
      <c r="N70" s="267"/>
      <c r="O70" s="97" t="s">
        <v>103</v>
      </c>
      <c r="P70" s="70" t="s">
        <v>128</v>
      </c>
      <c r="Q70" s="70" t="s">
        <v>129</v>
      </c>
      <c r="R70" s="71" t="s">
        <v>128</v>
      </c>
      <c r="T70" s="191" t="s">
        <v>455</v>
      </c>
      <c r="U70" s="266">
        <v>380</v>
      </c>
      <c r="V70" s="267"/>
      <c r="W70" s="97" t="s">
        <v>103</v>
      </c>
      <c r="X70" s="70" t="s">
        <v>128</v>
      </c>
      <c r="Y70" s="70" t="s">
        <v>129</v>
      </c>
      <c r="Z70" s="71" t="s">
        <v>128</v>
      </c>
      <c r="AB70" s="191" t="s">
        <v>391</v>
      </c>
      <c r="AC70" s="266">
        <v>57</v>
      </c>
      <c r="AD70" s="267"/>
      <c r="AE70" s="97" t="s">
        <v>103</v>
      </c>
      <c r="AF70" s="70" t="s">
        <v>128</v>
      </c>
      <c r="AG70" s="70" t="s">
        <v>129</v>
      </c>
      <c r="AH70" s="71" t="s">
        <v>128</v>
      </c>
      <c r="AJ70" s="191" t="s">
        <v>334</v>
      </c>
      <c r="AK70" s="266">
        <v>62</v>
      </c>
      <c r="AL70" s="267"/>
      <c r="AM70" s="97" t="s">
        <v>103</v>
      </c>
      <c r="AN70" s="70" t="s">
        <v>128</v>
      </c>
      <c r="AO70" s="70" t="s">
        <v>129</v>
      </c>
      <c r="AP70" s="71" t="s">
        <v>128</v>
      </c>
    </row>
    <row r="71" spans="3:42" x14ac:dyDescent="0.4">
      <c r="D71" s="192"/>
      <c r="E71" s="268"/>
      <c r="F71" s="269"/>
      <c r="G71" s="142">
        <v>10</v>
      </c>
      <c r="H71" s="154">
        <v>3</v>
      </c>
      <c r="I71" s="154">
        <v>30</v>
      </c>
      <c r="J71" s="144">
        <v>3</v>
      </c>
      <c r="L71" s="192"/>
      <c r="M71" s="268"/>
      <c r="N71" s="269"/>
      <c r="O71" s="142">
        <v>21</v>
      </c>
      <c r="P71" s="154">
        <v>0</v>
      </c>
      <c r="Q71" s="154">
        <v>25</v>
      </c>
      <c r="R71" s="144">
        <v>0</v>
      </c>
      <c r="T71" s="192"/>
      <c r="U71" s="268"/>
      <c r="V71" s="269"/>
      <c r="W71" s="142">
        <v>53</v>
      </c>
      <c r="X71" s="154">
        <v>16</v>
      </c>
      <c r="Y71" s="154">
        <v>65</v>
      </c>
      <c r="Z71" s="144">
        <v>16</v>
      </c>
      <c r="AB71" s="192"/>
      <c r="AC71" s="268"/>
      <c r="AD71" s="269"/>
      <c r="AE71" s="142">
        <v>32</v>
      </c>
      <c r="AF71" s="154">
        <v>7</v>
      </c>
      <c r="AG71" s="154">
        <v>32</v>
      </c>
      <c r="AH71" s="144">
        <v>7</v>
      </c>
      <c r="AJ71" s="192"/>
      <c r="AK71" s="268"/>
      <c r="AL71" s="269"/>
      <c r="AM71" s="142">
        <v>85</v>
      </c>
      <c r="AN71" s="154">
        <v>18</v>
      </c>
      <c r="AO71" s="154">
        <v>91</v>
      </c>
      <c r="AP71" s="144">
        <v>18</v>
      </c>
    </row>
    <row r="72" spans="3:42" x14ac:dyDescent="0.4">
      <c r="D72" s="192"/>
      <c r="E72" s="268"/>
      <c r="F72" s="269"/>
      <c r="G72" s="264"/>
      <c r="H72" s="156"/>
      <c r="I72" s="156"/>
      <c r="J72" s="146"/>
      <c r="L72" s="192"/>
      <c r="M72" s="268"/>
      <c r="N72" s="269"/>
      <c r="O72" s="264"/>
      <c r="P72" s="156"/>
      <c r="Q72" s="156"/>
      <c r="R72" s="146"/>
      <c r="T72" s="192"/>
      <c r="U72" s="268"/>
      <c r="V72" s="269"/>
      <c r="W72" s="264"/>
      <c r="X72" s="156"/>
      <c r="Y72" s="156"/>
      <c r="Z72" s="146"/>
      <c r="AB72" s="192"/>
      <c r="AC72" s="268"/>
      <c r="AD72" s="269"/>
      <c r="AE72" s="264"/>
      <c r="AF72" s="156"/>
      <c r="AG72" s="156"/>
      <c r="AH72" s="146"/>
      <c r="AJ72" s="192"/>
      <c r="AK72" s="268"/>
      <c r="AL72" s="269"/>
      <c r="AM72" s="264"/>
      <c r="AN72" s="156"/>
      <c r="AO72" s="156"/>
      <c r="AP72" s="146"/>
    </row>
    <row r="73" spans="3:42" ht="19.5" thickBot="1" x14ac:dyDescent="0.45">
      <c r="D73" s="193"/>
      <c r="E73" s="270"/>
      <c r="F73" s="271"/>
      <c r="G73" s="265">
        <f>G71+H71</f>
        <v>13</v>
      </c>
      <c r="H73" s="196"/>
      <c r="I73" s="195">
        <f>I71+J71</f>
        <v>33</v>
      </c>
      <c r="J73" s="201"/>
      <c r="L73" s="193"/>
      <c r="M73" s="270"/>
      <c r="N73" s="271"/>
      <c r="O73" s="265">
        <f>O71+P71</f>
        <v>21</v>
      </c>
      <c r="P73" s="196"/>
      <c r="Q73" s="195">
        <f>Q71+R71</f>
        <v>25</v>
      </c>
      <c r="R73" s="201"/>
      <c r="T73" s="193"/>
      <c r="U73" s="270"/>
      <c r="V73" s="271"/>
      <c r="W73" s="265">
        <f>W71+X71</f>
        <v>69</v>
      </c>
      <c r="X73" s="196"/>
      <c r="Y73" s="195">
        <f>Y71+Z71</f>
        <v>81</v>
      </c>
      <c r="Z73" s="201"/>
      <c r="AB73" s="193"/>
      <c r="AC73" s="270"/>
      <c r="AD73" s="271"/>
      <c r="AE73" s="265">
        <f>AE71+AF71</f>
        <v>39</v>
      </c>
      <c r="AF73" s="196"/>
      <c r="AG73" s="195">
        <f>AG71+AH71</f>
        <v>39</v>
      </c>
      <c r="AH73" s="201"/>
      <c r="AJ73" s="193"/>
      <c r="AK73" s="270"/>
      <c r="AL73" s="271"/>
      <c r="AM73" s="265">
        <f>AM71+AN71</f>
        <v>103</v>
      </c>
      <c r="AN73" s="196"/>
      <c r="AO73" s="195">
        <f>AO71+AP71</f>
        <v>109</v>
      </c>
      <c r="AP73" s="201"/>
    </row>
    <row r="74" spans="3:42" x14ac:dyDescent="0.4">
      <c r="D74" s="191" t="s">
        <v>514</v>
      </c>
      <c r="E74" s="266"/>
      <c r="F74" s="267"/>
      <c r="G74" s="97" t="s">
        <v>103</v>
      </c>
      <c r="H74" s="70" t="s">
        <v>128</v>
      </c>
      <c r="I74" s="70" t="s">
        <v>129</v>
      </c>
      <c r="J74" s="71" t="s">
        <v>128</v>
      </c>
      <c r="L74" s="191" t="s">
        <v>462</v>
      </c>
      <c r="M74" s="266">
        <v>127</v>
      </c>
      <c r="N74" s="267"/>
      <c r="O74" s="97" t="s">
        <v>103</v>
      </c>
      <c r="P74" s="70" t="s">
        <v>128</v>
      </c>
      <c r="Q74" s="70" t="s">
        <v>129</v>
      </c>
      <c r="R74" s="71" t="s">
        <v>128</v>
      </c>
      <c r="T74" s="191" t="s">
        <v>454</v>
      </c>
      <c r="U74" s="266">
        <v>97</v>
      </c>
      <c r="V74" s="267"/>
      <c r="W74" s="97" t="s">
        <v>103</v>
      </c>
      <c r="X74" s="70" t="s">
        <v>128</v>
      </c>
      <c r="Y74" s="70" t="s">
        <v>129</v>
      </c>
      <c r="Z74" s="71" t="s">
        <v>128</v>
      </c>
      <c r="AB74" s="191" t="s">
        <v>398</v>
      </c>
      <c r="AC74" s="266">
        <v>111</v>
      </c>
      <c r="AD74" s="267"/>
      <c r="AE74" s="97" t="s">
        <v>103</v>
      </c>
      <c r="AF74" s="70" t="s">
        <v>128</v>
      </c>
      <c r="AG74" s="70" t="s">
        <v>129</v>
      </c>
      <c r="AH74" s="71" t="s">
        <v>128</v>
      </c>
      <c r="AJ74" s="191" t="s">
        <v>335</v>
      </c>
      <c r="AK74" s="266">
        <v>148</v>
      </c>
      <c r="AL74" s="267"/>
      <c r="AM74" s="97" t="s">
        <v>103</v>
      </c>
      <c r="AN74" s="70" t="s">
        <v>128</v>
      </c>
      <c r="AO74" s="70" t="s">
        <v>129</v>
      </c>
      <c r="AP74" s="71" t="s">
        <v>128</v>
      </c>
    </row>
    <row r="75" spans="3:42" x14ac:dyDescent="0.4">
      <c r="D75" s="192"/>
      <c r="E75" s="268"/>
      <c r="F75" s="269"/>
      <c r="G75" s="142"/>
      <c r="H75" s="154"/>
      <c r="I75" s="154"/>
      <c r="J75" s="144"/>
      <c r="L75" s="192"/>
      <c r="M75" s="268"/>
      <c r="N75" s="269"/>
      <c r="O75" s="142">
        <v>21</v>
      </c>
      <c r="P75" s="154">
        <v>4</v>
      </c>
      <c r="Q75" s="154">
        <v>37</v>
      </c>
      <c r="R75" s="144">
        <v>4</v>
      </c>
      <c r="T75" s="192"/>
      <c r="U75" s="268"/>
      <c r="V75" s="269"/>
      <c r="W75" s="142">
        <v>53</v>
      </c>
      <c r="X75" s="154">
        <v>7</v>
      </c>
      <c r="Y75" s="154">
        <v>75</v>
      </c>
      <c r="Z75" s="144">
        <v>7</v>
      </c>
      <c r="AB75" s="192"/>
      <c r="AC75" s="268"/>
      <c r="AD75" s="269"/>
      <c r="AE75" s="142">
        <v>61</v>
      </c>
      <c r="AF75" s="154">
        <v>15</v>
      </c>
      <c r="AG75" s="154">
        <v>58</v>
      </c>
      <c r="AH75" s="144">
        <v>15</v>
      </c>
      <c r="AJ75" s="192"/>
      <c r="AK75" s="268"/>
      <c r="AL75" s="269"/>
      <c r="AM75" s="142">
        <v>157</v>
      </c>
      <c r="AN75" s="154">
        <v>33</v>
      </c>
      <c r="AO75" s="154">
        <v>134</v>
      </c>
      <c r="AP75" s="144">
        <v>33</v>
      </c>
    </row>
    <row r="76" spans="3:42" x14ac:dyDescent="0.4">
      <c r="D76" s="192"/>
      <c r="E76" s="268"/>
      <c r="F76" s="269"/>
      <c r="G76" s="264"/>
      <c r="H76" s="156"/>
      <c r="I76" s="156"/>
      <c r="J76" s="146"/>
      <c r="L76" s="192"/>
      <c r="M76" s="268"/>
      <c r="N76" s="269"/>
      <c r="O76" s="264"/>
      <c r="P76" s="156"/>
      <c r="Q76" s="156"/>
      <c r="R76" s="146"/>
      <c r="T76" s="192"/>
      <c r="U76" s="268"/>
      <c r="V76" s="269"/>
      <c r="W76" s="264"/>
      <c r="X76" s="156"/>
      <c r="Y76" s="156"/>
      <c r="Z76" s="146"/>
      <c r="AB76" s="192"/>
      <c r="AC76" s="268"/>
      <c r="AD76" s="269"/>
      <c r="AE76" s="264"/>
      <c r="AF76" s="156"/>
      <c r="AG76" s="156"/>
      <c r="AH76" s="146"/>
      <c r="AJ76" s="192"/>
      <c r="AK76" s="268"/>
      <c r="AL76" s="269"/>
      <c r="AM76" s="264"/>
      <c r="AN76" s="156"/>
      <c r="AO76" s="156"/>
      <c r="AP76" s="146"/>
    </row>
    <row r="77" spans="3:42" ht="19.5" thickBot="1" x14ac:dyDescent="0.45">
      <c r="D77" s="193"/>
      <c r="E77" s="270"/>
      <c r="F77" s="271"/>
      <c r="G77" s="265">
        <f>G75+H75</f>
        <v>0</v>
      </c>
      <c r="H77" s="196"/>
      <c r="I77" s="195">
        <f>I75+J75</f>
        <v>0</v>
      </c>
      <c r="J77" s="201"/>
      <c r="L77" s="193"/>
      <c r="M77" s="270"/>
      <c r="N77" s="271"/>
      <c r="O77" s="265">
        <f>O75+P75</f>
        <v>25</v>
      </c>
      <c r="P77" s="196"/>
      <c r="Q77" s="195">
        <f>Q75+R75</f>
        <v>41</v>
      </c>
      <c r="R77" s="201"/>
      <c r="T77" s="193"/>
      <c r="U77" s="270"/>
      <c r="V77" s="271"/>
      <c r="W77" s="265">
        <f t="shared" ref="W77" si="3">W75+X75</f>
        <v>60</v>
      </c>
      <c r="X77" s="196"/>
      <c r="Y77" s="195">
        <f t="shared" ref="Y77" si="4">Y75+Z75</f>
        <v>82</v>
      </c>
      <c r="Z77" s="201"/>
      <c r="AB77" s="193"/>
      <c r="AC77" s="270"/>
      <c r="AD77" s="271"/>
      <c r="AE77" s="265">
        <f>AE75+AF75</f>
        <v>76</v>
      </c>
      <c r="AF77" s="196"/>
      <c r="AG77" s="195">
        <f>AG75+AH75</f>
        <v>73</v>
      </c>
      <c r="AH77" s="201"/>
      <c r="AJ77" s="193"/>
      <c r="AK77" s="270"/>
      <c r="AL77" s="271"/>
      <c r="AM77" s="265">
        <f>AM75+AN75</f>
        <v>190</v>
      </c>
      <c r="AN77" s="196"/>
      <c r="AO77" s="195">
        <f>AO75+AP75</f>
        <v>167</v>
      </c>
      <c r="AP77" s="201"/>
    </row>
    <row r="78" spans="3:42" x14ac:dyDescent="0.4">
      <c r="D78" s="191" t="s">
        <v>515</v>
      </c>
      <c r="E78" s="266"/>
      <c r="F78" s="267"/>
      <c r="G78" s="97" t="s">
        <v>103</v>
      </c>
      <c r="H78" s="70" t="s">
        <v>128</v>
      </c>
      <c r="I78" s="70" t="s">
        <v>129</v>
      </c>
      <c r="J78" s="71" t="s">
        <v>128</v>
      </c>
      <c r="L78" s="191" t="s">
        <v>463</v>
      </c>
      <c r="M78" s="266">
        <v>94</v>
      </c>
      <c r="N78" s="267"/>
      <c r="O78" s="97" t="s">
        <v>103</v>
      </c>
      <c r="P78" s="70" t="s">
        <v>128</v>
      </c>
      <c r="Q78" s="70" t="s">
        <v>129</v>
      </c>
      <c r="R78" s="71" t="s">
        <v>128</v>
      </c>
      <c r="T78" s="191" t="s">
        <v>447</v>
      </c>
      <c r="U78" s="266">
        <v>64</v>
      </c>
      <c r="V78" s="267"/>
      <c r="W78" s="97" t="s">
        <v>103</v>
      </c>
      <c r="X78" s="70" t="s">
        <v>128</v>
      </c>
      <c r="Y78" s="70" t="s">
        <v>129</v>
      </c>
      <c r="Z78" s="71" t="s">
        <v>128</v>
      </c>
      <c r="AB78" s="191" t="s">
        <v>399</v>
      </c>
      <c r="AC78" s="266">
        <v>176</v>
      </c>
      <c r="AD78" s="267"/>
      <c r="AE78" s="97" t="s">
        <v>103</v>
      </c>
      <c r="AF78" s="70" t="s">
        <v>128</v>
      </c>
      <c r="AG78" s="70" t="s">
        <v>129</v>
      </c>
      <c r="AH78" s="71" t="s">
        <v>128</v>
      </c>
      <c r="AJ78" s="191" t="s">
        <v>336</v>
      </c>
      <c r="AK78" s="266">
        <v>447</v>
      </c>
      <c r="AL78" s="267"/>
      <c r="AM78" s="97" t="s">
        <v>103</v>
      </c>
      <c r="AN78" s="70" t="s">
        <v>128</v>
      </c>
      <c r="AO78" s="70" t="s">
        <v>129</v>
      </c>
      <c r="AP78" s="71" t="s">
        <v>128</v>
      </c>
    </row>
    <row r="79" spans="3:42" x14ac:dyDescent="0.4">
      <c r="D79" s="192"/>
      <c r="E79" s="268"/>
      <c r="F79" s="269"/>
      <c r="G79" s="142"/>
      <c r="H79" s="154"/>
      <c r="I79" s="154"/>
      <c r="J79" s="144"/>
      <c r="L79" s="192"/>
      <c r="M79" s="268"/>
      <c r="N79" s="269"/>
      <c r="O79" s="142">
        <v>45</v>
      </c>
      <c r="P79" s="154">
        <v>1</v>
      </c>
      <c r="Q79" s="154">
        <v>38</v>
      </c>
      <c r="R79" s="144">
        <v>1</v>
      </c>
      <c r="T79" s="192"/>
      <c r="U79" s="268"/>
      <c r="V79" s="269"/>
      <c r="W79" s="142">
        <v>67</v>
      </c>
      <c r="X79" s="154">
        <v>8</v>
      </c>
      <c r="Y79" s="154">
        <v>44</v>
      </c>
      <c r="Z79" s="144">
        <v>8</v>
      </c>
      <c r="AB79" s="192"/>
      <c r="AC79" s="268"/>
      <c r="AD79" s="269"/>
      <c r="AE79" s="142">
        <v>21</v>
      </c>
      <c r="AF79" s="154">
        <v>4</v>
      </c>
      <c r="AG79" s="154">
        <v>23</v>
      </c>
      <c r="AH79" s="144">
        <v>4</v>
      </c>
      <c r="AJ79" s="192"/>
      <c r="AK79" s="268"/>
      <c r="AL79" s="269"/>
      <c r="AM79" s="142">
        <v>167</v>
      </c>
      <c r="AN79" s="154">
        <v>35</v>
      </c>
      <c r="AO79" s="154">
        <v>179</v>
      </c>
      <c r="AP79" s="144">
        <v>35</v>
      </c>
    </row>
    <row r="80" spans="3:42" x14ac:dyDescent="0.4">
      <c r="D80" s="192"/>
      <c r="E80" s="268"/>
      <c r="F80" s="269"/>
      <c r="G80" s="264"/>
      <c r="H80" s="156"/>
      <c r="I80" s="156"/>
      <c r="J80" s="146"/>
      <c r="L80" s="192"/>
      <c r="M80" s="268"/>
      <c r="N80" s="269"/>
      <c r="O80" s="264"/>
      <c r="P80" s="156"/>
      <c r="Q80" s="156"/>
      <c r="R80" s="146"/>
      <c r="T80" s="192"/>
      <c r="U80" s="268"/>
      <c r="V80" s="269"/>
      <c r="W80" s="264"/>
      <c r="X80" s="156"/>
      <c r="Y80" s="156"/>
      <c r="Z80" s="146"/>
      <c r="AB80" s="192"/>
      <c r="AC80" s="268"/>
      <c r="AD80" s="269"/>
      <c r="AE80" s="264"/>
      <c r="AF80" s="156"/>
      <c r="AG80" s="156"/>
      <c r="AH80" s="146"/>
      <c r="AJ80" s="192"/>
      <c r="AK80" s="268"/>
      <c r="AL80" s="269"/>
      <c r="AM80" s="264"/>
      <c r="AN80" s="156"/>
      <c r="AO80" s="156"/>
      <c r="AP80" s="146"/>
    </row>
    <row r="81" spans="4:42" ht="19.5" thickBot="1" x14ac:dyDescent="0.45">
      <c r="D81" s="193"/>
      <c r="E81" s="270"/>
      <c r="F81" s="271"/>
      <c r="G81" s="265">
        <f>G79+H79</f>
        <v>0</v>
      </c>
      <c r="H81" s="196"/>
      <c r="I81" s="195">
        <f>I79+J79</f>
        <v>0</v>
      </c>
      <c r="J81" s="201"/>
      <c r="L81" s="193"/>
      <c r="M81" s="270"/>
      <c r="N81" s="271"/>
      <c r="O81" s="265">
        <f>O79+P79</f>
        <v>46</v>
      </c>
      <c r="P81" s="196"/>
      <c r="Q81" s="195">
        <f>Q79+R79</f>
        <v>39</v>
      </c>
      <c r="R81" s="201"/>
      <c r="T81" s="193"/>
      <c r="U81" s="270"/>
      <c r="V81" s="271"/>
      <c r="W81" s="265">
        <f t="shared" ref="W81" si="5">W79+X79</f>
        <v>75</v>
      </c>
      <c r="X81" s="196"/>
      <c r="Y81" s="195">
        <f t="shared" ref="Y81" si="6">Y79+Z79</f>
        <v>52</v>
      </c>
      <c r="Z81" s="201"/>
      <c r="AB81" s="193"/>
      <c r="AC81" s="270"/>
      <c r="AD81" s="271"/>
      <c r="AE81" s="265">
        <f>AE79+AF79</f>
        <v>25</v>
      </c>
      <c r="AF81" s="196"/>
      <c r="AG81" s="195">
        <f>AG79+AH79</f>
        <v>27</v>
      </c>
      <c r="AH81" s="201"/>
      <c r="AJ81" s="193"/>
      <c r="AK81" s="270"/>
      <c r="AL81" s="271"/>
      <c r="AM81" s="265">
        <f>AM79+AN79</f>
        <v>202</v>
      </c>
      <c r="AN81" s="196"/>
      <c r="AO81" s="195">
        <f>AO79+AP79</f>
        <v>214</v>
      </c>
      <c r="AP81" s="201"/>
    </row>
    <row r="82" spans="4:42" x14ac:dyDescent="0.4">
      <c r="D82" s="191" t="s">
        <v>516</v>
      </c>
      <c r="E82" s="266"/>
      <c r="F82" s="267"/>
      <c r="G82" s="97" t="s">
        <v>103</v>
      </c>
      <c r="H82" s="70" t="s">
        <v>128</v>
      </c>
      <c r="I82" s="70" t="s">
        <v>129</v>
      </c>
      <c r="J82" s="71" t="s">
        <v>128</v>
      </c>
      <c r="L82" s="191" t="s">
        <v>496</v>
      </c>
      <c r="M82" s="266">
        <v>105</v>
      </c>
      <c r="N82" s="267"/>
      <c r="O82" s="97" t="s">
        <v>103</v>
      </c>
      <c r="P82" s="70" t="s">
        <v>128</v>
      </c>
      <c r="Q82" s="70" t="s">
        <v>129</v>
      </c>
      <c r="R82" s="71" t="s">
        <v>128</v>
      </c>
      <c r="T82" s="191" t="s">
        <v>448</v>
      </c>
      <c r="U82" s="266">
        <v>22</v>
      </c>
      <c r="V82" s="267"/>
      <c r="W82" s="97" t="s">
        <v>103</v>
      </c>
      <c r="X82" s="70" t="s">
        <v>128</v>
      </c>
      <c r="Y82" s="70" t="s">
        <v>129</v>
      </c>
      <c r="Z82" s="71" t="s">
        <v>128</v>
      </c>
      <c r="AB82" s="191" t="s">
        <v>427</v>
      </c>
      <c r="AC82" s="266">
        <v>576</v>
      </c>
      <c r="AD82" s="267"/>
      <c r="AE82" s="97" t="s">
        <v>103</v>
      </c>
      <c r="AF82" s="70" t="s">
        <v>128</v>
      </c>
      <c r="AG82" s="70" t="s">
        <v>129</v>
      </c>
      <c r="AH82" s="71" t="s">
        <v>128</v>
      </c>
      <c r="AJ82" s="191" t="s">
        <v>337</v>
      </c>
      <c r="AK82" s="266">
        <v>109</v>
      </c>
      <c r="AL82" s="267"/>
      <c r="AM82" s="97" t="s">
        <v>103</v>
      </c>
      <c r="AN82" s="70" t="s">
        <v>128</v>
      </c>
      <c r="AO82" s="70" t="s">
        <v>129</v>
      </c>
      <c r="AP82" s="71" t="s">
        <v>128</v>
      </c>
    </row>
    <row r="83" spans="4:42" x14ac:dyDescent="0.4">
      <c r="D83" s="192"/>
      <c r="E83" s="268"/>
      <c r="F83" s="269"/>
      <c r="G83" s="142"/>
      <c r="H83" s="154"/>
      <c r="I83" s="154"/>
      <c r="J83" s="144"/>
      <c r="L83" s="192"/>
      <c r="M83" s="268"/>
      <c r="N83" s="269"/>
      <c r="O83" s="142">
        <v>28</v>
      </c>
      <c r="P83" s="154">
        <v>3</v>
      </c>
      <c r="Q83" s="154">
        <v>36</v>
      </c>
      <c r="R83" s="144">
        <v>3</v>
      </c>
      <c r="T83" s="192"/>
      <c r="U83" s="268"/>
      <c r="V83" s="269"/>
      <c r="W83" s="142">
        <v>24</v>
      </c>
      <c r="X83" s="154">
        <v>3</v>
      </c>
      <c r="Y83" s="154">
        <v>21</v>
      </c>
      <c r="Z83" s="144">
        <v>3</v>
      </c>
      <c r="AB83" s="192"/>
      <c r="AC83" s="268"/>
      <c r="AD83" s="269"/>
      <c r="AE83" s="142">
        <v>44</v>
      </c>
      <c r="AF83" s="154">
        <v>6</v>
      </c>
      <c r="AG83" s="154">
        <v>29</v>
      </c>
      <c r="AH83" s="144">
        <v>6</v>
      </c>
      <c r="AJ83" s="192"/>
      <c r="AK83" s="268"/>
      <c r="AL83" s="269"/>
      <c r="AM83" s="142">
        <v>160</v>
      </c>
      <c r="AN83" s="154">
        <v>40</v>
      </c>
      <c r="AO83" s="154">
        <v>155</v>
      </c>
      <c r="AP83" s="144">
        <v>40</v>
      </c>
    </row>
    <row r="84" spans="4:42" x14ac:dyDescent="0.4">
      <c r="D84" s="192"/>
      <c r="E84" s="268"/>
      <c r="F84" s="269"/>
      <c r="G84" s="264"/>
      <c r="H84" s="156"/>
      <c r="I84" s="156"/>
      <c r="J84" s="146"/>
      <c r="L84" s="192"/>
      <c r="M84" s="268"/>
      <c r="N84" s="269"/>
      <c r="O84" s="264"/>
      <c r="P84" s="156"/>
      <c r="Q84" s="156"/>
      <c r="R84" s="146"/>
      <c r="T84" s="192"/>
      <c r="U84" s="268"/>
      <c r="V84" s="269"/>
      <c r="W84" s="264"/>
      <c r="X84" s="156"/>
      <c r="Y84" s="156"/>
      <c r="Z84" s="146"/>
      <c r="AB84" s="192"/>
      <c r="AC84" s="268"/>
      <c r="AD84" s="269"/>
      <c r="AE84" s="264"/>
      <c r="AF84" s="156"/>
      <c r="AG84" s="156"/>
      <c r="AH84" s="146"/>
      <c r="AJ84" s="192"/>
      <c r="AK84" s="268"/>
      <c r="AL84" s="269"/>
      <c r="AM84" s="264"/>
      <c r="AN84" s="156"/>
      <c r="AO84" s="156"/>
      <c r="AP84" s="146"/>
    </row>
    <row r="85" spans="4:42" ht="19.5" thickBot="1" x14ac:dyDescent="0.45">
      <c r="D85" s="193"/>
      <c r="E85" s="270"/>
      <c r="F85" s="271"/>
      <c r="G85" s="265">
        <f>G83+H83</f>
        <v>0</v>
      </c>
      <c r="H85" s="196"/>
      <c r="I85" s="195">
        <f>I83+J83</f>
        <v>0</v>
      </c>
      <c r="J85" s="201"/>
      <c r="L85" s="193"/>
      <c r="M85" s="270"/>
      <c r="N85" s="271"/>
      <c r="O85" s="265">
        <f>O83+P83</f>
        <v>31</v>
      </c>
      <c r="P85" s="196"/>
      <c r="Q85" s="195">
        <f>Q83+R83</f>
        <v>39</v>
      </c>
      <c r="R85" s="201"/>
      <c r="T85" s="193"/>
      <c r="U85" s="270"/>
      <c r="V85" s="271"/>
      <c r="W85" s="265">
        <f t="shared" ref="W85" si="7">W83+X83</f>
        <v>27</v>
      </c>
      <c r="X85" s="196"/>
      <c r="Y85" s="195">
        <f t="shared" ref="Y85" si="8">Y83+Z83</f>
        <v>24</v>
      </c>
      <c r="Z85" s="201"/>
      <c r="AB85" s="193"/>
      <c r="AC85" s="270"/>
      <c r="AD85" s="271"/>
      <c r="AE85" s="265">
        <f>AE83+AF83</f>
        <v>50</v>
      </c>
      <c r="AF85" s="196"/>
      <c r="AG85" s="195">
        <f>AG83+AH83</f>
        <v>35</v>
      </c>
      <c r="AH85" s="201"/>
      <c r="AJ85" s="193"/>
      <c r="AK85" s="270"/>
      <c r="AL85" s="271"/>
      <c r="AM85" s="265">
        <f>AM83+AN83</f>
        <v>200</v>
      </c>
      <c r="AN85" s="196"/>
      <c r="AO85" s="195">
        <f>AO83+AP83</f>
        <v>195</v>
      </c>
      <c r="AP85" s="201"/>
    </row>
    <row r="86" spans="4:42" x14ac:dyDescent="0.4">
      <c r="D86" s="191" t="s">
        <v>517</v>
      </c>
      <c r="E86" s="266"/>
      <c r="F86" s="267"/>
      <c r="G86" s="97" t="s">
        <v>103</v>
      </c>
      <c r="H86" s="70" t="s">
        <v>128</v>
      </c>
      <c r="I86" s="70" t="s">
        <v>129</v>
      </c>
      <c r="J86" s="71" t="s">
        <v>128</v>
      </c>
      <c r="L86" s="191" t="s">
        <v>497</v>
      </c>
      <c r="M86" s="266">
        <v>112</v>
      </c>
      <c r="N86" s="267"/>
      <c r="O86" s="97" t="s">
        <v>103</v>
      </c>
      <c r="P86" s="70" t="s">
        <v>128</v>
      </c>
      <c r="Q86" s="70" t="s">
        <v>129</v>
      </c>
      <c r="R86" s="71" t="s">
        <v>128</v>
      </c>
      <c r="T86" s="191" t="s">
        <v>449</v>
      </c>
      <c r="U86" s="266">
        <v>57</v>
      </c>
      <c r="V86" s="267"/>
      <c r="W86" s="97" t="s">
        <v>103</v>
      </c>
      <c r="X86" s="70" t="s">
        <v>128</v>
      </c>
      <c r="Y86" s="70" t="s">
        <v>129</v>
      </c>
      <c r="Z86" s="71" t="s">
        <v>128</v>
      </c>
      <c r="AB86" s="191" t="s">
        <v>429</v>
      </c>
      <c r="AC86" s="266">
        <v>47</v>
      </c>
      <c r="AD86" s="267"/>
      <c r="AE86" s="97" t="s">
        <v>103</v>
      </c>
      <c r="AF86" s="70" t="s">
        <v>128</v>
      </c>
      <c r="AG86" s="70" t="s">
        <v>129</v>
      </c>
      <c r="AH86" s="71" t="s">
        <v>128</v>
      </c>
      <c r="AJ86" s="191" t="s">
        <v>338</v>
      </c>
      <c r="AK86" s="266">
        <v>25</v>
      </c>
      <c r="AL86" s="267"/>
      <c r="AM86" s="97" t="s">
        <v>103</v>
      </c>
      <c r="AN86" s="70" t="s">
        <v>128</v>
      </c>
      <c r="AO86" s="70" t="s">
        <v>129</v>
      </c>
      <c r="AP86" s="71" t="s">
        <v>128</v>
      </c>
    </row>
    <row r="87" spans="4:42" x14ac:dyDescent="0.4">
      <c r="D87" s="192"/>
      <c r="E87" s="268"/>
      <c r="F87" s="269"/>
      <c r="G87" s="142"/>
      <c r="H87" s="154"/>
      <c r="I87" s="154"/>
      <c r="J87" s="144"/>
      <c r="L87" s="192"/>
      <c r="M87" s="268"/>
      <c r="N87" s="269"/>
      <c r="O87" s="142">
        <v>35</v>
      </c>
      <c r="P87" s="154">
        <v>4</v>
      </c>
      <c r="Q87" s="154">
        <v>29</v>
      </c>
      <c r="R87" s="144">
        <v>4</v>
      </c>
      <c r="T87" s="192"/>
      <c r="U87" s="268"/>
      <c r="V87" s="269"/>
      <c r="W87" s="142">
        <v>21</v>
      </c>
      <c r="X87" s="154">
        <v>1</v>
      </c>
      <c r="Y87" s="154">
        <v>49</v>
      </c>
      <c r="Z87" s="144">
        <v>1</v>
      </c>
      <c r="AB87" s="192"/>
      <c r="AC87" s="268"/>
      <c r="AD87" s="269"/>
      <c r="AE87" s="142">
        <v>42</v>
      </c>
      <c r="AF87" s="154">
        <v>7</v>
      </c>
      <c r="AG87" s="154">
        <v>35</v>
      </c>
      <c r="AH87" s="144">
        <v>7</v>
      </c>
      <c r="AJ87" s="192"/>
      <c r="AK87" s="268"/>
      <c r="AL87" s="269"/>
      <c r="AM87" s="142">
        <v>175</v>
      </c>
      <c r="AN87" s="154">
        <v>73</v>
      </c>
      <c r="AO87" s="154">
        <v>186</v>
      </c>
      <c r="AP87" s="144">
        <v>73</v>
      </c>
    </row>
    <row r="88" spans="4:42" x14ac:dyDescent="0.4">
      <c r="D88" s="192"/>
      <c r="E88" s="268"/>
      <c r="F88" s="269"/>
      <c r="G88" s="264"/>
      <c r="H88" s="156"/>
      <c r="I88" s="156"/>
      <c r="J88" s="146"/>
      <c r="L88" s="192"/>
      <c r="M88" s="268"/>
      <c r="N88" s="269"/>
      <c r="O88" s="264"/>
      <c r="P88" s="156"/>
      <c r="Q88" s="156"/>
      <c r="R88" s="146"/>
      <c r="T88" s="192"/>
      <c r="U88" s="268"/>
      <c r="V88" s="269"/>
      <c r="W88" s="264"/>
      <c r="X88" s="156"/>
      <c r="Y88" s="156"/>
      <c r="Z88" s="146"/>
      <c r="AB88" s="192"/>
      <c r="AC88" s="268"/>
      <c r="AD88" s="269"/>
      <c r="AE88" s="264"/>
      <c r="AF88" s="156"/>
      <c r="AG88" s="156"/>
      <c r="AH88" s="146"/>
      <c r="AJ88" s="192"/>
      <c r="AK88" s="268"/>
      <c r="AL88" s="269"/>
      <c r="AM88" s="264"/>
      <c r="AN88" s="156"/>
      <c r="AO88" s="156"/>
      <c r="AP88" s="146"/>
    </row>
    <row r="89" spans="4:42" ht="19.5" thickBot="1" x14ac:dyDescent="0.45">
      <c r="D89" s="193"/>
      <c r="E89" s="270"/>
      <c r="F89" s="271"/>
      <c r="G89" s="265">
        <f>G87+H87</f>
        <v>0</v>
      </c>
      <c r="H89" s="196"/>
      <c r="I89" s="195">
        <f>I87+J87</f>
        <v>0</v>
      </c>
      <c r="J89" s="201"/>
      <c r="L89" s="193"/>
      <c r="M89" s="270"/>
      <c r="N89" s="271"/>
      <c r="O89" s="265">
        <f>O87+P87</f>
        <v>39</v>
      </c>
      <c r="P89" s="196"/>
      <c r="Q89" s="195">
        <f>Q87+R87</f>
        <v>33</v>
      </c>
      <c r="R89" s="201"/>
      <c r="T89" s="193"/>
      <c r="U89" s="270"/>
      <c r="V89" s="271"/>
      <c r="W89" s="265">
        <f t="shared" ref="W89" si="9">W87+X87</f>
        <v>22</v>
      </c>
      <c r="X89" s="196"/>
      <c r="Y89" s="195">
        <f t="shared" ref="Y89" si="10">Y87+Z87</f>
        <v>50</v>
      </c>
      <c r="Z89" s="201"/>
      <c r="AB89" s="193"/>
      <c r="AC89" s="270"/>
      <c r="AD89" s="271"/>
      <c r="AE89" s="265">
        <f>AE87+AF87</f>
        <v>49</v>
      </c>
      <c r="AF89" s="196"/>
      <c r="AG89" s="195">
        <f>AG87+AH87</f>
        <v>42</v>
      </c>
      <c r="AH89" s="201"/>
      <c r="AJ89" s="193"/>
      <c r="AK89" s="270"/>
      <c r="AL89" s="271"/>
      <c r="AM89" s="265">
        <f>AM87+AN87</f>
        <v>248</v>
      </c>
      <c r="AN89" s="196"/>
      <c r="AO89" s="195">
        <f>AO87+AP87</f>
        <v>259</v>
      </c>
      <c r="AP89" s="201"/>
    </row>
    <row r="90" spans="4:42" x14ac:dyDescent="0.4">
      <c r="D90" s="191" t="s">
        <v>531</v>
      </c>
      <c r="E90" s="266"/>
      <c r="F90" s="267"/>
      <c r="G90" s="97" t="s">
        <v>103</v>
      </c>
      <c r="H90" s="70" t="s">
        <v>128</v>
      </c>
      <c r="I90" s="70" t="s">
        <v>129</v>
      </c>
      <c r="J90" s="71" t="s">
        <v>128</v>
      </c>
      <c r="L90" s="191" t="s">
        <v>498</v>
      </c>
      <c r="M90" s="266">
        <v>102</v>
      </c>
      <c r="N90" s="267"/>
      <c r="O90" s="97" t="s">
        <v>103</v>
      </c>
      <c r="P90" s="70" t="s">
        <v>128</v>
      </c>
      <c r="Q90" s="70" t="s">
        <v>129</v>
      </c>
      <c r="R90" s="71" t="s">
        <v>128</v>
      </c>
      <c r="T90" s="191" t="s">
        <v>450</v>
      </c>
      <c r="U90" s="266">
        <v>88</v>
      </c>
      <c r="V90" s="267"/>
      <c r="W90" s="97" t="s">
        <v>103</v>
      </c>
      <c r="X90" s="70" t="s">
        <v>128</v>
      </c>
      <c r="Y90" s="70" t="s">
        <v>129</v>
      </c>
      <c r="Z90" s="71" t="s">
        <v>128</v>
      </c>
      <c r="AB90" s="191" t="s">
        <v>402</v>
      </c>
      <c r="AC90" s="266">
        <v>80</v>
      </c>
      <c r="AD90" s="267"/>
      <c r="AE90" s="97" t="s">
        <v>103</v>
      </c>
      <c r="AF90" s="70" t="s">
        <v>128</v>
      </c>
      <c r="AG90" s="70" t="s">
        <v>129</v>
      </c>
      <c r="AH90" s="71" t="s">
        <v>128</v>
      </c>
      <c r="AJ90" s="191" t="s">
        <v>339</v>
      </c>
      <c r="AK90" s="266">
        <v>119</v>
      </c>
      <c r="AL90" s="267"/>
      <c r="AM90" s="97" t="s">
        <v>103</v>
      </c>
      <c r="AN90" s="70" t="s">
        <v>128</v>
      </c>
      <c r="AO90" s="70" t="s">
        <v>129</v>
      </c>
      <c r="AP90" s="71" t="s">
        <v>128</v>
      </c>
    </row>
    <row r="91" spans="4:42" x14ac:dyDescent="0.4">
      <c r="D91" s="192"/>
      <c r="E91" s="268"/>
      <c r="F91" s="269"/>
      <c r="G91" s="143"/>
      <c r="H91" s="143"/>
      <c r="I91" s="143"/>
      <c r="J91" s="143"/>
      <c r="L91" s="192"/>
      <c r="M91" s="268"/>
      <c r="N91" s="269"/>
      <c r="O91" s="143">
        <v>26</v>
      </c>
      <c r="P91" s="143">
        <v>4</v>
      </c>
      <c r="Q91" s="143">
        <v>37</v>
      </c>
      <c r="R91" s="143">
        <v>4</v>
      </c>
      <c r="T91" s="192"/>
      <c r="U91" s="268"/>
      <c r="V91" s="269"/>
      <c r="W91" s="142">
        <v>44</v>
      </c>
      <c r="X91" s="154">
        <v>2</v>
      </c>
      <c r="Y91" s="154">
        <v>34</v>
      </c>
      <c r="Z91" s="144">
        <v>2</v>
      </c>
      <c r="AB91" s="192"/>
      <c r="AC91" s="268"/>
      <c r="AD91" s="269"/>
      <c r="AE91" s="142">
        <v>35</v>
      </c>
      <c r="AF91" s="154">
        <v>14</v>
      </c>
      <c r="AG91" s="154">
        <v>52</v>
      </c>
      <c r="AH91" s="144">
        <v>14</v>
      </c>
      <c r="AJ91" s="192"/>
      <c r="AK91" s="268"/>
      <c r="AL91" s="269"/>
      <c r="AM91" s="142">
        <v>185</v>
      </c>
      <c r="AN91" s="154">
        <v>43</v>
      </c>
      <c r="AO91" s="154">
        <v>227</v>
      </c>
      <c r="AP91" s="144">
        <v>43</v>
      </c>
    </row>
    <row r="92" spans="4:42" x14ac:dyDescent="0.4">
      <c r="D92" s="192"/>
      <c r="E92" s="268"/>
      <c r="F92" s="269"/>
      <c r="G92" s="143"/>
      <c r="H92" s="143"/>
      <c r="I92" s="143"/>
      <c r="J92" s="143"/>
      <c r="L92" s="192"/>
      <c r="M92" s="268"/>
      <c r="N92" s="269"/>
      <c r="O92" s="143"/>
      <c r="P92" s="143"/>
      <c r="Q92" s="143"/>
      <c r="R92" s="143"/>
      <c r="T92" s="192"/>
      <c r="U92" s="268"/>
      <c r="V92" s="269"/>
      <c r="W92" s="264"/>
      <c r="X92" s="156"/>
      <c r="Y92" s="156"/>
      <c r="Z92" s="146"/>
      <c r="AB92" s="192"/>
      <c r="AC92" s="268"/>
      <c r="AD92" s="269"/>
      <c r="AE92" s="264"/>
      <c r="AF92" s="156"/>
      <c r="AG92" s="156"/>
      <c r="AH92" s="146"/>
      <c r="AJ92" s="192"/>
      <c r="AK92" s="268"/>
      <c r="AL92" s="269"/>
      <c r="AM92" s="264"/>
      <c r="AN92" s="156"/>
      <c r="AO92" s="156"/>
      <c r="AP92" s="146"/>
    </row>
    <row r="93" spans="4:42" ht="19.5" thickBot="1" x14ac:dyDescent="0.45">
      <c r="D93" s="193"/>
      <c r="E93" s="270"/>
      <c r="F93" s="271"/>
      <c r="G93" s="265">
        <f>G91+H91</f>
        <v>0</v>
      </c>
      <c r="H93" s="196"/>
      <c r="I93" s="195">
        <f>I91+J91</f>
        <v>0</v>
      </c>
      <c r="J93" s="201"/>
      <c r="L93" s="193"/>
      <c r="M93" s="270"/>
      <c r="N93" s="271"/>
      <c r="O93" s="265">
        <f>O91+P91</f>
        <v>30</v>
      </c>
      <c r="P93" s="196"/>
      <c r="Q93" s="195">
        <f>Q91+R91</f>
        <v>41</v>
      </c>
      <c r="R93" s="201"/>
      <c r="T93" s="193"/>
      <c r="U93" s="270"/>
      <c r="V93" s="271"/>
      <c r="W93" s="265">
        <f t="shared" ref="W93" si="11">W91+X91</f>
        <v>46</v>
      </c>
      <c r="X93" s="196"/>
      <c r="Y93" s="195">
        <f t="shared" ref="Y93" si="12">Y91+Z91</f>
        <v>36</v>
      </c>
      <c r="Z93" s="201"/>
      <c r="AB93" s="193"/>
      <c r="AC93" s="270"/>
      <c r="AD93" s="271"/>
      <c r="AE93" s="265">
        <f>AE91+AF91</f>
        <v>49</v>
      </c>
      <c r="AF93" s="196"/>
      <c r="AG93" s="195">
        <f>AG91+AH91</f>
        <v>66</v>
      </c>
      <c r="AH93" s="201"/>
      <c r="AJ93" s="193"/>
      <c r="AK93" s="270"/>
      <c r="AL93" s="271"/>
      <c r="AM93" s="265">
        <f>AM91+AN91</f>
        <v>228</v>
      </c>
      <c r="AN93" s="196"/>
      <c r="AO93" s="195">
        <f>AO91+AP91</f>
        <v>270</v>
      </c>
      <c r="AP93" s="201"/>
    </row>
    <row r="94" spans="4:42" ht="19.5" thickBot="1" x14ac:dyDescent="0.45">
      <c r="D94" s="191" t="s">
        <v>532</v>
      </c>
      <c r="E94" s="266"/>
      <c r="F94" s="267"/>
      <c r="G94" s="97" t="s">
        <v>103</v>
      </c>
      <c r="H94" s="70" t="s">
        <v>128</v>
      </c>
      <c r="I94" s="70" t="s">
        <v>129</v>
      </c>
      <c r="J94" s="71" t="s">
        <v>128</v>
      </c>
      <c r="L94" s="191" t="s">
        <v>499</v>
      </c>
      <c r="M94" s="266">
        <v>152</v>
      </c>
      <c r="N94" s="267"/>
      <c r="O94" s="97" t="s">
        <v>103</v>
      </c>
      <c r="P94" s="70" t="s">
        <v>128</v>
      </c>
      <c r="Q94" s="70" t="s">
        <v>129</v>
      </c>
      <c r="R94" s="71" t="s">
        <v>128</v>
      </c>
      <c r="T94" s="191" t="s">
        <v>451</v>
      </c>
      <c r="U94" s="266">
        <v>100</v>
      </c>
      <c r="V94" s="267"/>
      <c r="W94" s="97" t="s">
        <v>103</v>
      </c>
      <c r="X94" s="70" t="s">
        <v>128</v>
      </c>
      <c r="Y94" s="70" t="s">
        <v>129</v>
      </c>
      <c r="Z94" s="71" t="s">
        <v>128</v>
      </c>
      <c r="AB94" s="191" t="s">
        <v>403</v>
      </c>
      <c r="AC94" s="266">
        <v>68</v>
      </c>
      <c r="AD94" s="267"/>
      <c r="AE94" s="97" t="s">
        <v>103</v>
      </c>
      <c r="AF94" s="70" t="s">
        <v>128</v>
      </c>
      <c r="AG94" s="70" t="s">
        <v>129</v>
      </c>
      <c r="AH94" s="71" t="s">
        <v>128</v>
      </c>
      <c r="AJ94" s="191" t="s">
        <v>392</v>
      </c>
      <c r="AK94" s="266">
        <v>85</v>
      </c>
      <c r="AL94" s="267"/>
      <c r="AM94" s="97" t="s">
        <v>103</v>
      </c>
      <c r="AN94" s="70" t="s">
        <v>128</v>
      </c>
      <c r="AO94" s="70" t="s">
        <v>129</v>
      </c>
      <c r="AP94" s="71" t="s">
        <v>128</v>
      </c>
    </row>
    <row r="95" spans="4:42" x14ac:dyDescent="0.4">
      <c r="D95" s="192"/>
      <c r="E95" s="268"/>
      <c r="F95" s="269"/>
      <c r="G95" s="273"/>
      <c r="H95" s="273"/>
      <c r="I95" s="273"/>
      <c r="J95" s="273"/>
      <c r="L95" s="192"/>
      <c r="M95" s="268"/>
      <c r="N95" s="269"/>
      <c r="O95" s="273">
        <v>41</v>
      </c>
      <c r="P95" s="273">
        <v>3</v>
      </c>
      <c r="Q95" s="273">
        <v>42</v>
      </c>
      <c r="R95" s="273">
        <v>3</v>
      </c>
      <c r="T95" s="192"/>
      <c r="U95" s="268"/>
      <c r="V95" s="269"/>
      <c r="W95" s="273">
        <v>55</v>
      </c>
      <c r="X95" s="273">
        <v>3</v>
      </c>
      <c r="Y95" s="273">
        <v>45</v>
      </c>
      <c r="Z95" s="273">
        <v>3</v>
      </c>
      <c r="AB95" s="192"/>
      <c r="AC95" s="268"/>
      <c r="AD95" s="269"/>
      <c r="AE95" s="142">
        <v>6</v>
      </c>
      <c r="AF95" s="154">
        <v>6</v>
      </c>
      <c r="AG95" s="154">
        <v>43</v>
      </c>
      <c r="AH95" s="144">
        <v>6</v>
      </c>
      <c r="AJ95" s="192"/>
      <c r="AK95" s="268"/>
      <c r="AL95" s="269"/>
      <c r="AM95" s="142">
        <v>33</v>
      </c>
      <c r="AN95" s="154">
        <v>8</v>
      </c>
      <c r="AO95" s="154">
        <v>50</v>
      </c>
      <c r="AP95" s="144">
        <v>8</v>
      </c>
    </row>
    <row r="96" spans="4:42" x14ac:dyDescent="0.4">
      <c r="D96" s="192"/>
      <c r="E96" s="268"/>
      <c r="F96" s="269"/>
      <c r="G96" s="143"/>
      <c r="H96" s="143"/>
      <c r="I96" s="143"/>
      <c r="J96" s="143"/>
      <c r="L96" s="192"/>
      <c r="M96" s="268"/>
      <c r="N96" s="269"/>
      <c r="O96" s="143"/>
      <c r="P96" s="143"/>
      <c r="Q96" s="143"/>
      <c r="R96" s="143"/>
      <c r="T96" s="192"/>
      <c r="U96" s="268"/>
      <c r="V96" s="269"/>
      <c r="W96" s="143"/>
      <c r="X96" s="143"/>
      <c r="Y96" s="143"/>
      <c r="Z96" s="143"/>
      <c r="AB96" s="192"/>
      <c r="AC96" s="268"/>
      <c r="AD96" s="269"/>
      <c r="AE96" s="264"/>
      <c r="AF96" s="156"/>
      <c r="AG96" s="156"/>
      <c r="AH96" s="146"/>
      <c r="AJ96" s="192"/>
      <c r="AK96" s="268"/>
      <c r="AL96" s="269"/>
      <c r="AM96" s="264"/>
      <c r="AN96" s="156"/>
      <c r="AO96" s="156"/>
      <c r="AP96" s="146"/>
    </row>
    <row r="97" spans="4:42" ht="19.5" thickBot="1" x14ac:dyDescent="0.45">
      <c r="D97" s="193"/>
      <c r="E97" s="270"/>
      <c r="F97" s="271"/>
      <c r="G97" s="265">
        <f>G95+H95</f>
        <v>0</v>
      </c>
      <c r="H97" s="196"/>
      <c r="I97" s="195">
        <f>I95+J95</f>
        <v>0</v>
      </c>
      <c r="J97" s="201"/>
      <c r="L97" s="193"/>
      <c r="M97" s="270"/>
      <c r="N97" s="271"/>
      <c r="O97" s="265">
        <f>O95+P95</f>
        <v>44</v>
      </c>
      <c r="P97" s="196"/>
      <c r="Q97" s="195">
        <f>Q95+R95</f>
        <v>45</v>
      </c>
      <c r="R97" s="201"/>
      <c r="T97" s="193"/>
      <c r="U97" s="270"/>
      <c r="V97" s="271"/>
      <c r="W97" s="265">
        <f t="shared" ref="W97" si="13">W95+X95</f>
        <v>58</v>
      </c>
      <c r="X97" s="196"/>
      <c r="Y97" s="195">
        <f t="shared" ref="Y97" si="14">Y95+Z95</f>
        <v>48</v>
      </c>
      <c r="Z97" s="201"/>
      <c r="AB97" s="193"/>
      <c r="AC97" s="270"/>
      <c r="AD97" s="271"/>
      <c r="AE97" s="265">
        <f>AE95+AF95</f>
        <v>12</v>
      </c>
      <c r="AF97" s="196"/>
      <c r="AG97" s="195">
        <f>AG95+AH95</f>
        <v>49</v>
      </c>
      <c r="AH97" s="201"/>
      <c r="AJ97" s="193"/>
      <c r="AK97" s="270"/>
      <c r="AL97" s="271"/>
      <c r="AM97" s="265">
        <f>AM95+AN95</f>
        <v>41</v>
      </c>
      <c r="AN97" s="196"/>
      <c r="AO97" s="195">
        <f>AO95+AP95</f>
        <v>58</v>
      </c>
      <c r="AP97" s="201"/>
    </row>
  </sheetData>
  <mergeCells count="763">
    <mergeCell ref="AG95:AG96"/>
    <mergeCell ref="AH95:AH96"/>
    <mergeCell ref="AM95:AM96"/>
    <mergeCell ref="P95:P96"/>
    <mergeCell ref="Q95:Q96"/>
    <mergeCell ref="R95:R96"/>
    <mergeCell ref="W95:W96"/>
    <mergeCell ref="X95:X96"/>
    <mergeCell ref="I97:J97"/>
    <mergeCell ref="O97:P97"/>
    <mergeCell ref="Q97:R97"/>
    <mergeCell ref="W97:X97"/>
    <mergeCell ref="Y97:Z97"/>
    <mergeCell ref="AE97:AF97"/>
    <mergeCell ref="Z95:Z96"/>
    <mergeCell ref="AE95:AE96"/>
    <mergeCell ref="AF95:AF96"/>
    <mergeCell ref="AO93:AP93"/>
    <mergeCell ref="D94:D97"/>
    <mergeCell ref="E94:F97"/>
    <mergeCell ref="L94:L97"/>
    <mergeCell ref="M94:N97"/>
    <mergeCell ref="T94:T97"/>
    <mergeCell ref="Y95:Y96"/>
    <mergeCell ref="U94:V97"/>
    <mergeCell ref="AB94:AB97"/>
    <mergeCell ref="AC94:AD97"/>
    <mergeCell ref="AJ94:AJ97"/>
    <mergeCell ref="AK94:AL97"/>
    <mergeCell ref="G95:G96"/>
    <mergeCell ref="H95:H96"/>
    <mergeCell ref="I95:I96"/>
    <mergeCell ref="J95:J96"/>
    <mergeCell ref="O95:O96"/>
    <mergeCell ref="AG97:AH97"/>
    <mergeCell ref="AM97:AN97"/>
    <mergeCell ref="AO97:AP97"/>
    <mergeCell ref="AN95:AN96"/>
    <mergeCell ref="AO95:AO96"/>
    <mergeCell ref="AP95:AP96"/>
    <mergeCell ref="G97:H97"/>
    <mergeCell ref="AP91:AP92"/>
    <mergeCell ref="G93:H93"/>
    <mergeCell ref="I93:J93"/>
    <mergeCell ref="O93:P93"/>
    <mergeCell ref="Q93:R93"/>
    <mergeCell ref="W93:X93"/>
    <mergeCell ref="X91:X92"/>
    <mergeCell ref="Y91:Y92"/>
    <mergeCell ref="Z91:Z92"/>
    <mergeCell ref="AE91:AE92"/>
    <mergeCell ref="AF91:AF92"/>
    <mergeCell ref="AG91:AG92"/>
    <mergeCell ref="AK90:AL93"/>
    <mergeCell ref="G91:G92"/>
    <mergeCell ref="H91:H92"/>
    <mergeCell ref="I91:I92"/>
    <mergeCell ref="J91:J92"/>
    <mergeCell ref="O91:O92"/>
    <mergeCell ref="P91:P92"/>
    <mergeCell ref="Q91:Q92"/>
    <mergeCell ref="Y93:Z93"/>
    <mergeCell ref="AE93:AF93"/>
    <mergeCell ref="AG93:AH93"/>
    <mergeCell ref="AM93:AN93"/>
    <mergeCell ref="R91:R92"/>
    <mergeCell ref="W91:W92"/>
    <mergeCell ref="AO89:AP89"/>
    <mergeCell ref="D90:D93"/>
    <mergeCell ref="E90:F93"/>
    <mergeCell ref="L90:L93"/>
    <mergeCell ref="M90:N93"/>
    <mergeCell ref="T90:T93"/>
    <mergeCell ref="U90:V93"/>
    <mergeCell ref="AB90:AB93"/>
    <mergeCell ref="AC90:AD93"/>
    <mergeCell ref="AJ90:AJ93"/>
    <mergeCell ref="AK86:AL89"/>
    <mergeCell ref="G87:G88"/>
    <mergeCell ref="H87:H88"/>
    <mergeCell ref="I87:I88"/>
    <mergeCell ref="J87:J88"/>
    <mergeCell ref="O87:O88"/>
    <mergeCell ref="P87:P88"/>
    <mergeCell ref="Q87:Q88"/>
    <mergeCell ref="AH91:AH92"/>
    <mergeCell ref="AM91:AM92"/>
    <mergeCell ref="AN91:AN92"/>
    <mergeCell ref="AO91:AO92"/>
    <mergeCell ref="AP87:AP88"/>
    <mergeCell ref="G89:H89"/>
    <mergeCell ref="I89:J89"/>
    <mergeCell ref="O89:P89"/>
    <mergeCell ref="Q89:R89"/>
    <mergeCell ref="W89:X89"/>
    <mergeCell ref="Y89:Z89"/>
    <mergeCell ref="AE89:AF89"/>
    <mergeCell ref="AG89:AH89"/>
    <mergeCell ref="AM89:AN89"/>
    <mergeCell ref="AF87:AF88"/>
    <mergeCell ref="AG87:AG88"/>
    <mergeCell ref="AH87:AH88"/>
    <mergeCell ref="AM87:AM88"/>
    <mergeCell ref="AN87:AN88"/>
    <mergeCell ref="AO87:AO88"/>
    <mergeCell ref="R87:R88"/>
    <mergeCell ref="W87:W88"/>
    <mergeCell ref="X87:X88"/>
    <mergeCell ref="Y87:Y88"/>
    <mergeCell ref="Z87:Z88"/>
    <mergeCell ref="AE87:AE88"/>
    <mergeCell ref="AC86:AD89"/>
    <mergeCell ref="AJ86:AJ89"/>
    <mergeCell ref="D86:D89"/>
    <mergeCell ref="E86:F89"/>
    <mergeCell ref="L86:L89"/>
    <mergeCell ref="M86:N89"/>
    <mergeCell ref="T86:T89"/>
    <mergeCell ref="U86:V89"/>
    <mergeCell ref="AB86:AB89"/>
    <mergeCell ref="AC82:AD85"/>
    <mergeCell ref="AJ82:AJ85"/>
    <mergeCell ref="G83:G84"/>
    <mergeCell ref="H83:H84"/>
    <mergeCell ref="I83:I84"/>
    <mergeCell ref="J83:J84"/>
    <mergeCell ref="O83:O84"/>
    <mergeCell ref="R83:R84"/>
    <mergeCell ref="W83:W84"/>
    <mergeCell ref="X83:X84"/>
    <mergeCell ref="Y83:Y84"/>
    <mergeCell ref="U82:V85"/>
    <mergeCell ref="AB82:AB85"/>
    <mergeCell ref="AG85:AH85"/>
    <mergeCell ref="AM85:AN85"/>
    <mergeCell ref="AO85:AP85"/>
    <mergeCell ref="AK82:AL85"/>
    <mergeCell ref="AO81:AP81"/>
    <mergeCell ref="D82:D85"/>
    <mergeCell ref="E82:F85"/>
    <mergeCell ref="L82:L85"/>
    <mergeCell ref="M82:N85"/>
    <mergeCell ref="T82:T85"/>
    <mergeCell ref="AN83:AN84"/>
    <mergeCell ref="AO83:AO84"/>
    <mergeCell ref="AP83:AP84"/>
    <mergeCell ref="G85:H85"/>
    <mergeCell ref="I85:J85"/>
    <mergeCell ref="O85:P85"/>
    <mergeCell ref="Q85:R85"/>
    <mergeCell ref="W85:X85"/>
    <mergeCell ref="Y85:Z85"/>
    <mergeCell ref="AE85:AF85"/>
    <mergeCell ref="Z83:Z84"/>
    <mergeCell ref="AE83:AE84"/>
    <mergeCell ref="AF83:AF84"/>
    <mergeCell ref="AG83:AG84"/>
    <mergeCell ref="AH83:AH84"/>
    <mergeCell ref="AM83:AM84"/>
    <mergeCell ref="P83:P84"/>
    <mergeCell ref="Q83:Q84"/>
    <mergeCell ref="AP79:AP80"/>
    <mergeCell ref="G81:H81"/>
    <mergeCell ref="I81:J81"/>
    <mergeCell ref="O81:P81"/>
    <mergeCell ref="Q81:R81"/>
    <mergeCell ref="W81:X81"/>
    <mergeCell ref="X79:X80"/>
    <mergeCell ref="Y79:Y80"/>
    <mergeCell ref="Z79:Z80"/>
    <mergeCell ref="AE79:AE80"/>
    <mergeCell ref="AF79:AF80"/>
    <mergeCell ref="AG79:AG80"/>
    <mergeCell ref="AK78:AL81"/>
    <mergeCell ref="G79:G80"/>
    <mergeCell ref="H79:H80"/>
    <mergeCell ref="I79:I80"/>
    <mergeCell ref="J79:J80"/>
    <mergeCell ref="O79:O80"/>
    <mergeCell ref="P79:P80"/>
    <mergeCell ref="Q79:Q80"/>
    <mergeCell ref="Y81:Z81"/>
    <mergeCell ref="AE81:AF81"/>
    <mergeCell ref="AG81:AH81"/>
    <mergeCell ref="AM81:AN81"/>
    <mergeCell ref="R79:R80"/>
    <mergeCell ref="W79:W80"/>
    <mergeCell ref="AO77:AP77"/>
    <mergeCell ref="D78:D81"/>
    <mergeCell ref="E78:F81"/>
    <mergeCell ref="L78:L81"/>
    <mergeCell ref="M78:N81"/>
    <mergeCell ref="T78:T81"/>
    <mergeCell ref="U78:V81"/>
    <mergeCell ref="AB78:AB81"/>
    <mergeCell ref="AC78:AD81"/>
    <mergeCell ref="AJ78:AJ81"/>
    <mergeCell ref="AK74:AL77"/>
    <mergeCell ref="G75:G76"/>
    <mergeCell ref="H75:H76"/>
    <mergeCell ref="I75:I76"/>
    <mergeCell ref="J75:J76"/>
    <mergeCell ref="O75:O76"/>
    <mergeCell ref="P75:P76"/>
    <mergeCell ref="Q75:Q76"/>
    <mergeCell ref="AH79:AH80"/>
    <mergeCell ref="AM79:AM80"/>
    <mergeCell ref="AN79:AN80"/>
    <mergeCell ref="AO79:AO80"/>
    <mergeCell ref="AG77:AH77"/>
    <mergeCell ref="AM77:AN77"/>
    <mergeCell ref="AF75:AF76"/>
    <mergeCell ref="AG75:AG76"/>
    <mergeCell ref="AH75:AH76"/>
    <mergeCell ref="AM75:AM76"/>
    <mergeCell ref="AN75:AN76"/>
    <mergeCell ref="AO75:AO76"/>
    <mergeCell ref="AJ74:AJ77"/>
    <mergeCell ref="AP75:AP76"/>
    <mergeCell ref="X71:X72"/>
    <mergeCell ref="Y71:Y72"/>
    <mergeCell ref="P71:P72"/>
    <mergeCell ref="D74:D77"/>
    <mergeCell ref="E74:F77"/>
    <mergeCell ref="L74:L77"/>
    <mergeCell ref="M74:N77"/>
    <mergeCell ref="T74:T77"/>
    <mergeCell ref="U74:V77"/>
    <mergeCell ref="AB74:AB77"/>
    <mergeCell ref="AC70:AD73"/>
    <mergeCell ref="G71:G72"/>
    <mergeCell ref="H71:H72"/>
    <mergeCell ref="I71:I72"/>
    <mergeCell ref="J71:J72"/>
    <mergeCell ref="O71:O72"/>
    <mergeCell ref="G77:H77"/>
    <mergeCell ref="I77:J77"/>
    <mergeCell ref="O77:P77"/>
    <mergeCell ref="Q77:R77"/>
    <mergeCell ref="U70:V73"/>
    <mergeCell ref="AB70:AB73"/>
    <mergeCell ref="AG73:AH73"/>
    <mergeCell ref="W77:X77"/>
    <mergeCell ref="Y77:Z77"/>
    <mergeCell ref="Q71:Q72"/>
    <mergeCell ref="R71:R72"/>
    <mergeCell ref="W71:W72"/>
    <mergeCell ref="R75:R76"/>
    <mergeCell ref="R67:R68"/>
    <mergeCell ref="W67:W68"/>
    <mergeCell ref="AM69:AN69"/>
    <mergeCell ref="AE77:AF77"/>
    <mergeCell ref="AK70:AL73"/>
    <mergeCell ref="AM73:AN73"/>
    <mergeCell ref="AM71:AM72"/>
    <mergeCell ref="AJ70:AJ73"/>
    <mergeCell ref="W75:W76"/>
    <mergeCell ref="X75:X76"/>
    <mergeCell ref="Y75:Y76"/>
    <mergeCell ref="Z75:Z76"/>
    <mergeCell ref="AE75:AE76"/>
    <mergeCell ref="AC74:AD77"/>
    <mergeCell ref="AO69:AP69"/>
    <mergeCell ref="D70:D73"/>
    <mergeCell ref="E70:F73"/>
    <mergeCell ref="L70:L73"/>
    <mergeCell ref="M70:N73"/>
    <mergeCell ref="T70:T73"/>
    <mergeCell ref="AN71:AN72"/>
    <mergeCell ref="AO71:AO72"/>
    <mergeCell ref="AP71:AP72"/>
    <mergeCell ref="G73:H73"/>
    <mergeCell ref="I73:J73"/>
    <mergeCell ref="O73:P73"/>
    <mergeCell ref="Q73:R73"/>
    <mergeCell ref="W73:X73"/>
    <mergeCell ref="Y73:Z73"/>
    <mergeCell ref="AE73:AF73"/>
    <mergeCell ref="Z71:Z72"/>
    <mergeCell ref="AE71:AE72"/>
    <mergeCell ref="AF71:AF72"/>
    <mergeCell ref="AG71:AG72"/>
    <mergeCell ref="AH71:AH72"/>
    <mergeCell ref="AO73:AP73"/>
    <mergeCell ref="AO67:AO68"/>
    <mergeCell ref="AP67:AP68"/>
    <mergeCell ref="G69:H69"/>
    <mergeCell ref="AG67:AG68"/>
    <mergeCell ref="AK66:AL69"/>
    <mergeCell ref="G67:G68"/>
    <mergeCell ref="H67:H68"/>
    <mergeCell ref="I67:I68"/>
    <mergeCell ref="J67:J68"/>
    <mergeCell ref="O67:O68"/>
    <mergeCell ref="P67:P68"/>
    <mergeCell ref="Q67:Q68"/>
    <mergeCell ref="Y69:Z69"/>
    <mergeCell ref="AE69:AF69"/>
    <mergeCell ref="AG69:AH69"/>
    <mergeCell ref="I69:J69"/>
    <mergeCell ref="O69:P69"/>
    <mergeCell ref="Q69:R69"/>
    <mergeCell ref="W69:X69"/>
    <mergeCell ref="X67:X68"/>
    <mergeCell ref="Y67:Y68"/>
    <mergeCell ref="Z67:Z68"/>
    <mergeCell ref="AE67:AE68"/>
    <mergeCell ref="AF67:AF68"/>
    <mergeCell ref="U65:V65"/>
    <mergeCell ref="W65:X65"/>
    <mergeCell ref="AJ59:AJ60"/>
    <mergeCell ref="AK59:AK60"/>
    <mergeCell ref="AL59:AL60"/>
    <mergeCell ref="AO65:AP65"/>
    <mergeCell ref="D66:D69"/>
    <mergeCell ref="E66:F69"/>
    <mergeCell ref="L66:L69"/>
    <mergeCell ref="M66:N69"/>
    <mergeCell ref="T66:T69"/>
    <mergeCell ref="U66:V69"/>
    <mergeCell ref="AB66:AB69"/>
    <mergeCell ref="AC66:AD69"/>
    <mergeCell ref="AJ66:AJ69"/>
    <mergeCell ref="Y65:Z65"/>
    <mergeCell ref="AC65:AD65"/>
    <mergeCell ref="AE65:AF65"/>
    <mergeCell ref="AG65:AH65"/>
    <mergeCell ref="AK65:AL65"/>
    <mergeCell ref="AM65:AN65"/>
    <mergeCell ref="AH67:AH68"/>
    <mergeCell ref="AM67:AM68"/>
    <mergeCell ref="AN67:AN68"/>
    <mergeCell ref="M59:M61"/>
    <mergeCell ref="N59:N61"/>
    <mergeCell ref="D63:D64"/>
    <mergeCell ref="E65:F65"/>
    <mergeCell ref="G65:H65"/>
    <mergeCell ref="I65:J65"/>
    <mergeCell ref="M65:N65"/>
    <mergeCell ref="O65:P65"/>
    <mergeCell ref="Q65:R65"/>
    <mergeCell ref="P56:P57"/>
    <mergeCell ref="Q56:Q57"/>
    <mergeCell ref="AM59:AM61"/>
    <mergeCell ref="E61:F61"/>
    <mergeCell ref="G61:H61"/>
    <mergeCell ref="O61:P61"/>
    <mergeCell ref="Q61:R61"/>
    <mergeCell ref="Y61:Z61"/>
    <mergeCell ref="AA61:AB61"/>
    <mergeCell ref="AA59:AA60"/>
    <mergeCell ref="AB59:AB60"/>
    <mergeCell ref="AC59:AC61"/>
    <mergeCell ref="AG59:AG61"/>
    <mergeCell ref="AH59:AH61"/>
    <mergeCell ref="AI59:AI60"/>
    <mergeCell ref="AI61:AJ61"/>
    <mergeCell ref="R59:R60"/>
    <mergeCell ref="S59:S61"/>
    <mergeCell ref="W59:W61"/>
    <mergeCell ref="X59:X61"/>
    <mergeCell ref="Y59:Y60"/>
    <mergeCell ref="Z59:Z60"/>
    <mergeCell ref="I59:I61"/>
    <mergeCell ref="AK61:AL61"/>
    <mergeCell ref="P53:P54"/>
    <mergeCell ref="Q53:Q54"/>
    <mergeCell ref="C53:C55"/>
    <mergeCell ref="D53:D55"/>
    <mergeCell ref="E53:E54"/>
    <mergeCell ref="AM56:AM58"/>
    <mergeCell ref="E58:F58"/>
    <mergeCell ref="G58:H58"/>
    <mergeCell ref="O58:P58"/>
    <mergeCell ref="Q58:R58"/>
    <mergeCell ref="Y58:Z58"/>
    <mergeCell ref="AA58:AB58"/>
    <mergeCell ref="AI58:AJ58"/>
    <mergeCell ref="AK58:AL58"/>
    <mergeCell ref="AG56:AG58"/>
    <mergeCell ref="AH56:AH58"/>
    <mergeCell ref="AI56:AI57"/>
    <mergeCell ref="AJ56:AJ57"/>
    <mergeCell ref="AK56:AK57"/>
    <mergeCell ref="AL56:AL57"/>
    <mergeCell ref="X56:X58"/>
    <mergeCell ref="Y56:Y57"/>
    <mergeCell ref="Z56:Z57"/>
    <mergeCell ref="O56:O57"/>
    <mergeCell ref="G53:G54"/>
    <mergeCell ref="H53:H54"/>
    <mergeCell ref="AJ53:AJ54"/>
    <mergeCell ref="AK53:AK54"/>
    <mergeCell ref="AL53:AL54"/>
    <mergeCell ref="C59:C61"/>
    <mergeCell ref="D59:D61"/>
    <mergeCell ref="E59:E60"/>
    <mergeCell ref="F59:F60"/>
    <mergeCell ref="G59:G60"/>
    <mergeCell ref="H59:H60"/>
    <mergeCell ref="AK55:AL55"/>
    <mergeCell ref="C56:C58"/>
    <mergeCell ref="D56:D58"/>
    <mergeCell ref="E56:E57"/>
    <mergeCell ref="F56:F57"/>
    <mergeCell ref="G56:G57"/>
    <mergeCell ref="H56:H57"/>
    <mergeCell ref="I56:I58"/>
    <mergeCell ref="M56:M58"/>
    <mergeCell ref="N56:N58"/>
    <mergeCell ref="M53:M55"/>
    <mergeCell ref="N53:N55"/>
    <mergeCell ref="O53:O54"/>
    <mergeCell ref="P50:P51"/>
    <mergeCell ref="Q50:Q51"/>
    <mergeCell ref="AM53:AM55"/>
    <mergeCell ref="E55:F55"/>
    <mergeCell ref="G55:H55"/>
    <mergeCell ref="O55:P55"/>
    <mergeCell ref="Q55:R55"/>
    <mergeCell ref="Y55:Z55"/>
    <mergeCell ref="AA55:AB55"/>
    <mergeCell ref="AA53:AA54"/>
    <mergeCell ref="AB53:AB54"/>
    <mergeCell ref="AC53:AC55"/>
    <mergeCell ref="AG53:AG55"/>
    <mergeCell ref="AH53:AH55"/>
    <mergeCell ref="AI53:AI54"/>
    <mergeCell ref="AI55:AJ55"/>
    <mergeCell ref="R53:R54"/>
    <mergeCell ref="S53:S55"/>
    <mergeCell ref="W53:W55"/>
    <mergeCell ref="X53:X55"/>
    <mergeCell ref="Y53:Y54"/>
    <mergeCell ref="Z53:Z54"/>
    <mergeCell ref="I53:I55"/>
    <mergeCell ref="F53:F54"/>
    <mergeCell ref="AK47:AK48"/>
    <mergeCell ref="AL47:AL48"/>
    <mergeCell ref="AM50:AM52"/>
    <mergeCell ref="E52:F52"/>
    <mergeCell ref="G52:H52"/>
    <mergeCell ref="O52:P52"/>
    <mergeCell ref="Q52:R52"/>
    <mergeCell ref="Y52:Z52"/>
    <mergeCell ref="AA52:AB52"/>
    <mergeCell ref="AI52:AJ52"/>
    <mergeCell ref="AK52:AL52"/>
    <mergeCell ref="AG50:AG52"/>
    <mergeCell ref="AH50:AH52"/>
    <mergeCell ref="AI50:AI51"/>
    <mergeCell ref="AJ50:AJ51"/>
    <mergeCell ref="AK50:AK51"/>
    <mergeCell ref="AL50:AL51"/>
    <mergeCell ref="X50:X52"/>
    <mergeCell ref="Y50:Y51"/>
    <mergeCell ref="Z50:Z51"/>
    <mergeCell ref="AA50:AA51"/>
    <mergeCell ref="AB50:AB51"/>
    <mergeCell ref="AC50:AC52"/>
    <mergeCell ref="O50:O51"/>
    <mergeCell ref="P47:P48"/>
    <mergeCell ref="Q47:Q48"/>
    <mergeCell ref="C47:C49"/>
    <mergeCell ref="D47:D49"/>
    <mergeCell ref="E47:E48"/>
    <mergeCell ref="F47:F48"/>
    <mergeCell ref="G47:G48"/>
    <mergeCell ref="H47:H48"/>
    <mergeCell ref="AJ47:AJ48"/>
    <mergeCell ref="C50:C52"/>
    <mergeCell ref="D50:D52"/>
    <mergeCell ref="E50:E51"/>
    <mergeCell ref="F50:F51"/>
    <mergeCell ref="G50:G51"/>
    <mergeCell ref="H50:H51"/>
    <mergeCell ref="I50:I52"/>
    <mergeCell ref="M50:M52"/>
    <mergeCell ref="N50:N52"/>
    <mergeCell ref="AM47:AM49"/>
    <mergeCell ref="E49:F49"/>
    <mergeCell ref="G49:H49"/>
    <mergeCell ref="O49:P49"/>
    <mergeCell ref="Q49:R49"/>
    <mergeCell ref="Y49:Z49"/>
    <mergeCell ref="AA49:AB49"/>
    <mergeCell ref="AA47:AA48"/>
    <mergeCell ref="AB47:AB48"/>
    <mergeCell ref="AC47:AC49"/>
    <mergeCell ref="AG47:AG49"/>
    <mergeCell ref="AH47:AH49"/>
    <mergeCell ref="AI47:AI48"/>
    <mergeCell ref="AI49:AJ49"/>
    <mergeCell ref="R47:R48"/>
    <mergeCell ref="S47:S49"/>
    <mergeCell ref="W47:W49"/>
    <mergeCell ref="X47:X49"/>
    <mergeCell ref="Y47:Y48"/>
    <mergeCell ref="Z47:Z48"/>
    <mergeCell ref="I47:I49"/>
    <mergeCell ref="AK49:AL49"/>
    <mergeCell ref="M47:M49"/>
    <mergeCell ref="N47:N49"/>
    <mergeCell ref="AM44:AM46"/>
    <mergeCell ref="E46:F46"/>
    <mergeCell ref="G46:H46"/>
    <mergeCell ref="O46:P46"/>
    <mergeCell ref="Q46:R46"/>
    <mergeCell ref="Y46:Z46"/>
    <mergeCell ref="AA46:AB46"/>
    <mergeCell ref="AI46:AJ46"/>
    <mergeCell ref="AK46:AL46"/>
    <mergeCell ref="AC44:AC46"/>
    <mergeCell ref="AG44:AG46"/>
    <mergeCell ref="AH44:AH46"/>
    <mergeCell ref="AI44:AI45"/>
    <mergeCell ref="AJ44:AJ45"/>
    <mergeCell ref="AK44:AK45"/>
    <mergeCell ref="W44:W46"/>
    <mergeCell ref="X44:X46"/>
    <mergeCell ref="Y44:Y45"/>
    <mergeCell ref="Z44:Z45"/>
    <mergeCell ref="AA44:AA45"/>
    <mergeCell ref="AB44:AB45"/>
    <mergeCell ref="N44:N46"/>
    <mergeCell ref="O44:O45"/>
    <mergeCell ref="P44:P45"/>
    <mergeCell ref="C44:C46"/>
    <mergeCell ref="D44:D46"/>
    <mergeCell ref="E44:E45"/>
    <mergeCell ref="F44:F45"/>
    <mergeCell ref="G44:G45"/>
    <mergeCell ref="H44:H45"/>
    <mergeCell ref="I44:I46"/>
    <mergeCell ref="M44:M46"/>
    <mergeCell ref="AL44:AL45"/>
    <mergeCell ref="AM41:AM43"/>
    <mergeCell ref="E43:F43"/>
    <mergeCell ref="G43:H43"/>
    <mergeCell ref="O43:P43"/>
    <mergeCell ref="Q43:R43"/>
    <mergeCell ref="Y43:Z43"/>
    <mergeCell ref="Z41:Z42"/>
    <mergeCell ref="AA41:AA42"/>
    <mergeCell ref="AB41:AB42"/>
    <mergeCell ref="AC41:AC43"/>
    <mergeCell ref="AG41:AG43"/>
    <mergeCell ref="AH41:AH43"/>
    <mergeCell ref="AA43:AB43"/>
    <mergeCell ref="Q41:Q42"/>
    <mergeCell ref="R41:R42"/>
    <mergeCell ref="S41:S43"/>
    <mergeCell ref="W41:W43"/>
    <mergeCell ref="X41:X43"/>
    <mergeCell ref="Y41:Y42"/>
    <mergeCell ref="E41:E42"/>
    <mergeCell ref="F41:F42"/>
    <mergeCell ref="G41:G42"/>
    <mergeCell ref="H41:H42"/>
    <mergeCell ref="AI43:AJ43"/>
    <mergeCell ref="C38:C40"/>
    <mergeCell ref="D38:D40"/>
    <mergeCell ref="E38:E39"/>
    <mergeCell ref="F38:F39"/>
    <mergeCell ref="G38:G39"/>
    <mergeCell ref="H38:H39"/>
    <mergeCell ref="E40:F40"/>
    <mergeCell ref="G40:H40"/>
    <mergeCell ref="AL41:AL42"/>
    <mergeCell ref="C41:C43"/>
    <mergeCell ref="D41:D43"/>
    <mergeCell ref="I41:I43"/>
    <mergeCell ref="AI41:AI42"/>
    <mergeCell ref="AM38:AM40"/>
    <mergeCell ref="R38:R39"/>
    <mergeCell ref="S38:S40"/>
    <mergeCell ref="W38:W40"/>
    <mergeCell ref="X38:X40"/>
    <mergeCell ref="Y38:Y39"/>
    <mergeCell ref="Z38:Z39"/>
    <mergeCell ref="Q40:R40"/>
    <mergeCell ref="Y40:Z40"/>
    <mergeCell ref="Q38:Q39"/>
    <mergeCell ref="AA40:AB40"/>
    <mergeCell ref="AI40:AJ40"/>
    <mergeCell ref="AK40:AL40"/>
    <mergeCell ref="AJ38:AJ39"/>
    <mergeCell ref="AK38:AK39"/>
    <mergeCell ref="AL38:AL39"/>
    <mergeCell ref="AH38:AH40"/>
    <mergeCell ref="AI38:AI39"/>
    <mergeCell ref="I35:I37"/>
    <mergeCell ref="M35:M37"/>
    <mergeCell ref="N35:N37"/>
    <mergeCell ref="O35:O36"/>
    <mergeCell ref="P35:P36"/>
    <mergeCell ref="Q35:Q36"/>
    <mergeCell ref="O37:P37"/>
    <mergeCell ref="Q37:R37"/>
    <mergeCell ref="L32:L61"/>
    <mergeCell ref="M32:M34"/>
    <mergeCell ref="N32:N34"/>
    <mergeCell ref="M41:M43"/>
    <mergeCell ref="N41:N43"/>
    <mergeCell ref="O34:P34"/>
    <mergeCell ref="Q34:R34"/>
    <mergeCell ref="I38:I40"/>
    <mergeCell ref="M38:M40"/>
    <mergeCell ref="N38:N40"/>
    <mergeCell ref="O38:O39"/>
    <mergeCell ref="P38:P39"/>
    <mergeCell ref="O40:P40"/>
    <mergeCell ref="Q44:Q45"/>
    <mergeCell ref="R44:R45"/>
    <mergeCell ref="R50:R51"/>
    <mergeCell ref="AM35:AM37"/>
    <mergeCell ref="AI37:AJ37"/>
    <mergeCell ref="AK37:AL37"/>
    <mergeCell ref="Y35:Y36"/>
    <mergeCell ref="Z35:Z36"/>
    <mergeCell ref="AA35:AA36"/>
    <mergeCell ref="AB35:AB36"/>
    <mergeCell ref="AC35:AC37"/>
    <mergeCell ref="AG35:AG37"/>
    <mergeCell ref="Y37:Z37"/>
    <mergeCell ref="AA37:AB37"/>
    <mergeCell ref="AH35:AH37"/>
    <mergeCell ref="AI35:AI36"/>
    <mergeCell ref="AJ35:AJ36"/>
    <mergeCell ref="AK35:AK36"/>
    <mergeCell ref="C35:C37"/>
    <mergeCell ref="D35:D37"/>
    <mergeCell ref="E35:E36"/>
    <mergeCell ref="F35:F36"/>
    <mergeCell ref="G35:G36"/>
    <mergeCell ref="H35:H36"/>
    <mergeCell ref="E37:F37"/>
    <mergeCell ref="G37:H37"/>
    <mergeCell ref="E34:F34"/>
    <mergeCell ref="G34:H34"/>
    <mergeCell ref="AI32:AI33"/>
    <mergeCell ref="AJ32:AJ33"/>
    <mergeCell ref="AK32:AK33"/>
    <mergeCell ref="AL32:AL33"/>
    <mergeCell ref="R32:R33"/>
    <mergeCell ref="S32:S34"/>
    <mergeCell ref="V32:V61"/>
    <mergeCell ref="W32:W34"/>
    <mergeCell ref="X32:X34"/>
    <mergeCell ref="Y32:Y33"/>
    <mergeCell ref="R35:R36"/>
    <mergeCell ref="S35:S37"/>
    <mergeCell ref="W35:W37"/>
    <mergeCell ref="X35:X37"/>
    <mergeCell ref="AG32:AG34"/>
    <mergeCell ref="AG38:AG40"/>
    <mergeCell ref="AL35:AL36"/>
    <mergeCell ref="AJ41:AJ42"/>
    <mergeCell ref="AK41:AK42"/>
    <mergeCell ref="Y34:Z34"/>
    <mergeCell ref="AA34:AB34"/>
    <mergeCell ref="AH32:AH34"/>
    <mergeCell ref="S44:S46"/>
    <mergeCell ref="AK43:AL43"/>
    <mergeCell ref="O32:O33"/>
    <mergeCell ref="P32:P33"/>
    <mergeCell ref="Q32:Q33"/>
    <mergeCell ref="O41:O42"/>
    <mergeCell ref="P41:P42"/>
    <mergeCell ref="AA32:AA33"/>
    <mergeCell ref="AB32:AB33"/>
    <mergeCell ref="AC32:AC34"/>
    <mergeCell ref="AF32:AF61"/>
    <mergeCell ref="AA38:AA39"/>
    <mergeCell ref="AB38:AB39"/>
    <mergeCell ref="AC38:AC40"/>
    <mergeCell ref="S50:S52"/>
    <mergeCell ref="W50:W52"/>
    <mergeCell ref="AA56:AA57"/>
    <mergeCell ref="AB56:AB57"/>
    <mergeCell ref="AC56:AC58"/>
    <mergeCell ref="R56:R57"/>
    <mergeCell ref="S56:S58"/>
    <mergeCell ref="W56:W58"/>
    <mergeCell ref="O59:O60"/>
    <mergeCell ref="P59:P60"/>
    <mergeCell ref="Q59:Q60"/>
    <mergeCell ref="O47:O48"/>
    <mergeCell ref="AI31:AJ31"/>
    <mergeCell ref="AK31:AL31"/>
    <mergeCell ref="B32:B61"/>
    <mergeCell ref="C32:C34"/>
    <mergeCell ref="D32:D34"/>
    <mergeCell ref="E32:E33"/>
    <mergeCell ref="F32:F33"/>
    <mergeCell ref="G32:G33"/>
    <mergeCell ref="H32:H33"/>
    <mergeCell ref="I32:I34"/>
    <mergeCell ref="L30:M31"/>
    <mergeCell ref="N30:S30"/>
    <mergeCell ref="V30:W31"/>
    <mergeCell ref="X30:AC30"/>
    <mergeCell ref="AF30:AG31"/>
    <mergeCell ref="AH30:AM30"/>
    <mergeCell ref="O31:P31"/>
    <mergeCell ref="Q31:R31"/>
    <mergeCell ref="Y31:Z31"/>
    <mergeCell ref="AA31:AB31"/>
    <mergeCell ref="AM32:AM34"/>
    <mergeCell ref="AI34:AJ34"/>
    <mergeCell ref="AK34:AL34"/>
    <mergeCell ref="Z32:Z33"/>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BC78E-1FCE-4F68-8A63-3A3F330062E7}">
  <dimension ref="B1:AP97"/>
  <sheetViews>
    <sheetView topLeftCell="A16" zoomScale="70" zoomScaleNormal="70" workbookViewId="0">
      <selection activeCell="L32" sqref="L32:L61"/>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3" width="14.125" style="66" customWidth="1"/>
    <col min="14" max="14" width="23.375" style="66" customWidth="1"/>
    <col min="15" max="18" width="14.125" style="66" customWidth="1"/>
    <col min="19" max="20" width="8.75" style="66"/>
    <col min="21" max="21" width="19.875" style="66" customWidth="1"/>
    <col min="22" max="23" width="14.125" style="66" customWidth="1"/>
    <col min="24" max="24" width="25.875" style="66" customWidth="1"/>
    <col min="25" max="27" width="14.125" style="66" customWidth="1"/>
    <col min="28" max="29" width="8.75" style="66"/>
    <col min="30" max="30" width="19.875" style="66" customWidth="1"/>
    <col min="31" max="33" width="14.125" style="66" customWidth="1"/>
    <col min="34" max="34" width="26.75" style="66" customWidth="1"/>
    <col min="35"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534</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537</v>
      </c>
      <c r="D8" s="143">
        <v>723</v>
      </c>
      <c r="E8" s="143">
        <v>49</v>
      </c>
      <c r="F8" s="143">
        <v>15</v>
      </c>
      <c r="G8" s="143">
        <v>169</v>
      </c>
      <c r="H8" s="143">
        <v>15</v>
      </c>
      <c r="I8" s="144">
        <v>474</v>
      </c>
      <c r="J8" s="106" t="s">
        <v>265</v>
      </c>
    </row>
    <row r="9" spans="2:10" x14ac:dyDescent="0.4">
      <c r="B9" s="141"/>
      <c r="C9" s="143"/>
      <c r="D9" s="143"/>
      <c r="E9" s="143"/>
      <c r="F9" s="143"/>
      <c r="G9" s="143"/>
      <c r="H9" s="143"/>
      <c r="I9" s="145"/>
    </row>
    <row r="10" spans="2:10" x14ac:dyDescent="0.4">
      <c r="B10" s="141"/>
      <c r="C10" s="143"/>
      <c r="D10" s="143"/>
      <c r="E10" s="143">
        <f>E8+F8</f>
        <v>64</v>
      </c>
      <c r="F10" s="143"/>
      <c r="G10" s="143">
        <f>G8+H8</f>
        <v>184</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538</v>
      </c>
      <c r="D15" s="143"/>
      <c r="E15" s="143"/>
      <c r="F15" s="143"/>
      <c r="G15" s="143"/>
      <c r="H15" s="143"/>
      <c r="I15" s="144"/>
    </row>
    <row r="16" spans="2:10" x14ac:dyDescent="0.4">
      <c r="B16" s="141"/>
      <c r="C16" s="143"/>
      <c r="D16" s="143"/>
      <c r="E16" s="143"/>
      <c r="F16" s="143"/>
      <c r="G16" s="143"/>
      <c r="H16" s="143"/>
      <c r="I16" s="145"/>
    </row>
    <row r="17" spans="2:39" x14ac:dyDescent="0.4">
      <c r="B17" s="141"/>
      <c r="C17" s="143"/>
      <c r="D17" s="143"/>
      <c r="E17" s="143">
        <f>E15+F15</f>
        <v>0</v>
      </c>
      <c r="F17" s="143"/>
      <c r="G17" s="143">
        <f>G15+H15</f>
        <v>0</v>
      </c>
      <c r="H17" s="143"/>
      <c r="I17" s="146"/>
    </row>
    <row r="18" spans="2:39" x14ac:dyDescent="0.4">
      <c r="B18" s="141"/>
      <c r="C18" s="276" t="s">
        <v>539</v>
      </c>
      <c r="D18" s="150" t="e">
        <f t="shared" ref="D18:I18" si="1">D15*D11</f>
        <v>#DIV/0!</v>
      </c>
      <c r="E18" s="150" t="e">
        <f t="shared" si="1"/>
        <v>#DIV/0!</v>
      </c>
      <c r="F18" s="150" t="e">
        <f t="shared" si="1"/>
        <v>#DIV/0!</v>
      </c>
      <c r="G18" s="150" t="e">
        <f t="shared" si="1"/>
        <v>#DIV/0!</v>
      </c>
      <c r="H18" s="150" t="e">
        <f t="shared" si="1"/>
        <v>#DIV/0!</v>
      </c>
      <c r="I18" s="147" t="e">
        <f t="shared" si="1"/>
        <v>#DIV/0!</v>
      </c>
    </row>
    <row r="19" spans="2:39" x14ac:dyDescent="0.4">
      <c r="B19" s="141"/>
      <c r="C19" s="143"/>
      <c r="D19" s="150"/>
      <c r="E19" s="150"/>
      <c r="F19" s="150"/>
      <c r="G19" s="150"/>
      <c r="H19" s="150"/>
      <c r="I19" s="148"/>
    </row>
    <row r="20" spans="2:39" x14ac:dyDescent="0.4">
      <c r="B20" s="141"/>
      <c r="C20" s="143"/>
      <c r="D20" s="150"/>
      <c r="E20" s="150" t="e">
        <f>E18+F18</f>
        <v>#DIV/0!</v>
      </c>
      <c r="F20" s="150"/>
      <c r="G20" s="150" t="e">
        <f>G18+H18</f>
        <v>#DIV/0!</v>
      </c>
      <c r="H20" s="150"/>
      <c r="I20" s="149"/>
    </row>
    <row r="21" spans="2:3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39" x14ac:dyDescent="0.4">
      <c r="B22" s="77"/>
      <c r="C22" s="77"/>
      <c r="D22" s="151" t="s">
        <v>261</v>
      </c>
      <c r="E22" s="78"/>
      <c r="F22" s="78"/>
      <c r="G22" s="78"/>
      <c r="H22" s="78"/>
      <c r="I22" s="78"/>
    </row>
    <row r="23" spans="2:39" x14ac:dyDescent="0.4">
      <c r="B23" s="77"/>
      <c r="C23" s="77"/>
      <c r="D23" s="152"/>
      <c r="E23" s="78"/>
      <c r="F23" s="78"/>
      <c r="G23" s="78"/>
      <c r="H23" s="78"/>
      <c r="I23" s="78"/>
    </row>
    <row r="24" spans="2:39" x14ac:dyDescent="0.4">
      <c r="B24" s="77"/>
      <c r="C24" s="77"/>
      <c r="D24" s="78"/>
      <c r="E24" s="78"/>
      <c r="F24" s="78"/>
      <c r="G24" s="78"/>
      <c r="H24" s="78"/>
      <c r="I24" s="78"/>
    </row>
    <row r="25" spans="2:39" x14ac:dyDescent="0.4">
      <c r="B25" s="77"/>
      <c r="C25" s="77"/>
      <c r="D25" s="78"/>
      <c r="E25" s="78"/>
      <c r="F25" s="78"/>
      <c r="G25" s="78"/>
      <c r="H25" s="78"/>
      <c r="I25" s="78"/>
    </row>
    <row r="26" spans="2:39" x14ac:dyDescent="0.4">
      <c r="B26" s="77"/>
      <c r="C26" s="77"/>
      <c r="D26" s="78"/>
      <c r="E26" s="78"/>
      <c r="F26" s="78"/>
      <c r="G26" s="78"/>
      <c r="H26" s="78"/>
      <c r="I26" s="78"/>
    </row>
    <row r="27" spans="2:39" x14ac:dyDescent="0.4">
      <c r="B27" s="77"/>
      <c r="C27" s="77"/>
      <c r="D27" s="77"/>
      <c r="E27" s="78"/>
      <c r="F27" s="78"/>
      <c r="G27" s="78"/>
      <c r="H27" s="78"/>
      <c r="I27" s="78"/>
    </row>
    <row r="29" spans="2:39" ht="19.5" thickBot="1" x14ac:dyDescent="0.45">
      <c r="D29" s="79"/>
    </row>
    <row r="30" spans="2:39" ht="19.5" customHeight="1"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c r="AF30" s="134" t="s">
        <v>140</v>
      </c>
      <c r="AG30" s="135"/>
      <c r="AH30" s="138" t="s">
        <v>121</v>
      </c>
      <c r="AI30" s="138"/>
      <c r="AJ30" s="138"/>
      <c r="AK30" s="138"/>
      <c r="AL30" s="138"/>
      <c r="AM30" s="139"/>
    </row>
    <row r="31" spans="2:3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c r="AF31" s="190"/>
      <c r="AG31" s="274"/>
      <c r="AH31" s="102" t="s">
        <v>183</v>
      </c>
      <c r="AI31" s="275" t="s">
        <v>123</v>
      </c>
      <c r="AJ31" s="275"/>
      <c r="AK31" s="275" t="s">
        <v>124</v>
      </c>
      <c r="AL31" s="275"/>
      <c r="AM31" s="103" t="s">
        <v>125</v>
      </c>
    </row>
    <row r="32" spans="2:39" x14ac:dyDescent="0.4">
      <c r="B32" s="281" t="s">
        <v>193</v>
      </c>
      <c r="C32" s="272" t="s">
        <v>496</v>
      </c>
      <c r="D32" s="273" t="s">
        <v>511</v>
      </c>
      <c r="E32" s="143">
        <v>147</v>
      </c>
      <c r="F32" s="143">
        <v>25</v>
      </c>
      <c r="G32" s="143">
        <v>145</v>
      </c>
      <c r="H32" s="143">
        <v>25</v>
      </c>
      <c r="I32" s="278">
        <v>633</v>
      </c>
      <c r="K32"/>
      <c r="L32" s="281" t="s">
        <v>193</v>
      </c>
      <c r="M32" s="272" t="s">
        <v>457</v>
      </c>
      <c r="N32" s="273" t="s">
        <v>458</v>
      </c>
      <c r="O32" s="142">
        <v>154</v>
      </c>
      <c r="P32" s="154">
        <v>46</v>
      </c>
      <c r="Q32" s="154">
        <v>174</v>
      </c>
      <c r="R32" s="144">
        <v>46</v>
      </c>
      <c r="S32" s="278">
        <v>328</v>
      </c>
      <c r="V32" s="281" t="s">
        <v>193</v>
      </c>
      <c r="W32" s="272" t="s">
        <v>390</v>
      </c>
      <c r="X32" s="273" t="s">
        <v>397</v>
      </c>
      <c r="Y32" s="273">
        <v>111</v>
      </c>
      <c r="Z32" s="273">
        <v>72</v>
      </c>
      <c r="AA32" s="273">
        <v>191</v>
      </c>
      <c r="AB32" s="273">
        <v>72</v>
      </c>
      <c r="AC32" s="278">
        <v>175</v>
      </c>
      <c r="AF32" s="191" t="s">
        <v>193</v>
      </c>
      <c r="AG32" s="272" t="s">
        <v>333</v>
      </c>
      <c r="AH32" s="273" t="s">
        <v>344</v>
      </c>
      <c r="AI32" s="273">
        <v>232</v>
      </c>
      <c r="AJ32" s="273">
        <v>59</v>
      </c>
      <c r="AK32" s="273">
        <v>173</v>
      </c>
      <c r="AL32" s="273">
        <v>59</v>
      </c>
      <c r="AM32" s="194">
        <v>704</v>
      </c>
    </row>
    <row r="33" spans="2:40" x14ac:dyDescent="0.4">
      <c r="B33" s="282"/>
      <c r="C33" s="141"/>
      <c r="D33" s="143"/>
      <c r="E33" s="143"/>
      <c r="F33" s="143"/>
      <c r="G33" s="143"/>
      <c r="H33" s="143"/>
      <c r="I33" s="184"/>
      <c r="K33"/>
      <c r="L33" s="282"/>
      <c r="M33" s="141"/>
      <c r="N33" s="143"/>
      <c r="O33" s="264"/>
      <c r="P33" s="156"/>
      <c r="Q33" s="156"/>
      <c r="R33" s="146"/>
      <c r="S33" s="184"/>
      <c r="V33" s="282"/>
      <c r="W33" s="141"/>
      <c r="X33" s="143"/>
      <c r="Y33" s="143"/>
      <c r="Z33" s="143"/>
      <c r="AA33" s="143"/>
      <c r="AB33" s="143"/>
      <c r="AC33" s="184"/>
      <c r="AF33" s="192"/>
      <c r="AG33" s="141"/>
      <c r="AH33" s="143"/>
      <c r="AI33" s="143"/>
      <c r="AJ33" s="143"/>
      <c r="AK33" s="143"/>
      <c r="AL33" s="143"/>
      <c r="AM33" s="145"/>
    </row>
    <row r="34" spans="2:40" ht="19.5" thickBot="1" x14ac:dyDescent="0.45">
      <c r="B34" s="282"/>
      <c r="C34" s="153"/>
      <c r="D34" s="177"/>
      <c r="E34" s="277">
        <f>E32+F32</f>
        <v>172</v>
      </c>
      <c r="F34" s="277"/>
      <c r="G34" s="277">
        <f>G32+H32</f>
        <v>170</v>
      </c>
      <c r="H34" s="277"/>
      <c r="I34" s="185"/>
      <c r="K34"/>
      <c r="L34" s="282"/>
      <c r="M34" s="153"/>
      <c r="N34" s="177"/>
      <c r="O34" s="277">
        <f>O32+P32</f>
        <v>200</v>
      </c>
      <c r="P34" s="277"/>
      <c r="Q34" s="277">
        <f>Q32+R32</f>
        <v>220</v>
      </c>
      <c r="R34" s="277"/>
      <c r="S34" s="185"/>
      <c r="V34" s="282"/>
      <c r="W34" s="153"/>
      <c r="X34" s="177"/>
      <c r="Y34" s="277">
        <f>Y32+Z32</f>
        <v>183</v>
      </c>
      <c r="Z34" s="277"/>
      <c r="AA34" s="277">
        <f>AA32+AB32</f>
        <v>263</v>
      </c>
      <c r="AB34" s="277"/>
      <c r="AC34" s="185"/>
      <c r="AF34" s="192"/>
      <c r="AG34" s="153"/>
      <c r="AH34" s="177"/>
      <c r="AI34" s="207">
        <f>AI32+AJ32</f>
        <v>291</v>
      </c>
      <c r="AJ34" s="208"/>
      <c r="AK34" s="207">
        <f>AK32+AL32</f>
        <v>232</v>
      </c>
      <c r="AL34" s="208"/>
      <c r="AM34" s="176"/>
    </row>
    <row r="35" spans="2:40" x14ac:dyDescent="0.4">
      <c r="B35" s="282"/>
      <c r="C35" s="272" t="s">
        <v>497</v>
      </c>
      <c r="D35" s="279" t="s">
        <v>520</v>
      </c>
      <c r="E35" s="143">
        <v>111</v>
      </c>
      <c r="F35" s="143">
        <v>20</v>
      </c>
      <c r="G35" s="143">
        <v>137</v>
      </c>
      <c r="H35" s="143">
        <v>20</v>
      </c>
      <c r="I35" s="144">
        <v>397</v>
      </c>
      <c r="K35"/>
      <c r="L35" s="282"/>
      <c r="M35" s="272" t="s">
        <v>459</v>
      </c>
      <c r="N35" s="279" t="s">
        <v>474</v>
      </c>
      <c r="O35" s="143">
        <v>155</v>
      </c>
      <c r="P35" s="143">
        <v>47</v>
      </c>
      <c r="Q35" s="143">
        <v>194</v>
      </c>
      <c r="R35" s="143">
        <v>47</v>
      </c>
      <c r="S35" s="144">
        <v>648</v>
      </c>
      <c r="V35" s="282"/>
      <c r="W35" s="272" t="s">
        <v>391</v>
      </c>
      <c r="X35" s="279" t="s">
        <v>409</v>
      </c>
      <c r="Y35" s="273">
        <v>183</v>
      </c>
      <c r="Z35" s="273">
        <v>26</v>
      </c>
      <c r="AA35" s="273">
        <v>183</v>
      </c>
      <c r="AB35" s="273">
        <v>26</v>
      </c>
      <c r="AC35" s="278">
        <v>508</v>
      </c>
      <c r="AF35" s="192"/>
      <c r="AG35" s="272" t="s">
        <v>334</v>
      </c>
      <c r="AH35" s="197" t="s">
        <v>359</v>
      </c>
      <c r="AI35" s="273">
        <v>274</v>
      </c>
      <c r="AJ35" s="273">
        <v>47</v>
      </c>
      <c r="AK35" s="273">
        <v>257</v>
      </c>
      <c r="AL35" s="273">
        <v>47</v>
      </c>
      <c r="AM35" s="194">
        <v>1841</v>
      </c>
    </row>
    <row r="36" spans="2:40" x14ac:dyDescent="0.4">
      <c r="B36" s="282"/>
      <c r="C36" s="141"/>
      <c r="D36" s="150"/>
      <c r="E36" s="143"/>
      <c r="F36" s="143"/>
      <c r="G36" s="143"/>
      <c r="H36" s="143"/>
      <c r="I36" s="145"/>
      <c r="K36"/>
      <c r="L36" s="282"/>
      <c r="M36" s="141"/>
      <c r="N36" s="150"/>
      <c r="O36" s="143"/>
      <c r="P36" s="143"/>
      <c r="Q36" s="143"/>
      <c r="R36" s="143"/>
      <c r="S36" s="145"/>
      <c r="V36" s="282"/>
      <c r="W36" s="141"/>
      <c r="X36" s="150"/>
      <c r="Y36" s="143"/>
      <c r="Z36" s="143"/>
      <c r="AA36" s="143"/>
      <c r="AB36" s="143"/>
      <c r="AC36" s="184"/>
      <c r="AF36" s="192"/>
      <c r="AG36" s="141"/>
      <c r="AH36" s="204"/>
      <c r="AI36" s="143"/>
      <c r="AJ36" s="143"/>
      <c r="AK36" s="143"/>
      <c r="AL36" s="143"/>
      <c r="AM36" s="145"/>
    </row>
    <row r="37" spans="2:40" ht="19.5" thickBot="1" x14ac:dyDescent="0.45">
      <c r="B37" s="282"/>
      <c r="C37" s="153"/>
      <c r="D37" s="280"/>
      <c r="E37" s="277">
        <f>E35+F35</f>
        <v>131</v>
      </c>
      <c r="F37" s="277"/>
      <c r="G37" s="277">
        <f>G35+H35</f>
        <v>157</v>
      </c>
      <c r="H37" s="277"/>
      <c r="I37" s="146"/>
      <c r="K37"/>
      <c r="L37" s="282"/>
      <c r="M37" s="153"/>
      <c r="N37" s="280"/>
      <c r="O37" s="277">
        <f>O35+P35</f>
        <v>202</v>
      </c>
      <c r="P37" s="277"/>
      <c r="Q37" s="277">
        <f>Q35+R35</f>
        <v>241</v>
      </c>
      <c r="R37" s="277"/>
      <c r="S37" s="146"/>
      <c r="V37" s="282"/>
      <c r="W37" s="153"/>
      <c r="X37" s="280"/>
      <c r="Y37" s="277">
        <f>Y35+Z35</f>
        <v>209</v>
      </c>
      <c r="Z37" s="277"/>
      <c r="AA37" s="277">
        <f>AA35+AB35</f>
        <v>209</v>
      </c>
      <c r="AB37" s="277"/>
      <c r="AC37" s="185"/>
      <c r="AF37" s="192"/>
      <c r="AG37" s="153"/>
      <c r="AH37" s="205"/>
      <c r="AI37" s="207">
        <f>AI35+AJ35</f>
        <v>321</v>
      </c>
      <c r="AJ37" s="208"/>
      <c r="AK37" s="207">
        <f>AK35+AL35</f>
        <v>304</v>
      </c>
      <c r="AL37" s="208"/>
      <c r="AM37" s="176"/>
    </row>
    <row r="38" spans="2:40" x14ac:dyDescent="0.4">
      <c r="B38" s="282"/>
      <c r="C38" s="272" t="s">
        <v>498</v>
      </c>
      <c r="D38" s="273" t="s">
        <v>523</v>
      </c>
      <c r="E38" s="143">
        <v>109</v>
      </c>
      <c r="F38" s="143">
        <v>37</v>
      </c>
      <c r="G38" s="143">
        <v>121</v>
      </c>
      <c r="H38" s="143">
        <v>37</v>
      </c>
      <c r="I38" s="144">
        <v>445</v>
      </c>
      <c r="K38"/>
      <c r="L38" s="282"/>
      <c r="M38" s="272" t="s">
        <v>448</v>
      </c>
      <c r="N38" s="273" t="s">
        <v>478</v>
      </c>
      <c r="O38" s="143">
        <v>151</v>
      </c>
      <c r="P38" s="143">
        <v>17</v>
      </c>
      <c r="Q38" s="143">
        <v>113</v>
      </c>
      <c r="R38" s="143">
        <v>17</v>
      </c>
      <c r="S38" s="144">
        <v>251</v>
      </c>
      <c r="V38" s="282"/>
      <c r="W38" s="272" t="s">
        <v>398</v>
      </c>
      <c r="X38" s="273" t="s">
        <v>419</v>
      </c>
      <c r="Y38" s="273">
        <v>182</v>
      </c>
      <c r="Z38" s="273">
        <v>72</v>
      </c>
      <c r="AA38" s="273">
        <v>253</v>
      </c>
      <c r="AB38" s="273">
        <v>72</v>
      </c>
      <c r="AC38" s="278">
        <v>553</v>
      </c>
      <c r="AF38" s="192"/>
      <c r="AG38" s="272" t="s">
        <v>335</v>
      </c>
      <c r="AH38" s="273" t="s">
        <v>364</v>
      </c>
      <c r="AI38" s="273">
        <v>275</v>
      </c>
      <c r="AJ38" s="273">
        <v>74</v>
      </c>
      <c r="AK38" s="273">
        <v>253</v>
      </c>
      <c r="AL38" s="273">
        <v>74</v>
      </c>
      <c r="AM38" s="194">
        <v>1867</v>
      </c>
    </row>
    <row r="39" spans="2:40" x14ac:dyDescent="0.4">
      <c r="B39" s="282"/>
      <c r="C39" s="141"/>
      <c r="D39" s="143"/>
      <c r="E39" s="143"/>
      <c r="F39" s="143"/>
      <c r="G39" s="143"/>
      <c r="H39" s="143"/>
      <c r="I39" s="145"/>
      <c r="K39"/>
      <c r="L39" s="282"/>
      <c r="M39" s="141"/>
      <c r="N39" s="143"/>
      <c r="O39" s="143"/>
      <c r="P39" s="143"/>
      <c r="Q39" s="143"/>
      <c r="R39" s="143"/>
      <c r="S39" s="145"/>
      <c r="V39" s="282"/>
      <c r="W39" s="141"/>
      <c r="X39" s="143"/>
      <c r="Y39" s="143"/>
      <c r="Z39" s="143"/>
      <c r="AA39" s="143"/>
      <c r="AB39" s="143"/>
      <c r="AC39" s="184"/>
      <c r="AF39" s="192"/>
      <c r="AG39" s="141"/>
      <c r="AH39" s="143"/>
      <c r="AI39" s="143"/>
      <c r="AJ39" s="143"/>
      <c r="AK39" s="143"/>
      <c r="AL39" s="143"/>
      <c r="AM39" s="145"/>
    </row>
    <row r="40" spans="2:40" ht="19.5" thickBot="1" x14ac:dyDescent="0.45">
      <c r="B40" s="282"/>
      <c r="C40" s="153"/>
      <c r="D40" s="177"/>
      <c r="E40" s="277">
        <f>E38+F38</f>
        <v>146</v>
      </c>
      <c r="F40" s="277"/>
      <c r="G40" s="277">
        <f>G38+H38</f>
        <v>158</v>
      </c>
      <c r="H40" s="277"/>
      <c r="I40" s="146"/>
      <c r="K40"/>
      <c r="L40" s="282"/>
      <c r="M40" s="153"/>
      <c r="N40" s="177"/>
      <c r="O40" s="277">
        <f>O38+P38</f>
        <v>168</v>
      </c>
      <c r="P40" s="277"/>
      <c r="Q40" s="277">
        <f>Q38+R38</f>
        <v>130</v>
      </c>
      <c r="R40" s="277"/>
      <c r="S40" s="146"/>
      <c r="V40" s="282"/>
      <c r="W40" s="153"/>
      <c r="X40" s="177"/>
      <c r="Y40" s="277">
        <f>Y38+Z38</f>
        <v>254</v>
      </c>
      <c r="Z40" s="277"/>
      <c r="AA40" s="277">
        <f>AA38+AB38</f>
        <v>325</v>
      </c>
      <c r="AB40" s="277"/>
      <c r="AC40" s="185"/>
      <c r="AF40" s="192"/>
      <c r="AG40" s="153"/>
      <c r="AH40" s="177"/>
      <c r="AI40" s="207">
        <f>AI38+AJ38</f>
        <v>349</v>
      </c>
      <c r="AJ40" s="208"/>
      <c r="AK40" s="207">
        <f>AK38+AL38</f>
        <v>327</v>
      </c>
      <c r="AL40" s="208"/>
      <c r="AM40" s="176"/>
      <c r="AN40" s="66">
        <v>82.9</v>
      </c>
    </row>
    <row r="41" spans="2:40" x14ac:dyDescent="0.4">
      <c r="B41" s="282"/>
      <c r="C41" s="272" t="s">
        <v>499</v>
      </c>
      <c r="D41" s="143" t="s">
        <v>526</v>
      </c>
      <c r="E41" s="143">
        <v>145</v>
      </c>
      <c r="F41" s="143">
        <v>40</v>
      </c>
      <c r="G41" s="143">
        <v>123</v>
      </c>
      <c r="H41" s="143">
        <v>40</v>
      </c>
      <c r="I41" s="144">
        <v>367</v>
      </c>
      <c r="K41"/>
      <c r="L41" s="282"/>
      <c r="M41" s="272" t="s">
        <v>449</v>
      </c>
      <c r="N41" s="273" t="s">
        <v>481</v>
      </c>
      <c r="O41" s="143">
        <v>104</v>
      </c>
      <c r="P41" s="143">
        <v>31</v>
      </c>
      <c r="Q41" s="143">
        <v>139</v>
      </c>
      <c r="R41" s="143">
        <v>31</v>
      </c>
      <c r="S41" s="144">
        <v>484</v>
      </c>
      <c r="V41" s="282"/>
      <c r="W41" s="272" t="s">
        <v>399</v>
      </c>
      <c r="X41" s="273" t="s">
        <v>423</v>
      </c>
      <c r="Y41" s="273">
        <v>84</v>
      </c>
      <c r="Z41" s="273">
        <v>23</v>
      </c>
      <c r="AA41" s="273">
        <v>102</v>
      </c>
      <c r="AB41" s="273">
        <v>23</v>
      </c>
      <c r="AC41" s="278">
        <v>332</v>
      </c>
      <c r="AF41" s="192"/>
      <c r="AG41" s="272" t="s">
        <v>336</v>
      </c>
      <c r="AH41" s="273" t="s">
        <v>365</v>
      </c>
      <c r="AI41" s="273">
        <v>362</v>
      </c>
      <c r="AJ41" s="273">
        <v>110</v>
      </c>
      <c r="AK41" s="273">
        <v>475</v>
      </c>
      <c r="AL41" s="273">
        <v>110</v>
      </c>
      <c r="AM41" s="194">
        <v>3341</v>
      </c>
    </row>
    <row r="42" spans="2:40" x14ac:dyDescent="0.4">
      <c r="B42" s="282"/>
      <c r="C42" s="141"/>
      <c r="D42" s="143"/>
      <c r="E42" s="143"/>
      <c r="F42" s="143"/>
      <c r="G42" s="143"/>
      <c r="H42" s="143"/>
      <c r="I42" s="145"/>
      <c r="K42"/>
      <c r="L42" s="282"/>
      <c r="M42" s="141"/>
      <c r="N42" s="143"/>
      <c r="O42" s="143"/>
      <c r="P42" s="143"/>
      <c r="Q42" s="143"/>
      <c r="R42" s="143"/>
      <c r="S42" s="145"/>
      <c r="V42" s="282"/>
      <c r="W42" s="141"/>
      <c r="X42" s="143"/>
      <c r="Y42" s="143"/>
      <c r="Z42" s="143"/>
      <c r="AA42" s="143"/>
      <c r="AB42" s="143"/>
      <c r="AC42" s="184"/>
      <c r="AF42" s="192"/>
      <c r="AG42" s="141"/>
      <c r="AH42" s="143"/>
      <c r="AI42" s="143"/>
      <c r="AJ42" s="143"/>
      <c r="AK42" s="143"/>
      <c r="AL42" s="143"/>
      <c r="AM42" s="145"/>
    </row>
    <row r="43" spans="2:40" ht="19.5" thickBot="1" x14ac:dyDescent="0.45">
      <c r="B43" s="282"/>
      <c r="C43" s="153"/>
      <c r="D43" s="143"/>
      <c r="E43" s="277">
        <f>E41+F41</f>
        <v>185</v>
      </c>
      <c r="F43" s="277"/>
      <c r="G43" s="277">
        <f>G41+H41</f>
        <v>163</v>
      </c>
      <c r="H43" s="277"/>
      <c r="I43" s="146"/>
      <c r="K43"/>
      <c r="L43" s="282"/>
      <c r="M43" s="153"/>
      <c r="N43" s="177"/>
      <c r="O43" s="277">
        <f>O41+P41</f>
        <v>135</v>
      </c>
      <c r="P43" s="277"/>
      <c r="Q43" s="277">
        <f>Q41+R41</f>
        <v>170</v>
      </c>
      <c r="R43" s="277"/>
      <c r="S43" s="146"/>
      <c r="V43" s="282"/>
      <c r="W43" s="153"/>
      <c r="X43" s="177"/>
      <c r="Y43" s="277">
        <f>Y41+Z41</f>
        <v>107</v>
      </c>
      <c r="Z43" s="277"/>
      <c r="AA43" s="277">
        <f>AA41+AB41</f>
        <v>125</v>
      </c>
      <c r="AB43" s="277"/>
      <c r="AC43" s="185"/>
      <c r="AF43" s="192"/>
      <c r="AG43" s="153"/>
      <c r="AH43" s="177"/>
      <c r="AI43" s="207">
        <f>AI41+AJ41</f>
        <v>472</v>
      </c>
      <c r="AJ43" s="208"/>
      <c r="AK43" s="207">
        <f>AK41+AL41</f>
        <v>585</v>
      </c>
      <c r="AL43" s="208"/>
      <c r="AM43" s="176"/>
      <c r="AN43" s="66">
        <v>148.47999999999999</v>
      </c>
    </row>
    <row r="44" spans="2:40" x14ac:dyDescent="0.4">
      <c r="B44" s="282"/>
      <c r="C44" s="272" t="s">
        <v>512</v>
      </c>
      <c r="D44" s="143" t="s">
        <v>530</v>
      </c>
      <c r="E44" s="143">
        <v>203</v>
      </c>
      <c r="F44" s="143">
        <v>41</v>
      </c>
      <c r="G44" s="143">
        <v>213</v>
      </c>
      <c r="H44" s="143">
        <v>41</v>
      </c>
      <c r="I44" s="144">
        <v>288</v>
      </c>
      <c r="K44"/>
      <c r="L44" s="282"/>
      <c r="M44" s="272" t="s">
        <v>450</v>
      </c>
      <c r="N44" s="143" t="s">
        <v>484</v>
      </c>
      <c r="O44" s="143">
        <v>133</v>
      </c>
      <c r="P44" s="143">
        <v>29</v>
      </c>
      <c r="Q44" s="143">
        <v>146</v>
      </c>
      <c r="R44" s="143">
        <v>29</v>
      </c>
      <c r="S44" s="144">
        <v>432</v>
      </c>
      <c r="V44" s="282"/>
      <c r="W44" s="272" t="s">
        <v>427</v>
      </c>
      <c r="X44" s="273" t="s">
        <v>428</v>
      </c>
      <c r="Y44" s="273">
        <v>76</v>
      </c>
      <c r="Z44" s="273">
        <v>20</v>
      </c>
      <c r="AA44" s="273">
        <v>78</v>
      </c>
      <c r="AB44" s="273">
        <v>20</v>
      </c>
      <c r="AC44" s="278">
        <v>332</v>
      </c>
      <c r="AF44" s="192"/>
      <c r="AG44" s="272" t="s">
        <v>337</v>
      </c>
      <c r="AH44" s="143" t="s">
        <v>370</v>
      </c>
      <c r="AI44" s="143">
        <v>457</v>
      </c>
      <c r="AJ44" s="143">
        <v>150</v>
      </c>
      <c r="AK44" s="143">
        <v>536</v>
      </c>
      <c r="AL44" s="143">
        <v>150</v>
      </c>
      <c r="AM44" s="144">
        <v>2319</v>
      </c>
    </row>
    <row r="45" spans="2:40" x14ac:dyDescent="0.4">
      <c r="B45" s="282"/>
      <c r="C45" s="141"/>
      <c r="D45" s="143"/>
      <c r="E45" s="143"/>
      <c r="F45" s="143"/>
      <c r="G45" s="143"/>
      <c r="H45" s="143"/>
      <c r="I45" s="145"/>
      <c r="K45"/>
      <c r="L45" s="282"/>
      <c r="M45" s="141"/>
      <c r="N45" s="143"/>
      <c r="O45" s="143"/>
      <c r="P45" s="143"/>
      <c r="Q45" s="143"/>
      <c r="R45" s="143"/>
      <c r="S45" s="145"/>
      <c r="V45" s="282"/>
      <c r="W45" s="141"/>
      <c r="X45" s="143"/>
      <c r="Y45" s="143"/>
      <c r="Z45" s="143"/>
      <c r="AA45" s="143"/>
      <c r="AB45" s="143"/>
      <c r="AC45" s="184"/>
      <c r="AF45" s="192"/>
      <c r="AG45" s="141"/>
      <c r="AH45" s="143"/>
      <c r="AI45" s="143"/>
      <c r="AJ45" s="143"/>
      <c r="AK45" s="143"/>
      <c r="AL45" s="143"/>
      <c r="AM45" s="145"/>
    </row>
    <row r="46" spans="2:40" ht="19.5" thickBot="1" x14ac:dyDescent="0.45">
      <c r="B46" s="282"/>
      <c r="C46" s="153"/>
      <c r="D46" s="143"/>
      <c r="E46" s="277">
        <f>E44+F44</f>
        <v>244</v>
      </c>
      <c r="F46" s="277"/>
      <c r="G46" s="277">
        <f>G44+H44</f>
        <v>254</v>
      </c>
      <c r="H46" s="277"/>
      <c r="I46" s="146"/>
      <c r="K46"/>
      <c r="L46" s="282"/>
      <c r="M46" s="153"/>
      <c r="N46" s="143"/>
      <c r="O46" s="277">
        <f>O44+P44</f>
        <v>162</v>
      </c>
      <c r="P46" s="277"/>
      <c r="Q46" s="277">
        <f>Q44+R44</f>
        <v>175</v>
      </c>
      <c r="R46" s="277"/>
      <c r="S46" s="146"/>
      <c r="V46" s="282"/>
      <c r="W46" s="153"/>
      <c r="X46" s="177"/>
      <c r="Y46" s="277">
        <f>Y44+Z44</f>
        <v>96</v>
      </c>
      <c r="Z46" s="277"/>
      <c r="AA46" s="277">
        <f>AA44+AB44</f>
        <v>98</v>
      </c>
      <c r="AB46" s="277"/>
      <c r="AC46" s="185"/>
      <c r="AF46" s="192"/>
      <c r="AG46" s="153"/>
      <c r="AH46" s="143"/>
      <c r="AI46" s="207">
        <f>AI44+AJ44</f>
        <v>607</v>
      </c>
      <c r="AJ46" s="208"/>
      <c r="AK46" s="207">
        <f>AK44+AL44</f>
        <v>686</v>
      </c>
      <c r="AL46" s="208"/>
      <c r="AM46" s="146"/>
      <c r="AN46" s="66">
        <v>103</v>
      </c>
    </row>
    <row r="47" spans="2:40" x14ac:dyDescent="0.4">
      <c r="B47" s="282"/>
      <c r="C47" s="272" t="s">
        <v>513</v>
      </c>
      <c r="D47" s="143" t="s">
        <v>536</v>
      </c>
      <c r="E47" s="143">
        <v>119</v>
      </c>
      <c r="F47" s="143">
        <v>51</v>
      </c>
      <c r="G47" s="143">
        <v>107</v>
      </c>
      <c r="H47" s="143">
        <v>51</v>
      </c>
      <c r="I47" s="144">
        <v>233</v>
      </c>
      <c r="K47" s="88"/>
      <c r="L47" s="282"/>
      <c r="M47" s="272" t="s">
        <v>451</v>
      </c>
      <c r="N47" s="273" t="s">
        <v>492</v>
      </c>
      <c r="O47" s="273">
        <v>215</v>
      </c>
      <c r="P47" s="273">
        <v>37</v>
      </c>
      <c r="Q47" s="273">
        <v>168</v>
      </c>
      <c r="R47" s="273">
        <v>37</v>
      </c>
      <c r="S47" s="278">
        <v>478</v>
      </c>
      <c r="V47" s="282"/>
      <c r="W47" s="272" t="s">
        <v>429</v>
      </c>
      <c r="X47" s="273" t="s">
        <v>432</v>
      </c>
      <c r="Y47" s="273">
        <v>102</v>
      </c>
      <c r="Z47" s="273">
        <v>24</v>
      </c>
      <c r="AA47" s="273">
        <v>72</v>
      </c>
      <c r="AB47" s="273">
        <v>24</v>
      </c>
      <c r="AC47" s="278">
        <v>184</v>
      </c>
      <c r="AF47" s="192"/>
      <c r="AG47" s="272" t="s">
        <v>338</v>
      </c>
      <c r="AH47" s="143" t="s">
        <v>374</v>
      </c>
      <c r="AI47" s="143">
        <v>754</v>
      </c>
      <c r="AJ47" s="143">
        <v>244</v>
      </c>
      <c r="AK47" s="143">
        <v>853</v>
      </c>
      <c r="AL47" s="143">
        <v>244</v>
      </c>
      <c r="AM47" s="144">
        <v>3095</v>
      </c>
    </row>
    <row r="48" spans="2:40" x14ac:dyDescent="0.4">
      <c r="B48" s="282"/>
      <c r="C48" s="141"/>
      <c r="D48" s="143"/>
      <c r="E48" s="143"/>
      <c r="F48" s="143"/>
      <c r="G48" s="143"/>
      <c r="H48" s="143"/>
      <c r="I48" s="145"/>
      <c r="K48" s="88"/>
      <c r="L48" s="282"/>
      <c r="M48" s="141"/>
      <c r="N48" s="143"/>
      <c r="O48" s="143"/>
      <c r="P48" s="143"/>
      <c r="Q48" s="143"/>
      <c r="R48" s="143"/>
      <c r="S48" s="184"/>
      <c r="V48" s="282"/>
      <c r="W48" s="141"/>
      <c r="X48" s="143"/>
      <c r="Y48" s="143"/>
      <c r="Z48" s="143"/>
      <c r="AA48" s="143"/>
      <c r="AB48" s="143"/>
      <c r="AC48" s="184"/>
      <c r="AF48" s="192"/>
      <c r="AG48" s="141"/>
      <c r="AH48" s="143"/>
      <c r="AI48" s="143"/>
      <c r="AJ48" s="143"/>
      <c r="AK48" s="143"/>
      <c r="AL48" s="143"/>
      <c r="AM48" s="145"/>
    </row>
    <row r="49" spans="2:40" ht="19.5" thickBot="1" x14ac:dyDescent="0.45">
      <c r="B49" s="282"/>
      <c r="C49" s="153"/>
      <c r="D49" s="143"/>
      <c r="E49" s="277">
        <f>E47+F47</f>
        <v>170</v>
      </c>
      <c r="F49" s="277"/>
      <c r="G49" s="277">
        <f>G47+H47</f>
        <v>158</v>
      </c>
      <c r="H49" s="277"/>
      <c r="I49" s="146"/>
      <c r="K49" s="88"/>
      <c r="L49" s="282"/>
      <c r="M49" s="153"/>
      <c r="N49" s="177"/>
      <c r="O49" s="277">
        <f>O47+P47</f>
        <v>252</v>
      </c>
      <c r="P49" s="277"/>
      <c r="Q49" s="277">
        <f>Q47+R47</f>
        <v>205</v>
      </c>
      <c r="R49" s="277"/>
      <c r="S49" s="185"/>
      <c r="V49" s="282"/>
      <c r="W49" s="153"/>
      <c r="X49" s="177"/>
      <c r="Y49" s="277">
        <f>Y47+Z47</f>
        <v>126</v>
      </c>
      <c r="Z49" s="277"/>
      <c r="AA49" s="277">
        <f>AA47+AB47</f>
        <v>96</v>
      </c>
      <c r="AB49" s="277"/>
      <c r="AC49" s="185"/>
      <c r="AF49" s="192"/>
      <c r="AG49" s="153"/>
      <c r="AH49" s="143"/>
      <c r="AI49" s="207">
        <f>AI47+AJ47</f>
        <v>998</v>
      </c>
      <c r="AJ49" s="208"/>
      <c r="AK49" s="207">
        <f>AK47+AL47</f>
        <v>1097</v>
      </c>
      <c r="AL49" s="208"/>
      <c r="AM49" s="146"/>
      <c r="AN49" s="66">
        <v>137.5</v>
      </c>
    </row>
    <row r="50" spans="2:40" x14ac:dyDescent="0.4">
      <c r="B50" s="282"/>
      <c r="C50" s="284" t="s">
        <v>514</v>
      </c>
      <c r="D50" s="273">
        <v>723</v>
      </c>
      <c r="E50" s="143">
        <v>49</v>
      </c>
      <c r="F50" s="143">
        <v>15</v>
      </c>
      <c r="G50" s="143">
        <v>169</v>
      </c>
      <c r="H50" s="143">
        <v>15</v>
      </c>
      <c r="I50" s="144">
        <v>474</v>
      </c>
      <c r="K50" s="88"/>
      <c r="L50" s="282"/>
      <c r="M50" s="272" t="s">
        <v>460</v>
      </c>
      <c r="N50" s="273" t="s">
        <v>495</v>
      </c>
      <c r="O50" s="143">
        <v>165</v>
      </c>
      <c r="P50" s="143">
        <v>31</v>
      </c>
      <c r="Q50" s="143">
        <v>147</v>
      </c>
      <c r="R50" s="143">
        <v>31</v>
      </c>
      <c r="S50" s="144">
        <v>221</v>
      </c>
      <c r="V50" s="282"/>
      <c r="W50" s="272" t="s">
        <v>402</v>
      </c>
      <c r="X50" s="273" t="s">
        <v>436</v>
      </c>
      <c r="Y50" s="143">
        <v>154</v>
      </c>
      <c r="Z50" s="143">
        <v>35</v>
      </c>
      <c r="AA50" s="143">
        <v>159</v>
      </c>
      <c r="AB50" s="143">
        <v>35</v>
      </c>
      <c r="AC50" s="144">
        <v>270</v>
      </c>
      <c r="AF50" s="192"/>
      <c r="AG50" s="272" t="s">
        <v>339</v>
      </c>
      <c r="AH50" s="143" t="s">
        <v>384</v>
      </c>
      <c r="AI50" s="143">
        <v>508</v>
      </c>
      <c r="AJ50" s="143">
        <v>167</v>
      </c>
      <c r="AK50" s="143">
        <v>563</v>
      </c>
      <c r="AL50" s="143">
        <v>167</v>
      </c>
      <c r="AM50" s="144">
        <v>1064</v>
      </c>
    </row>
    <row r="51" spans="2:40" x14ac:dyDescent="0.4">
      <c r="B51" s="282"/>
      <c r="C51" s="285"/>
      <c r="D51" s="143"/>
      <c r="E51" s="143"/>
      <c r="F51" s="143"/>
      <c r="G51" s="143"/>
      <c r="H51" s="143"/>
      <c r="I51" s="145"/>
      <c r="K51" s="88"/>
      <c r="L51" s="282"/>
      <c r="M51" s="141"/>
      <c r="N51" s="143"/>
      <c r="O51" s="143"/>
      <c r="P51" s="143"/>
      <c r="Q51" s="143"/>
      <c r="R51" s="143"/>
      <c r="S51" s="145"/>
      <c r="V51" s="282"/>
      <c r="W51" s="141"/>
      <c r="X51" s="143"/>
      <c r="Y51" s="143"/>
      <c r="Z51" s="143"/>
      <c r="AA51" s="143"/>
      <c r="AB51" s="143"/>
      <c r="AC51" s="145"/>
      <c r="AF51" s="192"/>
      <c r="AG51" s="141"/>
      <c r="AH51" s="143"/>
      <c r="AI51" s="143"/>
      <c r="AJ51" s="143"/>
      <c r="AK51" s="143"/>
      <c r="AL51" s="143"/>
      <c r="AM51" s="145"/>
    </row>
    <row r="52" spans="2:40" ht="19.5" thickBot="1" x14ac:dyDescent="0.45">
      <c r="B52" s="282"/>
      <c r="C52" s="286"/>
      <c r="D52" s="177"/>
      <c r="E52" s="277">
        <f>E50+F50</f>
        <v>64</v>
      </c>
      <c r="F52" s="277"/>
      <c r="G52" s="277">
        <f>G50+H50</f>
        <v>184</v>
      </c>
      <c r="H52" s="277"/>
      <c r="I52" s="146"/>
      <c r="K52" s="88"/>
      <c r="L52" s="282"/>
      <c r="M52" s="153"/>
      <c r="N52" s="177"/>
      <c r="O52" s="277">
        <f>O50+P50</f>
        <v>196</v>
      </c>
      <c r="P52" s="277"/>
      <c r="Q52" s="277">
        <f>Q50+R50</f>
        <v>178</v>
      </c>
      <c r="R52" s="277"/>
      <c r="S52" s="146"/>
      <c r="V52" s="282"/>
      <c r="W52" s="153"/>
      <c r="X52" s="177"/>
      <c r="Y52" s="277">
        <f>Y50+Z50</f>
        <v>189</v>
      </c>
      <c r="Z52" s="277"/>
      <c r="AA52" s="277">
        <f>AA50+AB50</f>
        <v>194</v>
      </c>
      <c r="AB52" s="277"/>
      <c r="AC52" s="146"/>
      <c r="AF52" s="192"/>
      <c r="AG52" s="153"/>
      <c r="AH52" s="143"/>
      <c r="AI52" s="207">
        <f>AI50+AJ50</f>
        <v>675</v>
      </c>
      <c r="AJ52" s="208"/>
      <c r="AK52" s="207">
        <f>AK50+AL50</f>
        <v>730</v>
      </c>
      <c r="AL52" s="208"/>
      <c r="AM52" s="146"/>
      <c r="AN52" s="66">
        <v>47.2</v>
      </c>
    </row>
    <row r="53" spans="2:40" x14ac:dyDescent="0.4">
      <c r="B53" s="282"/>
      <c r="C53" s="284" t="s">
        <v>515</v>
      </c>
      <c r="D53" s="273"/>
      <c r="E53" s="143"/>
      <c r="F53" s="143"/>
      <c r="G53" s="143"/>
      <c r="H53" s="143"/>
      <c r="I53" s="278"/>
      <c r="K53" s="88"/>
      <c r="L53" s="282"/>
      <c r="M53" s="272" t="s">
        <v>461</v>
      </c>
      <c r="N53" s="273" t="s">
        <v>502</v>
      </c>
      <c r="O53" s="143">
        <v>95</v>
      </c>
      <c r="P53" s="143">
        <v>34</v>
      </c>
      <c r="Q53" s="143">
        <v>97</v>
      </c>
      <c r="R53" s="143">
        <v>34</v>
      </c>
      <c r="S53" s="278">
        <v>345</v>
      </c>
      <c r="V53" s="282"/>
      <c r="W53" s="272" t="s">
        <v>403</v>
      </c>
      <c r="X53" s="273" t="s">
        <v>440</v>
      </c>
      <c r="Y53" s="273">
        <v>89</v>
      </c>
      <c r="Z53" s="273">
        <v>49</v>
      </c>
      <c r="AA53" s="273">
        <v>136</v>
      </c>
      <c r="AB53" s="273">
        <v>49</v>
      </c>
      <c r="AC53" s="278">
        <v>277</v>
      </c>
      <c r="AF53" s="192"/>
      <c r="AG53" s="179" t="s">
        <v>388</v>
      </c>
      <c r="AH53" s="143" t="s">
        <v>389</v>
      </c>
      <c r="AI53" s="143">
        <v>176</v>
      </c>
      <c r="AJ53" s="143">
        <v>33</v>
      </c>
      <c r="AK53" s="143">
        <v>174</v>
      </c>
      <c r="AL53" s="143">
        <v>33</v>
      </c>
      <c r="AM53" s="144">
        <v>476</v>
      </c>
    </row>
    <row r="54" spans="2:40" x14ac:dyDescent="0.4">
      <c r="B54" s="282"/>
      <c r="C54" s="285"/>
      <c r="D54" s="143"/>
      <c r="E54" s="143"/>
      <c r="F54" s="143"/>
      <c r="G54" s="143"/>
      <c r="H54" s="143"/>
      <c r="I54" s="184"/>
      <c r="K54" s="88"/>
      <c r="L54" s="282"/>
      <c r="M54" s="141"/>
      <c r="N54" s="143"/>
      <c r="O54" s="143"/>
      <c r="P54" s="143"/>
      <c r="Q54" s="143"/>
      <c r="R54" s="143"/>
      <c r="S54" s="184"/>
      <c r="V54" s="282"/>
      <c r="W54" s="141"/>
      <c r="X54" s="143"/>
      <c r="Y54" s="143"/>
      <c r="Z54" s="143"/>
      <c r="AA54" s="143"/>
      <c r="AB54" s="143"/>
      <c r="AC54" s="184"/>
      <c r="AF54" s="192"/>
      <c r="AG54" s="180"/>
      <c r="AH54" s="143"/>
      <c r="AI54" s="143"/>
      <c r="AJ54" s="143"/>
      <c r="AK54" s="143"/>
      <c r="AL54" s="143"/>
      <c r="AM54" s="145"/>
    </row>
    <row r="55" spans="2:40" ht="19.5" thickBot="1" x14ac:dyDescent="0.45">
      <c r="B55" s="282"/>
      <c r="C55" s="286"/>
      <c r="D55" s="177"/>
      <c r="E55" s="277">
        <f>E53+F53</f>
        <v>0</v>
      </c>
      <c r="F55" s="277"/>
      <c r="G55" s="277">
        <f>G53+H53</f>
        <v>0</v>
      </c>
      <c r="H55" s="277"/>
      <c r="I55" s="185"/>
      <c r="K55" s="88"/>
      <c r="L55" s="282"/>
      <c r="M55" s="153"/>
      <c r="N55" s="177"/>
      <c r="O55" s="277">
        <f>O53+P53</f>
        <v>129</v>
      </c>
      <c r="P55" s="277"/>
      <c r="Q55" s="277">
        <f>Q53+R53</f>
        <v>131</v>
      </c>
      <c r="R55" s="277"/>
      <c r="S55" s="185"/>
      <c r="V55" s="282"/>
      <c r="W55" s="153"/>
      <c r="X55" s="177"/>
      <c r="Y55" s="277">
        <f>Y53+Z53</f>
        <v>138</v>
      </c>
      <c r="Z55" s="277"/>
      <c r="AA55" s="277">
        <f>AA53+AB53</f>
        <v>185</v>
      </c>
      <c r="AB55" s="277"/>
      <c r="AC55" s="185"/>
      <c r="AF55" s="192"/>
      <c r="AG55" s="181"/>
      <c r="AH55" s="143"/>
      <c r="AI55" s="207">
        <f>AI53+AJ53</f>
        <v>209</v>
      </c>
      <c r="AJ55" s="208"/>
      <c r="AK55" s="207">
        <f>AK53+AL53</f>
        <v>207</v>
      </c>
      <c r="AL55" s="208"/>
      <c r="AM55" s="146"/>
      <c r="AN55" s="66">
        <f>AM53/22.5</f>
        <v>21.155555555555555</v>
      </c>
    </row>
    <row r="56" spans="2:40" x14ac:dyDescent="0.4">
      <c r="B56" s="282"/>
      <c r="C56" s="284" t="s">
        <v>516</v>
      </c>
      <c r="D56" s="143"/>
      <c r="E56" s="143"/>
      <c r="F56" s="143"/>
      <c r="G56" s="143"/>
      <c r="H56" s="143"/>
      <c r="I56" s="144"/>
      <c r="K56" s="88"/>
      <c r="L56" s="282"/>
      <c r="M56" s="272" t="s">
        <v>462</v>
      </c>
      <c r="N56" s="143" t="s">
        <v>505</v>
      </c>
      <c r="O56" s="143">
        <v>33</v>
      </c>
      <c r="P56" s="143">
        <v>19</v>
      </c>
      <c r="Q56" s="143">
        <v>55</v>
      </c>
      <c r="R56" s="143">
        <v>19</v>
      </c>
      <c r="S56" s="144">
        <v>44</v>
      </c>
      <c r="V56" s="282"/>
      <c r="W56" s="272" t="s">
        <v>439</v>
      </c>
      <c r="X56" s="143" t="s">
        <v>444</v>
      </c>
      <c r="Y56" s="143">
        <v>79</v>
      </c>
      <c r="Z56" s="143">
        <v>22</v>
      </c>
      <c r="AA56" s="143">
        <v>112</v>
      </c>
      <c r="AB56" s="143">
        <v>22</v>
      </c>
      <c r="AC56" s="144">
        <v>336</v>
      </c>
      <c r="AF56" s="192"/>
      <c r="AG56" s="272" t="s">
        <v>390</v>
      </c>
      <c r="AH56" s="273"/>
      <c r="AI56" s="200"/>
      <c r="AJ56" s="200"/>
      <c r="AK56" s="200"/>
      <c r="AL56" s="200"/>
      <c r="AM56" s="194"/>
    </row>
    <row r="57" spans="2:40" x14ac:dyDescent="0.4">
      <c r="B57" s="282"/>
      <c r="C57" s="285"/>
      <c r="D57" s="143"/>
      <c r="E57" s="143"/>
      <c r="F57" s="143"/>
      <c r="G57" s="143"/>
      <c r="H57" s="143"/>
      <c r="I57" s="145"/>
      <c r="K57" s="88"/>
      <c r="L57" s="282"/>
      <c r="M57" s="141"/>
      <c r="N57" s="143"/>
      <c r="O57" s="143"/>
      <c r="P57" s="143"/>
      <c r="Q57" s="143"/>
      <c r="R57" s="143"/>
      <c r="S57" s="145"/>
      <c r="V57" s="282"/>
      <c r="W57" s="141"/>
      <c r="X57" s="143"/>
      <c r="Y57" s="143"/>
      <c r="Z57" s="143"/>
      <c r="AA57" s="143"/>
      <c r="AB57" s="143"/>
      <c r="AC57" s="145"/>
      <c r="AF57" s="192"/>
      <c r="AG57" s="141"/>
      <c r="AH57" s="143"/>
      <c r="AI57" s="156"/>
      <c r="AJ57" s="156"/>
      <c r="AK57" s="156"/>
      <c r="AL57" s="156"/>
      <c r="AM57" s="145"/>
    </row>
    <row r="58" spans="2:40" ht="19.5" thickBot="1" x14ac:dyDescent="0.45">
      <c r="B58" s="282"/>
      <c r="C58" s="286"/>
      <c r="D58" s="143"/>
      <c r="E58" s="277">
        <f>E56+F56</f>
        <v>0</v>
      </c>
      <c r="F58" s="277"/>
      <c r="G58" s="277">
        <f>G56+H56</f>
        <v>0</v>
      </c>
      <c r="H58" s="277"/>
      <c r="I58" s="146"/>
      <c r="K58" s="88"/>
      <c r="L58" s="282"/>
      <c r="M58" s="153"/>
      <c r="N58" s="143"/>
      <c r="O58" s="277">
        <f>O56+P56</f>
        <v>52</v>
      </c>
      <c r="P58" s="277"/>
      <c r="Q58" s="277">
        <f>Q56+R56</f>
        <v>74</v>
      </c>
      <c r="R58" s="277"/>
      <c r="S58" s="146"/>
      <c r="V58" s="282"/>
      <c r="W58" s="153"/>
      <c r="X58" s="143"/>
      <c r="Y58" s="277">
        <f>Y56+Z56</f>
        <v>101</v>
      </c>
      <c r="Z58" s="277"/>
      <c r="AA58" s="277">
        <f>AA56+AB56</f>
        <v>134</v>
      </c>
      <c r="AB58" s="277"/>
      <c r="AC58" s="146"/>
      <c r="AF58" s="192"/>
      <c r="AG58" s="153"/>
      <c r="AH58" s="177"/>
      <c r="AI58" s="207"/>
      <c r="AJ58" s="208"/>
      <c r="AK58" s="207"/>
      <c r="AL58" s="208"/>
      <c r="AM58" s="176"/>
    </row>
    <row r="59" spans="2:40" x14ac:dyDescent="0.4">
      <c r="B59" s="282"/>
      <c r="C59" s="284" t="s">
        <v>517</v>
      </c>
      <c r="D59" s="279"/>
      <c r="E59" s="143"/>
      <c r="F59" s="143"/>
      <c r="G59" s="143"/>
      <c r="H59" s="143"/>
      <c r="I59" s="144"/>
      <c r="K59" s="88"/>
      <c r="L59" s="282"/>
      <c r="M59" s="272" t="s">
        <v>463</v>
      </c>
      <c r="N59" s="279" t="s">
        <v>508</v>
      </c>
      <c r="O59" s="143">
        <v>164</v>
      </c>
      <c r="P59" s="143">
        <v>41</v>
      </c>
      <c r="Q59" s="143">
        <v>158</v>
      </c>
      <c r="R59" s="143">
        <v>41</v>
      </c>
      <c r="S59" s="144">
        <v>525</v>
      </c>
      <c r="V59" s="282"/>
      <c r="W59" s="272" t="s">
        <v>455</v>
      </c>
      <c r="X59" s="279" t="s">
        <v>456</v>
      </c>
      <c r="Y59" s="143">
        <v>148</v>
      </c>
      <c r="Z59" s="143">
        <v>48</v>
      </c>
      <c r="AA59" s="143">
        <v>172</v>
      </c>
      <c r="AB59" s="143">
        <v>48</v>
      </c>
      <c r="AC59" s="144">
        <v>317</v>
      </c>
      <c r="AF59" s="192"/>
      <c r="AG59" s="272" t="s">
        <v>391</v>
      </c>
      <c r="AH59" s="197"/>
      <c r="AI59" s="273"/>
      <c r="AJ59" s="273"/>
      <c r="AK59" s="273"/>
      <c r="AL59" s="273"/>
      <c r="AM59" s="194"/>
    </row>
    <row r="60" spans="2:40" x14ac:dyDescent="0.4">
      <c r="B60" s="282"/>
      <c r="C60" s="285"/>
      <c r="D60" s="150"/>
      <c r="E60" s="143"/>
      <c r="F60" s="143"/>
      <c r="G60" s="143"/>
      <c r="H60" s="143"/>
      <c r="I60" s="145"/>
      <c r="K60" s="88"/>
      <c r="L60" s="282"/>
      <c r="M60" s="141"/>
      <c r="N60" s="150"/>
      <c r="O60" s="143"/>
      <c r="P60" s="143"/>
      <c r="Q60" s="143"/>
      <c r="R60" s="143"/>
      <c r="S60" s="145"/>
      <c r="V60" s="282"/>
      <c r="W60" s="141"/>
      <c r="X60" s="150"/>
      <c r="Y60" s="143"/>
      <c r="Z60" s="143"/>
      <c r="AA60" s="143"/>
      <c r="AB60" s="143"/>
      <c r="AC60" s="145"/>
      <c r="AF60" s="192"/>
      <c r="AG60" s="141"/>
      <c r="AH60" s="204"/>
      <c r="AI60" s="143"/>
      <c r="AJ60" s="143"/>
      <c r="AK60" s="143"/>
      <c r="AL60" s="143"/>
      <c r="AM60" s="145"/>
    </row>
    <row r="61" spans="2:40" ht="19.5" thickBot="1" x14ac:dyDescent="0.45">
      <c r="B61" s="283"/>
      <c r="C61" s="286"/>
      <c r="D61" s="280"/>
      <c r="E61" s="277">
        <f>E59+F59</f>
        <v>0</v>
      </c>
      <c r="F61" s="277"/>
      <c r="G61" s="277">
        <f>G59+H59</f>
        <v>0</v>
      </c>
      <c r="H61" s="277"/>
      <c r="I61" s="146"/>
      <c r="K61" s="88"/>
      <c r="L61" s="283"/>
      <c r="M61" s="153"/>
      <c r="N61" s="280"/>
      <c r="O61" s="277">
        <f>O59+P59</f>
        <v>205</v>
      </c>
      <c r="P61" s="277"/>
      <c r="Q61" s="277">
        <f>Q59+R59</f>
        <v>199</v>
      </c>
      <c r="R61" s="277"/>
      <c r="S61" s="146"/>
      <c r="V61" s="283"/>
      <c r="W61" s="153"/>
      <c r="X61" s="280"/>
      <c r="Y61" s="277">
        <f>Y59+Z59</f>
        <v>196</v>
      </c>
      <c r="Z61" s="277"/>
      <c r="AA61" s="277">
        <f>AA59+AB59</f>
        <v>220</v>
      </c>
      <c r="AB61" s="277"/>
      <c r="AC61" s="146"/>
      <c r="AF61" s="193"/>
      <c r="AG61" s="153"/>
      <c r="AH61" s="205"/>
      <c r="AI61" s="207">
        <f>AI59+AJ59</f>
        <v>0</v>
      </c>
      <c r="AJ61" s="208"/>
      <c r="AK61" s="207">
        <f>AK59+AL59</f>
        <v>0</v>
      </c>
      <c r="AL61" s="208"/>
      <c r="AM61" s="176"/>
    </row>
    <row r="62" spans="2:40" x14ac:dyDescent="0.4">
      <c r="B62" s="77"/>
      <c r="C62" s="77"/>
      <c r="D62" s="91"/>
      <c r="E62" s="92"/>
      <c r="F62" s="92"/>
      <c r="G62" s="92"/>
      <c r="H62" s="92"/>
      <c r="I62" s="77"/>
      <c r="K62" s="88"/>
      <c r="L62" s="88"/>
      <c r="M62" s="88"/>
      <c r="N62" s="88"/>
      <c r="O62" s="88"/>
      <c r="P62" s="88"/>
      <c r="Q62" s="88"/>
      <c r="R62" s="88"/>
    </row>
    <row r="63" spans="2:40" x14ac:dyDescent="0.4">
      <c r="D63" s="178" t="s">
        <v>145</v>
      </c>
    </row>
    <row r="64" spans="2:40" ht="19.5" thickBot="1" x14ac:dyDescent="0.45">
      <c r="D64" s="178"/>
    </row>
    <row r="65" spans="3:42"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B65" s="83"/>
      <c r="AC65" s="255" t="s">
        <v>183</v>
      </c>
      <c r="AD65" s="256"/>
      <c r="AE65" s="263" t="s">
        <v>147</v>
      </c>
      <c r="AF65" s="182"/>
      <c r="AG65" s="182" t="s">
        <v>148</v>
      </c>
      <c r="AH65" s="183"/>
      <c r="AJ65" s="83"/>
      <c r="AK65" s="255" t="s">
        <v>183</v>
      </c>
      <c r="AL65" s="256"/>
      <c r="AM65" s="263" t="s">
        <v>147</v>
      </c>
      <c r="AN65" s="182"/>
      <c r="AO65" s="182" t="s">
        <v>148</v>
      </c>
      <c r="AP65" s="183"/>
    </row>
    <row r="66" spans="3:42" x14ac:dyDescent="0.4">
      <c r="C66" s="84" t="s">
        <v>146</v>
      </c>
      <c r="D66" s="191" t="s">
        <v>512</v>
      </c>
      <c r="E66" s="266">
        <v>81</v>
      </c>
      <c r="F66" s="267"/>
      <c r="G66" s="97" t="s">
        <v>103</v>
      </c>
      <c r="H66" s="70" t="s">
        <v>128</v>
      </c>
      <c r="I66" s="70" t="s">
        <v>129</v>
      </c>
      <c r="J66" s="71" t="s">
        <v>128</v>
      </c>
      <c r="L66" s="191" t="s">
        <v>460</v>
      </c>
      <c r="M66" s="266">
        <v>79</v>
      </c>
      <c r="N66" s="267"/>
      <c r="O66" s="97" t="s">
        <v>103</v>
      </c>
      <c r="P66" s="70" t="s">
        <v>128</v>
      </c>
      <c r="Q66" s="70" t="s">
        <v>129</v>
      </c>
      <c r="R66" s="71" t="s">
        <v>128</v>
      </c>
      <c r="T66" s="191" t="s">
        <v>439</v>
      </c>
      <c r="U66" s="266">
        <v>162</v>
      </c>
      <c r="V66" s="267"/>
      <c r="W66" s="97" t="s">
        <v>103</v>
      </c>
      <c r="X66" s="70" t="s">
        <v>128</v>
      </c>
      <c r="Y66" s="70" t="s">
        <v>129</v>
      </c>
      <c r="Z66" s="71" t="s">
        <v>128</v>
      </c>
      <c r="AB66" s="191" t="s">
        <v>390</v>
      </c>
      <c r="AC66" s="266">
        <v>47</v>
      </c>
      <c r="AD66" s="267"/>
      <c r="AE66" s="97" t="s">
        <v>103</v>
      </c>
      <c r="AF66" s="70" t="s">
        <v>128</v>
      </c>
      <c r="AG66" s="70" t="s">
        <v>129</v>
      </c>
      <c r="AH66" s="71" t="s">
        <v>128</v>
      </c>
      <c r="AJ66" s="191" t="s">
        <v>333</v>
      </c>
      <c r="AK66" s="266">
        <v>88</v>
      </c>
      <c r="AL66" s="267"/>
      <c r="AM66" s="97" t="s">
        <v>103</v>
      </c>
      <c r="AN66" s="70" t="s">
        <v>128</v>
      </c>
      <c r="AO66" s="70" t="s">
        <v>129</v>
      </c>
      <c r="AP66" s="71" t="s">
        <v>128</v>
      </c>
    </row>
    <row r="67" spans="3:42" ht="19.5" x14ac:dyDescent="0.4">
      <c r="C67" s="107" t="s">
        <v>302</v>
      </c>
      <c r="D67" s="192"/>
      <c r="E67" s="268"/>
      <c r="F67" s="269"/>
      <c r="G67" s="142">
        <v>62</v>
      </c>
      <c r="H67" s="154">
        <v>5</v>
      </c>
      <c r="I67" s="154">
        <v>82</v>
      </c>
      <c r="J67" s="144">
        <v>5</v>
      </c>
      <c r="L67" s="192"/>
      <c r="M67" s="268"/>
      <c r="N67" s="269"/>
      <c r="O67" s="142">
        <v>43</v>
      </c>
      <c r="P67" s="154">
        <v>10</v>
      </c>
      <c r="Q67" s="154">
        <v>27</v>
      </c>
      <c r="R67" s="144">
        <v>10</v>
      </c>
      <c r="T67" s="192"/>
      <c r="U67" s="268"/>
      <c r="V67" s="269"/>
      <c r="W67" s="142">
        <v>38</v>
      </c>
      <c r="X67" s="154">
        <v>10</v>
      </c>
      <c r="Y67" s="154">
        <v>37</v>
      </c>
      <c r="Z67" s="144">
        <v>10</v>
      </c>
      <c r="AB67" s="192"/>
      <c r="AC67" s="268"/>
      <c r="AD67" s="269"/>
      <c r="AE67" s="142">
        <v>27</v>
      </c>
      <c r="AF67" s="154">
        <v>13</v>
      </c>
      <c r="AG67" s="154">
        <v>43</v>
      </c>
      <c r="AH67" s="144">
        <v>13</v>
      </c>
      <c r="AJ67" s="192"/>
      <c r="AK67" s="268"/>
      <c r="AL67" s="269"/>
      <c r="AM67" s="142">
        <v>43</v>
      </c>
      <c r="AN67" s="154">
        <v>9</v>
      </c>
      <c r="AO67" s="154">
        <v>42</v>
      </c>
      <c r="AP67" s="144">
        <v>9</v>
      </c>
    </row>
    <row r="68" spans="3:42" x14ac:dyDescent="0.4">
      <c r="D68" s="192"/>
      <c r="E68" s="268"/>
      <c r="F68" s="269"/>
      <c r="G68" s="264"/>
      <c r="H68" s="156"/>
      <c r="I68" s="156"/>
      <c r="J68" s="146"/>
      <c r="L68" s="192"/>
      <c r="M68" s="268"/>
      <c r="N68" s="269"/>
      <c r="O68" s="264"/>
      <c r="P68" s="156"/>
      <c r="Q68" s="156"/>
      <c r="R68" s="146"/>
      <c r="T68" s="192"/>
      <c r="U68" s="268"/>
      <c r="V68" s="269"/>
      <c r="W68" s="264"/>
      <c r="X68" s="156"/>
      <c r="Y68" s="156"/>
      <c r="Z68" s="146"/>
      <c r="AB68" s="192"/>
      <c r="AC68" s="268"/>
      <c r="AD68" s="269"/>
      <c r="AE68" s="264"/>
      <c r="AF68" s="156"/>
      <c r="AG68" s="156"/>
      <c r="AH68" s="146"/>
      <c r="AJ68" s="192"/>
      <c r="AK68" s="268"/>
      <c r="AL68" s="269"/>
      <c r="AM68" s="264"/>
      <c r="AN68" s="156"/>
      <c r="AO68" s="156"/>
      <c r="AP68" s="146"/>
    </row>
    <row r="69" spans="3:42" ht="19.5" thickBot="1" x14ac:dyDescent="0.45">
      <c r="D69" s="193"/>
      <c r="E69" s="270"/>
      <c r="F69" s="271"/>
      <c r="G69" s="265">
        <f>G67+H67</f>
        <v>67</v>
      </c>
      <c r="H69" s="196"/>
      <c r="I69" s="195">
        <f>I67+J67</f>
        <v>87</v>
      </c>
      <c r="J69" s="201"/>
      <c r="L69" s="193"/>
      <c r="M69" s="270"/>
      <c r="N69" s="271"/>
      <c r="O69" s="265">
        <f>O67+P67</f>
        <v>53</v>
      </c>
      <c r="P69" s="196"/>
      <c r="Q69" s="195">
        <f>Q67+R67</f>
        <v>37</v>
      </c>
      <c r="R69" s="201"/>
      <c r="T69" s="193"/>
      <c r="U69" s="270"/>
      <c r="V69" s="271"/>
      <c r="W69" s="265">
        <f>W67+X67</f>
        <v>48</v>
      </c>
      <c r="X69" s="196"/>
      <c r="Y69" s="195">
        <f>Y67+Z67</f>
        <v>47</v>
      </c>
      <c r="Z69" s="201"/>
      <c r="AB69" s="193"/>
      <c r="AC69" s="270"/>
      <c r="AD69" s="271"/>
      <c r="AE69" s="265">
        <f>AE67+AF67</f>
        <v>40</v>
      </c>
      <c r="AF69" s="196"/>
      <c r="AG69" s="195">
        <f>AG67+AH67</f>
        <v>56</v>
      </c>
      <c r="AH69" s="201"/>
      <c r="AJ69" s="193"/>
      <c r="AK69" s="270"/>
      <c r="AL69" s="271"/>
      <c r="AM69" s="265">
        <f>AM67+AN67</f>
        <v>52</v>
      </c>
      <c r="AN69" s="196"/>
      <c r="AO69" s="195">
        <f>AO67+AP67</f>
        <v>51</v>
      </c>
      <c r="AP69" s="201"/>
    </row>
    <row r="70" spans="3:42" x14ac:dyDescent="0.4">
      <c r="D70" s="191" t="s">
        <v>513</v>
      </c>
      <c r="E70" s="266">
        <v>76</v>
      </c>
      <c r="F70" s="267"/>
      <c r="G70" s="97" t="s">
        <v>103</v>
      </c>
      <c r="H70" s="70" t="s">
        <v>128</v>
      </c>
      <c r="I70" s="70" t="s">
        <v>129</v>
      </c>
      <c r="J70" s="71" t="s">
        <v>128</v>
      </c>
      <c r="L70" s="191" t="s">
        <v>461</v>
      </c>
      <c r="M70" s="266">
        <v>184</v>
      </c>
      <c r="N70" s="267"/>
      <c r="O70" s="97" t="s">
        <v>103</v>
      </c>
      <c r="P70" s="70" t="s">
        <v>128</v>
      </c>
      <c r="Q70" s="70" t="s">
        <v>129</v>
      </c>
      <c r="R70" s="71" t="s">
        <v>128</v>
      </c>
      <c r="T70" s="191" t="s">
        <v>455</v>
      </c>
      <c r="U70" s="266">
        <v>380</v>
      </c>
      <c r="V70" s="267"/>
      <c r="W70" s="97" t="s">
        <v>103</v>
      </c>
      <c r="X70" s="70" t="s">
        <v>128</v>
      </c>
      <c r="Y70" s="70" t="s">
        <v>129</v>
      </c>
      <c r="Z70" s="71" t="s">
        <v>128</v>
      </c>
      <c r="AB70" s="191" t="s">
        <v>391</v>
      </c>
      <c r="AC70" s="266">
        <v>57</v>
      </c>
      <c r="AD70" s="267"/>
      <c r="AE70" s="97" t="s">
        <v>103</v>
      </c>
      <c r="AF70" s="70" t="s">
        <v>128</v>
      </c>
      <c r="AG70" s="70" t="s">
        <v>129</v>
      </c>
      <c r="AH70" s="71" t="s">
        <v>128</v>
      </c>
      <c r="AJ70" s="191" t="s">
        <v>334</v>
      </c>
      <c r="AK70" s="266">
        <v>62</v>
      </c>
      <c r="AL70" s="267"/>
      <c r="AM70" s="97" t="s">
        <v>103</v>
      </c>
      <c r="AN70" s="70" t="s">
        <v>128</v>
      </c>
      <c r="AO70" s="70" t="s">
        <v>129</v>
      </c>
      <c r="AP70" s="71" t="s">
        <v>128</v>
      </c>
    </row>
    <row r="71" spans="3:42" x14ac:dyDescent="0.4">
      <c r="D71" s="192"/>
      <c r="E71" s="268"/>
      <c r="F71" s="269"/>
      <c r="G71" s="142">
        <v>10</v>
      </c>
      <c r="H71" s="154">
        <v>3</v>
      </c>
      <c r="I71" s="154">
        <v>30</v>
      </c>
      <c r="J71" s="144">
        <v>3</v>
      </c>
      <c r="L71" s="192"/>
      <c r="M71" s="268"/>
      <c r="N71" s="269"/>
      <c r="O71" s="142">
        <v>21</v>
      </c>
      <c r="P71" s="154">
        <v>0</v>
      </c>
      <c r="Q71" s="154">
        <v>25</v>
      </c>
      <c r="R71" s="144">
        <v>0</v>
      </c>
      <c r="T71" s="192"/>
      <c r="U71" s="268"/>
      <c r="V71" s="269"/>
      <c r="W71" s="142">
        <v>53</v>
      </c>
      <c r="X71" s="154">
        <v>16</v>
      </c>
      <c r="Y71" s="154">
        <v>65</v>
      </c>
      <c r="Z71" s="144">
        <v>16</v>
      </c>
      <c r="AB71" s="192"/>
      <c r="AC71" s="268"/>
      <c r="AD71" s="269"/>
      <c r="AE71" s="142">
        <v>32</v>
      </c>
      <c r="AF71" s="154">
        <v>7</v>
      </c>
      <c r="AG71" s="154">
        <v>32</v>
      </c>
      <c r="AH71" s="144">
        <v>7</v>
      </c>
      <c r="AJ71" s="192"/>
      <c r="AK71" s="268"/>
      <c r="AL71" s="269"/>
      <c r="AM71" s="142">
        <v>85</v>
      </c>
      <c r="AN71" s="154">
        <v>18</v>
      </c>
      <c r="AO71" s="154">
        <v>91</v>
      </c>
      <c r="AP71" s="144">
        <v>18</v>
      </c>
    </row>
    <row r="72" spans="3:42" x14ac:dyDescent="0.4">
      <c r="D72" s="192"/>
      <c r="E72" s="268"/>
      <c r="F72" s="269"/>
      <c r="G72" s="264"/>
      <c r="H72" s="156"/>
      <c r="I72" s="156"/>
      <c r="J72" s="146"/>
      <c r="L72" s="192"/>
      <c r="M72" s="268"/>
      <c r="N72" s="269"/>
      <c r="O72" s="264"/>
      <c r="P72" s="156"/>
      <c r="Q72" s="156"/>
      <c r="R72" s="146"/>
      <c r="T72" s="192"/>
      <c r="U72" s="268"/>
      <c r="V72" s="269"/>
      <c r="W72" s="264"/>
      <c r="X72" s="156"/>
      <c r="Y72" s="156"/>
      <c r="Z72" s="146"/>
      <c r="AB72" s="192"/>
      <c r="AC72" s="268"/>
      <c r="AD72" s="269"/>
      <c r="AE72" s="264"/>
      <c r="AF72" s="156"/>
      <c r="AG72" s="156"/>
      <c r="AH72" s="146"/>
      <c r="AJ72" s="192"/>
      <c r="AK72" s="268"/>
      <c r="AL72" s="269"/>
      <c r="AM72" s="264"/>
      <c r="AN72" s="156"/>
      <c r="AO72" s="156"/>
      <c r="AP72" s="146"/>
    </row>
    <row r="73" spans="3:42" ht="19.5" thickBot="1" x14ac:dyDescent="0.45">
      <c r="D73" s="193"/>
      <c r="E73" s="270"/>
      <c r="F73" s="271"/>
      <c r="G73" s="265">
        <f>G71+H71</f>
        <v>13</v>
      </c>
      <c r="H73" s="196"/>
      <c r="I73" s="195">
        <f>I71+J71</f>
        <v>33</v>
      </c>
      <c r="J73" s="201"/>
      <c r="L73" s="193"/>
      <c r="M73" s="270"/>
      <c r="N73" s="271"/>
      <c r="O73" s="265">
        <f>O71+P71</f>
        <v>21</v>
      </c>
      <c r="P73" s="196"/>
      <c r="Q73" s="195">
        <f>Q71+R71</f>
        <v>25</v>
      </c>
      <c r="R73" s="201"/>
      <c r="T73" s="193"/>
      <c r="U73" s="270"/>
      <c r="V73" s="271"/>
      <c r="W73" s="265">
        <f>W71+X71</f>
        <v>69</v>
      </c>
      <c r="X73" s="196"/>
      <c r="Y73" s="195">
        <f>Y71+Z71</f>
        <v>81</v>
      </c>
      <c r="Z73" s="201"/>
      <c r="AB73" s="193"/>
      <c r="AC73" s="270"/>
      <c r="AD73" s="271"/>
      <c r="AE73" s="265">
        <f>AE71+AF71</f>
        <v>39</v>
      </c>
      <c r="AF73" s="196"/>
      <c r="AG73" s="195">
        <f>AG71+AH71</f>
        <v>39</v>
      </c>
      <c r="AH73" s="201"/>
      <c r="AJ73" s="193"/>
      <c r="AK73" s="270"/>
      <c r="AL73" s="271"/>
      <c r="AM73" s="265">
        <f>AM71+AN71</f>
        <v>103</v>
      </c>
      <c r="AN73" s="196"/>
      <c r="AO73" s="195">
        <f>AO71+AP71</f>
        <v>109</v>
      </c>
      <c r="AP73" s="201"/>
    </row>
    <row r="74" spans="3:42" x14ac:dyDescent="0.4">
      <c r="D74" s="191" t="s">
        <v>514</v>
      </c>
      <c r="E74" s="266">
        <v>94</v>
      </c>
      <c r="F74" s="267"/>
      <c r="G74" s="97" t="s">
        <v>103</v>
      </c>
      <c r="H74" s="70" t="s">
        <v>128</v>
      </c>
      <c r="I74" s="70" t="s">
        <v>129</v>
      </c>
      <c r="J74" s="71" t="s">
        <v>128</v>
      </c>
      <c r="L74" s="191" t="s">
        <v>462</v>
      </c>
      <c r="M74" s="266">
        <v>127</v>
      </c>
      <c r="N74" s="267"/>
      <c r="O74" s="97" t="s">
        <v>103</v>
      </c>
      <c r="P74" s="70" t="s">
        <v>128</v>
      </c>
      <c r="Q74" s="70" t="s">
        <v>129</v>
      </c>
      <c r="R74" s="71" t="s">
        <v>128</v>
      </c>
      <c r="T74" s="191" t="s">
        <v>454</v>
      </c>
      <c r="U74" s="266">
        <v>97</v>
      </c>
      <c r="V74" s="267"/>
      <c r="W74" s="97" t="s">
        <v>103</v>
      </c>
      <c r="X74" s="70" t="s">
        <v>128</v>
      </c>
      <c r="Y74" s="70" t="s">
        <v>129</v>
      </c>
      <c r="Z74" s="71" t="s">
        <v>128</v>
      </c>
      <c r="AB74" s="191" t="s">
        <v>398</v>
      </c>
      <c r="AC74" s="266">
        <v>111</v>
      </c>
      <c r="AD74" s="267"/>
      <c r="AE74" s="97" t="s">
        <v>103</v>
      </c>
      <c r="AF74" s="70" t="s">
        <v>128</v>
      </c>
      <c r="AG74" s="70" t="s">
        <v>129</v>
      </c>
      <c r="AH74" s="71" t="s">
        <v>128</v>
      </c>
      <c r="AJ74" s="191" t="s">
        <v>335</v>
      </c>
      <c r="AK74" s="266">
        <v>148</v>
      </c>
      <c r="AL74" s="267"/>
      <c r="AM74" s="97" t="s">
        <v>103</v>
      </c>
      <c r="AN74" s="70" t="s">
        <v>128</v>
      </c>
      <c r="AO74" s="70" t="s">
        <v>129</v>
      </c>
      <c r="AP74" s="71" t="s">
        <v>128</v>
      </c>
    </row>
    <row r="75" spans="3:42" x14ac:dyDescent="0.4">
      <c r="D75" s="192"/>
      <c r="E75" s="268"/>
      <c r="F75" s="269"/>
      <c r="G75" s="142">
        <v>18</v>
      </c>
      <c r="H75" s="154">
        <v>5</v>
      </c>
      <c r="I75" s="154">
        <v>26</v>
      </c>
      <c r="J75" s="144">
        <v>5</v>
      </c>
      <c r="L75" s="192"/>
      <c r="M75" s="268"/>
      <c r="N75" s="269"/>
      <c r="O75" s="142">
        <v>21</v>
      </c>
      <c r="P75" s="154">
        <v>4</v>
      </c>
      <c r="Q75" s="154">
        <v>37</v>
      </c>
      <c r="R75" s="144">
        <v>4</v>
      </c>
      <c r="T75" s="192"/>
      <c r="U75" s="268"/>
      <c r="V75" s="269"/>
      <c r="W75" s="142">
        <v>53</v>
      </c>
      <c r="X75" s="154">
        <v>7</v>
      </c>
      <c r="Y75" s="154">
        <v>75</v>
      </c>
      <c r="Z75" s="144">
        <v>7</v>
      </c>
      <c r="AB75" s="192"/>
      <c r="AC75" s="268"/>
      <c r="AD75" s="269"/>
      <c r="AE75" s="142">
        <v>61</v>
      </c>
      <c r="AF75" s="154">
        <v>15</v>
      </c>
      <c r="AG75" s="154">
        <v>58</v>
      </c>
      <c r="AH75" s="144">
        <v>15</v>
      </c>
      <c r="AJ75" s="192"/>
      <c r="AK75" s="268"/>
      <c r="AL75" s="269"/>
      <c r="AM75" s="142">
        <v>157</v>
      </c>
      <c r="AN75" s="154">
        <v>33</v>
      </c>
      <c r="AO75" s="154">
        <v>134</v>
      </c>
      <c r="AP75" s="144">
        <v>33</v>
      </c>
    </row>
    <row r="76" spans="3:42" x14ac:dyDescent="0.4">
      <c r="D76" s="192"/>
      <c r="E76" s="268"/>
      <c r="F76" s="269"/>
      <c r="G76" s="264"/>
      <c r="H76" s="156"/>
      <c r="I76" s="156"/>
      <c r="J76" s="146"/>
      <c r="L76" s="192"/>
      <c r="M76" s="268"/>
      <c r="N76" s="269"/>
      <c r="O76" s="264"/>
      <c r="P76" s="156"/>
      <c r="Q76" s="156"/>
      <c r="R76" s="146"/>
      <c r="T76" s="192"/>
      <c r="U76" s="268"/>
      <c r="V76" s="269"/>
      <c r="W76" s="264"/>
      <c r="X76" s="156"/>
      <c r="Y76" s="156"/>
      <c r="Z76" s="146"/>
      <c r="AB76" s="192"/>
      <c r="AC76" s="268"/>
      <c r="AD76" s="269"/>
      <c r="AE76" s="264"/>
      <c r="AF76" s="156"/>
      <c r="AG76" s="156"/>
      <c r="AH76" s="146"/>
      <c r="AJ76" s="192"/>
      <c r="AK76" s="268"/>
      <c r="AL76" s="269"/>
      <c r="AM76" s="264"/>
      <c r="AN76" s="156"/>
      <c r="AO76" s="156"/>
      <c r="AP76" s="146"/>
    </row>
    <row r="77" spans="3:42" ht="19.5" thickBot="1" x14ac:dyDescent="0.45">
      <c r="D77" s="193"/>
      <c r="E77" s="270"/>
      <c r="F77" s="271"/>
      <c r="G77" s="265">
        <f>G75+H75</f>
        <v>23</v>
      </c>
      <c r="H77" s="196"/>
      <c r="I77" s="195">
        <f>I75+J75</f>
        <v>31</v>
      </c>
      <c r="J77" s="201"/>
      <c r="L77" s="193"/>
      <c r="M77" s="270"/>
      <c r="N77" s="271"/>
      <c r="O77" s="265">
        <f>O75+P75</f>
        <v>25</v>
      </c>
      <c r="P77" s="196"/>
      <c r="Q77" s="195">
        <f>Q75+R75</f>
        <v>41</v>
      </c>
      <c r="R77" s="201"/>
      <c r="T77" s="193"/>
      <c r="U77" s="270"/>
      <c r="V77" s="271"/>
      <c r="W77" s="265">
        <f t="shared" ref="W77" si="3">W75+X75</f>
        <v>60</v>
      </c>
      <c r="X77" s="196"/>
      <c r="Y77" s="195">
        <f t="shared" ref="Y77" si="4">Y75+Z75</f>
        <v>82</v>
      </c>
      <c r="Z77" s="201"/>
      <c r="AB77" s="193"/>
      <c r="AC77" s="270"/>
      <c r="AD77" s="271"/>
      <c r="AE77" s="265">
        <f>AE75+AF75</f>
        <v>76</v>
      </c>
      <c r="AF77" s="196"/>
      <c r="AG77" s="195">
        <f>AG75+AH75</f>
        <v>73</v>
      </c>
      <c r="AH77" s="201"/>
      <c r="AJ77" s="193"/>
      <c r="AK77" s="270"/>
      <c r="AL77" s="271"/>
      <c r="AM77" s="265">
        <f>AM75+AN75</f>
        <v>190</v>
      </c>
      <c r="AN77" s="196"/>
      <c r="AO77" s="195">
        <f>AO75+AP75</f>
        <v>167</v>
      </c>
      <c r="AP77" s="201"/>
    </row>
    <row r="78" spans="3:42" x14ac:dyDescent="0.4">
      <c r="D78" s="191" t="s">
        <v>515</v>
      </c>
      <c r="E78" s="266"/>
      <c r="F78" s="267"/>
      <c r="G78" s="97" t="s">
        <v>103</v>
      </c>
      <c r="H78" s="70" t="s">
        <v>128</v>
      </c>
      <c r="I78" s="70" t="s">
        <v>129</v>
      </c>
      <c r="J78" s="71" t="s">
        <v>128</v>
      </c>
      <c r="L78" s="191" t="s">
        <v>463</v>
      </c>
      <c r="M78" s="266">
        <v>94</v>
      </c>
      <c r="N78" s="267"/>
      <c r="O78" s="97" t="s">
        <v>103</v>
      </c>
      <c r="P78" s="70" t="s">
        <v>128</v>
      </c>
      <c r="Q78" s="70" t="s">
        <v>129</v>
      </c>
      <c r="R78" s="71" t="s">
        <v>128</v>
      </c>
      <c r="T78" s="191" t="s">
        <v>447</v>
      </c>
      <c r="U78" s="266">
        <v>64</v>
      </c>
      <c r="V78" s="267"/>
      <c r="W78" s="97" t="s">
        <v>103</v>
      </c>
      <c r="X78" s="70" t="s">
        <v>128</v>
      </c>
      <c r="Y78" s="70" t="s">
        <v>129</v>
      </c>
      <c r="Z78" s="71" t="s">
        <v>128</v>
      </c>
      <c r="AB78" s="191" t="s">
        <v>399</v>
      </c>
      <c r="AC78" s="266">
        <v>176</v>
      </c>
      <c r="AD78" s="267"/>
      <c r="AE78" s="97" t="s">
        <v>103</v>
      </c>
      <c r="AF78" s="70" t="s">
        <v>128</v>
      </c>
      <c r="AG78" s="70" t="s">
        <v>129</v>
      </c>
      <c r="AH78" s="71" t="s">
        <v>128</v>
      </c>
      <c r="AJ78" s="191" t="s">
        <v>336</v>
      </c>
      <c r="AK78" s="266">
        <v>447</v>
      </c>
      <c r="AL78" s="267"/>
      <c r="AM78" s="97" t="s">
        <v>103</v>
      </c>
      <c r="AN78" s="70" t="s">
        <v>128</v>
      </c>
      <c r="AO78" s="70" t="s">
        <v>129</v>
      </c>
      <c r="AP78" s="71" t="s">
        <v>128</v>
      </c>
    </row>
    <row r="79" spans="3:42" x14ac:dyDescent="0.4">
      <c r="D79" s="192"/>
      <c r="E79" s="268"/>
      <c r="F79" s="269"/>
      <c r="G79" s="142"/>
      <c r="H79" s="154"/>
      <c r="I79" s="154"/>
      <c r="J79" s="144"/>
      <c r="L79" s="192"/>
      <c r="M79" s="268"/>
      <c r="N79" s="269"/>
      <c r="O79" s="142">
        <v>45</v>
      </c>
      <c r="P79" s="154">
        <v>1</v>
      </c>
      <c r="Q79" s="154">
        <v>38</v>
      </c>
      <c r="R79" s="144">
        <v>1</v>
      </c>
      <c r="T79" s="192"/>
      <c r="U79" s="268"/>
      <c r="V79" s="269"/>
      <c r="W79" s="142">
        <v>67</v>
      </c>
      <c r="X79" s="154">
        <v>8</v>
      </c>
      <c r="Y79" s="154">
        <v>44</v>
      </c>
      <c r="Z79" s="144">
        <v>8</v>
      </c>
      <c r="AB79" s="192"/>
      <c r="AC79" s="268"/>
      <c r="AD79" s="269"/>
      <c r="AE79" s="142">
        <v>21</v>
      </c>
      <c r="AF79" s="154">
        <v>4</v>
      </c>
      <c r="AG79" s="154">
        <v>23</v>
      </c>
      <c r="AH79" s="144">
        <v>4</v>
      </c>
      <c r="AJ79" s="192"/>
      <c r="AK79" s="268"/>
      <c r="AL79" s="269"/>
      <c r="AM79" s="142">
        <v>167</v>
      </c>
      <c r="AN79" s="154">
        <v>35</v>
      </c>
      <c r="AO79" s="154">
        <v>179</v>
      </c>
      <c r="AP79" s="144">
        <v>35</v>
      </c>
    </row>
    <row r="80" spans="3:42" x14ac:dyDescent="0.4">
      <c r="D80" s="192"/>
      <c r="E80" s="268"/>
      <c r="F80" s="269"/>
      <c r="G80" s="264"/>
      <c r="H80" s="156"/>
      <c r="I80" s="156"/>
      <c r="J80" s="146"/>
      <c r="L80" s="192"/>
      <c r="M80" s="268"/>
      <c r="N80" s="269"/>
      <c r="O80" s="264"/>
      <c r="P80" s="156"/>
      <c r="Q80" s="156"/>
      <c r="R80" s="146"/>
      <c r="T80" s="192"/>
      <c r="U80" s="268"/>
      <c r="V80" s="269"/>
      <c r="W80" s="264"/>
      <c r="X80" s="156"/>
      <c r="Y80" s="156"/>
      <c r="Z80" s="146"/>
      <c r="AB80" s="192"/>
      <c r="AC80" s="268"/>
      <c r="AD80" s="269"/>
      <c r="AE80" s="264"/>
      <c r="AF80" s="156"/>
      <c r="AG80" s="156"/>
      <c r="AH80" s="146"/>
      <c r="AJ80" s="192"/>
      <c r="AK80" s="268"/>
      <c r="AL80" s="269"/>
      <c r="AM80" s="264"/>
      <c r="AN80" s="156"/>
      <c r="AO80" s="156"/>
      <c r="AP80" s="146"/>
    </row>
    <row r="81" spans="4:42" ht="19.5" thickBot="1" x14ac:dyDescent="0.45">
      <c r="D81" s="193"/>
      <c r="E81" s="270"/>
      <c r="F81" s="271"/>
      <c r="G81" s="265">
        <f>G79+H79</f>
        <v>0</v>
      </c>
      <c r="H81" s="196"/>
      <c r="I81" s="195">
        <f>I79+J79</f>
        <v>0</v>
      </c>
      <c r="J81" s="201"/>
      <c r="L81" s="193"/>
      <c r="M81" s="270"/>
      <c r="N81" s="271"/>
      <c r="O81" s="265">
        <f>O79+P79</f>
        <v>46</v>
      </c>
      <c r="P81" s="196"/>
      <c r="Q81" s="195">
        <f>Q79+R79</f>
        <v>39</v>
      </c>
      <c r="R81" s="201"/>
      <c r="T81" s="193"/>
      <c r="U81" s="270"/>
      <c r="V81" s="271"/>
      <c r="W81" s="265">
        <f t="shared" ref="W81" si="5">W79+X79</f>
        <v>75</v>
      </c>
      <c r="X81" s="196"/>
      <c r="Y81" s="195">
        <f t="shared" ref="Y81" si="6">Y79+Z79</f>
        <v>52</v>
      </c>
      <c r="Z81" s="201"/>
      <c r="AB81" s="193"/>
      <c r="AC81" s="270"/>
      <c r="AD81" s="271"/>
      <c r="AE81" s="265">
        <f>AE79+AF79</f>
        <v>25</v>
      </c>
      <c r="AF81" s="196"/>
      <c r="AG81" s="195">
        <f>AG79+AH79</f>
        <v>27</v>
      </c>
      <c r="AH81" s="201"/>
      <c r="AJ81" s="193"/>
      <c r="AK81" s="270"/>
      <c r="AL81" s="271"/>
      <c r="AM81" s="265">
        <f>AM79+AN79</f>
        <v>202</v>
      </c>
      <c r="AN81" s="196"/>
      <c r="AO81" s="195">
        <f>AO79+AP79</f>
        <v>214</v>
      </c>
      <c r="AP81" s="201"/>
    </row>
    <row r="82" spans="4:42" x14ac:dyDescent="0.4">
      <c r="D82" s="191" t="s">
        <v>516</v>
      </c>
      <c r="E82" s="266"/>
      <c r="F82" s="267"/>
      <c r="G82" s="97" t="s">
        <v>103</v>
      </c>
      <c r="H82" s="70" t="s">
        <v>128</v>
      </c>
      <c r="I82" s="70" t="s">
        <v>129</v>
      </c>
      <c r="J82" s="71" t="s">
        <v>128</v>
      </c>
      <c r="L82" s="191" t="s">
        <v>496</v>
      </c>
      <c r="M82" s="266">
        <v>105</v>
      </c>
      <c r="N82" s="267"/>
      <c r="O82" s="97" t="s">
        <v>103</v>
      </c>
      <c r="P82" s="70" t="s">
        <v>128</v>
      </c>
      <c r="Q82" s="70" t="s">
        <v>129</v>
      </c>
      <c r="R82" s="71" t="s">
        <v>128</v>
      </c>
      <c r="T82" s="191" t="s">
        <v>448</v>
      </c>
      <c r="U82" s="266">
        <v>22</v>
      </c>
      <c r="V82" s="267"/>
      <c r="W82" s="97" t="s">
        <v>103</v>
      </c>
      <c r="X82" s="70" t="s">
        <v>128</v>
      </c>
      <c r="Y82" s="70" t="s">
        <v>129</v>
      </c>
      <c r="Z82" s="71" t="s">
        <v>128</v>
      </c>
      <c r="AB82" s="191" t="s">
        <v>427</v>
      </c>
      <c r="AC82" s="266">
        <v>576</v>
      </c>
      <c r="AD82" s="267"/>
      <c r="AE82" s="97" t="s">
        <v>103</v>
      </c>
      <c r="AF82" s="70" t="s">
        <v>128</v>
      </c>
      <c r="AG82" s="70" t="s">
        <v>129</v>
      </c>
      <c r="AH82" s="71" t="s">
        <v>128</v>
      </c>
      <c r="AJ82" s="191" t="s">
        <v>337</v>
      </c>
      <c r="AK82" s="266">
        <v>109</v>
      </c>
      <c r="AL82" s="267"/>
      <c r="AM82" s="97" t="s">
        <v>103</v>
      </c>
      <c r="AN82" s="70" t="s">
        <v>128</v>
      </c>
      <c r="AO82" s="70" t="s">
        <v>129</v>
      </c>
      <c r="AP82" s="71" t="s">
        <v>128</v>
      </c>
    </row>
    <row r="83" spans="4:42" x14ac:dyDescent="0.4">
      <c r="D83" s="192"/>
      <c r="E83" s="268"/>
      <c r="F83" s="269"/>
      <c r="G83" s="142"/>
      <c r="H83" s="154"/>
      <c r="I83" s="154"/>
      <c r="J83" s="144"/>
      <c r="L83" s="192"/>
      <c r="M83" s="268"/>
      <c r="N83" s="269"/>
      <c r="O83" s="142">
        <v>28</v>
      </c>
      <c r="P83" s="154">
        <v>3</v>
      </c>
      <c r="Q83" s="154">
        <v>36</v>
      </c>
      <c r="R83" s="144">
        <v>3</v>
      </c>
      <c r="T83" s="192"/>
      <c r="U83" s="268"/>
      <c r="V83" s="269"/>
      <c r="W83" s="142">
        <v>24</v>
      </c>
      <c r="X83" s="154">
        <v>3</v>
      </c>
      <c r="Y83" s="154">
        <v>21</v>
      </c>
      <c r="Z83" s="144">
        <v>3</v>
      </c>
      <c r="AB83" s="192"/>
      <c r="AC83" s="268"/>
      <c r="AD83" s="269"/>
      <c r="AE83" s="142">
        <v>44</v>
      </c>
      <c r="AF83" s="154">
        <v>6</v>
      </c>
      <c r="AG83" s="154">
        <v>29</v>
      </c>
      <c r="AH83" s="144">
        <v>6</v>
      </c>
      <c r="AJ83" s="192"/>
      <c r="AK83" s="268"/>
      <c r="AL83" s="269"/>
      <c r="AM83" s="142">
        <v>160</v>
      </c>
      <c r="AN83" s="154">
        <v>40</v>
      </c>
      <c r="AO83" s="154">
        <v>155</v>
      </c>
      <c r="AP83" s="144">
        <v>40</v>
      </c>
    </row>
    <row r="84" spans="4:42" x14ac:dyDescent="0.4">
      <c r="D84" s="192"/>
      <c r="E84" s="268"/>
      <c r="F84" s="269"/>
      <c r="G84" s="264"/>
      <c r="H84" s="156"/>
      <c r="I84" s="156"/>
      <c r="J84" s="146"/>
      <c r="L84" s="192"/>
      <c r="M84" s="268"/>
      <c r="N84" s="269"/>
      <c r="O84" s="264"/>
      <c r="P84" s="156"/>
      <c r="Q84" s="156"/>
      <c r="R84" s="146"/>
      <c r="T84" s="192"/>
      <c r="U84" s="268"/>
      <c r="V84" s="269"/>
      <c r="W84" s="264"/>
      <c r="X84" s="156"/>
      <c r="Y84" s="156"/>
      <c r="Z84" s="146"/>
      <c r="AB84" s="192"/>
      <c r="AC84" s="268"/>
      <c r="AD84" s="269"/>
      <c r="AE84" s="264"/>
      <c r="AF84" s="156"/>
      <c r="AG84" s="156"/>
      <c r="AH84" s="146"/>
      <c r="AJ84" s="192"/>
      <c r="AK84" s="268"/>
      <c r="AL84" s="269"/>
      <c r="AM84" s="264"/>
      <c r="AN84" s="156"/>
      <c r="AO84" s="156"/>
      <c r="AP84" s="146"/>
    </row>
    <row r="85" spans="4:42" ht="19.5" thickBot="1" x14ac:dyDescent="0.45">
      <c r="D85" s="193"/>
      <c r="E85" s="270"/>
      <c r="F85" s="271"/>
      <c r="G85" s="265">
        <f>G83+H83</f>
        <v>0</v>
      </c>
      <c r="H85" s="196"/>
      <c r="I85" s="195">
        <f>I83+J83</f>
        <v>0</v>
      </c>
      <c r="J85" s="201"/>
      <c r="L85" s="193"/>
      <c r="M85" s="270"/>
      <c r="N85" s="271"/>
      <c r="O85" s="265">
        <f>O83+P83</f>
        <v>31</v>
      </c>
      <c r="P85" s="196"/>
      <c r="Q85" s="195">
        <f>Q83+R83</f>
        <v>39</v>
      </c>
      <c r="R85" s="201"/>
      <c r="T85" s="193"/>
      <c r="U85" s="270"/>
      <c r="V85" s="271"/>
      <c r="W85" s="265">
        <f t="shared" ref="W85" si="7">W83+X83</f>
        <v>27</v>
      </c>
      <c r="X85" s="196"/>
      <c r="Y85" s="195">
        <f t="shared" ref="Y85" si="8">Y83+Z83</f>
        <v>24</v>
      </c>
      <c r="Z85" s="201"/>
      <c r="AB85" s="193"/>
      <c r="AC85" s="270"/>
      <c r="AD85" s="271"/>
      <c r="AE85" s="265">
        <f>AE83+AF83</f>
        <v>50</v>
      </c>
      <c r="AF85" s="196"/>
      <c r="AG85" s="195">
        <f>AG83+AH83</f>
        <v>35</v>
      </c>
      <c r="AH85" s="201"/>
      <c r="AJ85" s="193"/>
      <c r="AK85" s="270"/>
      <c r="AL85" s="271"/>
      <c r="AM85" s="265">
        <f>AM83+AN83</f>
        <v>200</v>
      </c>
      <c r="AN85" s="196"/>
      <c r="AO85" s="195">
        <f>AO83+AP83</f>
        <v>195</v>
      </c>
      <c r="AP85" s="201"/>
    </row>
    <row r="86" spans="4:42" x14ac:dyDescent="0.4">
      <c r="D86" s="191" t="s">
        <v>517</v>
      </c>
      <c r="E86" s="266"/>
      <c r="F86" s="267"/>
      <c r="G86" s="97" t="s">
        <v>103</v>
      </c>
      <c r="H86" s="70" t="s">
        <v>128</v>
      </c>
      <c r="I86" s="70" t="s">
        <v>129</v>
      </c>
      <c r="J86" s="71" t="s">
        <v>128</v>
      </c>
      <c r="L86" s="191" t="s">
        <v>497</v>
      </c>
      <c r="M86" s="266">
        <v>112</v>
      </c>
      <c r="N86" s="267"/>
      <c r="O86" s="97" t="s">
        <v>103</v>
      </c>
      <c r="P86" s="70" t="s">
        <v>128</v>
      </c>
      <c r="Q86" s="70" t="s">
        <v>129</v>
      </c>
      <c r="R86" s="71" t="s">
        <v>128</v>
      </c>
      <c r="T86" s="191" t="s">
        <v>449</v>
      </c>
      <c r="U86" s="266">
        <v>57</v>
      </c>
      <c r="V86" s="267"/>
      <c r="W86" s="97" t="s">
        <v>103</v>
      </c>
      <c r="X86" s="70" t="s">
        <v>128</v>
      </c>
      <c r="Y86" s="70" t="s">
        <v>129</v>
      </c>
      <c r="Z86" s="71" t="s">
        <v>128</v>
      </c>
      <c r="AB86" s="191" t="s">
        <v>429</v>
      </c>
      <c r="AC86" s="266">
        <v>47</v>
      </c>
      <c r="AD86" s="267"/>
      <c r="AE86" s="97" t="s">
        <v>103</v>
      </c>
      <c r="AF86" s="70" t="s">
        <v>128</v>
      </c>
      <c r="AG86" s="70" t="s">
        <v>129</v>
      </c>
      <c r="AH86" s="71" t="s">
        <v>128</v>
      </c>
      <c r="AJ86" s="191" t="s">
        <v>338</v>
      </c>
      <c r="AK86" s="266">
        <v>25</v>
      </c>
      <c r="AL86" s="267"/>
      <c r="AM86" s="97" t="s">
        <v>103</v>
      </c>
      <c r="AN86" s="70" t="s">
        <v>128</v>
      </c>
      <c r="AO86" s="70" t="s">
        <v>129</v>
      </c>
      <c r="AP86" s="71" t="s">
        <v>128</v>
      </c>
    </row>
    <row r="87" spans="4:42" x14ac:dyDescent="0.4">
      <c r="D87" s="192"/>
      <c r="E87" s="268"/>
      <c r="F87" s="269"/>
      <c r="G87" s="142"/>
      <c r="H87" s="154"/>
      <c r="I87" s="154"/>
      <c r="J87" s="144"/>
      <c r="L87" s="192"/>
      <c r="M87" s="268"/>
      <c r="N87" s="269"/>
      <c r="O87" s="142">
        <v>35</v>
      </c>
      <c r="P87" s="154">
        <v>4</v>
      </c>
      <c r="Q87" s="154">
        <v>29</v>
      </c>
      <c r="R87" s="144">
        <v>4</v>
      </c>
      <c r="T87" s="192"/>
      <c r="U87" s="268"/>
      <c r="V87" s="269"/>
      <c r="W87" s="142">
        <v>21</v>
      </c>
      <c r="X87" s="154">
        <v>1</v>
      </c>
      <c r="Y87" s="154">
        <v>49</v>
      </c>
      <c r="Z87" s="144">
        <v>1</v>
      </c>
      <c r="AB87" s="192"/>
      <c r="AC87" s="268"/>
      <c r="AD87" s="269"/>
      <c r="AE87" s="142">
        <v>42</v>
      </c>
      <c r="AF87" s="154">
        <v>7</v>
      </c>
      <c r="AG87" s="154">
        <v>35</v>
      </c>
      <c r="AH87" s="144">
        <v>7</v>
      </c>
      <c r="AJ87" s="192"/>
      <c r="AK87" s="268"/>
      <c r="AL87" s="269"/>
      <c r="AM87" s="142">
        <v>175</v>
      </c>
      <c r="AN87" s="154">
        <v>73</v>
      </c>
      <c r="AO87" s="154">
        <v>186</v>
      </c>
      <c r="AP87" s="144">
        <v>73</v>
      </c>
    </row>
    <row r="88" spans="4:42" x14ac:dyDescent="0.4">
      <c r="D88" s="192"/>
      <c r="E88" s="268"/>
      <c r="F88" s="269"/>
      <c r="G88" s="264"/>
      <c r="H88" s="156"/>
      <c r="I88" s="156"/>
      <c r="J88" s="146"/>
      <c r="L88" s="192"/>
      <c r="M88" s="268"/>
      <c r="N88" s="269"/>
      <c r="O88" s="264"/>
      <c r="P88" s="156"/>
      <c r="Q88" s="156"/>
      <c r="R88" s="146"/>
      <c r="T88" s="192"/>
      <c r="U88" s="268"/>
      <c r="V88" s="269"/>
      <c r="W88" s="264"/>
      <c r="X88" s="156"/>
      <c r="Y88" s="156"/>
      <c r="Z88" s="146"/>
      <c r="AB88" s="192"/>
      <c r="AC88" s="268"/>
      <c r="AD88" s="269"/>
      <c r="AE88" s="264"/>
      <c r="AF88" s="156"/>
      <c r="AG88" s="156"/>
      <c r="AH88" s="146"/>
      <c r="AJ88" s="192"/>
      <c r="AK88" s="268"/>
      <c r="AL88" s="269"/>
      <c r="AM88" s="264"/>
      <c r="AN88" s="156"/>
      <c r="AO88" s="156"/>
      <c r="AP88" s="146"/>
    </row>
    <row r="89" spans="4:42" ht="19.5" thickBot="1" x14ac:dyDescent="0.45">
      <c r="D89" s="193"/>
      <c r="E89" s="270"/>
      <c r="F89" s="271"/>
      <c r="G89" s="265">
        <f>G87+H87</f>
        <v>0</v>
      </c>
      <c r="H89" s="196"/>
      <c r="I89" s="195">
        <f>I87+J87</f>
        <v>0</v>
      </c>
      <c r="J89" s="201"/>
      <c r="L89" s="193"/>
      <c r="M89" s="270"/>
      <c r="N89" s="271"/>
      <c r="O89" s="265">
        <f>O87+P87</f>
        <v>39</v>
      </c>
      <c r="P89" s="196"/>
      <c r="Q89" s="195">
        <f>Q87+R87</f>
        <v>33</v>
      </c>
      <c r="R89" s="201"/>
      <c r="T89" s="193"/>
      <c r="U89" s="270"/>
      <c r="V89" s="271"/>
      <c r="W89" s="265">
        <f t="shared" ref="W89" si="9">W87+X87</f>
        <v>22</v>
      </c>
      <c r="X89" s="196"/>
      <c r="Y89" s="195">
        <f t="shared" ref="Y89" si="10">Y87+Z87</f>
        <v>50</v>
      </c>
      <c r="Z89" s="201"/>
      <c r="AB89" s="193"/>
      <c r="AC89" s="270"/>
      <c r="AD89" s="271"/>
      <c r="AE89" s="265">
        <f>AE87+AF87</f>
        <v>49</v>
      </c>
      <c r="AF89" s="196"/>
      <c r="AG89" s="195">
        <f>AG87+AH87</f>
        <v>42</v>
      </c>
      <c r="AH89" s="201"/>
      <c r="AJ89" s="193"/>
      <c r="AK89" s="270"/>
      <c r="AL89" s="271"/>
      <c r="AM89" s="265">
        <f>AM87+AN87</f>
        <v>248</v>
      </c>
      <c r="AN89" s="196"/>
      <c r="AO89" s="195">
        <f>AO87+AP87</f>
        <v>259</v>
      </c>
      <c r="AP89" s="201"/>
    </row>
    <row r="90" spans="4:42" x14ac:dyDescent="0.4">
      <c r="D90" s="191" t="s">
        <v>531</v>
      </c>
      <c r="E90" s="266"/>
      <c r="F90" s="267"/>
      <c r="G90" s="97" t="s">
        <v>103</v>
      </c>
      <c r="H90" s="70" t="s">
        <v>128</v>
      </c>
      <c r="I90" s="70" t="s">
        <v>129</v>
      </c>
      <c r="J90" s="71" t="s">
        <v>128</v>
      </c>
      <c r="L90" s="191" t="s">
        <v>498</v>
      </c>
      <c r="M90" s="266">
        <v>102</v>
      </c>
      <c r="N90" s="267"/>
      <c r="O90" s="97" t="s">
        <v>103</v>
      </c>
      <c r="P90" s="70" t="s">
        <v>128</v>
      </c>
      <c r="Q90" s="70" t="s">
        <v>129</v>
      </c>
      <c r="R90" s="71" t="s">
        <v>128</v>
      </c>
      <c r="T90" s="191" t="s">
        <v>450</v>
      </c>
      <c r="U90" s="266">
        <v>88</v>
      </c>
      <c r="V90" s="267"/>
      <c r="W90" s="97" t="s">
        <v>103</v>
      </c>
      <c r="X90" s="70" t="s">
        <v>128</v>
      </c>
      <c r="Y90" s="70" t="s">
        <v>129</v>
      </c>
      <c r="Z90" s="71" t="s">
        <v>128</v>
      </c>
      <c r="AB90" s="191" t="s">
        <v>402</v>
      </c>
      <c r="AC90" s="266">
        <v>80</v>
      </c>
      <c r="AD90" s="267"/>
      <c r="AE90" s="97" t="s">
        <v>103</v>
      </c>
      <c r="AF90" s="70" t="s">
        <v>128</v>
      </c>
      <c r="AG90" s="70" t="s">
        <v>129</v>
      </c>
      <c r="AH90" s="71" t="s">
        <v>128</v>
      </c>
      <c r="AJ90" s="191" t="s">
        <v>339</v>
      </c>
      <c r="AK90" s="266">
        <v>119</v>
      </c>
      <c r="AL90" s="267"/>
      <c r="AM90" s="97" t="s">
        <v>103</v>
      </c>
      <c r="AN90" s="70" t="s">
        <v>128</v>
      </c>
      <c r="AO90" s="70" t="s">
        <v>129</v>
      </c>
      <c r="AP90" s="71" t="s">
        <v>128</v>
      </c>
    </row>
    <row r="91" spans="4:42" x14ac:dyDescent="0.4">
      <c r="D91" s="192"/>
      <c r="E91" s="268"/>
      <c r="F91" s="269"/>
      <c r="G91" s="143"/>
      <c r="H91" s="143"/>
      <c r="I91" s="143"/>
      <c r="J91" s="143"/>
      <c r="L91" s="192"/>
      <c r="M91" s="268"/>
      <c r="N91" s="269"/>
      <c r="O91" s="143">
        <v>26</v>
      </c>
      <c r="P91" s="143">
        <v>4</v>
      </c>
      <c r="Q91" s="143">
        <v>37</v>
      </c>
      <c r="R91" s="143">
        <v>4</v>
      </c>
      <c r="T91" s="192"/>
      <c r="U91" s="268"/>
      <c r="V91" s="269"/>
      <c r="W91" s="142">
        <v>44</v>
      </c>
      <c r="X91" s="154">
        <v>2</v>
      </c>
      <c r="Y91" s="154">
        <v>34</v>
      </c>
      <c r="Z91" s="144">
        <v>2</v>
      </c>
      <c r="AB91" s="192"/>
      <c r="AC91" s="268"/>
      <c r="AD91" s="269"/>
      <c r="AE91" s="142">
        <v>35</v>
      </c>
      <c r="AF91" s="154">
        <v>14</v>
      </c>
      <c r="AG91" s="154">
        <v>52</v>
      </c>
      <c r="AH91" s="144">
        <v>14</v>
      </c>
      <c r="AJ91" s="192"/>
      <c r="AK91" s="268"/>
      <c r="AL91" s="269"/>
      <c r="AM91" s="142">
        <v>185</v>
      </c>
      <c r="AN91" s="154">
        <v>43</v>
      </c>
      <c r="AO91" s="154">
        <v>227</v>
      </c>
      <c r="AP91" s="144">
        <v>43</v>
      </c>
    </row>
    <row r="92" spans="4:42" x14ac:dyDescent="0.4">
      <c r="D92" s="192"/>
      <c r="E92" s="268"/>
      <c r="F92" s="269"/>
      <c r="G92" s="143"/>
      <c r="H92" s="143"/>
      <c r="I92" s="143"/>
      <c r="J92" s="143"/>
      <c r="L92" s="192"/>
      <c r="M92" s="268"/>
      <c r="N92" s="269"/>
      <c r="O92" s="143"/>
      <c r="P92" s="143"/>
      <c r="Q92" s="143"/>
      <c r="R92" s="143"/>
      <c r="T92" s="192"/>
      <c r="U92" s="268"/>
      <c r="V92" s="269"/>
      <c r="W92" s="264"/>
      <c r="X92" s="156"/>
      <c r="Y92" s="156"/>
      <c r="Z92" s="146"/>
      <c r="AB92" s="192"/>
      <c r="AC92" s="268"/>
      <c r="AD92" s="269"/>
      <c r="AE92" s="264"/>
      <c r="AF92" s="156"/>
      <c r="AG92" s="156"/>
      <c r="AH92" s="146"/>
      <c r="AJ92" s="192"/>
      <c r="AK92" s="268"/>
      <c r="AL92" s="269"/>
      <c r="AM92" s="264"/>
      <c r="AN92" s="156"/>
      <c r="AO92" s="156"/>
      <c r="AP92" s="146"/>
    </row>
    <row r="93" spans="4:42" ht="19.5" thickBot="1" x14ac:dyDescent="0.45">
      <c r="D93" s="193"/>
      <c r="E93" s="270"/>
      <c r="F93" s="271"/>
      <c r="G93" s="265">
        <f>G91+H91</f>
        <v>0</v>
      </c>
      <c r="H93" s="196"/>
      <c r="I93" s="195">
        <f>I91+J91</f>
        <v>0</v>
      </c>
      <c r="J93" s="201"/>
      <c r="L93" s="193"/>
      <c r="M93" s="270"/>
      <c r="N93" s="271"/>
      <c r="O93" s="265">
        <f>O91+P91</f>
        <v>30</v>
      </c>
      <c r="P93" s="196"/>
      <c r="Q93" s="195">
        <f>Q91+R91</f>
        <v>41</v>
      </c>
      <c r="R93" s="201"/>
      <c r="T93" s="193"/>
      <c r="U93" s="270"/>
      <c r="V93" s="271"/>
      <c r="W93" s="265">
        <f t="shared" ref="W93" si="11">W91+X91</f>
        <v>46</v>
      </c>
      <c r="X93" s="196"/>
      <c r="Y93" s="195">
        <f t="shared" ref="Y93" si="12">Y91+Z91</f>
        <v>36</v>
      </c>
      <c r="Z93" s="201"/>
      <c r="AB93" s="193"/>
      <c r="AC93" s="270"/>
      <c r="AD93" s="271"/>
      <c r="AE93" s="265">
        <f>AE91+AF91</f>
        <v>49</v>
      </c>
      <c r="AF93" s="196"/>
      <c r="AG93" s="195">
        <f>AG91+AH91</f>
        <v>66</v>
      </c>
      <c r="AH93" s="201"/>
      <c r="AJ93" s="193"/>
      <c r="AK93" s="270"/>
      <c r="AL93" s="271"/>
      <c r="AM93" s="265">
        <f>AM91+AN91</f>
        <v>228</v>
      </c>
      <c r="AN93" s="196"/>
      <c r="AO93" s="195">
        <f>AO91+AP91</f>
        <v>270</v>
      </c>
      <c r="AP93" s="201"/>
    </row>
    <row r="94" spans="4:42" ht="19.5" thickBot="1" x14ac:dyDescent="0.45">
      <c r="D94" s="191" t="s">
        <v>532</v>
      </c>
      <c r="E94" s="266"/>
      <c r="F94" s="267"/>
      <c r="G94" s="97" t="s">
        <v>103</v>
      </c>
      <c r="H94" s="70" t="s">
        <v>128</v>
      </c>
      <c r="I94" s="70" t="s">
        <v>129</v>
      </c>
      <c r="J94" s="71" t="s">
        <v>128</v>
      </c>
      <c r="L94" s="191" t="s">
        <v>499</v>
      </c>
      <c r="M94" s="266">
        <v>152</v>
      </c>
      <c r="N94" s="267"/>
      <c r="O94" s="97" t="s">
        <v>103</v>
      </c>
      <c r="P94" s="70" t="s">
        <v>128</v>
      </c>
      <c r="Q94" s="70" t="s">
        <v>129</v>
      </c>
      <c r="R94" s="71" t="s">
        <v>128</v>
      </c>
      <c r="T94" s="191" t="s">
        <v>451</v>
      </c>
      <c r="U94" s="266">
        <v>100</v>
      </c>
      <c r="V94" s="267"/>
      <c r="W94" s="97" t="s">
        <v>103</v>
      </c>
      <c r="X94" s="70" t="s">
        <v>128</v>
      </c>
      <c r="Y94" s="70" t="s">
        <v>129</v>
      </c>
      <c r="Z94" s="71" t="s">
        <v>128</v>
      </c>
      <c r="AB94" s="191" t="s">
        <v>403</v>
      </c>
      <c r="AC94" s="266">
        <v>68</v>
      </c>
      <c r="AD94" s="267"/>
      <c r="AE94" s="97" t="s">
        <v>103</v>
      </c>
      <c r="AF94" s="70" t="s">
        <v>128</v>
      </c>
      <c r="AG94" s="70" t="s">
        <v>129</v>
      </c>
      <c r="AH94" s="71" t="s">
        <v>128</v>
      </c>
      <c r="AJ94" s="191" t="s">
        <v>392</v>
      </c>
      <c r="AK94" s="266">
        <v>85</v>
      </c>
      <c r="AL94" s="267"/>
      <c r="AM94" s="97" t="s">
        <v>103</v>
      </c>
      <c r="AN94" s="70" t="s">
        <v>128</v>
      </c>
      <c r="AO94" s="70" t="s">
        <v>129</v>
      </c>
      <c r="AP94" s="71" t="s">
        <v>128</v>
      </c>
    </row>
    <row r="95" spans="4:42" x14ac:dyDescent="0.4">
      <c r="D95" s="192"/>
      <c r="E95" s="268"/>
      <c r="F95" s="269"/>
      <c r="G95" s="273"/>
      <c r="H95" s="273"/>
      <c r="I95" s="273"/>
      <c r="J95" s="273"/>
      <c r="L95" s="192"/>
      <c r="M95" s="268"/>
      <c r="N95" s="269"/>
      <c r="O95" s="273">
        <v>41</v>
      </c>
      <c r="P95" s="273">
        <v>3</v>
      </c>
      <c r="Q95" s="273">
        <v>42</v>
      </c>
      <c r="R95" s="273">
        <v>3</v>
      </c>
      <c r="T95" s="192"/>
      <c r="U95" s="268"/>
      <c r="V95" s="269"/>
      <c r="W95" s="273">
        <v>55</v>
      </c>
      <c r="X95" s="273">
        <v>3</v>
      </c>
      <c r="Y95" s="273">
        <v>45</v>
      </c>
      <c r="Z95" s="273">
        <v>3</v>
      </c>
      <c r="AB95" s="192"/>
      <c r="AC95" s="268"/>
      <c r="AD95" s="269"/>
      <c r="AE95" s="142">
        <v>6</v>
      </c>
      <c r="AF95" s="154">
        <v>6</v>
      </c>
      <c r="AG95" s="154">
        <v>43</v>
      </c>
      <c r="AH95" s="144">
        <v>6</v>
      </c>
      <c r="AJ95" s="192"/>
      <c r="AK95" s="268"/>
      <c r="AL95" s="269"/>
      <c r="AM95" s="142">
        <v>33</v>
      </c>
      <c r="AN95" s="154">
        <v>8</v>
      </c>
      <c r="AO95" s="154">
        <v>50</v>
      </c>
      <c r="AP95" s="144">
        <v>8</v>
      </c>
    </row>
    <row r="96" spans="4:42" x14ac:dyDescent="0.4">
      <c r="D96" s="192"/>
      <c r="E96" s="268"/>
      <c r="F96" s="269"/>
      <c r="G96" s="143"/>
      <c r="H96" s="143"/>
      <c r="I96" s="143"/>
      <c r="J96" s="143"/>
      <c r="L96" s="192"/>
      <c r="M96" s="268"/>
      <c r="N96" s="269"/>
      <c r="O96" s="143"/>
      <c r="P96" s="143"/>
      <c r="Q96" s="143"/>
      <c r="R96" s="143"/>
      <c r="T96" s="192"/>
      <c r="U96" s="268"/>
      <c r="V96" s="269"/>
      <c r="W96" s="143"/>
      <c r="X96" s="143"/>
      <c r="Y96" s="143"/>
      <c r="Z96" s="143"/>
      <c r="AB96" s="192"/>
      <c r="AC96" s="268"/>
      <c r="AD96" s="269"/>
      <c r="AE96" s="264"/>
      <c r="AF96" s="156"/>
      <c r="AG96" s="156"/>
      <c r="AH96" s="146"/>
      <c r="AJ96" s="192"/>
      <c r="AK96" s="268"/>
      <c r="AL96" s="269"/>
      <c r="AM96" s="264"/>
      <c r="AN96" s="156"/>
      <c r="AO96" s="156"/>
      <c r="AP96" s="146"/>
    </row>
    <row r="97" spans="4:42" ht="19.5" thickBot="1" x14ac:dyDescent="0.45">
      <c r="D97" s="193"/>
      <c r="E97" s="270"/>
      <c r="F97" s="271"/>
      <c r="G97" s="265">
        <f>G95+H95</f>
        <v>0</v>
      </c>
      <c r="H97" s="196"/>
      <c r="I97" s="195">
        <f>I95+J95</f>
        <v>0</v>
      </c>
      <c r="J97" s="201"/>
      <c r="L97" s="193"/>
      <c r="M97" s="270"/>
      <c r="N97" s="271"/>
      <c r="O97" s="265">
        <f>O95+P95</f>
        <v>44</v>
      </c>
      <c r="P97" s="196"/>
      <c r="Q97" s="195">
        <f>Q95+R95</f>
        <v>45</v>
      </c>
      <c r="R97" s="201"/>
      <c r="T97" s="193"/>
      <c r="U97" s="270"/>
      <c r="V97" s="271"/>
      <c r="W97" s="265">
        <f t="shared" ref="W97" si="13">W95+X95</f>
        <v>58</v>
      </c>
      <c r="X97" s="196"/>
      <c r="Y97" s="195">
        <f t="shared" ref="Y97" si="14">Y95+Z95</f>
        <v>48</v>
      </c>
      <c r="Z97" s="201"/>
      <c r="AB97" s="193"/>
      <c r="AC97" s="270"/>
      <c r="AD97" s="271"/>
      <c r="AE97" s="265">
        <f>AE95+AF95</f>
        <v>12</v>
      </c>
      <c r="AF97" s="196"/>
      <c r="AG97" s="195">
        <f>AG95+AH95</f>
        <v>49</v>
      </c>
      <c r="AH97" s="201"/>
      <c r="AJ97" s="193"/>
      <c r="AK97" s="270"/>
      <c r="AL97" s="271"/>
      <c r="AM97" s="265">
        <f>AM95+AN95</f>
        <v>41</v>
      </c>
      <c r="AN97" s="196"/>
      <c r="AO97" s="195">
        <f>AO95+AP95</f>
        <v>58</v>
      </c>
      <c r="AP97" s="201"/>
    </row>
  </sheetData>
  <mergeCells count="763">
    <mergeCell ref="AG95:AG96"/>
    <mergeCell ref="AH95:AH96"/>
    <mergeCell ref="AM95:AM96"/>
    <mergeCell ref="P95:P96"/>
    <mergeCell ref="Q95:Q96"/>
    <mergeCell ref="R95:R96"/>
    <mergeCell ref="W95:W96"/>
    <mergeCell ref="X95:X96"/>
    <mergeCell ref="I97:J97"/>
    <mergeCell ref="O97:P97"/>
    <mergeCell ref="Q97:R97"/>
    <mergeCell ref="W97:X97"/>
    <mergeCell ref="Y97:Z97"/>
    <mergeCell ref="AE97:AF97"/>
    <mergeCell ref="Z95:Z96"/>
    <mergeCell ref="AE95:AE96"/>
    <mergeCell ref="AF95:AF96"/>
    <mergeCell ref="AO93:AP93"/>
    <mergeCell ref="D94:D97"/>
    <mergeCell ref="E94:F97"/>
    <mergeCell ref="L94:L97"/>
    <mergeCell ref="M94:N97"/>
    <mergeCell ref="T94:T97"/>
    <mergeCell ref="Y95:Y96"/>
    <mergeCell ref="U94:V97"/>
    <mergeCell ref="AB94:AB97"/>
    <mergeCell ref="AC94:AD97"/>
    <mergeCell ref="AJ94:AJ97"/>
    <mergeCell ref="AK94:AL97"/>
    <mergeCell ref="G95:G96"/>
    <mergeCell ref="H95:H96"/>
    <mergeCell ref="I95:I96"/>
    <mergeCell ref="J95:J96"/>
    <mergeCell ref="O95:O96"/>
    <mergeCell ref="AG97:AH97"/>
    <mergeCell ref="AM97:AN97"/>
    <mergeCell ref="AO97:AP97"/>
    <mergeCell ref="AN95:AN96"/>
    <mergeCell ref="AO95:AO96"/>
    <mergeCell ref="AP95:AP96"/>
    <mergeCell ref="G97:H97"/>
    <mergeCell ref="AP91:AP92"/>
    <mergeCell ref="G93:H93"/>
    <mergeCell ref="I93:J93"/>
    <mergeCell ref="O93:P93"/>
    <mergeCell ref="Q93:R93"/>
    <mergeCell ref="W93:X93"/>
    <mergeCell ref="X91:X92"/>
    <mergeCell ref="Y91:Y92"/>
    <mergeCell ref="Z91:Z92"/>
    <mergeCell ref="AE91:AE92"/>
    <mergeCell ref="AF91:AF92"/>
    <mergeCell ref="AG91:AG92"/>
    <mergeCell ref="AK90:AL93"/>
    <mergeCell ref="G91:G92"/>
    <mergeCell ref="H91:H92"/>
    <mergeCell ref="I91:I92"/>
    <mergeCell ref="J91:J92"/>
    <mergeCell ref="O91:O92"/>
    <mergeCell ref="P91:P92"/>
    <mergeCell ref="Q91:Q92"/>
    <mergeCell ref="Y93:Z93"/>
    <mergeCell ref="AE93:AF93"/>
    <mergeCell ref="AG93:AH93"/>
    <mergeCell ref="AM93:AN93"/>
    <mergeCell ref="R91:R92"/>
    <mergeCell ref="W91:W92"/>
    <mergeCell ref="AO89:AP89"/>
    <mergeCell ref="D90:D93"/>
    <mergeCell ref="E90:F93"/>
    <mergeCell ref="L90:L93"/>
    <mergeCell ref="M90:N93"/>
    <mergeCell ref="T90:T93"/>
    <mergeCell ref="U90:V93"/>
    <mergeCell ref="AB90:AB93"/>
    <mergeCell ref="AC90:AD93"/>
    <mergeCell ref="AJ90:AJ93"/>
    <mergeCell ref="AK86:AL89"/>
    <mergeCell ref="G87:G88"/>
    <mergeCell ref="H87:H88"/>
    <mergeCell ref="I87:I88"/>
    <mergeCell ref="J87:J88"/>
    <mergeCell ref="O87:O88"/>
    <mergeCell ref="P87:P88"/>
    <mergeCell ref="Q87:Q88"/>
    <mergeCell ref="AH91:AH92"/>
    <mergeCell ref="AM91:AM92"/>
    <mergeCell ref="AN91:AN92"/>
    <mergeCell ref="AO91:AO92"/>
    <mergeCell ref="AP87:AP88"/>
    <mergeCell ref="G89:H89"/>
    <mergeCell ref="I89:J89"/>
    <mergeCell ref="O89:P89"/>
    <mergeCell ref="Q89:R89"/>
    <mergeCell ref="W89:X89"/>
    <mergeCell ref="Y89:Z89"/>
    <mergeCell ref="AE89:AF89"/>
    <mergeCell ref="AG89:AH89"/>
    <mergeCell ref="AM89:AN89"/>
    <mergeCell ref="AF87:AF88"/>
    <mergeCell ref="AG87:AG88"/>
    <mergeCell ref="AH87:AH88"/>
    <mergeCell ref="AM87:AM88"/>
    <mergeCell ref="AN87:AN88"/>
    <mergeCell ref="AO87:AO88"/>
    <mergeCell ref="R87:R88"/>
    <mergeCell ref="W87:W88"/>
    <mergeCell ref="X87:X88"/>
    <mergeCell ref="Y87:Y88"/>
    <mergeCell ref="Z87:Z88"/>
    <mergeCell ref="AE87:AE88"/>
    <mergeCell ref="AC86:AD89"/>
    <mergeCell ref="AJ86:AJ89"/>
    <mergeCell ref="D86:D89"/>
    <mergeCell ref="E86:F89"/>
    <mergeCell ref="L86:L89"/>
    <mergeCell ref="M86:N89"/>
    <mergeCell ref="T86:T89"/>
    <mergeCell ref="U86:V89"/>
    <mergeCell ref="AB86:AB89"/>
    <mergeCell ref="AC82:AD85"/>
    <mergeCell ref="AJ82:AJ85"/>
    <mergeCell ref="G83:G84"/>
    <mergeCell ref="H83:H84"/>
    <mergeCell ref="I83:I84"/>
    <mergeCell ref="J83:J84"/>
    <mergeCell ref="O83:O84"/>
    <mergeCell ref="R83:R84"/>
    <mergeCell ref="W83:W84"/>
    <mergeCell ref="X83:X84"/>
    <mergeCell ref="Y83:Y84"/>
    <mergeCell ref="U82:V85"/>
    <mergeCell ref="AB82:AB85"/>
    <mergeCell ref="AG85:AH85"/>
    <mergeCell ref="AM85:AN85"/>
    <mergeCell ref="AO85:AP85"/>
    <mergeCell ref="AK82:AL85"/>
    <mergeCell ref="AO81:AP81"/>
    <mergeCell ref="D82:D85"/>
    <mergeCell ref="E82:F85"/>
    <mergeCell ref="L82:L85"/>
    <mergeCell ref="M82:N85"/>
    <mergeCell ref="T82:T85"/>
    <mergeCell ref="AN83:AN84"/>
    <mergeCell ref="AO83:AO84"/>
    <mergeCell ref="AP83:AP84"/>
    <mergeCell ref="G85:H85"/>
    <mergeCell ref="I85:J85"/>
    <mergeCell ref="O85:P85"/>
    <mergeCell ref="Q85:R85"/>
    <mergeCell ref="W85:X85"/>
    <mergeCell ref="Y85:Z85"/>
    <mergeCell ref="AE85:AF85"/>
    <mergeCell ref="Z83:Z84"/>
    <mergeCell ref="AE83:AE84"/>
    <mergeCell ref="AF83:AF84"/>
    <mergeCell ref="AG83:AG84"/>
    <mergeCell ref="AH83:AH84"/>
    <mergeCell ref="AM83:AM84"/>
    <mergeCell ref="P83:P84"/>
    <mergeCell ref="Q83:Q84"/>
    <mergeCell ref="AP79:AP80"/>
    <mergeCell ref="G81:H81"/>
    <mergeCell ref="I81:J81"/>
    <mergeCell ref="O81:P81"/>
    <mergeCell ref="Q81:R81"/>
    <mergeCell ref="W81:X81"/>
    <mergeCell ref="X79:X80"/>
    <mergeCell ref="Y79:Y80"/>
    <mergeCell ref="Z79:Z80"/>
    <mergeCell ref="AE79:AE80"/>
    <mergeCell ref="AF79:AF80"/>
    <mergeCell ref="AG79:AG80"/>
    <mergeCell ref="AK78:AL81"/>
    <mergeCell ref="G79:G80"/>
    <mergeCell ref="H79:H80"/>
    <mergeCell ref="I79:I80"/>
    <mergeCell ref="J79:J80"/>
    <mergeCell ref="O79:O80"/>
    <mergeCell ref="P79:P80"/>
    <mergeCell ref="Q79:Q80"/>
    <mergeCell ref="Y81:Z81"/>
    <mergeCell ref="AE81:AF81"/>
    <mergeCell ref="AG81:AH81"/>
    <mergeCell ref="AM81:AN81"/>
    <mergeCell ref="R79:R80"/>
    <mergeCell ref="W79:W80"/>
    <mergeCell ref="AO77:AP77"/>
    <mergeCell ref="D78:D81"/>
    <mergeCell ref="E78:F81"/>
    <mergeCell ref="L78:L81"/>
    <mergeCell ref="M78:N81"/>
    <mergeCell ref="T78:T81"/>
    <mergeCell ref="U78:V81"/>
    <mergeCell ref="AB78:AB81"/>
    <mergeCell ref="AC78:AD81"/>
    <mergeCell ref="AJ78:AJ81"/>
    <mergeCell ref="AK74:AL77"/>
    <mergeCell ref="G75:G76"/>
    <mergeCell ref="H75:H76"/>
    <mergeCell ref="I75:I76"/>
    <mergeCell ref="J75:J76"/>
    <mergeCell ref="O75:O76"/>
    <mergeCell ref="P75:P76"/>
    <mergeCell ref="Q75:Q76"/>
    <mergeCell ref="AH79:AH80"/>
    <mergeCell ref="AM79:AM80"/>
    <mergeCell ref="AN79:AN80"/>
    <mergeCell ref="AO79:AO80"/>
    <mergeCell ref="AG77:AH77"/>
    <mergeCell ref="AM77:AN77"/>
    <mergeCell ref="AF75:AF76"/>
    <mergeCell ref="AG75:AG76"/>
    <mergeCell ref="AH75:AH76"/>
    <mergeCell ref="AM75:AM76"/>
    <mergeCell ref="AN75:AN76"/>
    <mergeCell ref="AO75:AO76"/>
    <mergeCell ref="AJ74:AJ77"/>
    <mergeCell ref="AP75:AP76"/>
    <mergeCell ref="X71:X72"/>
    <mergeCell ref="Y71:Y72"/>
    <mergeCell ref="P71:P72"/>
    <mergeCell ref="D74:D77"/>
    <mergeCell ref="E74:F77"/>
    <mergeCell ref="L74:L77"/>
    <mergeCell ref="M74:N77"/>
    <mergeCell ref="T74:T77"/>
    <mergeCell ref="U74:V77"/>
    <mergeCell ref="AB74:AB77"/>
    <mergeCell ref="AC70:AD73"/>
    <mergeCell ref="G71:G72"/>
    <mergeCell ref="H71:H72"/>
    <mergeCell ref="I71:I72"/>
    <mergeCell ref="J71:J72"/>
    <mergeCell ref="O71:O72"/>
    <mergeCell ref="G77:H77"/>
    <mergeCell ref="I77:J77"/>
    <mergeCell ref="O77:P77"/>
    <mergeCell ref="Q77:R77"/>
    <mergeCell ref="U70:V73"/>
    <mergeCell ref="AB70:AB73"/>
    <mergeCell ref="AG73:AH73"/>
    <mergeCell ref="W77:X77"/>
    <mergeCell ref="Y77:Z77"/>
    <mergeCell ref="Q71:Q72"/>
    <mergeCell ref="R71:R72"/>
    <mergeCell ref="W71:W72"/>
    <mergeCell ref="R75:R76"/>
    <mergeCell ref="R67:R68"/>
    <mergeCell ref="W67:W68"/>
    <mergeCell ref="AM69:AN69"/>
    <mergeCell ref="AE77:AF77"/>
    <mergeCell ref="AK70:AL73"/>
    <mergeCell ref="AM73:AN73"/>
    <mergeCell ref="AM71:AM72"/>
    <mergeCell ref="AJ70:AJ73"/>
    <mergeCell ref="W75:W76"/>
    <mergeCell ref="X75:X76"/>
    <mergeCell ref="Y75:Y76"/>
    <mergeCell ref="Z75:Z76"/>
    <mergeCell ref="AE75:AE76"/>
    <mergeCell ref="AC74:AD77"/>
    <mergeCell ref="AO69:AP69"/>
    <mergeCell ref="D70:D73"/>
    <mergeCell ref="E70:F73"/>
    <mergeCell ref="L70:L73"/>
    <mergeCell ref="M70:N73"/>
    <mergeCell ref="T70:T73"/>
    <mergeCell ref="AN71:AN72"/>
    <mergeCell ref="AO71:AO72"/>
    <mergeCell ref="AP71:AP72"/>
    <mergeCell ref="G73:H73"/>
    <mergeCell ref="I73:J73"/>
    <mergeCell ref="O73:P73"/>
    <mergeCell ref="Q73:R73"/>
    <mergeCell ref="W73:X73"/>
    <mergeCell ref="Y73:Z73"/>
    <mergeCell ref="AE73:AF73"/>
    <mergeCell ref="Z71:Z72"/>
    <mergeCell ref="AE71:AE72"/>
    <mergeCell ref="AF71:AF72"/>
    <mergeCell ref="AG71:AG72"/>
    <mergeCell ref="AH71:AH72"/>
    <mergeCell ref="AO73:AP73"/>
    <mergeCell ref="AO67:AO68"/>
    <mergeCell ref="AP67:AP68"/>
    <mergeCell ref="G69:H69"/>
    <mergeCell ref="AG67:AG68"/>
    <mergeCell ref="AK66:AL69"/>
    <mergeCell ref="G67:G68"/>
    <mergeCell ref="H67:H68"/>
    <mergeCell ref="I67:I68"/>
    <mergeCell ref="J67:J68"/>
    <mergeCell ref="O67:O68"/>
    <mergeCell ref="P67:P68"/>
    <mergeCell ref="Q67:Q68"/>
    <mergeCell ref="Y69:Z69"/>
    <mergeCell ref="AE69:AF69"/>
    <mergeCell ref="AG69:AH69"/>
    <mergeCell ref="I69:J69"/>
    <mergeCell ref="O69:P69"/>
    <mergeCell ref="Q69:R69"/>
    <mergeCell ref="W69:X69"/>
    <mergeCell ref="X67:X68"/>
    <mergeCell ref="Y67:Y68"/>
    <mergeCell ref="Z67:Z68"/>
    <mergeCell ref="AE67:AE68"/>
    <mergeCell ref="AF67:AF68"/>
    <mergeCell ref="U65:V65"/>
    <mergeCell ref="W65:X65"/>
    <mergeCell ref="AJ59:AJ60"/>
    <mergeCell ref="AK59:AK60"/>
    <mergeCell ref="AL59:AL60"/>
    <mergeCell ref="AO65:AP65"/>
    <mergeCell ref="D66:D69"/>
    <mergeCell ref="E66:F69"/>
    <mergeCell ref="L66:L69"/>
    <mergeCell ref="M66:N69"/>
    <mergeCell ref="T66:T69"/>
    <mergeCell ref="U66:V69"/>
    <mergeCell ref="AB66:AB69"/>
    <mergeCell ref="AC66:AD69"/>
    <mergeCell ref="AJ66:AJ69"/>
    <mergeCell ref="Y65:Z65"/>
    <mergeCell ref="AC65:AD65"/>
    <mergeCell ref="AE65:AF65"/>
    <mergeCell ref="AG65:AH65"/>
    <mergeCell ref="AK65:AL65"/>
    <mergeCell ref="AM65:AN65"/>
    <mergeCell ref="AH67:AH68"/>
    <mergeCell ref="AM67:AM68"/>
    <mergeCell ref="AN67:AN68"/>
    <mergeCell ref="M59:M61"/>
    <mergeCell ref="N59:N61"/>
    <mergeCell ref="D63:D64"/>
    <mergeCell ref="E65:F65"/>
    <mergeCell ref="G65:H65"/>
    <mergeCell ref="I65:J65"/>
    <mergeCell ref="M65:N65"/>
    <mergeCell ref="O65:P65"/>
    <mergeCell ref="Q65:R65"/>
    <mergeCell ref="P56:P57"/>
    <mergeCell ref="Q56:Q57"/>
    <mergeCell ref="AM59:AM61"/>
    <mergeCell ref="E61:F61"/>
    <mergeCell ref="G61:H61"/>
    <mergeCell ref="O61:P61"/>
    <mergeCell ref="Q61:R61"/>
    <mergeCell ref="Y61:Z61"/>
    <mergeCell ref="AA61:AB61"/>
    <mergeCell ref="AA59:AA60"/>
    <mergeCell ref="AB59:AB60"/>
    <mergeCell ref="AC59:AC61"/>
    <mergeCell ref="AG59:AG61"/>
    <mergeCell ref="AH59:AH61"/>
    <mergeCell ref="AI59:AI60"/>
    <mergeCell ref="AI61:AJ61"/>
    <mergeCell ref="R59:R60"/>
    <mergeCell ref="S59:S61"/>
    <mergeCell ref="W59:W61"/>
    <mergeCell ref="X59:X61"/>
    <mergeCell ref="Y59:Y60"/>
    <mergeCell ref="Z59:Z60"/>
    <mergeCell ref="I59:I61"/>
    <mergeCell ref="AK61:AL61"/>
    <mergeCell ref="P53:P54"/>
    <mergeCell ref="Q53:Q54"/>
    <mergeCell ref="C53:C55"/>
    <mergeCell ref="D53:D55"/>
    <mergeCell ref="E53:E54"/>
    <mergeCell ref="AM56:AM58"/>
    <mergeCell ref="E58:F58"/>
    <mergeCell ref="G58:H58"/>
    <mergeCell ref="O58:P58"/>
    <mergeCell ref="Q58:R58"/>
    <mergeCell ref="Y58:Z58"/>
    <mergeCell ref="AA58:AB58"/>
    <mergeCell ref="AI58:AJ58"/>
    <mergeCell ref="AK58:AL58"/>
    <mergeCell ref="AG56:AG58"/>
    <mergeCell ref="AH56:AH58"/>
    <mergeCell ref="AI56:AI57"/>
    <mergeCell ref="AJ56:AJ57"/>
    <mergeCell ref="AK56:AK57"/>
    <mergeCell ref="AL56:AL57"/>
    <mergeCell ref="X56:X58"/>
    <mergeCell ref="Y56:Y57"/>
    <mergeCell ref="Z56:Z57"/>
    <mergeCell ref="O56:O57"/>
    <mergeCell ref="G53:G54"/>
    <mergeCell ref="H53:H54"/>
    <mergeCell ref="AJ53:AJ54"/>
    <mergeCell ref="AK53:AK54"/>
    <mergeCell ref="AL53:AL54"/>
    <mergeCell ref="C59:C61"/>
    <mergeCell ref="D59:D61"/>
    <mergeCell ref="E59:E60"/>
    <mergeCell ref="F59:F60"/>
    <mergeCell ref="G59:G60"/>
    <mergeCell ref="H59:H60"/>
    <mergeCell ref="AK55:AL55"/>
    <mergeCell ref="C56:C58"/>
    <mergeCell ref="D56:D58"/>
    <mergeCell ref="E56:E57"/>
    <mergeCell ref="F56:F57"/>
    <mergeCell ref="G56:G57"/>
    <mergeCell ref="H56:H57"/>
    <mergeCell ref="I56:I58"/>
    <mergeCell ref="M56:M58"/>
    <mergeCell ref="N56:N58"/>
    <mergeCell ref="M53:M55"/>
    <mergeCell ref="N53:N55"/>
    <mergeCell ref="O53:O54"/>
    <mergeCell ref="P50:P51"/>
    <mergeCell ref="Q50:Q51"/>
    <mergeCell ref="AM53:AM55"/>
    <mergeCell ref="E55:F55"/>
    <mergeCell ref="G55:H55"/>
    <mergeCell ref="O55:P55"/>
    <mergeCell ref="Q55:R55"/>
    <mergeCell ref="Y55:Z55"/>
    <mergeCell ref="AA55:AB55"/>
    <mergeCell ref="AA53:AA54"/>
    <mergeCell ref="AB53:AB54"/>
    <mergeCell ref="AC53:AC55"/>
    <mergeCell ref="AG53:AG55"/>
    <mergeCell ref="AH53:AH55"/>
    <mergeCell ref="AI53:AI54"/>
    <mergeCell ref="AI55:AJ55"/>
    <mergeCell ref="R53:R54"/>
    <mergeCell ref="S53:S55"/>
    <mergeCell ref="W53:W55"/>
    <mergeCell ref="X53:X55"/>
    <mergeCell ref="Y53:Y54"/>
    <mergeCell ref="Z53:Z54"/>
    <mergeCell ref="I53:I55"/>
    <mergeCell ref="F53:F54"/>
    <mergeCell ref="AK47:AK48"/>
    <mergeCell ref="AL47:AL48"/>
    <mergeCell ref="AM50:AM52"/>
    <mergeCell ref="E52:F52"/>
    <mergeCell ref="G52:H52"/>
    <mergeCell ref="O52:P52"/>
    <mergeCell ref="Q52:R52"/>
    <mergeCell ref="Y52:Z52"/>
    <mergeCell ref="AA52:AB52"/>
    <mergeCell ref="AI52:AJ52"/>
    <mergeCell ref="AK52:AL52"/>
    <mergeCell ref="AG50:AG52"/>
    <mergeCell ref="AH50:AH52"/>
    <mergeCell ref="AI50:AI51"/>
    <mergeCell ref="AJ50:AJ51"/>
    <mergeCell ref="AK50:AK51"/>
    <mergeCell ref="AL50:AL51"/>
    <mergeCell ref="X50:X52"/>
    <mergeCell ref="Y50:Y51"/>
    <mergeCell ref="Z50:Z51"/>
    <mergeCell ref="AA50:AA51"/>
    <mergeCell ref="AB50:AB51"/>
    <mergeCell ref="AC50:AC52"/>
    <mergeCell ref="O50:O51"/>
    <mergeCell ref="P47:P48"/>
    <mergeCell ref="Q47:Q48"/>
    <mergeCell ref="C47:C49"/>
    <mergeCell ref="D47:D49"/>
    <mergeCell ref="E47:E48"/>
    <mergeCell ref="F47:F48"/>
    <mergeCell ref="G47:G48"/>
    <mergeCell ref="H47:H48"/>
    <mergeCell ref="AJ47:AJ48"/>
    <mergeCell ref="C50:C52"/>
    <mergeCell ref="D50:D52"/>
    <mergeCell ref="E50:E51"/>
    <mergeCell ref="F50:F51"/>
    <mergeCell ref="G50:G51"/>
    <mergeCell ref="H50:H51"/>
    <mergeCell ref="I50:I52"/>
    <mergeCell ref="M50:M52"/>
    <mergeCell ref="N50:N52"/>
    <mergeCell ref="AM47:AM49"/>
    <mergeCell ref="E49:F49"/>
    <mergeCell ref="G49:H49"/>
    <mergeCell ref="O49:P49"/>
    <mergeCell ref="Q49:R49"/>
    <mergeCell ref="Y49:Z49"/>
    <mergeCell ref="AA49:AB49"/>
    <mergeCell ref="AA47:AA48"/>
    <mergeCell ref="AB47:AB48"/>
    <mergeCell ref="AC47:AC49"/>
    <mergeCell ref="AG47:AG49"/>
    <mergeCell ref="AH47:AH49"/>
    <mergeCell ref="AI47:AI48"/>
    <mergeCell ref="AI49:AJ49"/>
    <mergeCell ref="R47:R48"/>
    <mergeCell ref="S47:S49"/>
    <mergeCell ref="W47:W49"/>
    <mergeCell ref="X47:X49"/>
    <mergeCell ref="Y47:Y48"/>
    <mergeCell ref="Z47:Z48"/>
    <mergeCell ref="I47:I49"/>
    <mergeCell ref="AK49:AL49"/>
    <mergeCell ref="M47:M49"/>
    <mergeCell ref="N47:N49"/>
    <mergeCell ref="AM44:AM46"/>
    <mergeCell ref="E46:F46"/>
    <mergeCell ref="G46:H46"/>
    <mergeCell ref="O46:P46"/>
    <mergeCell ref="Q46:R46"/>
    <mergeCell ref="Y46:Z46"/>
    <mergeCell ref="AA46:AB46"/>
    <mergeCell ref="AI46:AJ46"/>
    <mergeCell ref="AK46:AL46"/>
    <mergeCell ref="AC44:AC46"/>
    <mergeCell ref="AG44:AG46"/>
    <mergeCell ref="AH44:AH46"/>
    <mergeCell ref="AI44:AI45"/>
    <mergeCell ref="AJ44:AJ45"/>
    <mergeCell ref="AK44:AK45"/>
    <mergeCell ref="W44:W46"/>
    <mergeCell ref="X44:X46"/>
    <mergeCell ref="Y44:Y45"/>
    <mergeCell ref="Z44:Z45"/>
    <mergeCell ref="AA44:AA45"/>
    <mergeCell ref="AB44:AB45"/>
    <mergeCell ref="N44:N46"/>
    <mergeCell ref="O44:O45"/>
    <mergeCell ref="P44:P45"/>
    <mergeCell ref="C44:C46"/>
    <mergeCell ref="D44:D46"/>
    <mergeCell ref="E44:E45"/>
    <mergeCell ref="F44:F45"/>
    <mergeCell ref="G44:G45"/>
    <mergeCell ref="H44:H45"/>
    <mergeCell ref="I44:I46"/>
    <mergeCell ref="M44:M46"/>
    <mergeCell ref="AL44:AL45"/>
    <mergeCell ref="AM41:AM43"/>
    <mergeCell ref="E43:F43"/>
    <mergeCell ref="G43:H43"/>
    <mergeCell ref="O43:P43"/>
    <mergeCell ref="Q43:R43"/>
    <mergeCell ref="Y43:Z43"/>
    <mergeCell ref="Z41:Z42"/>
    <mergeCell ref="AA41:AA42"/>
    <mergeCell ref="AB41:AB42"/>
    <mergeCell ref="AC41:AC43"/>
    <mergeCell ref="AG41:AG43"/>
    <mergeCell ref="AH41:AH43"/>
    <mergeCell ref="AA43:AB43"/>
    <mergeCell ref="Q41:Q42"/>
    <mergeCell ref="R41:R42"/>
    <mergeCell ref="S41:S43"/>
    <mergeCell ref="W41:W43"/>
    <mergeCell ref="X41:X43"/>
    <mergeCell ref="Y41:Y42"/>
    <mergeCell ref="E41:E42"/>
    <mergeCell ref="F41:F42"/>
    <mergeCell ref="G41:G42"/>
    <mergeCell ref="H41:H42"/>
    <mergeCell ref="AI43:AJ43"/>
    <mergeCell ref="C38:C40"/>
    <mergeCell ref="D38:D40"/>
    <mergeCell ref="E38:E39"/>
    <mergeCell ref="F38:F39"/>
    <mergeCell ref="G38:G39"/>
    <mergeCell ref="H38:H39"/>
    <mergeCell ref="E40:F40"/>
    <mergeCell ref="G40:H40"/>
    <mergeCell ref="AL41:AL42"/>
    <mergeCell ref="C41:C43"/>
    <mergeCell ref="D41:D43"/>
    <mergeCell ref="I41:I43"/>
    <mergeCell ref="AI41:AI42"/>
    <mergeCell ref="AM38:AM40"/>
    <mergeCell ref="R38:R39"/>
    <mergeCell ref="S38:S40"/>
    <mergeCell ref="W38:W40"/>
    <mergeCell ref="X38:X40"/>
    <mergeCell ref="Y38:Y39"/>
    <mergeCell ref="Z38:Z39"/>
    <mergeCell ref="Q40:R40"/>
    <mergeCell ref="Y40:Z40"/>
    <mergeCell ref="Q38:Q39"/>
    <mergeCell ref="AA40:AB40"/>
    <mergeCell ref="AI40:AJ40"/>
    <mergeCell ref="AK40:AL40"/>
    <mergeCell ref="AJ38:AJ39"/>
    <mergeCell ref="AK38:AK39"/>
    <mergeCell ref="AL38:AL39"/>
    <mergeCell ref="AH38:AH40"/>
    <mergeCell ref="AI38:AI39"/>
    <mergeCell ref="I35:I37"/>
    <mergeCell ref="M35:M37"/>
    <mergeCell ref="N35:N37"/>
    <mergeCell ref="O35:O36"/>
    <mergeCell ref="P35:P36"/>
    <mergeCell ref="Q35:Q36"/>
    <mergeCell ref="O37:P37"/>
    <mergeCell ref="Q37:R37"/>
    <mergeCell ref="L32:L61"/>
    <mergeCell ref="M32:M34"/>
    <mergeCell ref="N32:N34"/>
    <mergeCell ref="M41:M43"/>
    <mergeCell ref="N41:N43"/>
    <mergeCell ref="O34:P34"/>
    <mergeCell ref="Q34:R34"/>
    <mergeCell ref="I38:I40"/>
    <mergeCell ref="M38:M40"/>
    <mergeCell ref="N38:N40"/>
    <mergeCell ref="O38:O39"/>
    <mergeCell ref="P38:P39"/>
    <mergeCell ref="O40:P40"/>
    <mergeCell ref="Q44:Q45"/>
    <mergeCell ref="R44:R45"/>
    <mergeCell ref="R50:R51"/>
    <mergeCell ref="AM35:AM37"/>
    <mergeCell ref="AI37:AJ37"/>
    <mergeCell ref="AK37:AL37"/>
    <mergeCell ref="Y35:Y36"/>
    <mergeCell ref="Z35:Z36"/>
    <mergeCell ref="AA35:AA36"/>
    <mergeCell ref="AB35:AB36"/>
    <mergeCell ref="AC35:AC37"/>
    <mergeCell ref="AG35:AG37"/>
    <mergeCell ref="Y37:Z37"/>
    <mergeCell ref="AA37:AB37"/>
    <mergeCell ref="AH35:AH37"/>
    <mergeCell ref="AI35:AI36"/>
    <mergeCell ref="AJ35:AJ36"/>
    <mergeCell ref="AK35:AK36"/>
    <mergeCell ref="C35:C37"/>
    <mergeCell ref="D35:D37"/>
    <mergeCell ref="E35:E36"/>
    <mergeCell ref="F35:F36"/>
    <mergeCell ref="G35:G36"/>
    <mergeCell ref="H35:H36"/>
    <mergeCell ref="E37:F37"/>
    <mergeCell ref="G37:H37"/>
    <mergeCell ref="E34:F34"/>
    <mergeCell ref="G34:H34"/>
    <mergeCell ref="AI32:AI33"/>
    <mergeCell ref="AJ32:AJ33"/>
    <mergeCell ref="AK32:AK33"/>
    <mergeCell ref="AL32:AL33"/>
    <mergeCell ref="R32:R33"/>
    <mergeCell ref="S32:S34"/>
    <mergeCell ref="V32:V61"/>
    <mergeCell ref="W32:W34"/>
    <mergeCell ref="X32:X34"/>
    <mergeCell ref="Y32:Y33"/>
    <mergeCell ref="R35:R36"/>
    <mergeCell ref="S35:S37"/>
    <mergeCell ref="W35:W37"/>
    <mergeCell ref="X35:X37"/>
    <mergeCell ref="AG32:AG34"/>
    <mergeCell ref="AG38:AG40"/>
    <mergeCell ref="AL35:AL36"/>
    <mergeCell ref="AJ41:AJ42"/>
    <mergeCell ref="AK41:AK42"/>
    <mergeCell ref="Y34:Z34"/>
    <mergeCell ref="AA34:AB34"/>
    <mergeCell ref="AH32:AH34"/>
    <mergeCell ref="S44:S46"/>
    <mergeCell ref="AK43:AL43"/>
    <mergeCell ref="O32:O33"/>
    <mergeCell ref="P32:P33"/>
    <mergeCell ref="Q32:Q33"/>
    <mergeCell ref="O41:O42"/>
    <mergeCell ref="P41:P42"/>
    <mergeCell ref="AA32:AA33"/>
    <mergeCell ref="AB32:AB33"/>
    <mergeCell ref="AC32:AC34"/>
    <mergeCell ref="AF32:AF61"/>
    <mergeCell ref="AA38:AA39"/>
    <mergeCell ref="AB38:AB39"/>
    <mergeCell ref="AC38:AC40"/>
    <mergeCell ref="S50:S52"/>
    <mergeCell ref="W50:W52"/>
    <mergeCell ref="AA56:AA57"/>
    <mergeCell ref="AB56:AB57"/>
    <mergeCell ref="AC56:AC58"/>
    <mergeCell ref="R56:R57"/>
    <mergeCell ref="S56:S58"/>
    <mergeCell ref="W56:W58"/>
    <mergeCell ref="O59:O60"/>
    <mergeCell ref="P59:P60"/>
    <mergeCell ref="Q59:Q60"/>
    <mergeCell ref="O47:O48"/>
    <mergeCell ref="AI31:AJ31"/>
    <mergeCell ref="AK31:AL31"/>
    <mergeCell ref="B32:B61"/>
    <mergeCell ref="C32:C34"/>
    <mergeCell ref="D32:D34"/>
    <mergeCell ref="E32:E33"/>
    <mergeCell ref="F32:F33"/>
    <mergeCell ref="G32:G33"/>
    <mergeCell ref="H32:H33"/>
    <mergeCell ref="I32:I34"/>
    <mergeCell ref="L30:M31"/>
    <mergeCell ref="N30:S30"/>
    <mergeCell ref="V30:W31"/>
    <mergeCell ref="X30:AC30"/>
    <mergeCell ref="AF30:AG31"/>
    <mergeCell ref="AH30:AM30"/>
    <mergeCell ref="O31:P31"/>
    <mergeCell ref="Q31:R31"/>
    <mergeCell ref="Y31:Z31"/>
    <mergeCell ref="AA31:AB31"/>
    <mergeCell ref="AM32:AM34"/>
    <mergeCell ref="AI34:AJ34"/>
    <mergeCell ref="AK34:AL34"/>
    <mergeCell ref="Z32:Z33"/>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2C674-E6D8-42E4-98E5-05DACC3B97E9}">
  <dimension ref="B1:AP97"/>
  <sheetViews>
    <sheetView zoomScale="70" zoomScaleNormal="70" workbookViewId="0">
      <selection activeCell="I53" sqref="I53:I55"/>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3" width="14.125" style="66" customWidth="1"/>
    <col min="14" max="14" width="23.375" style="66" customWidth="1"/>
    <col min="15" max="18" width="14.125" style="66" customWidth="1"/>
    <col min="19" max="20" width="8.75" style="66"/>
    <col min="21" max="21" width="19.875" style="66" customWidth="1"/>
    <col min="22" max="23" width="14.125" style="66" customWidth="1"/>
    <col min="24" max="24" width="25.875" style="66" customWidth="1"/>
    <col min="25" max="27" width="14.125" style="66" customWidth="1"/>
    <col min="28" max="29" width="8.75" style="66"/>
    <col min="30" max="30" width="19.875" style="66" customWidth="1"/>
    <col min="31" max="33" width="14.125" style="66" customWidth="1"/>
    <col min="34" max="34" width="26.75" style="66" customWidth="1"/>
    <col min="35"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538</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540</v>
      </c>
      <c r="D8" s="143">
        <v>563</v>
      </c>
      <c r="E8" s="143">
        <v>109</v>
      </c>
      <c r="F8" s="143">
        <v>45</v>
      </c>
      <c r="G8" s="143">
        <v>123</v>
      </c>
      <c r="H8" s="143">
        <v>45</v>
      </c>
      <c r="I8" s="144">
        <v>323</v>
      </c>
      <c r="J8" s="106" t="s">
        <v>265</v>
      </c>
    </row>
    <row r="9" spans="2:10" x14ac:dyDescent="0.4">
      <c r="B9" s="141"/>
      <c r="C9" s="143"/>
      <c r="D9" s="143"/>
      <c r="E9" s="143"/>
      <c r="F9" s="143"/>
      <c r="G9" s="143"/>
      <c r="H9" s="143"/>
      <c r="I9" s="145"/>
    </row>
    <row r="10" spans="2:10" x14ac:dyDescent="0.4">
      <c r="B10" s="141"/>
      <c r="C10" s="143"/>
      <c r="D10" s="143"/>
      <c r="E10" s="143">
        <f>E8+F8</f>
        <v>154</v>
      </c>
      <c r="F10" s="143"/>
      <c r="G10" s="143">
        <f>G8+H8</f>
        <v>168</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541</v>
      </c>
      <c r="D15" s="143"/>
      <c r="E15" s="143"/>
      <c r="F15" s="143"/>
      <c r="G15" s="143"/>
      <c r="H15" s="143"/>
      <c r="I15" s="144"/>
    </row>
    <row r="16" spans="2:10" x14ac:dyDescent="0.4">
      <c r="B16" s="141"/>
      <c r="C16" s="143"/>
      <c r="D16" s="143"/>
      <c r="E16" s="143"/>
      <c r="F16" s="143"/>
      <c r="G16" s="143"/>
      <c r="H16" s="143"/>
      <c r="I16" s="145"/>
    </row>
    <row r="17" spans="2:39" x14ac:dyDescent="0.4">
      <c r="B17" s="141"/>
      <c r="C17" s="143"/>
      <c r="D17" s="143"/>
      <c r="E17" s="143">
        <f>E15+F15</f>
        <v>0</v>
      </c>
      <c r="F17" s="143"/>
      <c r="G17" s="143">
        <f>G15+H15</f>
        <v>0</v>
      </c>
      <c r="H17" s="143"/>
      <c r="I17" s="146"/>
    </row>
    <row r="18" spans="2:39" x14ac:dyDescent="0.4">
      <c r="B18" s="141"/>
      <c r="C18" s="276" t="s">
        <v>542</v>
      </c>
      <c r="D18" s="150" t="e">
        <f t="shared" ref="D18:I18" si="1">D15*D11</f>
        <v>#DIV/0!</v>
      </c>
      <c r="E18" s="150" t="e">
        <f t="shared" si="1"/>
        <v>#DIV/0!</v>
      </c>
      <c r="F18" s="150" t="e">
        <f t="shared" si="1"/>
        <v>#DIV/0!</v>
      </c>
      <c r="G18" s="150" t="e">
        <f t="shared" si="1"/>
        <v>#DIV/0!</v>
      </c>
      <c r="H18" s="150" t="e">
        <f t="shared" si="1"/>
        <v>#DIV/0!</v>
      </c>
      <c r="I18" s="147" t="e">
        <f t="shared" si="1"/>
        <v>#DIV/0!</v>
      </c>
    </row>
    <row r="19" spans="2:39" x14ac:dyDescent="0.4">
      <c r="B19" s="141"/>
      <c r="C19" s="143"/>
      <c r="D19" s="150"/>
      <c r="E19" s="150"/>
      <c r="F19" s="150"/>
      <c r="G19" s="150"/>
      <c r="H19" s="150"/>
      <c r="I19" s="148"/>
    </row>
    <row r="20" spans="2:39" x14ac:dyDescent="0.4">
      <c r="B20" s="141"/>
      <c r="C20" s="143"/>
      <c r="D20" s="150"/>
      <c r="E20" s="150" t="e">
        <f>E18+F18</f>
        <v>#DIV/0!</v>
      </c>
      <c r="F20" s="150"/>
      <c r="G20" s="150" t="e">
        <f>G18+H18</f>
        <v>#DIV/0!</v>
      </c>
      <c r="H20" s="150"/>
      <c r="I20" s="149"/>
    </row>
    <row r="21" spans="2:3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39" x14ac:dyDescent="0.4">
      <c r="B22" s="77"/>
      <c r="C22" s="77"/>
      <c r="D22" s="151" t="s">
        <v>261</v>
      </c>
      <c r="E22" s="78"/>
      <c r="F22" s="78"/>
      <c r="G22" s="78"/>
      <c r="H22" s="78"/>
      <c r="I22" s="78"/>
    </row>
    <row r="23" spans="2:39" x14ac:dyDescent="0.4">
      <c r="B23" s="77"/>
      <c r="C23" s="77"/>
      <c r="D23" s="152"/>
      <c r="E23" s="78"/>
      <c r="F23" s="78"/>
      <c r="G23" s="78"/>
      <c r="H23" s="78"/>
      <c r="I23" s="78"/>
    </row>
    <row r="24" spans="2:39" x14ac:dyDescent="0.4">
      <c r="B24" s="77"/>
      <c r="C24" s="77"/>
      <c r="D24" s="78"/>
      <c r="E24" s="78"/>
      <c r="F24" s="78"/>
      <c r="G24" s="78"/>
      <c r="H24" s="78"/>
      <c r="I24" s="78"/>
    </row>
    <row r="25" spans="2:39" x14ac:dyDescent="0.4">
      <c r="B25" s="77"/>
      <c r="C25" s="77"/>
      <c r="D25" s="78"/>
      <c r="E25" s="78"/>
      <c r="F25" s="78"/>
      <c r="G25" s="78"/>
      <c r="H25" s="78"/>
      <c r="I25" s="78"/>
    </row>
    <row r="26" spans="2:39" x14ac:dyDescent="0.4">
      <c r="B26" s="77"/>
      <c r="C26" s="77"/>
      <c r="D26" s="78"/>
      <c r="E26" s="78"/>
      <c r="F26" s="78"/>
      <c r="G26" s="78"/>
      <c r="H26" s="78"/>
      <c r="I26" s="78"/>
    </row>
    <row r="27" spans="2:39" x14ac:dyDescent="0.4">
      <c r="B27" s="77"/>
      <c r="C27" s="77"/>
      <c r="D27" s="77"/>
      <c r="E27" s="78"/>
      <c r="F27" s="78"/>
      <c r="G27" s="78"/>
      <c r="H27" s="78"/>
      <c r="I27" s="78"/>
    </row>
    <row r="29" spans="2:39" ht="19.5" thickBot="1" x14ac:dyDescent="0.45">
      <c r="D29" s="79"/>
    </row>
    <row r="30" spans="2:39" ht="19.5" customHeight="1"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c r="AF30" s="134" t="s">
        <v>140</v>
      </c>
      <c r="AG30" s="135"/>
      <c r="AH30" s="138" t="s">
        <v>121</v>
      </c>
      <c r="AI30" s="138"/>
      <c r="AJ30" s="138"/>
      <c r="AK30" s="138"/>
      <c r="AL30" s="138"/>
      <c r="AM30" s="139"/>
    </row>
    <row r="31" spans="2:3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c r="AF31" s="190"/>
      <c r="AG31" s="274"/>
      <c r="AH31" s="102" t="s">
        <v>183</v>
      </c>
      <c r="AI31" s="275" t="s">
        <v>123</v>
      </c>
      <c r="AJ31" s="275"/>
      <c r="AK31" s="275" t="s">
        <v>124</v>
      </c>
      <c r="AL31" s="275"/>
      <c r="AM31" s="103" t="s">
        <v>125</v>
      </c>
    </row>
    <row r="32" spans="2:39" x14ac:dyDescent="0.4">
      <c r="B32" s="281" t="s">
        <v>193</v>
      </c>
      <c r="C32" s="272" t="s">
        <v>496</v>
      </c>
      <c r="D32" s="273" t="s">
        <v>511</v>
      </c>
      <c r="E32" s="143">
        <v>147</v>
      </c>
      <c r="F32" s="143">
        <v>25</v>
      </c>
      <c r="G32" s="143">
        <v>145</v>
      </c>
      <c r="H32" s="143">
        <v>25</v>
      </c>
      <c r="I32" s="278">
        <v>633</v>
      </c>
      <c r="K32"/>
      <c r="L32" s="281" t="s">
        <v>193</v>
      </c>
      <c r="M32" s="272" t="s">
        <v>457</v>
      </c>
      <c r="N32" s="273" t="s">
        <v>458</v>
      </c>
      <c r="O32" s="142">
        <v>154</v>
      </c>
      <c r="P32" s="154">
        <v>46</v>
      </c>
      <c r="Q32" s="154">
        <v>174</v>
      </c>
      <c r="R32" s="144">
        <v>46</v>
      </c>
      <c r="S32" s="278">
        <v>328</v>
      </c>
      <c r="V32" s="281" t="s">
        <v>193</v>
      </c>
      <c r="W32" s="272" t="s">
        <v>390</v>
      </c>
      <c r="X32" s="273" t="s">
        <v>397</v>
      </c>
      <c r="Y32" s="273">
        <v>111</v>
      </c>
      <c r="Z32" s="273">
        <v>72</v>
      </c>
      <c r="AA32" s="273">
        <v>191</v>
      </c>
      <c r="AB32" s="273">
        <v>72</v>
      </c>
      <c r="AC32" s="278">
        <v>175</v>
      </c>
      <c r="AF32" s="191" t="s">
        <v>193</v>
      </c>
      <c r="AG32" s="272" t="s">
        <v>333</v>
      </c>
      <c r="AH32" s="273" t="s">
        <v>344</v>
      </c>
      <c r="AI32" s="273">
        <v>232</v>
      </c>
      <c r="AJ32" s="273">
        <v>59</v>
      </c>
      <c r="AK32" s="273">
        <v>173</v>
      </c>
      <c r="AL32" s="273">
        <v>59</v>
      </c>
      <c r="AM32" s="194">
        <v>704</v>
      </c>
    </row>
    <row r="33" spans="2:40" x14ac:dyDescent="0.4">
      <c r="B33" s="282"/>
      <c r="C33" s="141"/>
      <c r="D33" s="143"/>
      <c r="E33" s="143"/>
      <c r="F33" s="143"/>
      <c r="G33" s="143"/>
      <c r="H33" s="143"/>
      <c r="I33" s="184"/>
      <c r="K33"/>
      <c r="L33" s="282"/>
      <c r="M33" s="141"/>
      <c r="N33" s="143"/>
      <c r="O33" s="264"/>
      <c r="P33" s="156"/>
      <c r="Q33" s="156"/>
      <c r="R33" s="146"/>
      <c r="S33" s="184"/>
      <c r="V33" s="282"/>
      <c r="W33" s="141"/>
      <c r="X33" s="143"/>
      <c r="Y33" s="143"/>
      <c r="Z33" s="143"/>
      <c r="AA33" s="143"/>
      <c r="AB33" s="143"/>
      <c r="AC33" s="184"/>
      <c r="AF33" s="192"/>
      <c r="AG33" s="141"/>
      <c r="AH33" s="143"/>
      <c r="AI33" s="143"/>
      <c r="AJ33" s="143"/>
      <c r="AK33" s="143"/>
      <c r="AL33" s="143"/>
      <c r="AM33" s="145"/>
    </row>
    <row r="34" spans="2:40" ht="19.5" thickBot="1" x14ac:dyDescent="0.45">
      <c r="B34" s="282"/>
      <c r="C34" s="153"/>
      <c r="D34" s="177"/>
      <c r="E34" s="277">
        <f>E32+F32</f>
        <v>172</v>
      </c>
      <c r="F34" s="277"/>
      <c r="G34" s="277">
        <f>G32+H32</f>
        <v>170</v>
      </c>
      <c r="H34" s="277"/>
      <c r="I34" s="185"/>
      <c r="K34"/>
      <c r="L34" s="282"/>
      <c r="M34" s="153"/>
      <c r="N34" s="177"/>
      <c r="O34" s="277">
        <f>O32+P32</f>
        <v>200</v>
      </c>
      <c r="P34" s="277"/>
      <c r="Q34" s="277">
        <f>Q32+R32</f>
        <v>220</v>
      </c>
      <c r="R34" s="277"/>
      <c r="S34" s="185"/>
      <c r="V34" s="282"/>
      <c r="W34" s="153"/>
      <c r="X34" s="177"/>
      <c r="Y34" s="277">
        <f>Y32+Z32</f>
        <v>183</v>
      </c>
      <c r="Z34" s="277"/>
      <c r="AA34" s="277">
        <f>AA32+AB32</f>
        <v>263</v>
      </c>
      <c r="AB34" s="277"/>
      <c r="AC34" s="185"/>
      <c r="AF34" s="192"/>
      <c r="AG34" s="153"/>
      <c r="AH34" s="177"/>
      <c r="AI34" s="207">
        <f>AI32+AJ32</f>
        <v>291</v>
      </c>
      <c r="AJ34" s="208"/>
      <c r="AK34" s="207">
        <f>AK32+AL32</f>
        <v>232</v>
      </c>
      <c r="AL34" s="208"/>
      <c r="AM34" s="176"/>
    </row>
    <row r="35" spans="2:40" x14ac:dyDescent="0.4">
      <c r="B35" s="282"/>
      <c r="C35" s="272" t="s">
        <v>497</v>
      </c>
      <c r="D35" s="279" t="s">
        <v>520</v>
      </c>
      <c r="E35" s="143">
        <v>111</v>
      </c>
      <c r="F35" s="143">
        <v>20</v>
      </c>
      <c r="G35" s="143">
        <v>137</v>
      </c>
      <c r="H35" s="143">
        <v>20</v>
      </c>
      <c r="I35" s="144">
        <v>397</v>
      </c>
      <c r="K35"/>
      <c r="L35" s="282"/>
      <c r="M35" s="272" t="s">
        <v>459</v>
      </c>
      <c r="N35" s="279" t="s">
        <v>474</v>
      </c>
      <c r="O35" s="143">
        <v>155</v>
      </c>
      <c r="P35" s="143">
        <v>47</v>
      </c>
      <c r="Q35" s="143">
        <v>194</v>
      </c>
      <c r="R35" s="143">
        <v>47</v>
      </c>
      <c r="S35" s="144">
        <v>648</v>
      </c>
      <c r="V35" s="282"/>
      <c r="W35" s="272" t="s">
        <v>391</v>
      </c>
      <c r="X35" s="279" t="s">
        <v>409</v>
      </c>
      <c r="Y35" s="273">
        <v>183</v>
      </c>
      <c r="Z35" s="273">
        <v>26</v>
      </c>
      <c r="AA35" s="273">
        <v>183</v>
      </c>
      <c r="AB35" s="273">
        <v>26</v>
      </c>
      <c r="AC35" s="278">
        <v>508</v>
      </c>
      <c r="AF35" s="192"/>
      <c r="AG35" s="272" t="s">
        <v>334</v>
      </c>
      <c r="AH35" s="197" t="s">
        <v>359</v>
      </c>
      <c r="AI35" s="273">
        <v>274</v>
      </c>
      <c r="AJ35" s="273">
        <v>47</v>
      </c>
      <c r="AK35" s="273">
        <v>257</v>
      </c>
      <c r="AL35" s="273">
        <v>47</v>
      </c>
      <c r="AM35" s="194">
        <v>1841</v>
      </c>
    </row>
    <row r="36" spans="2:40" x14ac:dyDescent="0.4">
      <c r="B36" s="282"/>
      <c r="C36" s="141"/>
      <c r="D36" s="150"/>
      <c r="E36" s="143"/>
      <c r="F36" s="143"/>
      <c r="G36" s="143"/>
      <c r="H36" s="143"/>
      <c r="I36" s="145"/>
      <c r="K36"/>
      <c r="L36" s="282"/>
      <c r="M36" s="141"/>
      <c r="N36" s="150"/>
      <c r="O36" s="143"/>
      <c r="P36" s="143"/>
      <c r="Q36" s="143"/>
      <c r="R36" s="143"/>
      <c r="S36" s="145"/>
      <c r="V36" s="282"/>
      <c r="W36" s="141"/>
      <c r="X36" s="150"/>
      <c r="Y36" s="143"/>
      <c r="Z36" s="143"/>
      <c r="AA36" s="143"/>
      <c r="AB36" s="143"/>
      <c r="AC36" s="184"/>
      <c r="AF36" s="192"/>
      <c r="AG36" s="141"/>
      <c r="AH36" s="204"/>
      <c r="AI36" s="143"/>
      <c r="AJ36" s="143"/>
      <c r="AK36" s="143"/>
      <c r="AL36" s="143"/>
      <c r="AM36" s="145"/>
    </row>
    <row r="37" spans="2:40" ht="19.5" thickBot="1" x14ac:dyDescent="0.45">
      <c r="B37" s="282"/>
      <c r="C37" s="153"/>
      <c r="D37" s="280"/>
      <c r="E37" s="277">
        <f>E35+F35</f>
        <v>131</v>
      </c>
      <c r="F37" s="277"/>
      <c r="G37" s="277">
        <f>G35+H35</f>
        <v>157</v>
      </c>
      <c r="H37" s="277"/>
      <c r="I37" s="146"/>
      <c r="K37"/>
      <c r="L37" s="282"/>
      <c r="M37" s="153"/>
      <c r="N37" s="280"/>
      <c r="O37" s="277">
        <f>O35+P35</f>
        <v>202</v>
      </c>
      <c r="P37" s="277"/>
      <c r="Q37" s="277">
        <f>Q35+R35</f>
        <v>241</v>
      </c>
      <c r="R37" s="277"/>
      <c r="S37" s="146"/>
      <c r="V37" s="282"/>
      <c r="W37" s="153"/>
      <c r="X37" s="280"/>
      <c r="Y37" s="277">
        <f>Y35+Z35</f>
        <v>209</v>
      </c>
      <c r="Z37" s="277"/>
      <c r="AA37" s="277">
        <f>AA35+AB35</f>
        <v>209</v>
      </c>
      <c r="AB37" s="277"/>
      <c r="AC37" s="185"/>
      <c r="AF37" s="192"/>
      <c r="AG37" s="153"/>
      <c r="AH37" s="205"/>
      <c r="AI37" s="207">
        <f>AI35+AJ35</f>
        <v>321</v>
      </c>
      <c r="AJ37" s="208"/>
      <c r="AK37" s="207">
        <f>AK35+AL35</f>
        <v>304</v>
      </c>
      <c r="AL37" s="208"/>
      <c r="AM37" s="176"/>
    </row>
    <row r="38" spans="2:40" x14ac:dyDescent="0.4">
      <c r="B38" s="282"/>
      <c r="C38" s="272" t="s">
        <v>498</v>
      </c>
      <c r="D38" s="273" t="s">
        <v>523</v>
      </c>
      <c r="E38" s="143">
        <v>109</v>
      </c>
      <c r="F38" s="143">
        <v>37</v>
      </c>
      <c r="G38" s="143">
        <v>121</v>
      </c>
      <c r="H38" s="143">
        <v>37</v>
      </c>
      <c r="I38" s="144">
        <v>445</v>
      </c>
      <c r="K38"/>
      <c r="L38" s="282"/>
      <c r="M38" s="272" t="s">
        <v>448</v>
      </c>
      <c r="N38" s="273" t="s">
        <v>478</v>
      </c>
      <c r="O38" s="143">
        <v>151</v>
      </c>
      <c r="P38" s="143">
        <v>17</v>
      </c>
      <c r="Q38" s="143">
        <v>113</v>
      </c>
      <c r="R38" s="143">
        <v>17</v>
      </c>
      <c r="S38" s="144">
        <v>251</v>
      </c>
      <c r="V38" s="282"/>
      <c r="W38" s="272" t="s">
        <v>398</v>
      </c>
      <c r="X38" s="273" t="s">
        <v>419</v>
      </c>
      <c r="Y38" s="273">
        <v>182</v>
      </c>
      <c r="Z38" s="273">
        <v>72</v>
      </c>
      <c r="AA38" s="273">
        <v>253</v>
      </c>
      <c r="AB38" s="273">
        <v>72</v>
      </c>
      <c r="AC38" s="278">
        <v>553</v>
      </c>
      <c r="AF38" s="192"/>
      <c r="AG38" s="272" t="s">
        <v>335</v>
      </c>
      <c r="AH38" s="273" t="s">
        <v>364</v>
      </c>
      <c r="AI38" s="273">
        <v>275</v>
      </c>
      <c r="AJ38" s="273">
        <v>74</v>
      </c>
      <c r="AK38" s="273">
        <v>253</v>
      </c>
      <c r="AL38" s="273">
        <v>74</v>
      </c>
      <c r="AM38" s="194">
        <v>1867</v>
      </c>
    </row>
    <row r="39" spans="2:40" x14ac:dyDescent="0.4">
      <c r="B39" s="282"/>
      <c r="C39" s="141"/>
      <c r="D39" s="143"/>
      <c r="E39" s="143"/>
      <c r="F39" s="143"/>
      <c r="G39" s="143"/>
      <c r="H39" s="143"/>
      <c r="I39" s="145"/>
      <c r="K39"/>
      <c r="L39" s="282"/>
      <c r="M39" s="141"/>
      <c r="N39" s="143"/>
      <c r="O39" s="143"/>
      <c r="P39" s="143"/>
      <c r="Q39" s="143"/>
      <c r="R39" s="143"/>
      <c r="S39" s="145"/>
      <c r="V39" s="282"/>
      <c r="W39" s="141"/>
      <c r="X39" s="143"/>
      <c r="Y39" s="143"/>
      <c r="Z39" s="143"/>
      <c r="AA39" s="143"/>
      <c r="AB39" s="143"/>
      <c r="AC39" s="184"/>
      <c r="AF39" s="192"/>
      <c r="AG39" s="141"/>
      <c r="AH39" s="143"/>
      <c r="AI39" s="143"/>
      <c r="AJ39" s="143"/>
      <c r="AK39" s="143"/>
      <c r="AL39" s="143"/>
      <c r="AM39" s="145"/>
    </row>
    <row r="40" spans="2:40" ht="19.5" thickBot="1" x14ac:dyDescent="0.45">
      <c r="B40" s="282"/>
      <c r="C40" s="153"/>
      <c r="D40" s="177"/>
      <c r="E40" s="277">
        <f>E38+F38</f>
        <v>146</v>
      </c>
      <c r="F40" s="277"/>
      <c r="G40" s="277">
        <f>G38+H38</f>
        <v>158</v>
      </c>
      <c r="H40" s="277"/>
      <c r="I40" s="146"/>
      <c r="K40"/>
      <c r="L40" s="282"/>
      <c r="M40" s="153"/>
      <c r="N40" s="177"/>
      <c r="O40" s="277">
        <f>O38+P38</f>
        <v>168</v>
      </c>
      <c r="P40" s="277"/>
      <c r="Q40" s="277">
        <f>Q38+R38</f>
        <v>130</v>
      </c>
      <c r="R40" s="277"/>
      <c r="S40" s="146"/>
      <c r="V40" s="282"/>
      <c r="W40" s="153"/>
      <c r="X40" s="177"/>
      <c r="Y40" s="277">
        <f>Y38+Z38</f>
        <v>254</v>
      </c>
      <c r="Z40" s="277"/>
      <c r="AA40" s="277">
        <f>AA38+AB38</f>
        <v>325</v>
      </c>
      <c r="AB40" s="277"/>
      <c r="AC40" s="185"/>
      <c r="AF40" s="192"/>
      <c r="AG40" s="153"/>
      <c r="AH40" s="177"/>
      <c r="AI40" s="207">
        <f>AI38+AJ38</f>
        <v>349</v>
      </c>
      <c r="AJ40" s="208"/>
      <c r="AK40" s="207">
        <f>AK38+AL38</f>
        <v>327</v>
      </c>
      <c r="AL40" s="208"/>
      <c r="AM40" s="176"/>
      <c r="AN40" s="66">
        <v>82.9</v>
      </c>
    </row>
    <row r="41" spans="2:40" x14ac:dyDescent="0.4">
      <c r="B41" s="282"/>
      <c r="C41" s="272" t="s">
        <v>499</v>
      </c>
      <c r="D41" s="143" t="s">
        <v>526</v>
      </c>
      <c r="E41" s="143">
        <v>145</v>
      </c>
      <c r="F41" s="143">
        <v>40</v>
      </c>
      <c r="G41" s="143">
        <v>123</v>
      </c>
      <c r="H41" s="143">
        <v>40</v>
      </c>
      <c r="I41" s="144">
        <v>367</v>
      </c>
      <c r="K41"/>
      <c r="L41" s="282"/>
      <c r="M41" s="272" t="s">
        <v>449</v>
      </c>
      <c r="N41" s="273" t="s">
        <v>481</v>
      </c>
      <c r="O41" s="143">
        <v>104</v>
      </c>
      <c r="P41" s="143">
        <v>31</v>
      </c>
      <c r="Q41" s="143">
        <v>139</v>
      </c>
      <c r="R41" s="143">
        <v>31</v>
      </c>
      <c r="S41" s="144">
        <v>484</v>
      </c>
      <c r="V41" s="282"/>
      <c r="W41" s="272" t="s">
        <v>399</v>
      </c>
      <c r="X41" s="273" t="s">
        <v>423</v>
      </c>
      <c r="Y41" s="273">
        <v>84</v>
      </c>
      <c r="Z41" s="273">
        <v>23</v>
      </c>
      <c r="AA41" s="273">
        <v>102</v>
      </c>
      <c r="AB41" s="273">
        <v>23</v>
      </c>
      <c r="AC41" s="278">
        <v>332</v>
      </c>
      <c r="AF41" s="192"/>
      <c r="AG41" s="272" t="s">
        <v>336</v>
      </c>
      <c r="AH41" s="273" t="s">
        <v>365</v>
      </c>
      <c r="AI41" s="273">
        <v>362</v>
      </c>
      <c r="AJ41" s="273">
        <v>110</v>
      </c>
      <c r="AK41" s="273">
        <v>475</v>
      </c>
      <c r="AL41" s="273">
        <v>110</v>
      </c>
      <c r="AM41" s="194">
        <v>3341</v>
      </c>
    </row>
    <row r="42" spans="2:40" x14ac:dyDescent="0.4">
      <c r="B42" s="282"/>
      <c r="C42" s="141"/>
      <c r="D42" s="143"/>
      <c r="E42" s="143"/>
      <c r="F42" s="143"/>
      <c r="G42" s="143"/>
      <c r="H42" s="143"/>
      <c r="I42" s="145"/>
      <c r="K42"/>
      <c r="L42" s="282"/>
      <c r="M42" s="141"/>
      <c r="N42" s="143"/>
      <c r="O42" s="143"/>
      <c r="P42" s="143"/>
      <c r="Q42" s="143"/>
      <c r="R42" s="143"/>
      <c r="S42" s="145"/>
      <c r="V42" s="282"/>
      <c r="W42" s="141"/>
      <c r="X42" s="143"/>
      <c r="Y42" s="143"/>
      <c r="Z42" s="143"/>
      <c r="AA42" s="143"/>
      <c r="AB42" s="143"/>
      <c r="AC42" s="184"/>
      <c r="AF42" s="192"/>
      <c r="AG42" s="141"/>
      <c r="AH42" s="143"/>
      <c r="AI42" s="143"/>
      <c r="AJ42" s="143"/>
      <c r="AK42" s="143"/>
      <c r="AL42" s="143"/>
      <c r="AM42" s="145"/>
    </row>
    <row r="43" spans="2:40" ht="19.5" thickBot="1" x14ac:dyDescent="0.45">
      <c r="B43" s="282"/>
      <c r="C43" s="153"/>
      <c r="D43" s="143"/>
      <c r="E43" s="277">
        <f>E41+F41</f>
        <v>185</v>
      </c>
      <c r="F43" s="277"/>
      <c r="G43" s="277">
        <f>G41+H41</f>
        <v>163</v>
      </c>
      <c r="H43" s="277"/>
      <c r="I43" s="146"/>
      <c r="K43"/>
      <c r="L43" s="282"/>
      <c r="M43" s="153"/>
      <c r="N43" s="177"/>
      <c r="O43" s="277">
        <f>O41+P41</f>
        <v>135</v>
      </c>
      <c r="P43" s="277"/>
      <c r="Q43" s="277">
        <f>Q41+R41</f>
        <v>170</v>
      </c>
      <c r="R43" s="277"/>
      <c r="S43" s="146"/>
      <c r="V43" s="282"/>
      <c r="W43" s="153"/>
      <c r="X43" s="177"/>
      <c r="Y43" s="277">
        <f>Y41+Z41</f>
        <v>107</v>
      </c>
      <c r="Z43" s="277"/>
      <c r="AA43" s="277">
        <f>AA41+AB41</f>
        <v>125</v>
      </c>
      <c r="AB43" s="277"/>
      <c r="AC43" s="185"/>
      <c r="AF43" s="192"/>
      <c r="AG43" s="153"/>
      <c r="AH43" s="177"/>
      <c r="AI43" s="207">
        <f>AI41+AJ41</f>
        <v>472</v>
      </c>
      <c r="AJ43" s="208"/>
      <c r="AK43" s="207">
        <f>AK41+AL41</f>
        <v>585</v>
      </c>
      <c r="AL43" s="208"/>
      <c r="AM43" s="176"/>
      <c r="AN43" s="66">
        <v>148.47999999999999</v>
      </c>
    </row>
    <row r="44" spans="2:40" x14ac:dyDescent="0.4">
      <c r="B44" s="282"/>
      <c r="C44" s="272" t="s">
        <v>512</v>
      </c>
      <c r="D44" s="143" t="s">
        <v>530</v>
      </c>
      <c r="E44" s="143">
        <v>203</v>
      </c>
      <c r="F44" s="143">
        <v>41</v>
      </c>
      <c r="G44" s="143">
        <v>213</v>
      </c>
      <c r="H44" s="143">
        <v>41</v>
      </c>
      <c r="I44" s="144">
        <v>288</v>
      </c>
      <c r="K44"/>
      <c r="L44" s="282"/>
      <c r="M44" s="272" t="s">
        <v>450</v>
      </c>
      <c r="N44" s="143" t="s">
        <v>484</v>
      </c>
      <c r="O44" s="143">
        <v>133</v>
      </c>
      <c r="P44" s="143">
        <v>29</v>
      </c>
      <c r="Q44" s="143">
        <v>146</v>
      </c>
      <c r="R44" s="143">
        <v>29</v>
      </c>
      <c r="S44" s="144">
        <v>432</v>
      </c>
      <c r="V44" s="282"/>
      <c r="W44" s="272" t="s">
        <v>427</v>
      </c>
      <c r="X44" s="273" t="s">
        <v>428</v>
      </c>
      <c r="Y44" s="273">
        <v>76</v>
      </c>
      <c r="Z44" s="273">
        <v>20</v>
      </c>
      <c r="AA44" s="273">
        <v>78</v>
      </c>
      <c r="AB44" s="273">
        <v>20</v>
      </c>
      <c r="AC44" s="278">
        <v>332</v>
      </c>
      <c r="AF44" s="192"/>
      <c r="AG44" s="272" t="s">
        <v>337</v>
      </c>
      <c r="AH44" s="143" t="s">
        <v>370</v>
      </c>
      <c r="AI44" s="143">
        <v>457</v>
      </c>
      <c r="AJ44" s="143">
        <v>150</v>
      </c>
      <c r="AK44" s="143">
        <v>536</v>
      </c>
      <c r="AL44" s="143">
        <v>150</v>
      </c>
      <c r="AM44" s="144">
        <v>2319</v>
      </c>
    </row>
    <row r="45" spans="2:40" x14ac:dyDescent="0.4">
      <c r="B45" s="282"/>
      <c r="C45" s="141"/>
      <c r="D45" s="143"/>
      <c r="E45" s="143"/>
      <c r="F45" s="143"/>
      <c r="G45" s="143"/>
      <c r="H45" s="143"/>
      <c r="I45" s="145"/>
      <c r="K45"/>
      <c r="L45" s="282"/>
      <c r="M45" s="141"/>
      <c r="N45" s="143"/>
      <c r="O45" s="143"/>
      <c r="P45" s="143"/>
      <c r="Q45" s="143"/>
      <c r="R45" s="143"/>
      <c r="S45" s="145"/>
      <c r="V45" s="282"/>
      <c r="W45" s="141"/>
      <c r="X45" s="143"/>
      <c r="Y45" s="143"/>
      <c r="Z45" s="143"/>
      <c r="AA45" s="143"/>
      <c r="AB45" s="143"/>
      <c r="AC45" s="184"/>
      <c r="AF45" s="192"/>
      <c r="AG45" s="141"/>
      <c r="AH45" s="143"/>
      <c r="AI45" s="143"/>
      <c r="AJ45" s="143"/>
      <c r="AK45" s="143"/>
      <c r="AL45" s="143"/>
      <c r="AM45" s="145"/>
    </row>
    <row r="46" spans="2:40" ht="19.5" thickBot="1" x14ac:dyDescent="0.45">
      <c r="B46" s="282"/>
      <c r="C46" s="153"/>
      <c r="D46" s="143"/>
      <c r="E46" s="277">
        <f>E44+F44</f>
        <v>244</v>
      </c>
      <c r="F46" s="277"/>
      <c r="G46" s="277">
        <f>G44+H44</f>
        <v>254</v>
      </c>
      <c r="H46" s="277"/>
      <c r="I46" s="146"/>
      <c r="K46"/>
      <c r="L46" s="282"/>
      <c r="M46" s="153"/>
      <c r="N46" s="143"/>
      <c r="O46" s="277">
        <f>O44+P44</f>
        <v>162</v>
      </c>
      <c r="P46" s="277"/>
      <c r="Q46" s="277">
        <f>Q44+R44</f>
        <v>175</v>
      </c>
      <c r="R46" s="277"/>
      <c r="S46" s="146"/>
      <c r="V46" s="282"/>
      <c r="W46" s="153"/>
      <c r="X46" s="177"/>
      <c r="Y46" s="277">
        <f>Y44+Z44</f>
        <v>96</v>
      </c>
      <c r="Z46" s="277"/>
      <c r="AA46" s="277">
        <f>AA44+AB44</f>
        <v>98</v>
      </c>
      <c r="AB46" s="277"/>
      <c r="AC46" s="185"/>
      <c r="AF46" s="192"/>
      <c r="AG46" s="153"/>
      <c r="AH46" s="143"/>
      <c r="AI46" s="207">
        <f>AI44+AJ44</f>
        <v>607</v>
      </c>
      <c r="AJ46" s="208"/>
      <c r="AK46" s="207">
        <f>AK44+AL44</f>
        <v>686</v>
      </c>
      <c r="AL46" s="208"/>
      <c r="AM46" s="146"/>
      <c r="AN46" s="66">
        <v>103</v>
      </c>
    </row>
    <row r="47" spans="2:40" x14ac:dyDescent="0.4">
      <c r="B47" s="282"/>
      <c r="C47" s="272" t="s">
        <v>513</v>
      </c>
      <c r="D47" s="143" t="s">
        <v>536</v>
      </c>
      <c r="E47" s="143">
        <v>119</v>
      </c>
      <c r="F47" s="143">
        <v>51</v>
      </c>
      <c r="G47" s="143">
        <v>107</v>
      </c>
      <c r="H47" s="143">
        <v>51</v>
      </c>
      <c r="I47" s="144">
        <v>233</v>
      </c>
      <c r="K47" s="88"/>
      <c r="L47" s="282"/>
      <c r="M47" s="272" t="s">
        <v>451</v>
      </c>
      <c r="N47" s="273" t="s">
        <v>492</v>
      </c>
      <c r="O47" s="273">
        <v>215</v>
      </c>
      <c r="P47" s="273">
        <v>37</v>
      </c>
      <c r="Q47" s="273">
        <v>168</v>
      </c>
      <c r="R47" s="273">
        <v>37</v>
      </c>
      <c r="S47" s="278">
        <v>478</v>
      </c>
      <c r="V47" s="282"/>
      <c r="W47" s="272" t="s">
        <v>429</v>
      </c>
      <c r="X47" s="273" t="s">
        <v>432</v>
      </c>
      <c r="Y47" s="273">
        <v>102</v>
      </c>
      <c r="Z47" s="273">
        <v>24</v>
      </c>
      <c r="AA47" s="273">
        <v>72</v>
      </c>
      <c r="AB47" s="273">
        <v>24</v>
      </c>
      <c r="AC47" s="278">
        <v>184</v>
      </c>
      <c r="AF47" s="192"/>
      <c r="AG47" s="272" t="s">
        <v>338</v>
      </c>
      <c r="AH47" s="143" t="s">
        <v>374</v>
      </c>
      <c r="AI47" s="143">
        <v>754</v>
      </c>
      <c r="AJ47" s="143">
        <v>244</v>
      </c>
      <c r="AK47" s="143">
        <v>853</v>
      </c>
      <c r="AL47" s="143">
        <v>244</v>
      </c>
      <c r="AM47" s="144">
        <v>3095</v>
      </c>
    </row>
    <row r="48" spans="2:40" x14ac:dyDescent="0.4">
      <c r="B48" s="282"/>
      <c r="C48" s="141"/>
      <c r="D48" s="143"/>
      <c r="E48" s="143"/>
      <c r="F48" s="143"/>
      <c r="G48" s="143"/>
      <c r="H48" s="143"/>
      <c r="I48" s="145"/>
      <c r="K48" s="88"/>
      <c r="L48" s="282"/>
      <c r="M48" s="141"/>
      <c r="N48" s="143"/>
      <c r="O48" s="143"/>
      <c r="P48" s="143"/>
      <c r="Q48" s="143"/>
      <c r="R48" s="143"/>
      <c r="S48" s="184"/>
      <c r="V48" s="282"/>
      <c r="W48" s="141"/>
      <c r="X48" s="143"/>
      <c r="Y48" s="143"/>
      <c r="Z48" s="143"/>
      <c r="AA48" s="143"/>
      <c r="AB48" s="143"/>
      <c r="AC48" s="184"/>
      <c r="AF48" s="192"/>
      <c r="AG48" s="141"/>
      <c r="AH48" s="143"/>
      <c r="AI48" s="143"/>
      <c r="AJ48" s="143"/>
      <c r="AK48" s="143"/>
      <c r="AL48" s="143"/>
      <c r="AM48" s="145"/>
    </row>
    <row r="49" spans="2:40" ht="19.5" thickBot="1" x14ac:dyDescent="0.45">
      <c r="B49" s="282"/>
      <c r="C49" s="153"/>
      <c r="D49" s="143"/>
      <c r="E49" s="277">
        <f>E47+F47</f>
        <v>170</v>
      </c>
      <c r="F49" s="277"/>
      <c r="G49" s="277">
        <f>G47+H47</f>
        <v>158</v>
      </c>
      <c r="H49" s="277"/>
      <c r="I49" s="146"/>
      <c r="K49" s="88"/>
      <c r="L49" s="282"/>
      <c r="M49" s="153"/>
      <c r="N49" s="177"/>
      <c r="O49" s="277">
        <f>O47+P47</f>
        <v>252</v>
      </c>
      <c r="P49" s="277"/>
      <c r="Q49" s="277">
        <f>Q47+R47</f>
        <v>205</v>
      </c>
      <c r="R49" s="277"/>
      <c r="S49" s="185"/>
      <c r="V49" s="282"/>
      <c r="W49" s="153"/>
      <c r="X49" s="177"/>
      <c r="Y49" s="277">
        <f>Y47+Z47</f>
        <v>126</v>
      </c>
      <c r="Z49" s="277"/>
      <c r="AA49" s="277">
        <f>AA47+AB47</f>
        <v>96</v>
      </c>
      <c r="AB49" s="277"/>
      <c r="AC49" s="185"/>
      <c r="AF49" s="192"/>
      <c r="AG49" s="153"/>
      <c r="AH49" s="143"/>
      <c r="AI49" s="207">
        <f>AI47+AJ47</f>
        <v>998</v>
      </c>
      <c r="AJ49" s="208"/>
      <c r="AK49" s="207">
        <f>AK47+AL47</f>
        <v>1097</v>
      </c>
      <c r="AL49" s="208"/>
      <c r="AM49" s="146"/>
      <c r="AN49" s="66">
        <v>137.5</v>
      </c>
    </row>
    <row r="50" spans="2:40" x14ac:dyDescent="0.4">
      <c r="B50" s="282"/>
      <c r="C50" s="284" t="s">
        <v>514</v>
      </c>
      <c r="D50" s="273">
        <v>723</v>
      </c>
      <c r="E50" s="143">
        <v>49</v>
      </c>
      <c r="F50" s="143">
        <v>15</v>
      </c>
      <c r="G50" s="143">
        <v>169</v>
      </c>
      <c r="H50" s="143">
        <v>15</v>
      </c>
      <c r="I50" s="144">
        <v>474</v>
      </c>
      <c r="K50" s="88"/>
      <c r="L50" s="282"/>
      <c r="M50" s="272" t="s">
        <v>460</v>
      </c>
      <c r="N50" s="273" t="s">
        <v>495</v>
      </c>
      <c r="O50" s="143">
        <v>165</v>
      </c>
      <c r="P50" s="143">
        <v>31</v>
      </c>
      <c r="Q50" s="143">
        <v>147</v>
      </c>
      <c r="R50" s="143">
        <v>31</v>
      </c>
      <c r="S50" s="144">
        <v>221</v>
      </c>
      <c r="V50" s="282"/>
      <c r="W50" s="272" t="s">
        <v>402</v>
      </c>
      <c r="X50" s="273" t="s">
        <v>436</v>
      </c>
      <c r="Y50" s="143">
        <v>154</v>
      </c>
      <c r="Z50" s="143">
        <v>35</v>
      </c>
      <c r="AA50" s="143">
        <v>159</v>
      </c>
      <c r="AB50" s="143">
        <v>35</v>
      </c>
      <c r="AC50" s="144">
        <v>270</v>
      </c>
      <c r="AF50" s="192"/>
      <c r="AG50" s="272" t="s">
        <v>339</v>
      </c>
      <c r="AH50" s="143" t="s">
        <v>384</v>
      </c>
      <c r="AI50" s="143">
        <v>508</v>
      </c>
      <c r="AJ50" s="143">
        <v>167</v>
      </c>
      <c r="AK50" s="143">
        <v>563</v>
      </c>
      <c r="AL50" s="143">
        <v>167</v>
      </c>
      <c r="AM50" s="144">
        <v>1064</v>
      </c>
    </row>
    <row r="51" spans="2:40" x14ac:dyDescent="0.4">
      <c r="B51" s="282"/>
      <c r="C51" s="285"/>
      <c r="D51" s="143"/>
      <c r="E51" s="143"/>
      <c r="F51" s="143"/>
      <c r="G51" s="143"/>
      <c r="H51" s="143"/>
      <c r="I51" s="145"/>
      <c r="K51" s="88"/>
      <c r="L51" s="282"/>
      <c r="M51" s="141"/>
      <c r="N51" s="143"/>
      <c r="O51" s="143"/>
      <c r="P51" s="143"/>
      <c r="Q51" s="143"/>
      <c r="R51" s="143"/>
      <c r="S51" s="145"/>
      <c r="V51" s="282"/>
      <c r="W51" s="141"/>
      <c r="X51" s="143"/>
      <c r="Y51" s="143"/>
      <c r="Z51" s="143"/>
      <c r="AA51" s="143"/>
      <c r="AB51" s="143"/>
      <c r="AC51" s="145"/>
      <c r="AF51" s="192"/>
      <c r="AG51" s="141"/>
      <c r="AH51" s="143"/>
      <c r="AI51" s="143"/>
      <c r="AJ51" s="143"/>
      <c r="AK51" s="143"/>
      <c r="AL51" s="143"/>
      <c r="AM51" s="145"/>
    </row>
    <row r="52" spans="2:40" ht="19.5" thickBot="1" x14ac:dyDescent="0.45">
      <c r="B52" s="282"/>
      <c r="C52" s="286"/>
      <c r="D52" s="177"/>
      <c r="E52" s="277">
        <f>E50+F50</f>
        <v>64</v>
      </c>
      <c r="F52" s="277"/>
      <c r="G52" s="277">
        <f>G50+H50</f>
        <v>184</v>
      </c>
      <c r="H52" s="277"/>
      <c r="I52" s="146"/>
      <c r="K52" s="88"/>
      <c r="L52" s="282"/>
      <c r="M52" s="153"/>
      <c r="N52" s="177"/>
      <c r="O52" s="277">
        <f>O50+P50</f>
        <v>196</v>
      </c>
      <c r="P52" s="277"/>
      <c r="Q52" s="277">
        <f>Q50+R50</f>
        <v>178</v>
      </c>
      <c r="R52" s="277"/>
      <c r="S52" s="146"/>
      <c r="V52" s="282"/>
      <c r="W52" s="153"/>
      <c r="X52" s="177"/>
      <c r="Y52" s="277">
        <f>Y50+Z50</f>
        <v>189</v>
      </c>
      <c r="Z52" s="277"/>
      <c r="AA52" s="277">
        <f>AA50+AB50</f>
        <v>194</v>
      </c>
      <c r="AB52" s="277"/>
      <c r="AC52" s="146"/>
      <c r="AF52" s="192"/>
      <c r="AG52" s="153"/>
      <c r="AH52" s="143"/>
      <c r="AI52" s="207">
        <f>AI50+AJ50</f>
        <v>675</v>
      </c>
      <c r="AJ52" s="208"/>
      <c r="AK52" s="207">
        <f>AK50+AL50</f>
        <v>730</v>
      </c>
      <c r="AL52" s="208"/>
      <c r="AM52" s="146"/>
      <c r="AN52" s="66">
        <v>47.2</v>
      </c>
    </row>
    <row r="53" spans="2:40" x14ac:dyDescent="0.4">
      <c r="B53" s="282"/>
      <c r="C53" s="284" t="s">
        <v>515</v>
      </c>
      <c r="D53" s="143">
        <v>563</v>
      </c>
      <c r="E53" s="143">
        <v>109</v>
      </c>
      <c r="F53" s="143">
        <v>45</v>
      </c>
      <c r="G53" s="143">
        <v>123</v>
      </c>
      <c r="H53" s="143">
        <v>45</v>
      </c>
      <c r="I53" s="144">
        <v>323</v>
      </c>
      <c r="K53" s="88"/>
      <c r="L53" s="282"/>
      <c r="M53" s="272" t="s">
        <v>461</v>
      </c>
      <c r="N53" s="273" t="s">
        <v>502</v>
      </c>
      <c r="O53" s="143">
        <v>95</v>
      </c>
      <c r="P53" s="143">
        <v>34</v>
      </c>
      <c r="Q53" s="143">
        <v>97</v>
      </c>
      <c r="R53" s="143">
        <v>34</v>
      </c>
      <c r="S53" s="278">
        <v>345</v>
      </c>
      <c r="V53" s="282"/>
      <c r="W53" s="272" t="s">
        <v>403</v>
      </c>
      <c r="X53" s="273" t="s">
        <v>440</v>
      </c>
      <c r="Y53" s="273">
        <v>89</v>
      </c>
      <c r="Z53" s="273">
        <v>49</v>
      </c>
      <c r="AA53" s="273">
        <v>136</v>
      </c>
      <c r="AB53" s="273">
        <v>49</v>
      </c>
      <c r="AC53" s="278">
        <v>277</v>
      </c>
      <c r="AF53" s="192"/>
      <c r="AG53" s="179" t="s">
        <v>388</v>
      </c>
      <c r="AH53" s="143" t="s">
        <v>389</v>
      </c>
      <c r="AI53" s="143">
        <v>176</v>
      </c>
      <c r="AJ53" s="143">
        <v>33</v>
      </c>
      <c r="AK53" s="143">
        <v>174</v>
      </c>
      <c r="AL53" s="143">
        <v>33</v>
      </c>
      <c r="AM53" s="144">
        <v>476</v>
      </c>
    </row>
    <row r="54" spans="2:40" x14ac:dyDescent="0.4">
      <c r="B54" s="282"/>
      <c r="C54" s="285"/>
      <c r="D54" s="143"/>
      <c r="E54" s="143"/>
      <c r="F54" s="143"/>
      <c r="G54" s="143"/>
      <c r="H54" s="143"/>
      <c r="I54" s="145"/>
      <c r="K54" s="88"/>
      <c r="L54" s="282"/>
      <c r="M54" s="141"/>
      <c r="N54" s="143"/>
      <c r="O54" s="143"/>
      <c r="P54" s="143"/>
      <c r="Q54" s="143"/>
      <c r="R54" s="143"/>
      <c r="S54" s="184"/>
      <c r="V54" s="282"/>
      <c r="W54" s="141"/>
      <c r="X54" s="143"/>
      <c r="Y54" s="143"/>
      <c r="Z54" s="143"/>
      <c r="AA54" s="143"/>
      <c r="AB54" s="143"/>
      <c r="AC54" s="184"/>
      <c r="AF54" s="192"/>
      <c r="AG54" s="180"/>
      <c r="AH54" s="143"/>
      <c r="AI54" s="143"/>
      <c r="AJ54" s="143"/>
      <c r="AK54" s="143"/>
      <c r="AL54" s="143"/>
      <c r="AM54" s="145"/>
    </row>
    <row r="55" spans="2:40" ht="19.5" thickBot="1" x14ac:dyDescent="0.45">
      <c r="B55" s="282"/>
      <c r="C55" s="286"/>
      <c r="D55" s="143"/>
      <c r="E55" s="277">
        <f>E53+F53</f>
        <v>154</v>
      </c>
      <c r="F55" s="277"/>
      <c r="G55" s="277">
        <f>G53+H53</f>
        <v>168</v>
      </c>
      <c r="H55" s="277"/>
      <c r="I55" s="146"/>
      <c r="K55" s="88"/>
      <c r="L55" s="282"/>
      <c r="M55" s="153"/>
      <c r="N55" s="177"/>
      <c r="O55" s="277">
        <f>O53+P53</f>
        <v>129</v>
      </c>
      <c r="P55" s="277"/>
      <c r="Q55" s="277">
        <f>Q53+R53</f>
        <v>131</v>
      </c>
      <c r="R55" s="277"/>
      <c r="S55" s="185"/>
      <c r="V55" s="282"/>
      <c r="W55" s="153"/>
      <c r="X55" s="177"/>
      <c r="Y55" s="277">
        <f>Y53+Z53</f>
        <v>138</v>
      </c>
      <c r="Z55" s="277"/>
      <c r="AA55" s="277">
        <f>AA53+AB53</f>
        <v>185</v>
      </c>
      <c r="AB55" s="277"/>
      <c r="AC55" s="185"/>
      <c r="AF55" s="192"/>
      <c r="AG55" s="181"/>
      <c r="AH55" s="143"/>
      <c r="AI55" s="207">
        <f>AI53+AJ53</f>
        <v>209</v>
      </c>
      <c r="AJ55" s="208"/>
      <c r="AK55" s="207">
        <f>AK53+AL53</f>
        <v>207</v>
      </c>
      <c r="AL55" s="208"/>
      <c r="AM55" s="146"/>
      <c r="AN55" s="66">
        <f>AM53/22.5</f>
        <v>21.155555555555555</v>
      </c>
    </row>
    <row r="56" spans="2:40" x14ac:dyDescent="0.4">
      <c r="B56" s="282"/>
      <c r="C56" s="284" t="s">
        <v>516</v>
      </c>
      <c r="D56" s="143"/>
      <c r="E56" s="143"/>
      <c r="F56" s="143"/>
      <c r="G56" s="143"/>
      <c r="H56" s="143"/>
      <c r="I56" s="144"/>
      <c r="K56" s="88"/>
      <c r="L56" s="282"/>
      <c r="M56" s="272" t="s">
        <v>462</v>
      </c>
      <c r="N56" s="143" t="s">
        <v>505</v>
      </c>
      <c r="O56" s="143">
        <v>33</v>
      </c>
      <c r="P56" s="143">
        <v>19</v>
      </c>
      <c r="Q56" s="143">
        <v>55</v>
      </c>
      <c r="R56" s="143">
        <v>19</v>
      </c>
      <c r="S56" s="144">
        <v>44</v>
      </c>
      <c r="V56" s="282"/>
      <c r="W56" s="272" t="s">
        <v>439</v>
      </c>
      <c r="X56" s="143" t="s">
        <v>444</v>
      </c>
      <c r="Y56" s="143">
        <v>79</v>
      </c>
      <c r="Z56" s="143">
        <v>22</v>
      </c>
      <c r="AA56" s="143">
        <v>112</v>
      </c>
      <c r="AB56" s="143">
        <v>22</v>
      </c>
      <c r="AC56" s="144">
        <v>336</v>
      </c>
      <c r="AF56" s="192"/>
      <c r="AG56" s="272" t="s">
        <v>390</v>
      </c>
      <c r="AH56" s="273"/>
      <c r="AI56" s="200"/>
      <c r="AJ56" s="200"/>
      <c r="AK56" s="200"/>
      <c r="AL56" s="200"/>
      <c r="AM56" s="194"/>
    </row>
    <row r="57" spans="2:40" x14ac:dyDescent="0.4">
      <c r="B57" s="282"/>
      <c r="C57" s="285"/>
      <c r="D57" s="143"/>
      <c r="E57" s="143"/>
      <c r="F57" s="143"/>
      <c r="G57" s="143"/>
      <c r="H57" s="143"/>
      <c r="I57" s="145"/>
      <c r="K57" s="88"/>
      <c r="L57" s="282"/>
      <c r="M57" s="141"/>
      <c r="N57" s="143"/>
      <c r="O57" s="143"/>
      <c r="P57" s="143"/>
      <c r="Q57" s="143"/>
      <c r="R57" s="143"/>
      <c r="S57" s="145"/>
      <c r="V57" s="282"/>
      <c r="W57" s="141"/>
      <c r="X57" s="143"/>
      <c r="Y57" s="143"/>
      <c r="Z57" s="143"/>
      <c r="AA57" s="143"/>
      <c r="AB57" s="143"/>
      <c r="AC57" s="145"/>
      <c r="AF57" s="192"/>
      <c r="AG57" s="141"/>
      <c r="AH57" s="143"/>
      <c r="AI57" s="156"/>
      <c r="AJ57" s="156"/>
      <c r="AK57" s="156"/>
      <c r="AL57" s="156"/>
      <c r="AM57" s="145"/>
    </row>
    <row r="58" spans="2:40" ht="19.5" thickBot="1" x14ac:dyDescent="0.45">
      <c r="B58" s="282"/>
      <c r="C58" s="286"/>
      <c r="D58" s="143"/>
      <c r="E58" s="277">
        <f>E56+F56</f>
        <v>0</v>
      </c>
      <c r="F58" s="277"/>
      <c r="G58" s="277">
        <f>G56+H56</f>
        <v>0</v>
      </c>
      <c r="H58" s="277"/>
      <c r="I58" s="146"/>
      <c r="K58" s="88"/>
      <c r="L58" s="282"/>
      <c r="M58" s="153"/>
      <c r="N58" s="143"/>
      <c r="O58" s="277">
        <f>O56+P56</f>
        <v>52</v>
      </c>
      <c r="P58" s="277"/>
      <c r="Q58" s="277">
        <f>Q56+R56</f>
        <v>74</v>
      </c>
      <c r="R58" s="277"/>
      <c r="S58" s="146"/>
      <c r="V58" s="282"/>
      <c r="W58" s="153"/>
      <c r="X58" s="143"/>
      <c r="Y58" s="277">
        <f>Y56+Z56</f>
        <v>101</v>
      </c>
      <c r="Z58" s="277"/>
      <c r="AA58" s="277">
        <f>AA56+AB56</f>
        <v>134</v>
      </c>
      <c r="AB58" s="277"/>
      <c r="AC58" s="146"/>
      <c r="AF58" s="192"/>
      <c r="AG58" s="153"/>
      <c r="AH58" s="177"/>
      <c r="AI58" s="207"/>
      <c r="AJ58" s="208"/>
      <c r="AK58" s="207"/>
      <c r="AL58" s="208"/>
      <c r="AM58" s="176"/>
    </row>
    <row r="59" spans="2:40" x14ac:dyDescent="0.4">
      <c r="B59" s="282"/>
      <c r="C59" s="284" t="s">
        <v>517</v>
      </c>
      <c r="D59" s="279"/>
      <c r="E59" s="143"/>
      <c r="F59" s="143"/>
      <c r="G59" s="143"/>
      <c r="H59" s="143"/>
      <c r="I59" s="144"/>
      <c r="K59" s="88"/>
      <c r="L59" s="282"/>
      <c r="M59" s="272" t="s">
        <v>463</v>
      </c>
      <c r="N59" s="279" t="s">
        <v>508</v>
      </c>
      <c r="O59" s="143">
        <v>164</v>
      </c>
      <c r="P59" s="143">
        <v>41</v>
      </c>
      <c r="Q59" s="143">
        <v>158</v>
      </c>
      <c r="R59" s="143">
        <v>41</v>
      </c>
      <c r="S59" s="144">
        <v>525</v>
      </c>
      <c r="V59" s="282"/>
      <c r="W59" s="272" t="s">
        <v>455</v>
      </c>
      <c r="X59" s="279" t="s">
        <v>456</v>
      </c>
      <c r="Y59" s="143">
        <v>148</v>
      </c>
      <c r="Z59" s="143">
        <v>48</v>
      </c>
      <c r="AA59" s="143">
        <v>172</v>
      </c>
      <c r="AB59" s="143">
        <v>48</v>
      </c>
      <c r="AC59" s="144">
        <v>317</v>
      </c>
      <c r="AF59" s="192"/>
      <c r="AG59" s="272" t="s">
        <v>391</v>
      </c>
      <c r="AH59" s="197"/>
      <c r="AI59" s="273"/>
      <c r="AJ59" s="273"/>
      <c r="AK59" s="273"/>
      <c r="AL59" s="273"/>
      <c r="AM59" s="194"/>
    </row>
    <row r="60" spans="2:40" x14ac:dyDescent="0.4">
      <c r="B60" s="282"/>
      <c r="C60" s="285"/>
      <c r="D60" s="150"/>
      <c r="E60" s="143"/>
      <c r="F60" s="143"/>
      <c r="G60" s="143"/>
      <c r="H60" s="143"/>
      <c r="I60" s="145"/>
      <c r="K60" s="88"/>
      <c r="L60" s="282"/>
      <c r="M60" s="141"/>
      <c r="N60" s="150"/>
      <c r="O60" s="143"/>
      <c r="P60" s="143"/>
      <c r="Q60" s="143"/>
      <c r="R60" s="143"/>
      <c r="S60" s="145"/>
      <c r="V60" s="282"/>
      <c r="W60" s="141"/>
      <c r="X60" s="150"/>
      <c r="Y60" s="143"/>
      <c r="Z60" s="143"/>
      <c r="AA60" s="143"/>
      <c r="AB60" s="143"/>
      <c r="AC60" s="145"/>
      <c r="AF60" s="192"/>
      <c r="AG60" s="141"/>
      <c r="AH60" s="204"/>
      <c r="AI60" s="143"/>
      <c r="AJ60" s="143"/>
      <c r="AK60" s="143"/>
      <c r="AL60" s="143"/>
      <c r="AM60" s="145"/>
    </row>
    <row r="61" spans="2:40" ht="19.5" thickBot="1" x14ac:dyDescent="0.45">
      <c r="B61" s="283"/>
      <c r="C61" s="286"/>
      <c r="D61" s="280"/>
      <c r="E61" s="277">
        <f>E59+F59</f>
        <v>0</v>
      </c>
      <c r="F61" s="277"/>
      <c r="G61" s="277">
        <f>G59+H59</f>
        <v>0</v>
      </c>
      <c r="H61" s="277"/>
      <c r="I61" s="146"/>
      <c r="K61" s="88"/>
      <c r="L61" s="283"/>
      <c r="M61" s="153"/>
      <c r="N61" s="280"/>
      <c r="O61" s="277">
        <f>O59+P59</f>
        <v>205</v>
      </c>
      <c r="P61" s="277"/>
      <c r="Q61" s="277">
        <f>Q59+R59</f>
        <v>199</v>
      </c>
      <c r="R61" s="277"/>
      <c r="S61" s="146"/>
      <c r="V61" s="283"/>
      <c r="W61" s="153"/>
      <c r="X61" s="280"/>
      <c r="Y61" s="277">
        <f>Y59+Z59</f>
        <v>196</v>
      </c>
      <c r="Z61" s="277"/>
      <c r="AA61" s="277">
        <f>AA59+AB59</f>
        <v>220</v>
      </c>
      <c r="AB61" s="277"/>
      <c r="AC61" s="146"/>
      <c r="AF61" s="193"/>
      <c r="AG61" s="153"/>
      <c r="AH61" s="205"/>
      <c r="AI61" s="207">
        <f>AI59+AJ59</f>
        <v>0</v>
      </c>
      <c r="AJ61" s="208"/>
      <c r="AK61" s="207">
        <f>AK59+AL59</f>
        <v>0</v>
      </c>
      <c r="AL61" s="208"/>
      <c r="AM61" s="176"/>
    </row>
    <row r="62" spans="2:40" x14ac:dyDescent="0.4">
      <c r="B62" s="77"/>
      <c r="C62" s="77"/>
      <c r="D62" s="91"/>
      <c r="E62" s="92"/>
      <c r="F62" s="92"/>
      <c r="G62" s="92"/>
      <c r="H62" s="92"/>
      <c r="I62" s="77"/>
      <c r="K62" s="88"/>
      <c r="L62" s="88"/>
      <c r="M62" s="88"/>
      <c r="N62" s="88"/>
      <c r="O62" s="88"/>
      <c r="P62" s="88"/>
      <c r="Q62" s="88"/>
      <c r="R62" s="88"/>
    </row>
    <row r="63" spans="2:40" x14ac:dyDescent="0.4">
      <c r="D63" s="178" t="s">
        <v>145</v>
      </c>
    </row>
    <row r="64" spans="2:40" ht="19.5" thickBot="1" x14ac:dyDescent="0.45">
      <c r="D64" s="178"/>
    </row>
    <row r="65" spans="3:42"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B65" s="83"/>
      <c r="AC65" s="255" t="s">
        <v>183</v>
      </c>
      <c r="AD65" s="256"/>
      <c r="AE65" s="263" t="s">
        <v>147</v>
      </c>
      <c r="AF65" s="182"/>
      <c r="AG65" s="182" t="s">
        <v>148</v>
      </c>
      <c r="AH65" s="183"/>
      <c r="AJ65" s="83"/>
      <c r="AK65" s="255" t="s">
        <v>183</v>
      </c>
      <c r="AL65" s="256"/>
      <c r="AM65" s="263" t="s">
        <v>147</v>
      </c>
      <c r="AN65" s="182"/>
      <c r="AO65" s="182" t="s">
        <v>148</v>
      </c>
      <c r="AP65" s="183"/>
    </row>
    <row r="66" spans="3:42" x14ac:dyDescent="0.4">
      <c r="C66" s="84" t="s">
        <v>146</v>
      </c>
      <c r="D66" s="191" t="s">
        <v>512</v>
      </c>
      <c r="E66" s="266">
        <v>81</v>
      </c>
      <c r="F66" s="267"/>
      <c r="G66" s="97" t="s">
        <v>103</v>
      </c>
      <c r="H66" s="70" t="s">
        <v>128</v>
      </c>
      <c r="I66" s="70" t="s">
        <v>129</v>
      </c>
      <c r="J66" s="71" t="s">
        <v>128</v>
      </c>
      <c r="L66" s="191" t="s">
        <v>460</v>
      </c>
      <c r="M66" s="266">
        <v>79</v>
      </c>
      <c r="N66" s="267"/>
      <c r="O66" s="97" t="s">
        <v>103</v>
      </c>
      <c r="P66" s="70" t="s">
        <v>128</v>
      </c>
      <c r="Q66" s="70" t="s">
        <v>129</v>
      </c>
      <c r="R66" s="71" t="s">
        <v>128</v>
      </c>
      <c r="T66" s="191" t="s">
        <v>439</v>
      </c>
      <c r="U66" s="266">
        <v>162</v>
      </c>
      <c r="V66" s="267"/>
      <c r="W66" s="97" t="s">
        <v>103</v>
      </c>
      <c r="X66" s="70" t="s">
        <v>128</v>
      </c>
      <c r="Y66" s="70" t="s">
        <v>129</v>
      </c>
      <c r="Z66" s="71" t="s">
        <v>128</v>
      </c>
      <c r="AB66" s="191" t="s">
        <v>390</v>
      </c>
      <c r="AC66" s="266">
        <v>47</v>
      </c>
      <c r="AD66" s="267"/>
      <c r="AE66" s="97" t="s">
        <v>103</v>
      </c>
      <c r="AF66" s="70" t="s">
        <v>128</v>
      </c>
      <c r="AG66" s="70" t="s">
        <v>129</v>
      </c>
      <c r="AH66" s="71" t="s">
        <v>128</v>
      </c>
      <c r="AJ66" s="191" t="s">
        <v>333</v>
      </c>
      <c r="AK66" s="266">
        <v>88</v>
      </c>
      <c r="AL66" s="267"/>
      <c r="AM66" s="97" t="s">
        <v>103</v>
      </c>
      <c r="AN66" s="70" t="s">
        <v>128</v>
      </c>
      <c r="AO66" s="70" t="s">
        <v>129</v>
      </c>
      <c r="AP66" s="71" t="s">
        <v>128</v>
      </c>
    </row>
    <row r="67" spans="3:42" ht="19.5" x14ac:dyDescent="0.4">
      <c r="C67" s="107" t="s">
        <v>302</v>
      </c>
      <c r="D67" s="192"/>
      <c r="E67" s="268"/>
      <c r="F67" s="269"/>
      <c r="G67" s="142">
        <v>62</v>
      </c>
      <c r="H67" s="154">
        <v>5</v>
      </c>
      <c r="I67" s="154">
        <v>82</v>
      </c>
      <c r="J67" s="144">
        <v>5</v>
      </c>
      <c r="L67" s="192"/>
      <c r="M67" s="268"/>
      <c r="N67" s="269"/>
      <c r="O67" s="142">
        <v>43</v>
      </c>
      <c r="P67" s="154">
        <v>10</v>
      </c>
      <c r="Q67" s="154">
        <v>27</v>
      </c>
      <c r="R67" s="144">
        <v>10</v>
      </c>
      <c r="T67" s="192"/>
      <c r="U67" s="268"/>
      <c r="V67" s="269"/>
      <c r="W67" s="142">
        <v>38</v>
      </c>
      <c r="X67" s="154">
        <v>10</v>
      </c>
      <c r="Y67" s="154">
        <v>37</v>
      </c>
      <c r="Z67" s="144">
        <v>10</v>
      </c>
      <c r="AB67" s="192"/>
      <c r="AC67" s="268"/>
      <c r="AD67" s="269"/>
      <c r="AE67" s="142">
        <v>27</v>
      </c>
      <c r="AF67" s="154">
        <v>13</v>
      </c>
      <c r="AG67" s="154">
        <v>43</v>
      </c>
      <c r="AH67" s="144">
        <v>13</v>
      </c>
      <c r="AJ67" s="192"/>
      <c r="AK67" s="268"/>
      <c r="AL67" s="269"/>
      <c r="AM67" s="142">
        <v>43</v>
      </c>
      <c r="AN67" s="154">
        <v>9</v>
      </c>
      <c r="AO67" s="154">
        <v>42</v>
      </c>
      <c r="AP67" s="144">
        <v>9</v>
      </c>
    </row>
    <row r="68" spans="3:42" x14ac:dyDescent="0.4">
      <c r="D68" s="192"/>
      <c r="E68" s="268"/>
      <c r="F68" s="269"/>
      <c r="G68" s="264"/>
      <c r="H68" s="156"/>
      <c r="I68" s="156"/>
      <c r="J68" s="146"/>
      <c r="L68" s="192"/>
      <c r="M68" s="268"/>
      <c r="N68" s="269"/>
      <c r="O68" s="264"/>
      <c r="P68" s="156"/>
      <c r="Q68" s="156"/>
      <c r="R68" s="146"/>
      <c r="T68" s="192"/>
      <c r="U68" s="268"/>
      <c r="V68" s="269"/>
      <c r="W68" s="264"/>
      <c r="X68" s="156"/>
      <c r="Y68" s="156"/>
      <c r="Z68" s="146"/>
      <c r="AB68" s="192"/>
      <c r="AC68" s="268"/>
      <c r="AD68" s="269"/>
      <c r="AE68" s="264"/>
      <c r="AF68" s="156"/>
      <c r="AG68" s="156"/>
      <c r="AH68" s="146"/>
      <c r="AJ68" s="192"/>
      <c r="AK68" s="268"/>
      <c r="AL68" s="269"/>
      <c r="AM68" s="264"/>
      <c r="AN68" s="156"/>
      <c r="AO68" s="156"/>
      <c r="AP68" s="146"/>
    </row>
    <row r="69" spans="3:42" ht="19.5" thickBot="1" x14ac:dyDescent="0.45">
      <c r="D69" s="193"/>
      <c r="E69" s="270"/>
      <c r="F69" s="271"/>
      <c r="G69" s="265">
        <f>G67+H67</f>
        <v>67</v>
      </c>
      <c r="H69" s="196"/>
      <c r="I69" s="195">
        <f>I67+J67</f>
        <v>87</v>
      </c>
      <c r="J69" s="201"/>
      <c r="L69" s="193"/>
      <c r="M69" s="270"/>
      <c r="N69" s="271"/>
      <c r="O69" s="265">
        <f>O67+P67</f>
        <v>53</v>
      </c>
      <c r="P69" s="196"/>
      <c r="Q69" s="195">
        <f>Q67+R67</f>
        <v>37</v>
      </c>
      <c r="R69" s="201"/>
      <c r="T69" s="193"/>
      <c r="U69" s="270"/>
      <c r="V69" s="271"/>
      <c r="W69" s="265">
        <f>W67+X67</f>
        <v>48</v>
      </c>
      <c r="X69" s="196"/>
      <c r="Y69" s="195">
        <f>Y67+Z67</f>
        <v>47</v>
      </c>
      <c r="Z69" s="201"/>
      <c r="AB69" s="193"/>
      <c r="AC69" s="270"/>
      <c r="AD69" s="271"/>
      <c r="AE69" s="265">
        <f>AE67+AF67</f>
        <v>40</v>
      </c>
      <c r="AF69" s="196"/>
      <c r="AG69" s="195">
        <f>AG67+AH67</f>
        <v>56</v>
      </c>
      <c r="AH69" s="201"/>
      <c r="AJ69" s="193"/>
      <c r="AK69" s="270"/>
      <c r="AL69" s="271"/>
      <c r="AM69" s="265">
        <f>AM67+AN67</f>
        <v>52</v>
      </c>
      <c r="AN69" s="196"/>
      <c r="AO69" s="195">
        <f>AO67+AP67</f>
        <v>51</v>
      </c>
      <c r="AP69" s="201"/>
    </row>
    <row r="70" spans="3:42" x14ac:dyDescent="0.4">
      <c r="D70" s="191" t="s">
        <v>513</v>
      </c>
      <c r="E70" s="266">
        <v>76</v>
      </c>
      <c r="F70" s="267"/>
      <c r="G70" s="97" t="s">
        <v>103</v>
      </c>
      <c r="H70" s="70" t="s">
        <v>128</v>
      </c>
      <c r="I70" s="70" t="s">
        <v>129</v>
      </c>
      <c r="J70" s="71" t="s">
        <v>128</v>
      </c>
      <c r="L70" s="191" t="s">
        <v>461</v>
      </c>
      <c r="M70" s="266">
        <v>184</v>
      </c>
      <c r="N70" s="267"/>
      <c r="O70" s="97" t="s">
        <v>103</v>
      </c>
      <c r="P70" s="70" t="s">
        <v>128</v>
      </c>
      <c r="Q70" s="70" t="s">
        <v>129</v>
      </c>
      <c r="R70" s="71" t="s">
        <v>128</v>
      </c>
      <c r="T70" s="191" t="s">
        <v>455</v>
      </c>
      <c r="U70" s="266">
        <v>380</v>
      </c>
      <c r="V70" s="267"/>
      <c r="W70" s="97" t="s">
        <v>103</v>
      </c>
      <c r="X70" s="70" t="s">
        <v>128</v>
      </c>
      <c r="Y70" s="70" t="s">
        <v>129</v>
      </c>
      <c r="Z70" s="71" t="s">
        <v>128</v>
      </c>
      <c r="AB70" s="191" t="s">
        <v>391</v>
      </c>
      <c r="AC70" s="266">
        <v>57</v>
      </c>
      <c r="AD70" s="267"/>
      <c r="AE70" s="97" t="s">
        <v>103</v>
      </c>
      <c r="AF70" s="70" t="s">
        <v>128</v>
      </c>
      <c r="AG70" s="70" t="s">
        <v>129</v>
      </c>
      <c r="AH70" s="71" t="s">
        <v>128</v>
      </c>
      <c r="AJ70" s="191" t="s">
        <v>334</v>
      </c>
      <c r="AK70" s="266">
        <v>62</v>
      </c>
      <c r="AL70" s="267"/>
      <c r="AM70" s="97" t="s">
        <v>103</v>
      </c>
      <c r="AN70" s="70" t="s">
        <v>128</v>
      </c>
      <c r="AO70" s="70" t="s">
        <v>129</v>
      </c>
      <c r="AP70" s="71" t="s">
        <v>128</v>
      </c>
    </row>
    <row r="71" spans="3:42" x14ac:dyDescent="0.4">
      <c r="D71" s="192"/>
      <c r="E71" s="268"/>
      <c r="F71" s="269"/>
      <c r="G71" s="142">
        <v>10</v>
      </c>
      <c r="H71" s="154">
        <v>3</v>
      </c>
      <c r="I71" s="154">
        <v>30</v>
      </c>
      <c r="J71" s="144">
        <v>3</v>
      </c>
      <c r="L71" s="192"/>
      <c r="M71" s="268"/>
      <c r="N71" s="269"/>
      <c r="O71" s="142">
        <v>21</v>
      </c>
      <c r="P71" s="154">
        <v>0</v>
      </c>
      <c r="Q71" s="154">
        <v>25</v>
      </c>
      <c r="R71" s="144">
        <v>0</v>
      </c>
      <c r="T71" s="192"/>
      <c r="U71" s="268"/>
      <c r="V71" s="269"/>
      <c r="W71" s="142">
        <v>53</v>
      </c>
      <c r="X71" s="154">
        <v>16</v>
      </c>
      <c r="Y71" s="154">
        <v>65</v>
      </c>
      <c r="Z71" s="144">
        <v>16</v>
      </c>
      <c r="AB71" s="192"/>
      <c r="AC71" s="268"/>
      <c r="AD71" s="269"/>
      <c r="AE71" s="142">
        <v>32</v>
      </c>
      <c r="AF71" s="154">
        <v>7</v>
      </c>
      <c r="AG71" s="154">
        <v>32</v>
      </c>
      <c r="AH71" s="144">
        <v>7</v>
      </c>
      <c r="AJ71" s="192"/>
      <c r="AK71" s="268"/>
      <c r="AL71" s="269"/>
      <c r="AM71" s="142">
        <v>85</v>
      </c>
      <c r="AN71" s="154">
        <v>18</v>
      </c>
      <c r="AO71" s="154">
        <v>91</v>
      </c>
      <c r="AP71" s="144">
        <v>18</v>
      </c>
    </row>
    <row r="72" spans="3:42" x14ac:dyDescent="0.4">
      <c r="D72" s="192"/>
      <c r="E72" s="268"/>
      <c r="F72" s="269"/>
      <c r="G72" s="264"/>
      <c r="H72" s="156"/>
      <c r="I72" s="156"/>
      <c r="J72" s="146"/>
      <c r="L72" s="192"/>
      <c r="M72" s="268"/>
      <c r="N72" s="269"/>
      <c r="O72" s="264"/>
      <c r="P72" s="156"/>
      <c r="Q72" s="156"/>
      <c r="R72" s="146"/>
      <c r="T72" s="192"/>
      <c r="U72" s="268"/>
      <c r="V72" s="269"/>
      <c r="W72" s="264"/>
      <c r="X72" s="156"/>
      <c r="Y72" s="156"/>
      <c r="Z72" s="146"/>
      <c r="AB72" s="192"/>
      <c r="AC72" s="268"/>
      <c r="AD72" s="269"/>
      <c r="AE72" s="264"/>
      <c r="AF72" s="156"/>
      <c r="AG72" s="156"/>
      <c r="AH72" s="146"/>
      <c r="AJ72" s="192"/>
      <c r="AK72" s="268"/>
      <c r="AL72" s="269"/>
      <c r="AM72" s="264"/>
      <c r="AN72" s="156"/>
      <c r="AO72" s="156"/>
      <c r="AP72" s="146"/>
    </row>
    <row r="73" spans="3:42" ht="19.5" thickBot="1" x14ac:dyDescent="0.45">
      <c r="D73" s="193"/>
      <c r="E73" s="270"/>
      <c r="F73" s="271"/>
      <c r="G73" s="265">
        <f>G71+H71</f>
        <v>13</v>
      </c>
      <c r="H73" s="196"/>
      <c r="I73" s="195">
        <f>I71+J71</f>
        <v>33</v>
      </c>
      <c r="J73" s="201"/>
      <c r="L73" s="193"/>
      <c r="M73" s="270"/>
      <c r="N73" s="271"/>
      <c r="O73" s="265">
        <f>O71+P71</f>
        <v>21</v>
      </c>
      <c r="P73" s="196"/>
      <c r="Q73" s="195">
        <f>Q71+R71</f>
        <v>25</v>
      </c>
      <c r="R73" s="201"/>
      <c r="T73" s="193"/>
      <c r="U73" s="270"/>
      <c r="V73" s="271"/>
      <c r="W73" s="265">
        <f>W71+X71</f>
        <v>69</v>
      </c>
      <c r="X73" s="196"/>
      <c r="Y73" s="195">
        <f>Y71+Z71</f>
        <v>81</v>
      </c>
      <c r="Z73" s="201"/>
      <c r="AB73" s="193"/>
      <c r="AC73" s="270"/>
      <c r="AD73" s="271"/>
      <c r="AE73" s="265">
        <f>AE71+AF71</f>
        <v>39</v>
      </c>
      <c r="AF73" s="196"/>
      <c r="AG73" s="195">
        <f>AG71+AH71</f>
        <v>39</v>
      </c>
      <c r="AH73" s="201"/>
      <c r="AJ73" s="193"/>
      <c r="AK73" s="270"/>
      <c r="AL73" s="271"/>
      <c r="AM73" s="265">
        <f>AM71+AN71</f>
        <v>103</v>
      </c>
      <c r="AN73" s="196"/>
      <c r="AO73" s="195">
        <f>AO71+AP71</f>
        <v>109</v>
      </c>
      <c r="AP73" s="201"/>
    </row>
    <row r="74" spans="3:42" x14ac:dyDescent="0.4">
      <c r="D74" s="191" t="s">
        <v>514</v>
      </c>
      <c r="E74" s="266">
        <v>94</v>
      </c>
      <c r="F74" s="267"/>
      <c r="G74" s="97" t="s">
        <v>103</v>
      </c>
      <c r="H74" s="70" t="s">
        <v>128</v>
      </c>
      <c r="I74" s="70" t="s">
        <v>129</v>
      </c>
      <c r="J74" s="71" t="s">
        <v>128</v>
      </c>
      <c r="L74" s="191" t="s">
        <v>462</v>
      </c>
      <c r="M74" s="266">
        <v>127</v>
      </c>
      <c r="N74" s="267"/>
      <c r="O74" s="97" t="s">
        <v>103</v>
      </c>
      <c r="P74" s="70" t="s">
        <v>128</v>
      </c>
      <c r="Q74" s="70" t="s">
        <v>129</v>
      </c>
      <c r="R74" s="71" t="s">
        <v>128</v>
      </c>
      <c r="T74" s="191" t="s">
        <v>454</v>
      </c>
      <c r="U74" s="266">
        <v>97</v>
      </c>
      <c r="V74" s="267"/>
      <c r="W74" s="97" t="s">
        <v>103</v>
      </c>
      <c r="X74" s="70" t="s">
        <v>128</v>
      </c>
      <c r="Y74" s="70" t="s">
        <v>129</v>
      </c>
      <c r="Z74" s="71" t="s">
        <v>128</v>
      </c>
      <c r="AB74" s="191" t="s">
        <v>398</v>
      </c>
      <c r="AC74" s="266">
        <v>111</v>
      </c>
      <c r="AD74" s="267"/>
      <c r="AE74" s="97" t="s">
        <v>103</v>
      </c>
      <c r="AF74" s="70" t="s">
        <v>128</v>
      </c>
      <c r="AG74" s="70" t="s">
        <v>129</v>
      </c>
      <c r="AH74" s="71" t="s">
        <v>128</v>
      </c>
      <c r="AJ74" s="191" t="s">
        <v>335</v>
      </c>
      <c r="AK74" s="266">
        <v>148</v>
      </c>
      <c r="AL74" s="267"/>
      <c r="AM74" s="97" t="s">
        <v>103</v>
      </c>
      <c r="AN74" s="70" t="s">
        <v>128</v>
      </c>
      <c r="AO74" s="70" t="s">
        <v>129</v>
      </c>
      <c r="AP74" s="71" t="s">
        <v>128</v>
      </c>
    </row>
    <row r="75" spans="3:42" x14ac:dyDescent="0.4">
      <c r="D75" s="192"/>
      <c r="E75" s="268"/>
      <c r="F75" s="269"/>
      <c r="G75" s="142">
        <v>18</v>
      </c>
      <c r="H75" s="154">
        <v>5</v>
      </c>
      <c r="I75" s="154">
        <v>26</v>
      </c>
      <c r="J75" s="144">
        <v>5</v>
      </c>
      <c r="L75" s="192"/>
      <c r="M75" s="268"/>
      <c r="N75" s="269"/>
      <c r="O75" s="142">
        <v>21</v>
      </c>
      <c r="P75" s="154">
        <v>4</v>
      </c>
      <c r="Q75" s="154">
        <v>37</v>
      </c>
      <c r="R75" s="144">
        <v>4</v>
      </c>
      <c r="T75" s="192"/>
      <c r="U75" s="268"/>
      <c r="V75" s="269"/>
      <c r="W75" s="142">
        <v>53</v>
      </c>
      <c r="X75" s="154">
        <v>7</v>
      </c>
      <c r="Y75" s="154">
        <v>75</v>
      </c>
      <c r="Z75" s="144">
        <v>7</v>
      </c>
      <c r="AB75" s="192"/>
      <c r="AC75" s="268"/>
      <c r="AD75" s="269"/>
      <c r="AE75" s="142">
        <v>61</v>
      </c>
      <c r="AF75" s="154">
        <v>15</v>
      </c>
      <c r="AG75" s="154">
        <v>58</v>
      </c>
      <c r="AH75" s="144">
        <v>15</v>
      </c>
      <c r="AJ75" s="192"/>
      <c r="AK75" s="268"/>
      <c r="AL75" s="269"/>
      <c r="AM75" s="142">
        <v>157</v>
      </c>
      <c r="AN75" s="154">
        <v>33</v>
      </c>
      <c r="AO75" s="154">
        <v>134</v>
      </c>
      <c r="AP75" s="144">
        <v>33</v>
      </c>
    </row>
    <row r="76" spans="3:42" x14ac:dyDescent="0.4">
      <c r="D76" s="192"/>
      <c r="E76" s="268"/>
      <c r="F76" s="269"/>
      <c r="G76" s="264"/>
      <c r="H76" s="156"/>
      <c r="I76" s="156"/>
      <c r="J76" s="146"/>
      <c r="L76" s="192"/>
      <c r="M76" s="268"/>
      <c r="N76" s="269"/>
      <c r="O76" s="264"/>
      <c r="P76" s="156"/>
      <c r="Q76" s="156"/>
      <c r="R76" s="146"/>
      <c r="T76" s="192"/>
      <c r="U76" s="268"/>
      <c r="V76" s="269"/>
      <c r="W76" s="264"/>
      <c r="X76" s="156"/>
      <c r="Y76" s="156"/>
      <c r="Z76" s="146"/>
      <c r="AB76" s="192"/>
      <c r="AC76" s="268"/>
      <c r="AD76" s="269"/>
      <c r="AE76" s="264"/>
      <c r="AF76" s="156"/>
      <c r="AG76" s="156"/>
      <c r="AH76" s="146"/>
      <c r="AJ76" s="192"/>
      <c r="AK76" s="268"/>
      <c r="AL76" s="269"/>
      <c r="AM76" s="264"/>
      <c r="AN76" s="156"/>
      <c r="AO76" s="156"/>
      <c r="AP76" s="146"/>
    </row>
    <row r="77" spans="3:42" ht="19.5" thickBot="1" x14ac:dyDescent="0.45">
      <c r="D77" s="193"/>
      <c r="E77" s="270"/>
      <c r="F77" s="271"/>
      <c r="G77" s="265">
        <f>G75+H75</f>
        <v>23</v>
      </c>
      <c r="H77" s="196"/>
      <c r="I77" s="195">
        <f>I75+J75</f>
        <v>31</v>
      </c>
      <c r="J77" s="201"/>
      <c r="L77" s="193"/>
      <c r="M77" s="270"/>
      <c r="N77" s="271"/>
      <c r="O77" s="265">
        <f>O75+P75</f>
        <v>25</v>
      </c>
      <c r="P77" s="196"/>
      <c r="Q77" s="195">
        <f>Q75+R75</f>
        <v>41</v>
      </c>
      <c r="R77" s="201"/>
      <c r="T77" s="193"/>
      <c r="U77" s="270"/>
      <c r="V77" s="271"/>
      <c r="W77" s="265">
        <f t="shared" ref="W77" si="3">W75+X75</f>
        <v>60</v>
      </c>
      <c r="X77" s="196"/>
      <c r="Y77" s="195">
        <f t="shared" ref="Y77" si="4">Y75+Z75</f>
        <v>82</v>
      </c>
      <c r="Z77" s="201"/>
      <c r="AB77" s="193"/>
      <c r="AC77" s="270"/>
      <c r="AD77" s="271"/>
      <c r="AE77" s="265">
        <f>AE75+AF75</f>
        <v>76</v>
      </c>
      <c r="AF77" s="196"/>
      <c r="AG77" s="195">
        <f>AG75+AH75</f>
        <v>73</v>
      </c>
      <c r="AH77" s="201"/>
      <c r="AJ77" s="193"/>
      <c r="AK77" s="270"/>
      <c r="AL77" s="271"/>
      <c r="AM77" s="265">
        <f>AM75+AN75</f>
        <v>190</v>
      </c>
      <c r="AN77" s="196"/>
      <c r="AO77" s="195">
        <f>AO75+AP75</f>
        <v>167</v>
      </c>
      <c r="AP77" s="201"/>
    </row>
    <row r="78" spans="3:42" x14ac:dyDescent="0.4">
      <c r="D78" s="191" t="s">
        <v>515</v>
      </c>
      <c r="E78" s="266"/>
      <c r="F78" s="267"/>
      <c r="G78" s="97" t="s">
        <v>103</v>
      </c>
      <c r="H78" s="70" t="s">
        <v>128</v>
      </c>
      <c r="I78" s="70" t="s">
        <v>129</v>
      </c>
      <c r="J78" s="71" t="s">
        <v>128</v>
      </c>
      <c r="L78" s="191" t="s">
        <v>463</v>
      </c>
      <c r="M78" s="266">
        <v>94</v>
      </c>
      <c r="N78" s="267"/>
      <c r="O78" s="97" t="s">
        <v>103</v>
      </c>
      <c r="P78" s="70" t="s">
        <v>128</v>
      </c>
      <c r="Q78" s="70" t="s">
        <v>129</v>
      </c>
      <c r="R78" s="71" t="s">
        <v>128</v>
      </c>
      <c r="T78" s="191" t="s">
        <v>447</v>
      </c>
      <c r="U78" s="266">
        <v>64</v>
      </c>
      <c r="V78" s="267"/>
      <c r="W78" s="97" t="s">
        <v>103</v>
      </c>
      <c r="X78" s="70" t="s">
        <v>128</v>
      </c>
      <c r="Y78" s="70" t="s">
        <v>129</v>
      </c>
      <c r="Z78" s="71" t="s">
        <v>128</v>
      </c>
      <c r="AB78" s="191" t="s">
        <v>399</v>
      </c>
      <c r="AC78" s="266">
        <v>176</v>
      </c>
      <c r="AD78" s="267"/>
      <c r="AE78" s="97" t="s">
        <v>103</v>
      </c>
      <c r="AF78" s="70" t="s">
        <v>128</v>
      </c>
      <c r="AG78" s="70" t="s">
        <v>129</v>
      </c>
      <c r="AH78" s="71" t="s">
        <v>128</v>
      </c>
      <c r="AJ78" s="191" t="s">
        <v>336</v>
      </c>
      <c r="AK78" s="266">
        <v>447</v>
      </c>
      <c r="AL78" s="267"/>
      <c r="AM78" s="97" t="s">
        <v>103</v>
      </c>
      <c r="AN78" s="70" t="s">
        <v>128</v>
      </c>
      <c r="AO78" s="70" t="s">
        <v>129</v>
      </c>
      <c r="AP78" s="71" t="s">
        <v>128</v>
      </c>
    </row>
    <row r="79" spans="3:42" x14ac:dyDescent="0.4">
      <c r="D79" s="192"/>
      <c r="E79" s="268"/>
      <c r="F79" s="269"/>
      <c r="G79" s="142"/>
      <c r="H79" s="154"/>
      <c r="I79" s="154"/>
      <c r="J79" s="144"/>
      <c r="L79" s="192"/>
      <c r="M79" s="268"/>
      <c r="N79" s="269"/>
      <c r="O79" s="142">
        <v>45</v>
      </c>
      <c r="P79" s="154">
        <v>1</v>
      </c>
      <c r="Q79" s="154">
        <v>38</v>
      </c>
      <c r="R79" s="144">
        <v>1</v>
      </c>
      <c r="T79" s="192"/>
      <c r="U79" s="268"/>
      <c r="V79" s="269"/>
      <c r="W79" s="142">
        <v>67</v>
      </c>
      <c r="X79" s="154">
        <v>8</v>
      </c>
      <c r="Y79" s="154">
        <v>44</v>
      </c>
      <c r="Z79" s="144">
        <v>8</v>
      </c>
      <c r="AB79" s="192"/>
      <c r="AC79" s="268"/>
      <c r="AD79" s="269"/>
      <c r="AE79" s="142">
        <v>21</v>
      </c>
      <c r="AF79" s="154">
        <v>4</v>
      </c>
      <c r="AG79" s="154">
        <v>23</v>
      </c>
      <c r="AH79" s="144">
        <v>4</v>
      </c>
      <c r="AJ79" s="192"/>
      <c r="AK79" s="268"/>
      <c r="AL79" s="269"/>
      <c r="AM79" s="142">
        <v>167</v>
      </c>
      <c r="AN79" s="154">
        <v>35</v>
      </c>
      <c r="AO79" s="154">
        <v>179</v>
      </c>
      <c r="AP79" s="144">
        <v>35</v>
      </c>
    </row>
    <row r="80" spans="3:42" x14ac:dyDescent="0.4">
      <c r="D80" s="192"/>
      <c r="E80" s="268"/>
      <c r="F80" s="269"/>
      <c r="G80" s="264"/>
      <c r="H80" s="156"/>
      <c r="I80" s="156"/>
      <c r="J80" s="146"/>
      <c r="L80" s="192"/>
      <c r="M80" s="268"/>
      <c r="N80" s="269"/>
      <c r="O80" s="264"/>
      <c r="P80" s="156"/>
      <c r="Q80" s="156"/>
      <c r="R80" s="146"/>
      <c r="T80" s="192"/>
      <c r="U80" s="268"/>
      <c r="V80" s="269"/>
      <c r="W80" s="264"/>
      <c r="X80" s="156"/>
      <c r="Y80" s="156"/>
      <c r="Z80" s="146"/>
      <c r="AB80" s="192"/>
      <c r="AC80" s="268"/>
      <c r="AD80" s="269"/>
      <c r="AE80" s="264"/>
      <c r="AF80" s="156"/>
      <c r="AG80" s="156"/>
      <c r="AH80" s="146"/>
      <c r="AJ80" s="192"/>
      <c r="AK80" s="268"/>
      <c r="AL80" s="269"/>
      <c r="AM80" s="264"/>
      <c r="AN80" s="156"/>
      <c r="AO80" s="156"/>
      <c r="AP80" s="146"/>
    </row>
    <row r="81" spans="4:42" ht="19.5" thickBot="1" x14ac:dyDescent="0.45">
      <c r="D81" s="193"/>
      <c r="E81" s="270"/>
      <c r="F81" s="271"/>
      <c r="G81" s="265">
        <f>G79+H79</f>
        <v>0</v>
      </c>
      <c r="H81" s="196"/>
      <c r="I81" s="195">
        <f>I79+J79</f>
        <v>0</v>
      </c>
      <c r="J81" s="201"/>
      <c r="L81" s="193"/>
      <c r="M81" s="270"/>
      <c r="N81" s="271"/>
      <c r="O81" s="265">
        <f>O79+P79</f>
        <v>46</v>
      </c>
      <c r="P81" s="196"/>
      <c r="Q81" s="195">
        <f>Q79+R79</f>
        <v>39</v>
      </c>
      <c r="R81" s="201"/>
      <c r="T81" s="193"/>
      <c r="U81" s="270"/>
      <c r="V81" s="271"/>
      <c r="W81" s="265">
        <f t="shared" ref="W81" si="5">W79+X79</f>
        <v>75</v>
      </c>
      <c r="X81" s="196"/>
      <c r="Y81" s="195">
        <f t="shared" ref="Y81" si="6">Y79+Z79</f>
        <v>52</v>
      </c>
      <c r="Z81" s="201"/>
      <c r="AB81" s="193"/>
      <c r="AC81" s="270"/>
      <c r="AD81" s="271"/>
      <c r="AE81" s="265">
        <f>AE79+AF79</f>
        <v>25</v>
      </c>
      <c r="AF81" s="196"/>
      <c r="AG81" s="195">
        <f>AG79+AH79</f>
        <v>27</v>
      </c>
      <c r="AH81" s="201"/>
      <c r="AJ81" s="193"/>
      <c r="AK81" s="270"/>
      <c r="AL81" s="271"/>
      <c r="AM81" s="265">
        <f>AM79+AN79</f>
        <v>202</v>
      </c>
      <c r="AN81" s="196"/>
      <c r="AO81" s="195">
        <f>AO79+AP79</f>
        <v>214</v>
      </c>
      <c r="AP81" s="201"/>
    </row>
    <row r="82" spans="4:42" x14ac:dyDescent="0.4">
      <c r="D82" s="191" t="s">
        <v>516</v>
      </c>
      <c r="E82" s="266"/>
      <c r="F82" s="267"/>
      <c r="G82" s="97" t="s">
        <v>103</v>
      </c>
      <c r="H82" s="70" t="s">
        <v>128</v>
      </c>
      <c r="I82" s="70" t="s">
        <v>129</v>
      </c>
      <c r="J82" s="71" t="s">
        <v>128</v>
      </c>
      <c r="L82" s="191" t="s">
        <v>496</v>
      </c>
      <c r="M82" s="266">
        <v>105</v>
      </c>
      <c r="N82" s="267"/>
      <c r="O82" s="97" t="s">
        <v>103</v>
      </c>
      <c r="P82" s="70" t="s">
        <v>128</v>
      </c>
      <c r="Q82" s="70" t="s">
        <v>129</v>
      </c>
      <c r="R82" s="71" t="s">
        <v>128</v>
      </c>
      <c r="T82" s="191" t="s">
        <v>448</v>
      </c>
      <c r="U82" s="266">
        <v>22</v>
      </c>
      <c r="V82" s="267"/>
      <c r="W82" s="97" t="s">
        <v>103</v>
      </c>
      <c r="X82" s="70" t="s">
        <v>128</v>
      </c>
      <c r="Y82" s="70" t="s">
        <v>129</v>
      </c>
      <c r="Z82" s="71" t="s">
        <v>128</v>
      </c>
      <c r="AB82" s="191" t="s">
        <v>427</v>
      </c>
      <c r="AC82" s="266">
        <v>576</v>
      </c>
      <c r="AD82" s="267"/>
      <c r="AE82" s="97" t="s">
        <v>103</v>
      </c>
      <c r="AF82" s="70" t="s">
        <v>128</v>
      </c>
      <c r="AG82" s="70" t="s">
        <v>129</v>
      </c>
      <c r="AH82" s="71" t="s">
        <v>128</v>
      </c>
      <c r="AJ82" s="191" t="s">
        <v>337</v>
      </c>
      <c r="AK82" s="266">
        <v>109</v>
      </c>
      <c r="AL82" s="267"/>
      <c r="AM82" s="97" t="s">
        <v>103</v>
      </c>
      <c r="AN82" s="70" t="s">
        <v>128</v>
      </c>
      <c r="AO82" s="70" t="s">
        <v>129</v>
      </c>
      <c r="AP82" s="71" t="s">
        <v>128</v>
      </c>
    </row>
    <row r="83" spans="4:42" x14ac:dyDescent="0.4">
      <c r="D83" s="192"/>
      <c r="E83" s="268"/>
      <c r="F83" s="269"/>
      <c r="G83" s="142"/>
      <c r="H83" s="154"/>
      <c r="I83" s="154"/>
      <c r="J83" s="144"/>
      <c r="L83" s="192"/>
      <c r="M83" s="268"/>
      <c r="N83" s="269"/>
      <c r="O83" s="142">
        <v>28</v>
      </c>
      <c r="P83" s="154">
        <v>3</v>
      </c>
      <c r="Q83" s="154">
        <v>36</v>
      </c>
      <c r="R83" s="144">
        <v>3</v>
      </c>
      <c r="T83" s="192"/>
      <c r="U83" s="268"/>
      <c r="V83" s="269"/>
      <c r="W83" s="142">
        <v>24</v>
      </c>
      <c r="X83" s="154">
        <v>3</v>
      </c>
      <c r="Y83" s="154">
        <v>21</v>
      </c>
      <c r="Z83" s="144">
        <v>3</v>
      </c>
      <c r="AB83" s="192"/>
      <c r="AC83" s="268"/>
      <c r="AD83" s="269"/>
      <c r="AE83" s="142">
        <v>44</v>
      </c>
      <c r="AF83" s="154">
        <v>6</v>
      </c>
      <c r="AG83" s="154">
        <v>29</v>
      </c>
      <c r="AH83" s="144">
        <v>6</v>
      </c>
      <c r="AJ83" s="192"/>
      <c r="AK83" s="268"/>
      <c r="AL83" s="269"/>
      <c r="AM83" s="142">
        <v>160</v>
      </c>
      <c r="AN83" s="154">
        <v>40</v>
      </c>
      <c r="AO83" s="154">
        <v>155</v>
      </c>
      <c r="AP83" s="144">
        <v>40</v>
      </c>
    </row>
    <row r="84" spans="4:42" x14ac:dyDescent="0.4">
      <c r="D84" s="192"/>
      <c r="E84" s="268"/>
      <c r="F84" s="269"/>
      <c r="G84" s="264"/>
      <c r="H84" s="156"/>
      <c r="I84" s="156"/>
      <c r="J84" s="146"/>
      <c r="L84" s="192"/>
      <c r="M84" s="268"/>
      <c r="N84" s="269"/>
      <c r="O84" s="264"/>
      <c r="P84" s="156"/>
      <c r="Q84" s="156"/>
      <c r="R84" s="146"/>
      <c r="T84" s="192"/>
      <c r="U84" s="268"/>
      <c r="V84" s="269"/>
      <c r="W84" s="264"/>
      <c r="X84" s="156"/>
      <c r="Y84" s="156"/>
      <c r="Z84" s="146"/>
      <c r="AB84" s="192"/>
      <c r="AC84" s="268"/>
      <c r="AD84" s="269"/>
      <c r="AE84" s="264"/>
      <c r="AF84" s="156"/>
      <c r="AG84" s="156"/>
      <c r="AH84" s="146"/>
      <c r="AJ84" s="192"/>
      <c r="AK84" s="268"/>
      <c r="AL84" s="269"/>
      <c r="AM84" s="264"/>
      <c r="AN84" s="156"/>
      <c r="AO84" s="156"/>
      <c r="AP84" s="146"/>
    </row>
    <row r="85" spans="4:42" ht="19.5" thickBot="1" x14ac:dyDescent="0.45">
      <c r="D85" s="193"/>
      <c r="E85" s="270"/>
      <c r="F85" s="271"/>
      <c r="G85" s="265">
        <f>G83+H83</f>
        <v>0</v>
      </c>
      <c r="H85" s="196"/>
      <c r="I85" s="195">
        <f>I83+J83</f>
        <v>0</v>
      </c>
      <c r="J85" s="201"/>
      <c r="L85" s="193"/>
      <c r="M85" s="270"/>
      <c r="N85" s="271"/>
      <c r="O85" s="265">
        <f>O83+P83</f>
        <v>31</v>
      </c>
      <c r="P85" s="196"/>
      <c r="Q85" s="195">
        <f>Q83+R83</f>
        <v>39</v>
      </c>
      <c r="R85" s="201"/>
      <c r="T85" s="193"/>
      <c r="U85" s="270"/>
      <c r="V85" s="271"/>
      <c r="W85" s="265">
        <f t="shared" ref="W85" si="7">W83+X83</f>
        <v>27</v>
      </c>
      <c r="X85" s="196"/>
      <c r="Y85" s="195">
        <f t="shared" ref="Y85" si="8">Y83+Z83</f>
        <v>24</v>
      </c>
      <c r="Z85" s="201"/>
      <c r="AB85" s="193"/>
      <c r="AC85" s="270"/>
      <c r="AD85" s="271"/>
      <c r="AE85" s="265">
        <f>AE83+AF83</f>
        <v>50</v>
      </c>
      <c r="AF85" s="196"/>
      <c r="AG85" s="195">
        <f>AG83+AH83</f>
        <v>35</v>
      </c>
      <c r="AH85" s="201"/>
      <c r="AJ85" s="193"/>
      <c r="AK85" s="270"/>
      <c r="AL85" s="271"/>
      <c r="AM85" s="265">
        <f>AM83+AN83</f>
        <v>200</v>
      </c>
      <c r="AN85" s="196"/>
      <c r="AO85" s="195">
        <f>AO83+AP83</f>
        <v>195</v>
      </c>
      <c r="AP85" s="201"/>
    </row>
    <row r="86" spans="4:42" x14ac:dyDescent="0.4">
      <c r="D86" s="191" t="s">
        <v>517</v>
      </c>
      <c r="E86" s="266"/>
      <c r="F86" s="267"/>
      <c r="G86" s="97" t="s">
        <v>103</v>
      </c>
      <c r="H86" s="70" t="s">
        <v>128</v>
      </c>
      <c r="I86" s="70" t="s">
        <v>129</v>
      </c>
      <c r="J86" s="71" t="s">
        <v>128</v>
      </c>
      <c r="L86" s="191" t="s">
        <v>497</v>
      </c>
      <c r="M86" s="266">
        <v>112</v>
      </c>
      <c r="N86" s="267"/>
      <c r="O86" s="97" t="s">
        <v>103</v>
      </c>
      <c r="P86" s="70" t="s">
        <v>128</v>
      </c>
      <c r="Q86" s="70" t="s">
        <v>129</v>
      </c>
      <c r="R86" s="71" t="s">
        <v>128</v>
      </c>
      <c r="T86" s="191" t="s">
        <v>449</v>
      </c>
      <c r="U86" s="266">
        <v>57</v>
      </c>
      <c r="V86" s="267"/>
      <c r="W86" s="97" t="s">
        <v>103</v>
      </c>
      <c r="X86" s="70" t="s">
        <v>128</v>
      </c>
      <c r="Y86" s="70" t="s">
        <v>129</v>
      </c>
      <c r="Z86" s="71" t="s">
        <v>128</v>
      </c>
      <c r="AB86" s="191" t="s">
        <v>429</v>
      </c>
      <c r="AC86" s="266">
        <v>47</v>
      </c>
      <c r="AD86" s="267"/>
      <c r="AE86" s="97" t="s">
        <v>103</v>
      </c>
      <c r="AF86" s="70" t="s">
        <v>128</v>
      </c>
      <c r="AG86" s="70" t="s">
        <v>129</v>
      </c>
      <c r="AH86" s="71" t="s">
        <v>128</v>
      </c>
      <c r="AJ86" s="191" t="s">
        <v>338</v>
      </c>
      <c r="AK86" s="266">
        <v>25</v>
      </c>
      <c r="AL86" s="267"/>
      <c r="AM86" s="97" t="s">
        <v>103</v>
      </c>
      <c r="AN86" s="70" t="s">
        <v>128</v>
      </c>
      <c r="AO86" s="70" t="s">
        <v>129</v>
      </c>
      <c r="AP86" s="71" t="s">
        <v>128</v>
      </c>
    </row>
    <row r="87" spans="4:42" x14ac:dyDescent="0.4">
      <c r="D87" s="192"/>
      <c r="E87" s="268"/>
      <c r="F87" s="269"/>
      <c r="G87" s="142"/>
      <c r="H87" s="154"/>
      <c r="I87" s="154"/>
      <c r="J87" s="144"/>
      <c r="L87" s="192"/>
      <c r="M87" s="268"/>
      <c r="N87" s="269"/>
      <c r="O87" s="142">
        <v>35</v>
      </c>
      <c r="P87" s="154">
        <v>4</v>
      </c>
      <c r="Q87" s="154">
        <v>29</v>
      </c>
      <c r="R87" s="144">
        <v>4</v>
      </c>
      <c r="T87" s="192"/>
      <c r="U87" s="268"/>
      <c r="V87" s="269"/>
      <c r="W87" s="142">
        <v>21</v>
      </c>
      <c r="X87" s="154">
        <v>1</v>
      </c>
      <c r="Y87" s="154">
        <v>49</v>
      </c>
      <c r="Z87" s="144">
        <v>1</v>
      </c>
      <c r="AB87" s="192"/>
      <c r="AC87" s="268"/>
      <c r="AD87" s="269"/>
      <c r="AE87" s="142">
        <v>42</v>
      </c>
      <c r="AF87" s="154">
        <v>7</v>
      </c>
      <c r="AG87" s="154">
        <v>35</v>
      </c>
      <c r="AH87" s="144">
        <v>7</v>
      </c>
      <c r="AJ87" s="192"/>
      <c r="AK87" s="268"/>
      <c r="AL87" s="269"/>
      <c r="AM87" s="142">
        <v>175</v>
      </c>
      <c r="AN87" s="154">
        <v>73</v>
      </c>
      <c r="AO87" s="154">
        <v>186</v>
      </c>
      <c r="AP87" s="144">
        <v>73</v>
      </c>
    </row>
    <row r="88" spans="4:42" x14ac:dyDescent="0.4">
      <c r="D88" s="192"/>
      <c r="E88" s="268"/>
      <c r="F88" s="269"/>
      <c r="G88" s="264"/>
      <c r="H88" s="156"/>
      <c r="I88" s="156"/>
      <c r="J88" s="146"/>
      <c r="L88" s="192"/>
      <c r="M88" s="268"/>
      <c r="N88" s="269"/>
      <c r="O88" s="264"/>
      <c r="P88" s="156"/>
      <c r="Q88" s="156"/>
      <c r="R88" s="146"/>
      <c r="T88" s="192"/>
      <c r="U88" s="268"/>
      <c r="V88" s="269"/>
      <c r="W88" s="264"/>
      <c r="X88" s="156"/>
      <c r="Y88" s="156"/>
      <c r="Z88" s="146"/>
      <c r="AB88" s="192"/>
      <c r="AC88" s="268"/>
      <c r="AD88" s="269"/>
      <c r="AE88" s="264"/>
      <c r="AF88" s="156"/>
      <c r="AG88" s="156"/>
      <c r="AH88" s="146"/>
      <c r="AJ88" s="192"/>
      <c r="AK88" s="268"/>
      <c r="AL88" s="269"/>
      <c r="AM88" s="264"/>
      <c r="AN88" s="156"/>
      <c r="AO88" s="156"/>
      <c r="AP88" s="146"/>
    </row>
    <row r="89" spans="4:42" ht="19.5" thickBot="1" x14ac:dyDescent="0.45">
      <c r="D89" s="193"/>
      <c r="E89" s="270"/>
      <c r="F89" s="271"/>
      <c r="G89" s="265">
        <f>G87+H87</f>
        <v>0</v>
      </c>
      <c r="H89" s="196"/>
      <c r="I89" s="195">
        <f>I87+J87</f>
        <v>0</v>
      </c>
      <c r="J89" s="201"/>
      <c r="L89" s="193"/>
      <c r="M89" s="270"/>
      <c r="N89" s="271"/>
      <c r="O89" s="265">
        <f>O87+P87</f>
        <v>39</v>
      </c>
      <c r="P89" s="196"/>
      <c r="Q89" s="195">
        <f>Q87+R87</f>
        <v>33</v>
      </c>
      <c r="R89" s="201"/>
      <c r="T89" s="193"/>
      <c r="U89" s="270"/>
      <c r="V89" s="271"/>
      <c r="W89" s="265">
        <f t="shared" ref="W89" si="9">W87+X87</f>
        <v>22</v>
      </c>
      <c r="X89" s="196"/>
      <c r="Y89" s="195">
        <f t="shared" ref="Y89" si="10">Y87+Z87</f>
        <v>50</v>
      </c>
      <c r="Z89" s="201"/>
      <c r="AB89" s="193"/>
      <c r="AC89" s="270"/>
      <c r="AD89" s="271"/>
      <c r="AE89" s="265">
        <f>AE87+AF87</f>
        <v>49</v>
      </c>
      <c r="AF89" s="196"/>
      <c r="AG89" s="195">
        <f>AG87+AH87</f>
        <v>42</v>
      </c>
      <c r="AH89" s="201"/>
      <c r="AJ89" s="193"/>
      <c r="AK89" s="270"/>
      <c r="AL89" s="271"/>
      <c r="AM89" s="265">
        <f>AM87+AN87</f>
        <v>248</v>
      </c>
      <c r="AN89" s="196"/>
      <c r="AO89" s="195">
        <f>AO87+AP87</f>
        <v>259</v>
      </c>
      <c r="AP89" s="201"/>
    </row>
    <row r="90" spans="4:42" x14ac:dyDescent="0.4">
      <c r="D90" s="191" t="s">
        <v>531</v>
      </c>
      <c r="E90" s="266"/>
      <c r="F90" s="267"/>
      <c r="G90" s="97" t="s">
        <v>103</v>
      </c>
      <c r="H90" s="70" t="s">
        <v>128</v>
      </c>
      <c r="I90" s="70" t="s">
        <v>129</v>
      </c>
      <c r="J90" s="71" t="s">
        <v>128</v>
      </c>
      <c r="L90" s="191" t="s">
        <v>498</v>
      </c>
      <c r="M90" s="266">
        <v>102</v>
      </c>
      <c r="N90" s="267"/>
      <c r="O90" s="97" t="s">
        <v>103</v>
      </c>
      <c r="P90" s="70" t="s">
        <v>128</v>
      </c>
      <c r="Q90" s="70" t="s">
        <v>129</v>
      </c>
      <c r="R90" s="71" t="s">
        <v>128</v>
      </c>
      <c r="T90" s="191" t="s">
        <v>450</v>
      </c>
      <c r="U90" s="266">
        <v>88</v>
      </c>
      <c r="V90" s="267"/>
      <c r="W90" s="97" t="s">
        <v>103</v>
      </c>
      <c r="X90" s="70" t="s">
        <v>128</v>
      </c>
      <c r="Y90" s="70" t="s">
        <v>129</v>
      </c>
      <c r="Z90" s="71" t="s">
        <v>128</v>
      </c>
      <c r="AB90" s="191" t="s">
        <v>402</v>
      </c>
      <c r="AC90" s="266">
        <v>80</v>
      </c>
      <c r="AD90" s="267"/>
      <c r="AE90" s="97" t="s">
        <v>103</v>
      </c>
      <c r="AF90" s="70" t="s">
        <v>128</v>
      </c>
      <c r="AG90" s="70" t="s">
        <v>129</v>
      </c>
      <c r="AH90" s="71" t="s">
        <v>128</v>
      </c>
      <c r="AJ90" s="191" t="s">
        <v>339</v>
      </c>
      <c r="AK90" s="266">
        <v>119</v>
      </c>
      <c r="AL90" s="267"/>
      <c r="AM90" s="97" t="s">
        <v>103</v>
      </c>
      <c r="AN90" s="70" t="s">
        <v>128</v>
      </c>
      <c r="AO90" s="70" t="s">
        <v>129</v>
      </c>
      <c r="AP90" s="71" t="s">
        <v>128</v>
      </c>
    </row>
    <row r="91" spans="4:42" x14ac:dyDescent="0.4">
      <c r="D91" s="192"/>
      <c r="E91" s="268"/>
      <c r="F91" s="269"/>
      <c r="G91" s="143"/>
      <c r="H91" s="143"/>
      <c r="I91" s="143"/>
      <c r="J91" s="143"/>
      <c r="L91" s="192"/>
      <c r="M91" s="268"/>
      <c r="N91" s="269"/>
      <c r="O91" s="143">
        <v>26</v>
      </c>
      <c r="P91" s="143">
        <v>4</v>
      </c>
      <c r="Q91" s="143">
        <v>37</v>
      </c>
      <c r="R91" s="143">
        <v>4</v>
      </c>
      <c r="T91" s="192"/>
      <c r="U91" s="268"/>
      <c r="V91" s="269"/>
      <c r="W91" s="142">
        <v>44</v>
      </c>
      <c r="X91" s="154">
        <v>2</v>
      </c>
      <c r="Y91" s="154">
        <v>34</v>
      </c>
      <c r="Z91" s="144">
        <v>2</v>
      </c>
      <c r="AB91" s="192"/>
      <c r="AC91" s="268"/>
      <c r="AD91" s="269"/>
      <c r="AE91" s="142">
        <v>35</v>
      </c>
      <c r="AF91" s="154">
        <v>14</v>
      </c>
      <c r="AG91" s="154">
        <v>52</v>
      </c>
      <c r="AH91" s="144">
        <v>14</v>
      </c>
      <c r="AJ91" s="192"/>
      <c r="AK91" s="268"/>
      <c r="AL91" s="269"/>
      <c r="AM91" s="142">
        <v>185</v>
      </c>
      <c r="AN91" s="154">
        <v>43</v>
      </c>
      <c r="AO91" s="154">
        <v>227</v>
      </c>
      <c r="AP91" s="144">
        <v>43</v>
      </c>
    </row>
    <row r="92" spans="4:42" x14ac:dyDescent="0.4">
      <c r="D92" s="192"/>
      <c r="E92" s="268"/>
      <c r="F92" s="269"/>
      <c r="G92" s="143"/>
      <c r="H92" s="143"/>
      <c r="I92" s="143"/>
      <c r="J92" s="143"/>
      <c r="L92" s="192"/>
      <c r="M92" s="268"/>
      <c r="N92" s="269"/>
      <c r="O92" s="143"/>
      <c r="P92" s="143"/>
      <c r="Q92" s="143"/>
      <c r="R92" s="143"/>
      <c r="T92" s="192"/>
      <c r="U92" s="268"/>
      <c r="V92" s="269"/>
      <c r="W92" s="264"/>
      <c r="X92" s="156"/>
      <c r="Y92" s="156"/>
      <c r="Z92" s="146"/>
      <c r="AB92" s="192"/>
      <c r="AC92" s="268"/>
      <c r="AD92" s="269"/>
      <c r="AE92" s="264"/>
      <c r="AF92" s="156"/>
      <c r="AG92" s="156"/>
      <c r="AH92" s="146"/>
      <c r="AJ92" s="192"/>
      <c r="AK92" s="268"/>
      <c r="AL92" s="269"/>
      <c r="AM92" s="264"/>
      <c r="AN92" s="156"/>
      <c r="AO92" s="156"/>
      <c r="AP92" s="146"/>
    </row>
    <row r="93" spans="4:42" ht="19.5" thickBot="1" x14ac:dyDescent="0.45">
      <c r="D93" s="193"/>
      <c r="E93" s="270"/>
      <c r="F93" s="271"/>
      <c r="G93" s="265">
        <f>G91+H91</f>
        <v>0</v>
      </c>
      <c r="H93" s="196"/>
      <c r="I93" s="195">
        <f>I91+J91</f>
        <v>0</v>
      </c>
      <c r="J93" s="201"/>
      <c r="L93" s="193"/>
      <c r="M93" s="270"/>
      <c r="N93" s="271"/>
      <c r="O93" s="265">
        <f>O91+P91</f>
        <v>30</v>
      </c>
      <c r="P93" s="196"/>
      <c r="Q93" s="195">
        <f>Q91+R91</f>
        <v>41</v>
      </c>
      <c r="R93" s="201"/>
      <c r="T93" s="193"/>
      <c r="U93" s="270"/>
      <c r="V93" s="271"/>
      <c r="W93" s="265">
        <f t="shared" ref="W93" si="11">W91+X91</f>
        <v>46</v>
      </c>
      <c r="X93" s="196"/>
      <c r="Y93" s="195">
        <f t="shared" ref="Y93" si="12">Y91+Z91</f>
        <v>36</v>
      </c>
      <c r="Z93" s="201"/>
      <c r="AB93" s="193"/>
      <c r="AC93" s="270"/>
      <c r="AD93" s="271"/>
      <c r="AE93" s="265">
        <f>AE91+AF91</f>
        <v>49</v>
      </c>
      <c r="AF93" s="196"/>
      <c r="AG93" s="195">
        <f>AG91+AH91</f>
        <v>66</v>
      </c>
      <c r="AH93" s="201"/>
      <c r="AJ93" s="193"/>
      <c r="AK93" s="270"/>
      <c r="AL93" s="271"/>
      <c r="AM93" s="265">
        <f>AM91+AN91</f>
        <v>228</v>
      </c>
      <c r="AN93" s="196"/>
      <c r="AO93" s="195">
        <f>AO91+AP91</f>
        <v>270</v>
      </c>
      <c r="AP93" s="201"/>
    </row>
    <row r="94" spans="4:42" ht="19.5" thickBot="1" x14ac:dyDescent="0.45">
      <c r="D94" s="191" t="s">
        <v>532</v>
      </c>
      <c r="E94" s="266"/>
      <c r="F94" s="267"/>
      <c r="G94" s="97" t="s">
        <v>103</v>
      </c>
      <c r="H94" s="70" t="s">
        <v>128</v>
      </c>
      <c r="I94" s="70" t="s">
        <v>129</v>
      </c>
      <c r="J94" s="71" t="s">
        <v>128</v>
      </c>
      <c r="L94" s="191" t="s">
        <v>499</v>
      </c>
      <c r="M94" s="266">
        <v>152</v>
      </c>
      <c r="N94" s="267"/>
      <c r="O94" s="97" t="s">
        <v>103</v>
      </c>
      <c r="P94" s="70" t="s">
        <v>128</v>
      </c>
      <c r="Q94" s="70" t="s">
        <v>129</v>
      </c>
      <c r="R94" s="71" t="s">
        <v>128</v>
      </c>
      <c r="T94" s="191" t="s">
        <v>451</v>
      </c>
      <c r="U94" s="266">
        <v>100</v>
      </c>
      <c r="V94" s="267"/>
      <c r="W94" s="97" t="s">
        <v>103</v>
      </c>
      <c r="X94" s="70" t="s">
        <v>128</v>
      </c>
      <c r="Y94" s="70" t="s">
        <v>129</v>
      </c>
      <c r="Z94" s="71" t="s">
        <v>128</v>
      </c>
      <c r="AB94" s="191" t="s">
        <v>403</v>
      </c>
      <c r="AC94" s="266">
        <v>68</v>
      </c>
      <c r="AD94" s="267"/>
      <c r="AE94" s="97" t="s">
        <v>103</v>
      </c>
      <c r="AF94" s="70" t="s">
        <v>128</v>
      </c>
      <c r="AG94" s="70" t="s">
        <v>129</v>
      </c>
      <c r="AH94" s="71" t="s">
        <v>128</v>
      </c>
      <c r="AJ94" s="191" t="s">
        <v>392</v>
      </c>
      <c r="AK94" s="266">
        <v>85</v>
      </c>
      <c r="AL94" s="267"/>
      <c r="AM94" s="97" t="s">
        <v>103</v>
      </c>
      <c r="AN94" s="70" t="s">
        <v>128</v>
      </c>
      <c r="AO94" s="70" t="s">
        <v>129</v>
      </c>
      <c r="AP94" s="71" t="s">
        <v>128</v>
      </c>
    </row>
    <row r="95" spans="4:42" x14ac:dyDescent="0.4">
      <c r="D95" s="192"/>
      <c r="E95" s="268"/>
      <c r="F95" s="269"/>
      <c r="G95" s="273"/>
      <c r="H95" s="273"/>
      <c r="I95" s="273"/>
      <c r="J95" s="273"/>
      <c r="L95" s="192"/>
      <c r="M95" s="268"/>
      <c r="N95" s="269"/>
      <c r="O95" s="273">
        <v>41</v>
      </c>
      <c r="P95" s="273">
        <v>3</v>
      </c>
      <c r="Q95" s="273">
        <v>42</v>
      </c>
      <c r="R95" s="273">
        <v>3</v>
      </c>
      <c r="T95" s="192"/>
      <c r="U95" s="268"/>
      <c r="V95" s="269"/>
      <c r="W95" s="273">
        <v>55</v>
      </c>
      <c r="X95" s="273">
        <v>3</v>
      </c>
      <c r="Y95" s="273">
        <v>45</v>
      </c>
      <c r="Z95" s="273">
        <v>3</v>
      </c>
      <c r="AB95" s="192"/>
      <c r="AC95" s="268"/>
      <c r="AD95" s="269"/>
      <c r="AE95" s="142">
        <v>6</v>
      </c>
      <c r="AF95" s="154">
        <v>6</v>
      </c>
      <c r="AG95" s="154">
        <v>43</v>
      </c>
      <c r="AH95" s="144">
        <v>6</v>
      </c>
      <c r="AJ95" s="192"/>
      <c r="AK95" s="268"/>
      <c r="AL95" s="269"/>
      <c r="AM95" s="142">
        <v>33</v>
      </c>
      <c r="AN95" s="154">
        <v>8</v>
      </c>
      <c r="AO95" s="154">
        <v>50</v>
      </c>
      <c r="AP95" s="144">
        <v>8</v>
      </c>
    </row>
    <row r="96" spans="4:42" x14ac:dyDescent="0.4">
      <c r="D96" s="192"/>
      <c r="E96" s="268"/>
      <c r="F96" s="269"/>
      <c r="G96" s="143"/>
      <c r="H96" s="143"/>
      <c r="I96" s="143"/>
      <c r="J96" s="143"/>
      <c r="L96" s="192"/>
      <c r="M96" s="268"/>
      <c r="N96" s="269"/>
      <c r="O96" s="143"/>
      <c r="P96" s="143"/>
      <c r="Q96" s="143"/>
      <c r="R96" s="143"/>
      <c r="T96" s="192"/>
      <c r="U96" s="268"/>
      <c r="V96" s="269"/>
      <c r="W96" s="143"/>
      <c r="X96" s="143"/>
      <c r="Y96" s="143"/>
      <c r="Z96" s="143"/>
      <c r="AB96" s="192"/>
      <c r="AC96" s="268"/>
      <c r="AD96" s="269"/>
      <c r="AE96" s="264"/>
      <c r="AF96" s="156"/>
      <c r="AG96" s="156"/>
      <c r="AH96" s="146"/>
      <c r="AJ96" s="192"/>
      <c r="AK96" s="268"/>
      <c r="AL96" s="269"/>
      <c r="AM96" s="264"/>
      <c r="AN96" s="156"/>
      <c r="AO96" s="156"/>
      <c r="AP96" s="146"/>
    </row>
    <row r="97" spans="4:42" ht="19.5" thickBot="1" x14ac:dyDescent="0.45">
      <c r="D97" s="193"/>
      <c r="E97" s="270"/>
      <c r="F97" s="271"/>
      <c r="G97" s="265">
        <f>G95+H95</f>
        <v>0</v>
      </c>
      <c r="H97" s="196"/>
      <c r="I97" s="195">
        <f>I95+J95</f>
        <v>0</v>
      </c>
      <c r="J97" s="201"/>
      <c r="L97" s="193"/>
      <c r="M97" s="270"/>
      <c r="N97" s="271"/>
      <c r="O97" s="265">
        <f>O95+P95</f>
        <v>44</v>
      </c>
      <c r="P97" s="196"/>
      <c r="Q97" s="195">
        <f>Q95+R95</f>
        <v>45</v>
      </c>
      <c r="R97" s="201"/>
      <c r="T97" s="193"/>
      <c r="U97" s="270"/>
      <c r="V97" s="271"/>
      <c r="W97" s="265">
        <f t="shared" ref="W97" si="13">W95+X95</f>
        <v>58</v>
      </c>
      <c r="X97" s="196"/>
      <c r="Y97" s="195">
        <f t="shared" ref="Y97" si="14">Y95+Z95</f>
        <v>48</v>
      </c>
      <c r="Z97" s="201"/>
      <c r="AB97" s="193"/>
      <c r="AC97" s="270"/>
      <c r="AD97" s="271"/>
      <c r="AE97" s="265">
        <f>AE95+AF95</f>
        <v>12</v>
      </c>
      <c r="AF97" s="196"/>
      <c r="AG97" s="195">
        <f>AG95+AH95</f>
        <v>49</v>
      </c>
      <c r="AH97" s="201"/>
      <c r="AJ97" s="193"/>
      <c r="AK97" s="270"/>
      <c r="AL97" s="271"/>
      <c r="AM97" s="265">
        <f>AM95+AN95</f>
        <v>41</v>
      </c>
      <c r="AN97" s="196"/>
      <c r="AO97" s="195">
        <f>AO95+AP95</f>
        <v>58</v>
      </c>
      <c r="AP97" s="201"/>
    </row>
  </sheetData>
  <mergeCells count="763">
    <mergeCell ref="AG95:AG96"/>
    <mergeCell ref="AH95:AH96"/>
    <mergeCell ref="AM95:AM96"/>
    <mergeCell ref="P95:P96"/>
    <mergeCell ref="Q95:Q96"/>
    <mergeCell ref="R95:R96"/>
    <mergeCell ref="W95:W96"/>
    <mergeCell ref="X95:X96"/>
    <mergeCell ref="I97:J97"/>
    <mergeCell ref="O97:P97"/>
    <mergeCell ref="Q97:R97"/>
    <mergeCell ref="W97:X97"/>
    <mergeCell ref="Y97:Z97"/>
    <mergeCell ref="AE97:AF97"/>
    <mergeCell ref="Z95:Z96"/>
    <mergeCell ref="AE95:AE96"/>
    <mergeCell ref="AF95:AF96"/>
    <mergeCell ref="AO93:AP93"/>
    <mergeCell ref="D94:D97"/>
    <mergeCell ref="E94:F97"/>
    <mergeCell ref="L94:L97"/>
    <mergeCell ref="M94:N97"/>
    <mergeCell ref="T94:T97"/>
    <mergeCell ref="Y95:Y96"/>
    <mergeCell ref="U94:V97"/>
    <mergeCell ref="AB94:AB97"/>
    <mergeCell ref="AC94:AD97"/>
    <mergeCell ref="AJ94:AJ97"/>
    <mergeCell ref="AK94:AL97"/>
    <mergeCell ref="G95:G96"/>
    <mergeCell ref="H95:H96"/>
    <mergeCell ref="I95:I96"/>
    <mergeCell ref="J95:J96"/>
    <mergeCell ref="O95:O96"/>
    <mergeCell ref="AG97:AH97"/>
    <mergeCell ref="AM97:AN97"/>
    <mergeCell ref="AO97:AP97"/>
    <mergeCell ref="AN95:AN96"/>
    <mergeCell ref="AO95:AO96"/>
    <mergeCell ref="AP95:AP96"/>
    <mergeCell ref="G97:H97"/>
    <mergeCell ref="AP91:AP92"/>
    <mergeCell ref="G93:H93"/>
    <mergeCell ref="I93:J93"/>
    <mergeCell ref="O93:P93"/>
    <mergeCell ref="Q93:R93"/>
    <mergeCell ref="W93:X93"/>
    <mergeCell ref="X91:X92"/>
    <mergeCell ref="Y91:Y92"/>
    <mergeCell ref="Z91:Z92"/>
    <mergeCell ref="AE91:AE92"/>
    <mergeCell ref="AF91:AF92"/>
    <mergeCell ref="AG91:AG92"/>
    <mergeCell ref="AK90:AL93"/>
    <mergeCell ref="G91:G92"/>
    <mergeCell ref="H91:H92"/>
    <mergeCell ref="I91:I92"/>
    <mergeCell ref="J91:J92"/>
    <mergeCell ref="O91:O92"/>
    <mergeCell ref="P91:P92"/>
    <mergeCell ref="Q91:Q92"/>
    <mergeCell ref="Y93:Z93"/>
    <mergeCell ref="AE93:AF93"/>
    <mergeCell ref="AG93:AH93"/>
    <mergeCell ref="AM93:AN93"/>
    <mergeCell ref="R91:R92"/>
    <mergeCell ref="W91:W92"/>
    <mergeCell ref="AO89:AP89"/>
    <mergeCell ref="D90:D93"/>
    <mergeCell ref="E90:F93"/>
    <mergeCell ref="L90:L93"/>
    <mergeCell ref="M90:N93"/>
    <mergeCell ref="T90:T93"/>
    <mergeCell ref="U90:V93"/>
    <mergeCell ref="AB90:AB93"/>
    <mergeCell ref="AC90:AD93"/>
    <mergeCell ref="AJ90:AJ93"/>
    <mergeCell ref="AK86:AL89"/>
    <mergeCell ref="G87:G88"/>
    <mergeCell ref="H87:H88"/>
    <mergeCell ref="I87:I88"/>
    <mergeCell ref="J87:J88"/>
    <mergeCell ref="O87:O88"/>
    <mergeCell ref="P87:P88"/>
    <mergeCell ref="Q87:Q88"/>
    <mergeCell ref="AH91:AH92"/>
    <mergeCell ref="AM91:AM92"/>
    <mergeCell ref="AN91:AN92"/>
    <mergeCell ref="AO91:AO92"/>
    <mergeCell ref="AP87:AP88"/>
    <mergeCell ref="G89:H89"/>
    <mergeCell ref="I89:J89"/>
    <mergeCell ref="O89:P89"/>
    <mergeCell ref="Q89:R89"/>
    <mergeCell ref="W89:X89"/>
    <mergeCell ref="Y89:Z89"/>
    <mergeCell ref="AE89:AF89"/>
    <mergeCell ref="AG89:AH89"/>
    <mergeCell ref="AM89:AN89"/>
    <mergeCell ref="AF87:AF88"/>
    <mergeCell ref="AG87:AG88"/>
    <mergeCell ref="AH87:AH88"/>
    <mergeCell ref="AM87:AM88"/>
    <mergeCell ref="AN87:AN88"/>
    <mergeCell ref="AO87:AO88"/>
    <mergeCell ref="R87:R88"/>
    <mergeCell ref="W87:W88"/>
    <mergeCell ref="X87:X88"/>
    <mergeCell ref="Y87:Y88"/>
    <mergeCell ref="Z87:Z88"/>
    <mergeCell ref="AE87:AE88"/>
    <mergeCell ref="AC86:AD89"/>
    <mergeCell ref="AJ86:AJ89"/>
    <mergeCell ref="D86:D89"/>
    <mergeCell ref="E86:F89"/>
    <mergeCell ref="L86:L89"/>
    <mergeCell ref="M86:N89"/>
    <mergeCell ref="T86:T89"/>
    <mergeCell ref="U86:V89"/>
    <mergeCell ref="AB86:AB89"/>
    <mergeCell ref="AC82:AD85"/>
    <mergeCell ref="AJ82:AJ85"/>
    <mergeCell ref="G83:G84"/>
    <mergeCell ref="H83:H84"/>
    <mergeCell ref="I83:I84"/>
    <mergeCell ref="J83:J84"/>
    <mergeCell ref="O83:O84"/>
    <mergeCell ref="R83:R84"/>
    <mergeCell ref="W83:W84"/>
    <mergeCell ref="X83:X84"/>
    <mergeCell ref="Y83:Y84"/>
    <mergeCell ref="U82:V85"/>
    <mergeCell ref="AB82:AB85"/>
    <mergeCell ref="AG85:AH85"/>
    <mergeCell ref="AM85:AN85"/>
    <mergeCell ref="AO85:AP85"/>
    <mergeCell ref="AK82:AL85"/>
    <mergeCell ref="AO81:AP81"/>
    <mergeCell ref="D82:D85"/>
    <mergeCell ref="E82:F85"/>
    <mergeCell ref="L82:L85"/>
    <mergeCell ref="M82:N85"/>
    <mergeCell ref="T82:T85"/>
    <mergeCell ref="AN83:AN84"/>
    <mergeCell ref="AO83:AO84"/>
    <mergeCell ref="AP83:AP84"/>
    <mergeCell ref="G85:H85"/>
    <mergeCell ref="I85:J85"/>
    <mergeCell ref="O85:P85"/>
    <mergeCell ref="Q85:R85"/>
    <mergeCell ref="W85:X85"/>
    <mergeCell ref="Y85:Z85"/>
    <mergeCell ref="AE85:AF85"/>
    <mergeCell ref="Z83:Z84"/>
    <mergeCell ref="AE83:AE84"/>
    <mergeCell ref="AF83:AF84"/>
    <mergeCell ref="AG83:AG84"/>
    <mergeCell ref="AH83:AH84"/>
    <mergeCell ref="AM83:AM84"/>
    <mergeCell ref="P83:P84"/>
    <mergeCell ref="Q83:Q84"/>
    <mergeCell ref="AP79:AP80"/>
    <mergeCell ref="G81:H81"/>
    <mergeCell ref="I81:J81"/>
    <mergeCell ref="O81:P81"/>
    <mergeCell ref="Q81:R81"/>
    <mergeCell ref="W81:X81"/>
    <mergeCell ref="X79:X80"/>
    <mergeCell ref="Y79:Y80"/>
    <mergeCell ref="Z79:Z80"/>
    <mergeCell ref="AE79:AE80"/>
    <mergeCell ref="AF79:AF80"/>
    <mergeCell ref="AG79:AG80"/>
    <mergeCell ref="AK78:AL81"/>
    <mergeCell ref="G79:G80"/>
    <mergeCell ref="H79:H80"/>
    <mergeCell ref="I79:I80"/>
    <mergeCell ref="J79:J80"/>
    <mergeCell ref="O79:O80"/>
    <mergeCell ref="P79:P80"/>
    <mergeCell ref="Q79:Q80"/>
    <mergeCell ref="Y81:Z81"/>
    <mergeCell ref="AE81:AF81"/>
    <mergeCell ref="AG81:AH81"/>
    <mergeCell ref="AM81:AN81"/>
    <mergeCell ref="R79:R80"/>
    <mergeCell ref="W79:W80"/>
    <mergeCell ref="AO77:AP77"/>
    <mergeCell ref="D78:D81"/>
    <mergeCell ref="E78:F81"/>
    <mergeCell ref="L78:L81"/>
    <mergeCell ref="M78:N81"/>
    <mergeCell ref="T78:T81"/>
    <mergeCell ref="U78:V81"/>
    <mergeCell ref="AB78:AB81"/>
    <mergeCell ref="AC78:AD81"/>
    <mergeCell ref="AJ78:AJ81"/>
    <mergeCell ref="AK74:AL77"/>
    <mergeCell ref="G75:G76"/>
    <mergeCell ref="H75:H76"/>
    <mergeCell ref="I75:I76"/>
    <mergeCell ref="J75:J76"/>
    <mergeCell ref="O75:O76"/>
    <mergeCell ref="P75:P76"/>
    <mergeCell ref="Q75:Q76"/>
    <mergeCell ref="AH79:AH80"/>
    <mergeCell ref="U70:V73"/>
    <mergeCell ref="AB70:AB73"/>
    <mergeCell ref="AG73:AH73"/>
    <mergeCell ref="AM73:AN73"/>
    <mergeCell ref="AM71:AM72"/>
    <mergeCell ref="AJ70:AJ73"/>
    <mergeCell ref="AM79:AM80"/>
    <mergeCell ref="AN79:AN80"/>
    <mergeCell ref="AO79:AO80"/>
    <mergeCell ref="AG77:AH77"/>
    <mergeCell ref="AM77:AN77"/>
    <mergeCell ref="AF75:AF76"/>
    <mergeCell ref="AG75:AG76"/>
    <mergeCell ref="AH75:AH76"/>
    <mergeCell ref="AM75:AM76"/>
    <mergeCell ref="AN75:AN76"/>
    <mergeCell ref="AO75:AO76"/>
    <mergeCell ref="AJ74:AJ77"/>
    <mergeCell ref="W75:W76"/>
    <mergeCell ref="X75:X76"/>
    <mergeCell ref="Y75:Y76"/>
    <mergeCell ref="Z75:Z76"/>
    <mergeCell ref="AE75:AE76"/>
    <mergeCell ref="AC74:AD77"/>
    <mergeCell ref="AE77:AF77"/>
    <mergeCell ref="AO73:AP73"/>
    <mergeCell ref="AK70:AL73"/>
    <mergeCell ref="AP75:AP76"/>
    <mergeCell ref="X71:X72"/>
    <mergeCell ref="Y71:Y72"/>
    <mergeCell ref="P71:P72"/>
    <mergeCell ref="D74:D77"/>
    <mergeCell ref="E74:F77"/>
    <mergeCell ref="L74:L77"/>
    <mergeCell ref="M74:N77"/>
    <mergeCell ref="T74:T77"/>
    <mergeCell ref="U74:V77"/>
    <mergeCell ref="AB74:AB77"/>
    <mergeCell ref="AC70:AD73"/>
    <mergeCell ref="G71:G72"/>
    <mergeCell ref="H71:H72"/>
    <mergeCell ref="I71:I72"/>
    <mergeCell ref="J71:J72"/>
    <mergeCell ref="O71:O72"/>
    <mergeCell ref="G77:H77"/>
    <mergeCell ref="I77:J77"/>
    <mergeCell ref="O77:P77"/>
    <mergeCell ref="Q77:R77"/>
    <mergeCell ref="W77:X77"/>
    <mergeCell ref="Y77:Z77"/>
    <mergeCell ref="Q71:Q72"/>
    <mergeCell ref="R71:R72"/>
    <mergeCell ref="W71:W72"/>
    <mergeCell ref="R75:R76"/>
    <mergeCell ref="R67:R68"/>
    <mergeCell ref="W67:W68"/>
    <mergeCell ref="AM69:AN69"/>
    <mergeCell ref="AO69:AP69"/>
    <mergeCell ref="D70:D73"/>
    <mergeCell ref="E70:F73"/>
    <mergeCell ref="L70:L73"/>
    <mergeCell ref="M70:N73"/>
    <mergeCell ref="T70:T73"/>
    <mergeCell ref="AN71:AN72"/>
    <mergeCell ref="AO71:AO72"/>
    <mergeCell ref="AP71:AP72"/>
    <mergeCell ref="G73:H73"/>
    <mergeCell ref="I73:J73"/>
    <mergeCell ref="O73:P73"/>
    <mergeCell ref="Q73:R73"/>
    <mergeCell ref="W73:X73"/>
    <mergeCell ref="Y73:Z73"/>
    <mergeCell ref="AE73:AF73"/>
    <mergeCell ref="Z71:Z72"/>
    <mergeCell ref="AE71:AE72"/>
    <mergeCell ref="AF71:AF72"/>
    <mergeCell ref="AG71:AG72"/>
    <mergeCell ref="AH71:AH72"/>
    <mergeCell ref="AO67:AO68"/>
    <mergeCell ref="AP67:AP68"/>
    <mergeCell ref="G69:H69"/>
    <mergeCell ref="AG67:AG68"/>
    <mergeCell ref="AK66:AL69"/>
    <mergeCell ref="G67:G68"/>
    <mergeCell ref="H67:H68"/>
    <mergeCell ref="I67:I68"/>
    <mergeCell ref="J67:J68"/>
    <mergeCell ref="O67:O68"/>
    <mergeCell ref="P67:P68"/>
    <mergeCell ref="Q67:Q68"/>
    <mergeCell ref="Y69:Z69"/>
    <mergeCell ref="AE69:AF69"/>
    <mergeCell ref="AG69:AH69"/>
    <mergeCell ref="I69:J69"/>
    <mergeCell ref="O69:P69"/>
    <mergeCell ref="Q69:R69"/>
    <mergeCell ref="W69:X69"/>
    <mergeCell ref="X67:X68"/>
    <mergeCell ref="Y67:Y68"/>
    <mergeCell ref="Z67:Z68"/>
    <mergeCell ref="AE67:AE68"/>
    <mergeCell ref="AF67:AF68"/>
    <mergeCell ref="U65:V65"/>
    <mergeCell ref="W65:X65"/>
    <mergeCell ref="AJ59:AJ60"/>
    <mergeCell ref="AK59:AK60"/>
    <mergeCell ref="AL59:AL60"/>
    <mergeCell ref="AO65:AP65"/>
    <mergeCell ref="D66:D69"/>
    <mergeCell ref="E66:F69"/>
    <mergeCell ref="L66:L69"/>
    <mergeCell ref="M66:N69"/>
    <mergeCell ref="T66:T69"/>
    <mergeCell ref="U66:V69"/>
    <mergeCell ref="AB66:AB69"/>
    <mergeCell ref="AC66:AD69"/>
    <mergeCell ref="AJ66:AJ69"/>
    <mergeCell ref="Y65:Z65"/>
    <mergeCell ref="AC65:AD65"/>
    <mergeCell ref="AE65:AF65"/>
    <mergeCell ref="AG65:AH65"/>
    <mergeCell ref="AK65:AL65"/>
    <mergeCell ref="AM65:AN65"/>
    <mergeCell ref="AH67:AH68"/>
    <mergeCell ref="AM67:AM68"/>
    <mergeCell ref="AN67:AN68"/>
    <mergeCell ref="M59:M61"/>
    <mergeCell ref="N59:N61"/>
    <mergeCell ref="D63:D64"/>
    <mergeCell ref="E65:F65"/>
    <mergeCell ref="G65:H65"/>
    <mergeCell ref="I65:J65"/>
    <mergeCell ref="M65:N65"/>
    <mergeCell ref="O65:P65"/>
    <mergeCell ref="Q65:R65"/>
    <mergeCell ref="P56:P57"/>
    <mergeCell ref="Q56:Q57"/>
    <mergeCell ref="AM59:AM61"/>
    <mergeCell ref="E61:F61"/>
    <mergeCell ref="G61:H61"/>
    <mergeCell ref="O61:P61"/>
    <mergeCell ref="Q61:R61"/>
    <mergeCell ref="Y61:Z61"/>
    <mergeCell ref="AA61:AB61"/>
    <mergeCell ref="AA59:AA60"/>
    <mergeCell ref="AB59:AB60"/>
    <mergeCell ref="AC59:AC61"/>
    <mergeCell ref="AG59:AG61"/>
    <mergeCell ref="AH59:AH61"/>
    <mergeCell ref="AI59:AI60"/>
    <mergeCell ref="AI61:AJ61"/>
    <mergeCell ref="R59:R60"/>
    <mergeCell ref="S59:S61"/>
    <mergeCell ref="W59:W61"/>
    <mergeCell ref="X59:X61"/>
    <mergeCell ref="Y59:Y60"/>
    <mergeCell ref="Z59:Z60"/>
    <mergeCell ref="I59:I61"/>
    <mergeCell ref="AK61:AL61"/>
    <mergeCell ref="P53:P54"/>
    <mergeCell ref="Q53:Q54"/>
    <mergeCell ref="C53:C55"/>
    <mergeCell ref="D53:D55"/>
    <mergeCell ref="E53:E54"/>
    <mergeCell ref="AM56:AM58"/>
    <mergeCell ref="E58:F58"/>
    <mergeCell ref="G58:H58"/>
    <mergeCell ref="O58:P58"/>
    <mergeCell ref="Q58:R58"/>
    <mergeCell ref="Y58:Z58"/>
    <mergeCell ref="AA58:AB58"/>
    <mergeCell ref="AI58:AJ58"/>
    <mergeCell ref="AK58:AL58"/>
    <mergeCell ref="AG56:AG58"/>
    <mergeCell ref="AH56:AH58"/>
    <mergeCell ref="AI56:AI57"/>
    <mergeCell ref="AJ56:AJ57"/>
    <mergeCell ref="AK56:AK57"/>
    <mergeCell ref="AL56:AL57"/>
    <mergeCell ref="X56:X58"/>
    <mergeCell ref="Y56:Y57"/>
    <mergeCell ref="Z56:Z57"/>
    <mergeCell ref="O56:O57"/>
    <mergeCell ref="G53:G54"/>
    <mergeCell ref="H53:H54"/>
    <mergeCell ref="AJ53:AJ54"/>
    <mergeCell ref="AK53:AK54"/>
    <mergeCell ref="AL53:AL54"/>
    <mergeCell ref="C59:C61"/>
    <mergeCell ref="D59:D61"/>
    <mergeCell ref="E59:E60"/>
    <mergeCell ref="F59:F60"/>
    <mergeCell ref="G59:G60"/>
    <mergeCell ref="H59:H60"/>
    <mergeCell ref="AK55:AL55"/>
    <mergeCell ref="C56:C58"/>
    <mergeCell ref="D56:D58"/>
    <mergeCell ref="E56:E57"/>
    <mergeCell ref="F56:F57"/>
    <mergeCell ref="G56:G57"/>
    <mergeCell ref="H56:H57"/>
    <mergeCell ref="I56:I58"/>
    <mergeCell ref="M56:M58"/>
    <mergeCell ref="N56:N58"/>
    <mergeCell ref="M53:M55"/>
    <mergeCell ref="N53:N55"/>
    <mergeCell ref="O53:O54"/>
    <mergeCell ref="P50:P51"/>
    <mergeCell ref="Q50:Q51"/>
    <mergeCell ref="AM53:AM55"/>
    <mergeCell ref="E55:F55"/>
    <mergeCell ref="G55:H55"/>
    <mergeCell ref="O55:P55"/>
    <mergeCell ref="Q55:R55"/>
    <mergeCell ref="Y55:Z55"/>
    <mergeCell ref="AA55:AB55"/>
    <mergeCell ref="AA53:AA54"/>
    <mergeCell ref="AB53:AB54"/>
    <mergeCell ref="AC53:AC55"/>
    <mergeCell ref="AG53:AG55"/>
    <mergeCell ref="AH53:AH55"/>
    <mergeCell ref="AI53:AI54"/>
    <mergeCell ref="AI55:AJ55"/>
    <mergeCell ref="R53:R54"/>
    <mergeCell ref="S53:S55"/>
    <mergeCell ref="W53:W55"/>
    <mergeCell ref="X53:X55"/>
    <mergeCell ref="Y53:Y54"/>
    <mergeCell ref="Z53:Z54"/>
    <mergeCell ref="I53:I55"/>
    <mergeCell ref="F53:F54"/>
    <mergeCell ref="AK47:AK48"/>
    <mergeCell ref="AL47:AL48"/>
    <mergeCell ref="AM50:AM52"/>
    <mergeCell ref="E52:F52"/>
    <mergeCell ref="G52:H52"/>
    <mergeCell ref="O52:P52"/>
    <mergeCell ref="Q52:R52"/>
    <mergeCell ref="Y52:Z52"/>
    <mergeCell ref="AA52:AB52"/>
    <mergeCell ref="AI52:AJ52"/>
    <mergeCell ref="AK52:AL52"/>
    <mergeCell ref="AG50:AG52"/>
    <mergeCell ref="AH50:AH52"/>
    <mergeCell ref="AI50:AI51"/>
    <mergeCell ref="AJ50:AJ51"/>
    <mergeCell ref="AK50:AK51"/>
    <mergeCell ref="AL50:AL51"/>
    <mergeCell ref="X50:X52"/>
    <mergeCell ref="Y50:Y51"/>
    <mergeCell ref="Z50:Z51"/>
    <mergeCell ref="AA50:AA51"/>
    <mergeCell ref="AB50:AB51"/>
    <mergeCell ref="AC50:AC52"/>
    <mergeCell ref="O50:O51"/>
    <mergeCell ref="P47:P48"/>
    <mergeCell ref="Q47:Q48"/>
    <mergeCell ref="C47:C49"/>
    <mergeCell ref="D47:D49"/>
    <mergeCell ref="E47:E48"/>
    <mergeCell ref="F47:F48"/>
    <mergeCell ref="G47:G48"/>
    <mergeCell ref="H47:H48"/>
    <mergeCell ref="AJ47:AJ48"/>
    <mergeCell ref="C50:C52"/>
    <mergeCell ref="D50:D52"/>
    <mergeCell ref="E50:E51"/>
    <mergeCell ref="F50:F51"/>
    <mergeCell ref="G50:G51"/>
    <mergeCell ref="H50:H51"/>
    <mergeCell ref="I50:I52"/>
    <mergeCell ref="M50:M52"/>
    <mergeCell ref="N50:N52"/>
    <mergeCell ref="AM47:AM49"/>
    <mergeCell ref="E49:F49"/>
    <mergeCell ref="G49:H49"/>
    <mergeCell ref="O49:P49"/>
    <mergeCell ref="Q49:R49"/>
    <mergeCell ref="Y49:Z49"/>
    <mergeCell ref="AA49:AB49"/>
    <mergeCell ref="AA47:AA48"/>
    <mergeCell ref="AB47:AB48"/>
    <mergeCell ref="AC47:AC49"/>
    <mergeCell ref="AG47:AG49"/>
    <mergeCell ref="AH47:AH49"/>
    <mergeCell ref="AI47:AI48"/>
    <mergeCell ref="AI49:AJ49"/>
    <mergeCell ref="R47:R48"/>
    <mergeCell ref="S47:S49"/>
    <mergeCell ref="W47:W49"/>
    <mergeCell ref="X47:X49"/>
    <mergeCell ref="Y47:Y48"/>
    <mergeCell ref="Z47:Z48"/>
    <mergeCell ref="I47:I49"/>
    <mergeCell ref="AK49:AL49"/>
    <mergeCell ref="M47:M49"/>
    <mergeCell ref="N47:N49"/>
    <mergeCell ref="AM44:AM46"/>
    <mergeCell ref="E46:F46"/>
    <mergeCell ref="G46:H46"/>
    <mergeCell ref="O46:P46"/>
    <mergeCell ref="Q46:R46"/>
    <mergeCell ref="Y46:Z46"/>
    <mergeCell ref="AA46:AB46"/>
    <mergeCell ref="AI46:AJ46"/>
    <mergeCell ref="AK46:AL46"/>
    <mergeCell ref="AC44:AC46"/>
    <mergeCell ref="AG44:AG46"/>
    <mergeCell ref="AH44:AH46"/>
    <mergeCell ref="AI44:AI45"/>
    <mergeCell ref="AJ44:AJ45"/>
    <mergeCell ref="AK44:AK45"/>
    <mergeCell ref="W44:W46"/>
    <mergeCell ref="X44:X46"/>
    <mergeCell ref="Y44:Y45"/>
    <mergeCell ref="Z44:Z45"/>
    <mergeCell ref="AA44:AA45"/>
    <mergeCell ref="AB44:AB45"/>
    <mergeCell ref="N44:N46"/>
    <mergeCell ref="O44:O45"/>
    <mergeCell ref="P44:P45"/>
    <mergeCell ref="C44:C46"/>
    <mergeCell ref="D44:D46"/>
    <mergeCell ref="E44:E45"/>
    <mergeCell ref="F44:F45"/>
    <mergeCell ref="G44:G45"/>
    <mergeCell ref="H44:H45"/>
    <mergeCell ref="I44:I46"/>
    <mergeCell ref="M44:M46"/>
    <mergeCell ref="AL44:AL45"/>
    <mergeCell ref="AM41:AM43"/>
    <mergeCell ref="E43:F43"/>
    <mergeCell ref="G43:H43"/>
    <mergeCell ref="O43:P43"/>
    <mergeCell ref="Q43:R43"/>
    <mergeCell ref="Y43:Z43"/>
    <mergeCell ref="Z41:Z42"/>
    <mergeCell ref="AA41:AA42"/>
    <mergeCell ref="AB41:AB42"/>
    <mergeCell ref="AC41:AC43"/>
    <mergeCell ref="AG41:AG43"/>
    <mergeCell ref="AH41:AH43"/>
    <mergeCell ref="AA43:AB43"/>
    <mergeCell ref="Q41:Q42"/>
    <mergeCell ref="R41:R42"/>
    <mergeCell ref="S41:S43"/>
    <mergeCell ref="W41:W43"/>
    <mergeCell ref="X41:X43"/>
    <mergeCell ref="Y41:Y42"/>
    <mergeCell ref="E41:E42"/>
    <mergeCell ref="F41:F42"/>
    <mergeCell ref="G41:G42"/>
    <mergeCell ref="H41:H42"/>
    <mergeCell ref="AI43:AJ43"/>
    <mergeCell ref="C38:C40"/>
    <mergeCell ref="D38:D40"/>
    <mergeCell ref="E38:E39"/>
    <mergeCell ref="F38:F39"/>
    <mergeCell ref="G38:G39"/>
    <mergeCell ref="H38:H39"/>
    <mergeCell ref="E40:F40"/>
    <mergeCell ref="G40:H40"/>
    <mergeCell ref="AL41:AL42"/>
    <mergeCell ref="C41:C43"/>
    <mergeCell ref="D41:D43"/>
    <mergeCell ref="I41:I43"/>
    <mergeCell ref="AI41:AI42"/>
    <mergeCell ref="AM38:AM40"/>
    <mergeCell ref="R38:R39"/>
    <mergeCell ref="S38:S40"/>
    <mergeCell ref="W38:W40"/>
    <mergeCell ref="X38:X40"/>
    <mergeCell ref="Y38:Y39"/>
    <mergeCell ref="Z38:Z39"/>
    <mergeCell ref="Q40:R40"/>
    <mergeCell ref="Y40:Z40"/>
    <mergeCell ref="Q38:Q39"/>
    <mergeCell ref="AA40:AB40"/>
    <mergeCell ref="AI40:AJ40"/>
    <mergeCell ref="AK40:AL40"/>
    <mergeCell ref="AJ38:AJ39"/>
    <mergeCell ref="AK38:AK39"/>
    <mergeCell ref="AL38:AL39"/>
    <mergeCell ref="AH38:AH40"/>
    <mergeCell ref="AI38:AI39"/>
    <mergeCell ref="I35:I37"/>
    <mergeCell ref="M35:M37"/>
    <mergeCell ref="N35:N37"/>
    <mergeCell ref="O35:O36"/>
    <mergeCell ref="P35:P36"/>
    <mergeCell ref="Q35:Q36"/>
    <mergeCell ref="O37:P37"/>
    <mergeCell ref="Q37:R37"/>
    <mergeCell ref="L32:L61"/>
    <mergeCell ref="M32:M34"/>
    <mergeCell ref="N32:N34"/>
    <mergeCell ref="M41:M43"/>
    <mergeCell ref="N41:N43"/>
    <mergeCell ref="O34:P34"/>
    <mergeCell ref="Q34:R34"/>
    <mergeCell ref="I38:I40"/>
    <mergeCell ref="M38:M40"/>
    <mergeCell ref="N38:N40"/>
    <mergeCell ref="O38:O39"/>
    <mergeCell ref="P38:P39"/>
    <mergeCell ref="O40:P40"/>
    <mergeCell ref="Q44:Q45"/>
    <mergeCell ref="R44:R45"/>
    <mergeCell ref="R50:R51"/>
    <mergeCell ref="AM35:AM37"/>
    <mergeCell ref="AI37:AJ37"/>
    <mergeCell ref="AK37:AL37"/>
    <mergeCell ref="Y35:Y36"/>
    <mergeCell ref="Z35:Z36"/>
    <mergeCell ref="AA35:AA36"/>
    <mergeCell ref="AB35:AB36"/>
    <mergeCell ref="AC35:AC37"/>
    <mergeCell ref="AG35:AG37"/>
    <mergeCell ref="Y37:Z37"/>
    <mergeCell ref="AA37:AB37"/>
    <mergeCell ref="AH35:AH37"/>
    <mergeCell ref="AI35:AI36"/>
    <mergeCell ref="AJ35:AJ36"/>
    <mergeCell ref="AK35:AK36"/>
    <mergeCell ref="C35:C37"/>
    <mergeCell ref="D35:D37"/>
    <mergeCell ref="E35:E36"/>
    <mergeCell ref="F35:F36"/>
    <mergeCell ref="G35:G36"/>
    <mergeCell ref="H35:H36"/>
    <mergeCell ref="E37:F37"/>
    <mergeCell ref="G37:H37"/>
    <mergeCell ref="E34:F34"/>
    <mergeCell ref="G34:H34"/>
    <mergeCell ref="AI32:AI33"/>
    <mergeCell ref="AJ32:AJ33"/>
    <mergeCell ref="AK32:AK33"/>
    <mergeCell ref="AL32:AL33"/>
    <mergeCell ref="R32:R33"/>
    <mergeCell ref="S32:S34"/>
    <mergeCell ref="V32:V61"/>
    <mergeCell ref="W32:W34"/>
    <mergeCell ref="X32:X34"/>
    <mergeCell ref="Y32:Y33"/>
    <mergeCell ref="R35:R36"/>
    <mergeCell ref="S35:S37"/>
    <mergeCell ref="W35:W37"/>
    <mergeCell ref="X35:X37"/>
    <mergeCell ref="AG32:AG34"/>
    <mergeCell ref="AG38:AG40"/>
    <mergeCell ref="AL35:AL36"/>
    <mergeCell ref="AJ41:AJ42"/>
    <mergeCell ref="AK41:AK42"/>
    <mergeCell ref="Y34:Z34"/>
    <mergeCell ref="AA34:AB34"/>
    <mergeCell ref="AH32:AH34"/>
    <mergeCell ref="S44:S46"/>
    <mergeCell ref="AK43:AL43"/>
    <mergeCell ref="O32:O33"/>
    <mergeCell ref="P32:P33"/>
    <mergeCell ref="Q32:Q33"/>
    <mergeCell ref="O41:O42"/>
    <mergeCell ref="P41:P42"/>
    <mergeCell ref="AA32:AA33"/>
    <mergeCell ref="AB32:AB33"/>
    <mergeCell ref="AC32:AC34"/>
    <mergeCell ref="AF32:AF61"/>
    <mergeCell ref="AA38:AA39"/>
    <mergeCell ref="AB38:AB39"/>
    <mergeCell ref="AC38:AC40"/>
    <mergeCell ref="S50:S52"/>
    <mergeCell ref="W50:W52"/>
    <mergeCell ref="AA56:AA57"/>
    <mergeCell ref="AB56:AB57"/>
    <mergeCell ref="AC56:AC58"/>
    <mergeCell ref="R56:R57"/>
    <mergeCell ref="S56:S58"/>
    <mergeCell ref="W56:W58"/>
    <mergeCell ref="O59:O60"/>
    <mergeCell ref="P59:P60"/>
    <mergeCell ref="Q59:Q60"/>
    <mergeCell ref="O47:O48"/>
    <mergeCell ref="AI31:AJ31"/>
    <mergeCell ref="AK31:AL31"/>
    <mergeCell ref="B32:B61"/>
    <mergeCell ref="C32:C34"/>
    <mergeCell ref="D32:D34"/>
    <mergeCell ref="E32:E33"/>
    <mergeCell ref="F32:F33"/>
    <mergeCell ref="G32:G33"/>
    <mergeCell ref="H32:H33"/>
    <mergeCell ref="I32:I34"/>
    <mergeCell ref="L30:M31"/>
    <mergeCell ref="N30:S30"/>
    <mergeCell ref="V30:W31"/>
    <mergeCell ref="X30:AC30"/>
    <mergeCell ref="AF30:AG31"/>
    <mergeCell ref="AH30:AM30"/>
    <mergeCell ref="O31:P31"/>
    <mergeCell ref="Q31:R31"/>
    <mergeCell ref="Y31:Z31"/>
    <mergeCell ref="AA31:AB31"/>
    <mergeCell ref="AM32:AM34"/>
    <mergeCell ref="AI34:AJ34"/>
    <mergeCell ref="AK34:AL34"/>
    <mergeCell ref="Z32:Z33"/>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6C722-5670-4034-8841-4C43D33D36C8}">
  <dimension ref="B1:AP97"/>
  <sheetViews>
    <sheetView zoomScale="70" zoomScaleNormal="70" workbookViewId="0">
      <selection activeCell="I59" sqref="I59:I61"/>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3" width="14.125" style="66" customWidth="1"/>
    <col min="14" max="14" width="23.375" style="66" customWidth="1"/>
    <col min="15" max="18" width="14.125" style="66" customWidth="1"/>
    <col min="19" max="20" width="8.75" style="66"/>
    <col min="21" max="21" width="19.875" style="66" customWidth="1"/>
    <col min="22" max="23" width="14.125" style="66" customWidth="1"/>
    <col min="24" max="24" width="25.875" style="66" customWidth="1"/>
    <col min="25" max="27" width="14.125" style="66" customWidth="1"/>
    <col min="28" max="29" width="8.75" style="66"/>
    <col min="30" max="30" width="19.875" style="66" customWidth="1"/>
    <col min="31" max="33" width="14.125" style="66" customWidth="1"/>
    <col min="34" max="34" width="26.75" style="66" customWidth="1"/>
    <col min="35"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541</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543</v>
      </c>
      <c r="D8" s="143">
        <v>192</v>
      </c>
      <c r="E8" s="143">
        <v>131</v>
      </c>
      <c r="F8" s="143">
        <v>52</v>
      </c>
      <c r="G8" s="143">
        <v>99</v>
      </c>
      <c r="H8" s="143">
        <v>52</v>
      </c>
      <c r="I8" s="144">
        <v>622</v>
      </c>
      <c r="J8" s="106" t="s">
        <v>265</v>
      </c>
    </row>
    <row r="9" spans="2:10" x14ac:dyDescent="0.4">
      <c r="B9" s="141"/>
      <c r="C9" s="143"/>
      <c r="D9" s="143"/>
      <c r="E9" s="143"/>
      <c r="F9" s="143"/>
      <c r="G9" s="143"/>
      <c r="H9" s="143"/>
      <c r="I9" s="145"/>
    </row>
    <row r="10" spans="2:10" x14ac:dyDescent="0.4">
      <c r="B10" s="141"/>
      <c r="C10" s="143"/>
      <c r="D10" s="143"/>
      <c r="E10" s="143">
        <f>E8+F8</f>
        <v>183</v>
      </c>
      <c r="F10" s="143"/>
      <c r="G10" s="143">
        <f>G8+H8</f>
        <v>151</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544</v>
      </c>
      <c r="D15" s="143"/>
      <c r="E15" s="143"/>
      <c r="F15" s="143"/>
      <c r="G15" s="143"/>
      <c r="H15" s="143"/>
      <c r="I15" s="144"/>
    </row>
    <row r="16" spans="2:10" x14ac:dyDescent="0.4">
      <c r="B16" s="141"/>
      <c r="C16" s="143"/>
      <c r="D16" s="143"/>
      <c r="E16" s="143"/>
      <c r="F16" s="143"/>
      <c r="G16" s="143"/>
      <c r="H16" s="143"/>
      <c r="I16" s="145"/>
    </row>
    <row r="17" spans="2:39" x14ac:dyDescent="0.4">
      <c r="B17" s="141"/>
      <c r="C17" s="143"/>
      <c r="D17" s="143"/>
      <c r="E17" s="143">
        <f>E15+F15</f>
        <v>0</v>
      </c>
      <c r="F17" s="143"/>
      <c r="G17" s="143">
        <f>G15+H15</f>
        <v>0</v>
      </c>
      <c r="H17" s="143"/>
      <c r="I17" s="146"/>
    </row>
    <row r="18" spans="2:39" x14ac:dyDescent="0.4">
      <c r="B18" s="141"/>
      <c r="C18" s="276" t="s">
        <v>545</v>
      </c>
      <c r="D18" s="150" t="e">
        <f t="shared" ref="D18:I18" si="1">D15*D11</f>
        <v>#DIV/0!</v>
      </c>
      <c r="E18" s="150" t="e">
        <f t="shared" si="1"/>
        <v>#DIV/0!</v>
      </c>
      <c r="F18" s="150" t="e">
        <f t="shared" si="1"/>
        <v>#DIV/0!</v>
      </c>
      <c r="G18" s="150" t="e">
        <f t="shared" si="1"/>
        <v>#DIV/0!</v>
      </c>
      <c r="H18" s="150" t="e">
        <f t="shared" si="1"/>
        <v>#DIV/0!</v>
      </c>
      <c r="I18" s="147" t="e">
        <f t="shared" si="1"/>
        <v>#DIV/0!</v>
      </c>
    </row>
    <row r="19" spans="2:39" x14ac:dyDescent="0.4">
      <c r="B19" s="141"/>
      <c r="C19" s="143"/>
      <c r="D19" s="150"/>
      <c r="E19" s="150"/>
      <c r="F19" s="150"/>
      <c r="G19" s="150"/>
      <c r="H19" s="150"/>
      <c r="I19" s="148"/>
    </row>
    <row r="20" spans="2:39" x14ac:dyDescent="0.4">
      <c r="B20" s="141"/>
      <c r="C20" s="143"/>
      <c r="D20" s="150"/>
      <c r="E20" s="150" t="e">
        <f>E18+F18</f>
        <v>#DIV/0!</v>
      </c>
      <c r="F20" s="150"/>
      <c r="G20" s="150" t="e">
        <f>G18+H18</f>
        <v>#DIV/0!</v>
      </c>
      <c r="H20" s="150"/>
      <c r="I20" s="149"/>
    </row>
    <row r="21" spans="2:3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39" x14ac:dyDescent="0.4">
      <c r="B22" s="77"/>
      <c r="C22" s="77"/>
      <c r="D22" s="151" t="s">
        <v>261</v>
      </c>
      <c r="E22" s="78"/>
      <c r="F22" s="78"/>
      <c r="G22" s="78"/>
      <c r="H22" s="78"/>
      <c r="I22" s="78"/>
    </row>
    <row r="23" spans="2:39" x14ac:dyDescent="0.4">
      <c r="B23" s="77"/>
      <c r="C23" s="77"/>
      <c r="D23" s="152"/>
      <c r="E23" s="78"/>
      <c r="F23" s="78"/>
      <c r="G23" s="78"/>
      <c r="H23" s="78"/>
      <c r="I23" s="78"/>
    </row>
    <row r="24" spans="2:39" x14ac:dyDescent="0.4">
      <c r="B24" s="77"/>
      <c r="C24" s="77"/>
      <c r="D24" s="78"/>
      <c r="E24" s="78"/>
      <c r="F24" s="78"/>
      <c r="G24" s="78"/>
      <c r="H24" s="78"/>
      <c r="I24" s="78"/>
    </row>
    <row r="25" spans="2:39" x14ac:dyDescent="0.4">
      <c r="B25" s="77"/>
      <c r="C25" s="77"/>
      <c r="D25" s="78"/>
      <c r="E25" s="78"/>
      <c r="F25" s="78"/>
      <c r="G25" s="78"/>
      <c r="H25" s="78"/>
      <c r="I25" s="78"/>
    </row>
    <row r="26" spans="2:39" x14ac:dyDescent="0.4">
      <c r="B26" s="77"/>
      <c r="C26" s="77"/>
      <c r="D26" s="78"/>
      <c r="E26" s="78"/>
      <c r="F26" s="78"/>
      <c r="G26" s="78"/>
      <c r="H26" s="78"/>
      <c r="I26" s="78"/>
    </row>
    <row r="27" spans="2:39" x14ac:dyDescent="0.4">
      <c r="B27" s="77"/>
      <c r="C27" s="77"/>
      <c r="D27" s="77"/>
      <c r="E27" s="78"/>
      <c r="F27" s="78"/>
      <c r="G27" s="78"/>
      <c r="H27" s="78"/>
      <c r="I27" s="78"/>
    </row>
    <row r="29" spans="2:39" ht="19.5" thickBot="1" x14ac:dyDescent="0.45">
      <c r="D29" s="79"/>
    </row>
    <row r="30" spans="2:39" ht="19.5" customHeight="1"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c r="AF30" s="134" t="s">
        <v>140</v>
      </c>
      <c r="AG30" s="135"/>
      <c r="AH30" s="138" t="s">
        <v>121</v>
      </c>
      <c r="AI30" s="138"/>
      <c r="AJ30" s="138"/>
      <c r="AK30" s="138"/>
      <c r="AL30" s="138"/>
      <c r="AM30" s="139"/>
    </row>
    <row r="31" spans="2:3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c r="AF31" s="190"/>
      <c r="AG31" s="274"/>
      <c r="AH31" s="102" t="s">
        <v>183</v>
      </c>
      <c r="AI31" s="275" t="s">
        <v>123</v>
      </c>
      <c r="AJ31" s="275"/>
      <c r="AK31" s="275" t="s">
        <v>124</v>
      </c>
      <c r="AL31" s="275"/>
      <c r="AM31" s="103" t="s">
        <v>125</v>
      </c>
    </row>
    <row r="32" spans="2:39" x14ac:dyDescent="0.4">
      <c r="B32" s="281" t="s">
        <v>193</v>
      </c>
      <c r="C32" s="272" t="s">
        <v>496</v>
      </c>
      <c r="D32" s="273" t="s">
        <v>511</v>
      </c>
      <c r="E32" s="143">
        <v>147</v>
      </c>
      <c r="F32" s="143">
        <v>25</v>
      </c>
      <c r="G32" s="143">
        <v>145</v>
      </c>
      <c r="H32" s="143">
        <v>25</v>
      </c>
      <c r="I32" s="278">
        <v>633</v>
      </c>
      <c r="K32"/>
      <c r="L32" s="281" t="s">
        <v>193</v>
      </c>
      <c r="M32" s="272" t="s">
        <v>457</v>
      </c>
      <c r="N32" s="273" t="s">
        <v>458</v>
      </c>
      <c r="O32" s="142">
        <v>154</v>
      </c>
      <c r="P32" s="154">
        <v>46</v>
      </c>
      <c r="Q32" s="154">
        <v>174</v>
      </c>
      <c r="R32" s="144">
        <v>46</v>
      </c>
      <c r="S32" s="278">
        <v>328</v>
      </c>
      <c r="V32" s="281" t="s">
        <v>193</v>
      </c>
      <c r="W32" s="272" t="s">
        <v>390</v>
      </c>
      <c r="X32" s="273" t="s">
        <v>397</v>
      </c>
      <c r="Y32" s="273">
        <v>111</v>
      </c>
      <c r="Z32" s="273">
        <v>72</v>
      </c>
      <c r="AA32" s="273">
        <v>191</v>
      </c>
      <c r="AB32" s="273">
        <v>72</v>
      </c>
      <c r="AC32" s="278">
        <v>175</v>
      </c>
      <c r="AF32" s="191" t="s">
        <v>193</v>
      </c>
      <c r="AG32" s="272" t="s">
        <v>333</v>
      </c>
      <c r="AH32" s="273" t="s">
        <v>344</v>
      </c>
      <c r="AI32" s="273">
        <v>232</v>
      </c>
      <c r="AJ32" s="273">
        <v>59</v>
      </c>
      <c r="AK32" s="273">
        <v>173</v>
      </c>
      <c r="AL32" s="273">
        <v>59</v>
      </c>
      <c r="AM32" s="194">
        <v>704</v>
      </c>
    </row>
    <row r="33" spans="2:40" x14ac:dyDescent="0.4">
      <c r="B33" s="282"/>
      <c r="C33" s="141"/>
      <c r="D33" s="143"/>
      <c r="E33" s="143"/>
      <c r="F33" s="143"/>
      <c r="G33" s="143"/>
      <c r="H33" s="143"/>
      <c r="I33" s="184"/>
      <c r="K33"/>
      <c r="L33" s="282"/>
      <c r="M33" s="141"/>
      <c r="N33" s="143"/>
      <c r="O33" s="264"/>
      <c r="P33" s="156"/>
      <c r="Q33" s="156"/>
      <c r="R33" s="146"/>
      <c r="S33" s="184"/>
      <c r="V33" s="282"/>
      <c r="W33" s="141"/>
      <c r="X33" s="143"/>
      <c r="Y33" s="143"/>
      <c r="Z33" s="143"/>
      <c r="AA33" s="143"/>
      <c r="AB33" s="143"/>
      <c r="AC33" s="184"/>
      <c r="AF33" s="192"/>
      <c r="AG33" s="141"/>
      <c r="AH33" s="143"/>
      <c r="AI33" s="143"/>
      <c r="AJ33" s="143"/>
      <c r="AK33" s="143"/>
      <c r="AL33" s="143"/>
      <c r="AM33" s="145"/>
    </row>
    <row r="34" spans="2:40" ht="19.5" thickBot="1" x14ac:dyDescent="0.45">
      <c r="B34" s="282"/>
      <c r="C34" s="153"/>
      <c r="D34" s="177"/>
      <c r="E34" s="277">
        <f>E32+F32</f>
        <v>172</v>
      </c>
      <c r="F34" s="277"/>
      <c r="G34" s="277">
        <f>G32+H32</f>
        <v>170</v>
      </c>
      <c r="H34" s="277"/>
      <c r="I34" s="185"/>
      <c r="K34"/>
      <c r="L34" s="282"/>
      <c r="M34" s="153"/>
      <c r="N34" s="177"/>
      <c r="O34" s="277">
        <f>O32+P32</f>
        <v>200</v>
      </c>
      <c r="P34" s="277"/>
      <c r="Q34" s="277">
        <f>Q32+R32</f>
        <v>220</v>
      </c>
      <c r="R34" s="277"/>
      <c r="S34" s="185"/>
      <c r="V34" s="282"/>
      <c r="W34" s="153"/>
      <c r="X34" s="177"/>
      <c r="Y34" s="277">
        <f>Y32+Z32</f>
        <v>183</v>
      </c>
      <c r="Z34" s="277"/>
      <c r="AA34" s="277">
        <f>AA32+AB32</f>
        <v>263</v>
      </c>
      <c r="AB34" s="277"/>
      <c r="AC34" s="185"/>
      <c r="AF34" s="192"/>
      <c r="AG34" s="153"/>
      <c r="AH34" s="177"/>
      <c r="AI34" s="207">
        <f>AI32+AJ32</f>
        <v>291</v>
      </c>
      <c r="AJ34" s="208"/>
      <c r="AK34" s="207">
        <f>AK32+AL32</f>
        <v>232</v>
      </c>
      <c r="AL34" s="208"/>
      <c r="AM34" s="176"/>
    </row>
    <row r="35" spans="2:40" x14ac:dyDescent="0.4">
      <c r="B35" s="282"/>
      <c r="C35" s="272" t="s">
        <v>497</v>
      </c>
      <c r="D35" s="279" t="s">
        <v>520</v>
      </c>
      <c r="E35" s="143">
        <v>111</v>
      </c>
      <c r="F35" s="143">
        <v>20</v>
      </c>
      <c r="G35" s="143">
        <v>137</v>
      </c>
      <c r="H35" s="143">
        <v>20</v>
      </c>
      <c r="I35" s="144">
        <v>397</v>
      </c>
      <c r="K35"/>
      <c r="L35" s="282"/>
      <c r="M35" s="272" t="s">
        <v>459</v>
      </c>
      <c r="N35" s="279" t="s">
        <v>474</v>
      </c>
      <c r="O35" s="143">
        <v>155</v>
      </c>
      <c r="P35" s="143">
        <v>47</v>
      </c>
      <c r="Q35" s="143">
        <v>194</v>
      </c>
      <c r="R35" s="143">
        <v>47</v>
      </c>
      <c r="S35" s="144">
        <v>648</v>
      </c>
      <c r="V35" s="282"/>
      <c r="W35" s="272" t="s">
        <v>391</v>
      </c>
      <c r="X35" s="279" t="s">
        <v>409</v>
      </c>
      <c r="Y35" s="273">
        <v>183</v>
      </c>
      <c r="Z35" s="273">
        <v>26</v>
      </c>
      <c r="AA35" s="273">
        <v>183</v>
      </c>
      <c r="AB35" s="273">
        <v>26</v>
      </c>
      <c r="AC35" s="278">
        <v>508</v>
      </c>
      <c r="AF35" s="192"/>
      <c r="AG35" s="272" t="s">
        <v>334</v>
      </c>
      <c r="AH35" s="197" t="s">
        <v>359</v>
      </c>
      <c r="AI35" s="273">
        <v>274</v>
      </c>
      <c r="AJ35" s="273">
        <v>47</v>
      </c>
      <c r="AK35" s="273">
        <v>257</v>
      </c>
      <c r="AL35" s="273">
        <v>47</v>
      </c>
      <c r="AM35" s="194">
        <v>1841</v>
      </c>
    </row>
    <row r="36" spans="2:40" x14ac:dyDescent="0.4">
      <c r="B36" s="282"/>
      <c r="C36" s="141"/>
      <c r="D36" s="150"/>
      <c r="E36" s="143"/>
      <c r="F36" s="143"/>
      <c r="G36" s="143"/>
      <c r="H36" s="143"/>
      <c r="I36" s="145"/>
      <c r="K36"/>
      <c r="L36" s="282"/>
      <c r="M36" s="141"/>
      <c r="N36" s="150"/>
      <c r="O36" s="143"/>
      <c r="P36" s="143"/>
      <c r="Q36" s="143"/>
      <c r="R36" s="143"/>
      <c r="S36" s="145"/>
      <c r="V36" s="282"/>
      <c r="W36" s="141"/>
      <c r="X36" s="150"/>
      <c r="Y36" s="143"/>
      <c r="Z36" s="143"/>
      <c r="AA36" s="143"/>
      <c r="AB36" s="143"/>
      <c r="AC36" s="184"/>
      <c r="AF36" s="192"/>
      <c r="AG36" s="141"/>
      <c r="AH36" s="204"/>
      <c r="AI36" s="143"/>
      <c r="AJ36" s="143"/>
      <c r="AK36" s="143"/>
      <c r="AL36" s="143"/>
      <c r="AM36" s="145"/>
    </row>
    <row r="37" spans="2:40" ht="19.5" thickBot="1" x14ac:dyDescent="0.45">
      <c r="B37" s="282"/>
      <c r="C37" s="153"/>
      <c r="D37" s="280"/>
      <c r="E37" s="277">
        <f>E35+F35</f>
        <v>131</v>
      </c>
      <c r="F37" s="277"/>
      <c r="G37" s="277">
        <f>G35+H35</f>
        <v>157</v>
      </c>
      <c r="H37" s="277"/>
      <c r="I37" s="146"/>
      <c r="K37"/>
      <c r="L37" s="282"/>
      <c r="M37" s="153"/>
      <c r="N37" s="280"/>
      <c r="O37" s="277">
        <f>O35+P35</f>
        <v>202</v>
      </c>
      <c r="P37" s="277"/>
      <c r="Q37" s="277">
        <f>Q35+R35</f>
        <v>241</v>
      </c>
      <c r="R37" s="277"/>
      <c r="S37" s="146"/>
      <c r="V37" s="282"/>
      <c r="W37" s="153"/>
      <c r="X37" s="280"/>
      <c r="Y37" s="277">
        <f>Y35+Z35</f>
        <v>209</v>
      </c>
      <c r="Z37" s="277"/>
      <c r="AA37" s="277">
        <f>AA35+AB35</f>
        <v>209</v>
      </c>
      <c r="AB37" s="277"/>
      <c r="AC37" s="185"/>
      <c r="AF37" s="192"/>
      <c r="AG37" s="153"/>
      <c r="AH37" s="205"/>
      <c r="AI37" s="207">
        <f>AI35+AJ35</f>
        <v>321</v>
      </c>
      <c r="AJ37" s="208"/>
      <c r="AK37" s="207">
        <f>AK35+AL35</f>
        <v>304</v>
      </c>
      <c r="AL37" s="208"/>
      <c r="AM37" s="176"/>
    </row>
    <row r="38" spans="2:40" x14ac:dyDescent="0.4">
      <c r="B38" s="282"/>
      <c r="C38" s="272" t="s">
        <v>498</v>
      </c>
      <c r="D38" s="273" t="s">
        <v>523</v>
      </c>
      <c r="E38" s="143">
        <v>109</v>
      </c>
      <c r="F38" s="143">
        <v>37</v>
      </c>
      <c r="G38" s="143">
        <v>121</v>
      </c>
      <c r="H38" s="143">
        <v>37</v>
      </c>
      <c r="I38" s="144">
        <v>445</v>
      </c>
      <c r="K38"/>
      <c r="L38" s="282"/>
      <c r="M38" s="272" t="s">
        <v>448</v>
      </c>
      <c r="N38" s="273" t="s">
        <v>478</v>
      </c>
      <c r="O38" s="143">
        <v>151</v>
      </c>
      <c r="P38" s="143">
        <v>17</v>
      </c>
      <c r="Q38" s="143">
        <v>113</v>
      </c>
      <c r="R38" s="143">
        <v>17</v>
      </c>
      <c r="S38" s="144">
        <v>251</v>
      </c>
      <c r="V38" s="282"/>
      <c r="W38" s="272" t="s">
        <v>398</v>
      </c>
      <c r="X38" s="273" t="s">
        <v>419</v>
      </c>
      <c r="Y38" s="273">
        <v>182</v>
      </c>
      <c r="Z38" s="273">
        <v>72</v>
      </c>
      <c r="AA38" s="273">
        <v>253</v>
      </c>
      <c r="AB38" s="273">
        <v>72</v>
      </c>
      <c r="AC38" s="278">
        <v>553</v>
      </c>
      <c r="AF38" s="192"/>
      <c r="AG38" s="272" t="s">
        <v>335</v>
      </c>
      <c r="AH38" s="273" t="s">
        <v>364</v>
      </c>
      <c r="AI38" s="273">
        <v>275</v>
      </c>
      <c r="AJ38" s="273">
        <v>74</v>
      </c>
      <c r="AK38" s="273">
        <v>253</v>
      </c>
      <c r="AL38" s="273">
        <v>74</v>
      </c>
      <c r="AM38" s="194">
        <v>1867</v>
      </c>
    </row>
    <row r="39" spans="2:40" x14ac:dyDescent="0.4">
      <c r="B39" s="282"/>
      <c r="C39" s="141"/>
      <c r="D39" s="143"/>
      <c r="E39" s="143"/>
      <c r="F39" s="143"/>
      <c r="G39" s="143"/>
      <c r="H39" s="143"/>
      <c r="I39" s="145"/>
      <c r="K39"/>
      <c r="L39" s="282"/>
      <c r="M39" s="141"/>
      <c r="N39" s="143"/>
      <c r="O39" s="143"/>
      <c r="P39" s="143"/>
      <c r="Q39" s="143"/>
      <c r="R39" s="143"/>
      <c r="S39" s="145"/>
      <c r="V39" s="282"/>
      <c r="W39" s="141"/>
      <c r="X39" s="143"/>
      <c r="Y39" s="143"/>
      <c r="Z39" s="143"/>
      <c r="AA39" s="143"/>
      <c r="AB39" s="143"/>
      <c r="AC39" s="184"/>
      <c r="AF39" s="192"/>
      <c r="AG39" s="141"/>
      <c r="AH39" s="143"/>
      <c r="AI39" s="143"/>
      <c r="AJ39" s="143"/>
      <c r="AK39" s="143"/>
      <c r="AL39" s="143"/>
      <c r="AM39" s="145"/>
    </row>
    <row r="40" spans="2:40" ht="19.5" thickBot="1" x14ac:dyDescent="0.45">
      <c r="B40" s="282"/>
      <c r="C40" s="153"/>
      <c r="D40" s="177"/>
      <c r="E40" s="277">
        <f>E38+F38</f>
        <v>146</v>
      </c>
      <c r="F40" s="277"/>
      <c r="G40" s="277">
        <f>G38+H38</f>
        <v>158</v>
      </c>
      <c r="H40" s="277"/>
      <c r="I40" s="146"/>
      <c r="K40"/>
      <c r="L40" s="282"/>
      <c r="M40" s="153"/>
      <c r="N40" s="177"/>
      <c r="O40" s="277">
        <f>O38+P38</f>
        <v>168</v>
      </c>
      <c r="P40" s="277"/>
      <c r="Q40" s="277">
        <f>Q38+R38</f>
        <v>130</v>
      </c>
      <c r="R40" s="277"/>
      <c r="S40" s="146"/>
      <c r="V40" s="282"/>
      <c r="W40" s="153"/>
      <c r="X40" s="177"/>
      <c r="Y40" s="277">
        <f>Y38+Z38</f>
        <v>254</v>
      </c>
      <c r="Z40" s="277"/>
      <c r="AA40" s="277">
        <f>AA38+AB38</f>
        <v>325</v>
      </c>
      <c r="AB40" s="277"/>
      <c r="AC40" s="185"/>
      <c r="AF40" s="192"/>
      <c r="AG40" s="153"/>
      <c r="AH40" s="177"/>
      <c r="AI40" s="207">
        <f>AI38+AJ38</f>
        <v>349</v>
      </c>
      <c r="AJ40" s="208"/>
      <c r="AK40" s="207">
        <f>AK38+AL38</f>
        <v>327</v>
      </c>
      <c r="AL40" s="208"/>
      <c r="AM40" s="176"/>
      <c r="AN40" s="66">
        <v>82.9</v>
      </c>
    </row>
    <row r="41" spans="2:40" x14ac:dyDescent="0.4">
      <c r="B41" s="282"/>
      <c r="C41" s="272" t="s">
        <v>499</v>
      </c>
      <c r="D41" s="143" t="s">
        <v>526</v>
      </c>
      <c r="E41" s="143">
        <v>145</v>
      </c>
      <c r="F41" s="143">
        <v>40</v>
      </c>
      <c r="G41" s="143">
        <v>123</v>
      </c>
      <c r="H41" s="143">
        <v>40</v>
      </c>
      <c r="I41" s="144">
        <v>367</v>
      </c>
      <c r="K41"/>
      <c r="L41" s="282"/>
      <c r="M41" s="272" t="s">
        <v>449</v>
      </c>
      <c r="N41" s="273" t="s">
        <v>481</v>
      </c>
      <c r="O41" s="143">
        <v>104</v>
      </c>
      <c r="P41" s="143">
        <v>31</v>
      </c>
      <c r="Q41" s="143">
        <v>139</v>
      </c>
      <c r="R41" s="143">
        <v>31</v>
      </c>
      <c r="S41" s="144">
        <v>484</v>
      </c>
      <c r="V41" s="282"/>
      <c r="W41" s="272" t="s">
        <v>399</v>
      </c>
      <c r="X41" s="273" t="s">
        <v>423</v>
      </c>
      <c r="Y41" s="273">
        <v>84</v>
      </c>
      <c r="Z41" s="273">
        <v>23</v>
      </c>
      <c r="AA41" s="273">
        <v>102</v>
      </c>
      <c r="AB41" s="273">
        <v>23</v>
      </c>
      <c r="AC41" s="278">
        <v>332</v>
      </c>
      <c r="AF41" s="192"/>
      <c r="AG41" s="272" t="s">
        <v>336</v>
      </c>
      <c r="AH41" s="273" t="s">
        <v>365</v>
      </c>
      <c r="AI41" s="273">
        <v>362</v>
      </c>
      <c r="AJ41" s="273">
        <v>110</v>
      </c>
      <c r="AK41" s="273">
        <v>475</v>
      </c>
      <c r="AL41" s="273">
        <v>110</v>
      </c>
      <c r="AM41" s="194">
        <v>3341</v>
      </c>
    </row>
    <row r="42" spans="2:40" x14ac:dyDescent="0.4">
      <c r="B42" s="282"/>
      <c r="C42" s="141"/>
      <c r="D42" s="143"/>
      <c r="E42" s="143"/>
      <c r="F42" s="143"/>
      <c r="G42" s="143"/>
      <c r="H42" s="143"/>
      <c r="I42" s="145"/>
      <c r="K42"/>
      <c r="L42" s="282"/>
      <c r="M42" s="141"/>
      <c r="N42" s="143"/>
      <c r="O42" s="143"/>
      <c r="P42" s="143"/>
      <c r="Q42" s="143"/>
      <c r="R42" s="143"/>
      <c r="S42" s="145"/>
      <c r="V42" s="282"/>
      <c r="W42" s="141"/>
      <c r="X42" s="143"/>
      <c r="Y42" s="143"/>
      <c r="Z42" s="143"/>
      <c r="AA42" s="143"/>
      <c r="AB42" s="143"/>
      <c r="AC42" s="184"/>
      <c r="AF42" s="192"/>
      <c r="AG42" s="141"/>
      <c r="AH42" s="143"/>
      <c r="AI42" s="143"/>
      <c r="AJ42" s="143"/>
      <c r="AK42" s="143"/>
      <c r="AL42" s="143"/>
      <c r="AM42" s="145"/>
    </row>
    <row r="43" spans="2:40" ht="19.5" thickBot="1" x14ac:dyDescent="0.45">
      <c r="B43" s="282"/>
      <c r="C43" s="153"/>
      <c r="D43" s="143"/>
      <c r="E43" s="277">
        <f>E41+F41</f>
        <v>185</v>
      </c>
      <c r="F43" s="277"/>
      <c r="G43" s="277">
        <f>G41+H41</f>
        <v>163</v>
      </c>
      <c r="H43" s="277"/>
      <c r="I43" s="146"/>
      <c r="K43"/>
      <c r="L43" s="282"/>
      <c r="M43" s="153"/>
      <c r="N43" s="177"/>
      <c r="O43" s="277">
        <f>O41+P41</f>
        <v>135</v>
      </c>
      <c r="P43" s="277"/>
      <c r="Q43" s="277">
        <f>Q41+R41</f>
        <v>170</v>
      </c>
      <c r="R43" s="277"/>
      <c r="S43" s="146"/>
      <c r="V43" s="282"/>
      <c r="W43" s="153"/>
      <c r="X43" s="177"/>
      <c r="Y43" s="277">
        <f>Y41+Z41</f>
        <v>107</v>
      </c>
      <c r="Z43" s="277"/>
      <c r="AA43" s="277">
        <f>AA41+AB41</f>
        <v>125</v>
      </c>
      <c r="AB43" s="277"/>
      <c r="AC43" s="185"/>
      <c r="AF43" s="192"/>
      <c r="AG43" s="153"/>
      <c r="AH43" s="177"/>
      <c r="AI43" s="207">
        <f>AI41+AJ41</f>
        <v>472</v>
      </c>
      <c r="AJ43" s="208"/>
      <c r="AK43" s="207">
        <f>AK41+AL41</f>
        <v>585</v>
      </c>
      <c r="AL43" s="208"/>
      <c r="AM43" s="176"/>
      <c r="AN43" s="66">
        <v>148.47999999999999</v>
      </c>
    </row>
    <row r="44" spans="2:40" x14ac:dyDescent="0.4">
      <c r="B44" s="282"/>
      <c r="C44" s="272" t="s">
        <v>512</v>
      </c>
      <c r="D44" s="143" t="s">
        <v>530</v>
      </c>
      <c r="E44" s="143">
        <v>203</v>
      </c>
      <c r="F44" s="143">
        <v>41</v>
      </c>
      <c r="G44" s="143">
        <v>213</v>
      </c>
      <c r="H44" s="143">
        <v>41</v>
      </c>
      <c r="I44" s="144">
        <v>288</v>
      </c>
      <c r="K44"/>
      <c r="L44" s="282"/>
      <c r="M44" s="272" t="s">
        <v>450</v>
      </c>
      <c r="N44" s="143" t="s">
        <v>484</v>
      </c>
      <c r="O44" s="143">
        <v>133</v>
      </c>
      <c r="P44" s="143">
        <v>29</v>
      </c>
      <c r="Q44" s="143">
        <v>146</v>
      </c>
      <c r="R44" s="143">
        <v>29</v>
      </c>
      <c r="S44" s="144">
        <v>432</v>
      </c>
      <c r="V44" s="282"/>
      <c r="W44" s="272" t="s">
        <v>427</v>
      </c>
      <c r="X44" s="273" t="s">
        <v>428</v>
      </c>
      <c r="Y44" s="273">
        <v>76</v>
      </c>
      <c r="Z44" s="273">
        <v>20</v>
      </c>
      <c r="AA44" s="273">
        <v>78</v>
      </c>
      <c r="AB44" s="273">
        <v>20</v>
      </c>
      <c r="AC44" s="278">
        <v>332</v>
      </c>
      <c r="AF44" s="192"/>
      <c r="AG44" s="272" t="s">
        <v>337</v>
      </c>
      <c r="AH44" s="143" t="s">
        <v>370</v>
      </c>
      <c r="AI44" s="143">
        <v>457</v>
      </c>
      <c r="AJ44" s="143">
        <v>150</v>
      </c>
      <c r="AK44" s="143">
        <v>536</v>
      </c>
      <c r="AL44" s="143">
        <v>150</v>
      </c>
      <c r="AM44" s="144">
        <v>2319</v>
      </c>
    </row>
    <row r="45" spans="2:40" x14ac:dyDescent="0.4">
      <c r="B45" s="282"/>
      <c r="C45" s="141"/>
      <c r="D45" s="143"/>
      <c r="E45" s="143"/>
      <c r="F45" s="143"/>
      <c r="G45" s="143"/>
      <c r="H45" s="143"/>
      <c r="I45" s="145"/>
      <c r="K45"/>
      <c r="L45" s="282"/>
      <c r="M45" s="141"/>
      <c r="N45" s="143"/>
      <c r="O45" s="143"/>
      <c r="P45" s="143"/>
      <c r="Q45" s="143"/>
      <c r="R45" s="143"/>
      <c r="S45" s="145"/>
      <c r="V45" s="282"/>
      <c r="W45" s="141"/>
      <c r="X45" s="143"/>
      <c r="Y45" s="143"/>
      <c r="Z45" s="143"/>
      <c r="AA45" s="143"/>
      <c r="AB45" s="143"/>
      <c r="AC45" s="184"/>
      <c r="AF45" s="192"/>
      <c r="AG45" s="141"/>
      <c r="AH45" s="143"/>
      <c r="AI45" s="143"/>
      <c r="AJ45" s="143"/>
      <c r="AK45" s="143"/>
      <c r="AL45" s="143"/>
      <c r="AM45" s="145"/>
    </row>
    <row r="46" spans="2:40" ht="19.5" thickBot="1" x14ac:dyDescent="0.45">
      <c r="B46" s="282"/>
      <c r="C46" s="153"/>
      <c r="D46" s="143"/>
      <c r="E46" s="277">
        <f>E44+F44</f>
        <v>244</v>
      </c>
      <c r="F46" s="277"/>
      <c r="G46" s="277">
        <f>G44+H44</f>
        <v>254</v>
      </c>
      <c r="H46" s="277"/>
      <c r="I46" s="146"/>
      <c r="K46"/>
      <c r="L46" s="282"/>
      <c r="M46" s="153"/>
      <c r="N46" s="143"/>
      <c r="O46" s="277">
        <f>O44+P44</f>
        <v>162</v>
      </c>
      <c r="P46" s="277"/>
      <c r="Q46" s="277">
        <f>Q44+R44</f>
        <v>175</v>
      </c>
      <c r="R46" s="277"/>
      <c r="S46" s="146"/>
      <c r="V46" s="282"/>
      <c r="W46" s="153"/>
      <c r="X46" s="177"/>
      <c r="Y46" s="277">
        <f>Y44+Z44</f>
        <v>96</v>
      </c>
      <c r="Z46" s="277"/>
      <c r="AA46" s="277">
        <f>AA44+AB44</f>
        <v>98</v>
      </c>
      <c r="AB46" s="277"/>
      <c r="AC46" s="185"/>
      <c r="AF46" s="192"/>
      <c r="AG46" s="153"/>
      <c r="AH46" s="143"/>
      <c r="AI46" s="207">
        <f>AI44+AJ44</f>
        <v>607</v>
      </c>
      <c r="AJ46" s="208"/>
      <c r="AK46" s="207">
        <f>AK44+AL44</f>
        <v>686</v>
      </c>
      <c r="AL46" s="208"/>
      <c r="AM46" s="146"/>
      <c r="AN46" s="66">
        <v>103</v>
      </c>
    </row>
    <row r="47" spans="2:40" x14ac:dyDescent="0.4">
      <c r="B47" s="282"/>
      <c r="C47" s="272" t="s">
        <v>513</v>
      </c>
      <c r="D47" s="143" t="s">
        <v>536</v>
      </c>
      <c r="E47" s="143">
        <v>119</v>
      </c>
      <c r="F47" s="143">
        <v>51</v>
      </c>
      <c r="G47" s="143">
        <v>107</v>
      </c>
      <c r="H47" s="143">
        <v>51</v>
      </c>
      <c r="I47" s="144">
        <v>233</v>
      </c>
      <c r="K47" s="88"/>
      <c r="L47" s="282"/>
      <c r="M47" s="272" t="s">
        <v>451</v>
      </c>
      <c r="N47" s="273" t="s">
        <v>492</v>
      </c>
      <c r="O47" s="273">
        <v>215</v>
      </c>
      <c r="P47" s="273">
        <v>37</v>
      </c>
      <c r="Q47" s="273">
        <v>168</v>
      </c>
      <c r="R47" s="273">
        <v>37</v>
      </c>
      <c r="S47" s="278">
        <v>478</v>
      </c>
      <c r="V47" s="282"/>
      <c r="W47" s="272" t="s">
        <v>429</v>
      </c>
      <c r="X47" s="273" t="s">
        <v>432</v>
      </c>
      <c r="Y47" s="273">
        <v>102</v>
      </c>
      <c r="Z47" s="273">
        <v>24</v>
      </c>
      <c r="AA47" s="273">
        <v>72</v>
      </c>
      <c r="AB47" s="273">
        <v>24</v>
      </c>
      <c r="AC47" s="278">
        <v>184</v>
      </c>
      <c r="AF47" s="192"/>
      <c r="AG47" s="272" t="s">
        <v>338</v>
      </c>
      <c r="AH47" s="143" t="s">
        <v>374</v>
      </c>
      <c r="AI47" s="143">
        <v>754</v>
      </c>
      <c r="AJ47" s="143">
        <v>244</v>
      </c>
      <c r="AK47" s="143">
        <v>853</v>
      </c>
      <c r="AL47" s="143">
        <v>244</v>
      </c>
      <c r="AM47" s="144">
        <v>3095</v>
      </c>
    </row>
    <row r="48" spans="2:40" x14ac:dyDescent="0.4">
      <c r="B48" s="282"/>
      <c r="C48" s="141"/>
      <c r="D48" s="143"/>
      <c r="E48" s="143"/>
      <c r="F48" s="143"/>
      <c r="G48" s="143"/>
      <c r="H48" s="143"/>
      <c r="I48" s="145"/>
      <c r="K48" s="88"/>
      <c r="L48" s="282"/>
      <c r="M48" s="141"/>
      <c r="N48" s="143"/>
      <c r="O48" s="143"/>
      <c r="P48" s="143"/>
      <c r="Q48" s="143"/>
      <c r="R48" s="143"/>
      <c r="S48" s="184"/>
      <c r="V48" s="282"/>
      <c r="W48" s="141"/>
      <c r="X48" s="143"/>
      <c r="Y48" s="143"/>
      <c r="Z48" s="143"/>
      <c r="AA48" s="143"/>
      <c r="AB48" s="143"/>
      <c r="AC48" s="184"/>
      <c r="AF48" s="192"/>
      <c r="AG48" s="141"/>
      <c r="AH48" s="143"/>
      <c r="AI48" s="143"/>
      <c r="AJ48" s="143"/>
      <c r="AK48" s="143"/>
      <c r="AL48" s="143"/>
      <c r="AM48" s="145"/>
    </row>
    <row r="49" spans="2:40" ht="19.5" thickBot="1" x14ac:dyDescent="0.45">
      <c r="B49" s="282"/>
      <c r="C49" s="153"/>
      <c r="D49" s="143"/>
      <c r="E49" s="277">
        <f>E47+F47</f>
        <v>170</v>
      </c>
      <c r="F49" s="277"/>
      <c r="G49" s="277">
        <f>G47+H47</f>
        <v>158</v>
      </c>
      <c r="H49" s="277"/>
      <c r="I49" s="146"/>
      <c r="K49" s="88"/>
      <c r="L49" s="282"/>
      <c r="M49" s="153"/>
      <c r="N49" s="177"/>
      <c r="O49" s="277">
        <f>O47+P47</f>
        <v>252</v>
      </c>
      <c r="P49" s="277"/>
      <c r="Q49" s="277">
        <f>Q47+R47</f>
        <v>205</v>
      </c>
      <c r="R49" s="277"/>
      <c r="S49" s="185"/>
      <c r="V49" s="282"/>
      <c r="W49" s="153"/>
      <c r="X49" s="177"/>
      <c r="Y49" s="277">
        <f>Y47+Z47</f>
        <v>126</v>
      </c>
      <c r="Z49" s="277"/>
      <c r="AA49" s="277">
        <f>AA47+AB47</f>
        <v>96</v>
      </c>
      <c r="AB49" s="277"/>
      <c r="AC49" s="185"/>
      <c r="AF49" s="192"/>
      <c r="AG49" s="153"/>
      <c r="AH49" s="143"/>
      <c r="AI49" s="207">
        <f>AI47+AJ47</f>
        <v>998</v>
      </c>
      <c r="AJ49" s="208"/>
      <c r="AK49" s="207">
        <f>AK47+AL47</f>
        <v>1097</v>
      </c>
      <c r="AL49" s="208"/>
      <c r="AM49" s="146"/>
      <c r="AN49" s="66">
        <v>137.5</v>
      </c>
    </row>
    <row r="50" spans="2:40" x14ac:dyDescent="0.4">
      <c r="B50" s="282"/>
      <c r="C50" s="284" t="s">
        <v>514</v>
      </c>
      <c r="D50" s="273">
        <v>723</v>
      </c>
      <c r="E50" s="143">
        <v>49</v>
      </c>
      <c r="F50" s="143">
        <v>15</v>
      </c>
      <c r="G50" s="143">
        <v>169</v>
      </c>
      <c r="H50" s="143">
        <v>15</v>
      </c>
      <c r="I50" s="144">
        <v>474</v>
      </c>
      <c r="K50" s="88"/>
      <c r="L50" s="282"/>
      <c r="M50" s="272" t="s">
        <v>460</v>
      </c>
      <c r="N50" s="273" t="s">
        <v>495</v>
      </c>
      <c r="O50" s="143">
        <v>165</v>
      </c>
      <c r="P50" s="143">
        <v>31</v>
      </c>
      <c r="Q50" s="143">
        <v>147</v>
      </c>
      <c r="R50" s="143">
        <v>31</v>
      </c>
      <c r="S50" s="144">
        <v>221</v>
      </c>
      <c r="V50" s="282"/>
      <c r="W50" s="272" t="s">
        <v>402</v>
      </c>
      <c r="X50" s="273" t="s">
        <v>436</v>
      </c>
      <c r="Y50" s="143">
        <v>154</v>
      </c>
      <c r="Z50" s="143">
        <v>35</v>
      </c>
      <c r="AA50" s="143">
        <v>159</v>
      </c>
      <c r="AB50" s="143">
        <v>35</v>
      </c>
      <c r="AC50" s="144">
        <v>270</v>
      </c>
      <c r="AF50" s="192"/>
      <c r="AG50" s="272" t="s">
        <v>339</v>
      </c>
      <c r="AH50" s="143" t="s">
        <v>384</v>
      </c>
      <c r="AI50" s="143">
        <v>508</v>
      </c>
      <c r="AJ50" s="143">
        <v>167</v>
      </c>
      <c r="AK50" s="143">
        <v>563</v>
      </c>
      <c r="AL50" s="143">
        <v>167</v>
      </c>
      <c r="AM50" s="144">
        <v>1064</v>
      </c>
    </row>
    <row r="51" spans="2:40" x14ac:dyDescent="0.4">
      <c r="B51" s="282"/>
      <c r="C51" s="285"/>
      <c r="D51" s="143"/>
      <c r="E51" s="143"/>
      <c r="F51" s="143"/>
      <c r="G51" s="143"/>
      <c r="H51" s="143"/>
      <c r="I51" s="145"/>
      <c r="K51" s="88"/>
      <c r="L51" s="282"/>
      <c r="M51" s="141"/>
      <c r="N51" s="143"/>
      <c r="O51" s="143"/>
      <c r="P51" s="143"/>
      <c r="Q51" s="143"/>
      <c r="R51" s="143"/>
      <c r="S51" s="145"/>
      <c r="V51" s="282"/>
      <c r="W51" s="141"/>
      <c r="X51" s="143"/>
      <c r="Y51" s="143"/>
      <c r="Z51" s="143"/>
      <c r="AA51" s="143"/>
      <c r="AB51" s="143"/>
      <c r="AC51" s="145"/>
      <c r="AF51" s="192"/>
      <c r="AG51" s="141"/>
      <c r="AH51" s="143"/>
      <c r="AI51" s="143"/>
      <c r="AJ51" s="143"/>
      <c r="AK51" s="143"/>
      <c r="AL51" s="143"/>
      <c r="AM51" s="145"/>
    </row>
    <row r="52" spans="2:40" ht="19.5" thickBot="1" x14ac:dyDescent="0.45">
      <c r="B52" s="282"/>
      <c r="C52" s="286"/>
      <c r="D52" s="177"/>
      <c r="E52" s="277">
        <f>E50+F50</f>
        <v>64</v>
      </c>
      <c r="F52" s="277"/>
      <c r="G52" s="277">
        <f>G50+H50</f>
        <v>184</v>
      </c>
      <c r="H52" s="277"/>
      <c r="I52" s="146"/>
      <c r="K52" s="88"/>
      <c r="L52" s="282"/>
      <c r="M52" s="153"/>
      <c r="N52" s="177"/>
      <c r="O52" s="277">
        <f>O50+P50</f>
        <v>196</v>
      </c>
      <c r="P52" s="277"/>
      <c r="Q52" s="277">
        <f>Q50+R50</f>
        <v>178</v>
      </c>
      <c r="R52" s="277"/>
      <c r="S52" s="146"/>
      <c r="V52" s="282"/>
      <c r="W52" s="153"/>
      <c r="X52" s="177"/>
      <c r="Y52" s="277">
        <f>Y50+Z50</f>
        <v>189</v>
      </c>
      <c r="Z52" s="277"/>
      <c r="AA52" s="277">
        <f>AA50+AB50</f>
        <v>194</v>
      </c>
      <c r="AB52" s="277"/>
      <c r="AC52" s="146"/>
      <c r="AF52" s="192"/>
      <c r="AG52" s="153"/>
      <c r="AH52" s="143"/>
      <c r="AI52" s="207">
        <f>AI50+AJ50</f>
        <v>675</v>
      </c>
      <c r="AJ52" s="208"/>
      <c r="AK52" s="207">
        <f>AK50+AL50</f>
        <v>730</v>
      </c>
      <c r="AL52" s="208"/>
      <c r="AM52" s="146"/>
      <c r="AN52" s="66">
        <v>47.2</v>
      </c>
    </row>
    <row r="53" spans="2:40" x14ac:dyDescent="0.4">
      <c r="B53" s="282"/>
      <c r="C53" s="284" t="s">
        <v>515</v>
      </c>
      <c r="D53" s="143">
        <v>563</v>
      </c>
      <c r="E53" s="143">
        <v>109</v>
      </c>
      <c r="F53" s="143">
        <v>45</v>
      </c>
      <c r="G53" s="143">
        <v>123</v>
      </c>
      <c r="H53" s="143">
        <v>45</v>
      </c>
      <c r="I53" s="144">
        <v>323</v>
      </c>
      <c r="K53" s="88"/>
      <c r="L53" s="282"/>
      <c r="M53" s="272" t="s">
        <v>461</v>
      </c>
      <c r="N53" s="273" t="s">
        <v>502</v>
      </c>
      <c r="O53" s="143">
        <v>95</v>
      </c>
      <c r="P53" s="143">
        <v>34</v>
      </c>
      <c r="Q53" s="143">
        <v>97</v>
      </c>
      <c r="R53" s="143">
        <v>34</v>
      </c>
      <c r="S53" s="278">
        <v>345</v>
      </c>
      <c r="V53" s="282"/>
      <c r="W53" s="272" t="s">
        <v>403</v>
      </c>
      <c r="X53" s="273" t="s">
        <v>440</v>
      </c>
      <c r="Y53" s="273">
        <v>89</v>
      </c>
      <c r="Z53" s="273">
        <v>49</v>
      </c>
      <c r="AA53" s="273">
        <v>136</v>
      </c>
      <c r="AB53" s="273">
        <v>49</v>
      </c>
      <c r="AC53" s="278">
        <v>277</v>
      </c>
      <c r="AF53" s="192"/>
      <c r="AG53" s="179" t="s">
        <v>388</v>
      </c>
      <c r="AH53" s="143" t="s">
        <v>389</v>
      </c>
      <c r="AI53" s="143">
        <v>176</v>
      </c>
      <c r="AJ53" s="143">
        <v>33</v>
      </c>
      <c r="AK53" s="143">
        <v>174</v>
      </c>
      <c r="AL53" s="143">
        <v>33</v>
      </c>
      <c r="AM53" s="144">
        <v>476</v>
      </c>
    </row>
    <row r="54" spans="2:40" x14ac:dyDescent="0.4">
      <c r="B54" s="282"/>
      <c r="C54" s="285"/>
      <c r="D54" s="143"/>
      <c r="E54" s="143"/>
      <c r="F54" s="143"/>
      <c r="G54" s="143"/>
      <c r="H54" s="143"/>
      <c r="I54" s="145"/>
      <c r="K54" s="88"/>
      <c r="L54" s="282"/>
      <c r="M54" s="141"/>
      <c r="N54" s="143"/>
      <c r="O54" s="143"/>
      <c r="P54" s="143"/>
      <c r="Q54" s="143"/>
      <c r="R54" s="143"/>
      <c r="S54" s="184"/>
      <c r="V54" s="282"/>
      <c r="W54" s="141"/>
      <c r="X54" s="143"/>
      <c r="Y54" s="143"/>
      <c r="Z54" s="143"/>
      <c r="AA54" s="143"/>
      <c r="AB54" s="143"/>
      <c r="AC54" s="184"/>
      <c r="AF54" s="192"/>
      <c r="AG54" s="180"/>
      <c r="AH54" s="143"/>
      <c r="AI54" s="143"/>
      <c r="AJ54" s="143"/>
      <c r="AK54" s="143"/>
      <c r="AL54" s="143"/>
      <c r="AM54" s="145"/>
    </row>
    <row r="55" spans="2:40" ht="19.5" thickBot="1" x14ac:dyDescent="0.45">
      <c r="B55" s="282"/>
      <c r="C55" s="286"/>
      <c r="D55" s="143"/>
      <c r="E55" s="277">
        <f>E53+F53</f>
        <v>154</v>
      </c>
      <c r="F55" s="277"/>
      <c r="G55" s="277">
        <f>G53+H53</f>
        <v>168</v>
      </c>
      <c r="H55" s="277"/>
      <c r="I55" s="146"/>
      <c r="K55" s="88"/>
      <c r="L55" s="282"/>
      <c r="M55" s="153"/>
      <c r="N55" s="177"/>
      <c r="O55" s="277">
        <f>O53+P53</f>
        <v>129</v>
      </c>
      <c r="P55" s="277"/>
      <c r="Q55" s="277">
        <f>Q53+R53</f>
        <v>131</v>
      </c>
      <c r="R55" s="277"/>
      <c r="S55" s="185"/>
      <c r="V55" s="282"/>
      <c r="W55" s="153"/>
      <c r="X55" s="177"/>
      <c r="Y55" s="277">
        <f>Y53+Z53</f>
        <v>138</v>
      </c>
      <c r="Z55" s="277"/>
      <c r="AA55" s="277">
        <f>AA53+AB53</f>
        <v>185</v>
      </c>
      <c r="AB55" s="277"/>
      <c r="AC55" s="185"/>
      <c r="AF55" s="192"/>
      <c r="AG55" s="181"/>
      <c r="AH55" s="143"/>
      <c r="AI55" s="207">
        <f>AI53+AJ53</f>
        <v>209</v>
      </c>
      <c r="AJ55" s="208"/>
      <c r="AK55" s="207">
        <f>AK53+AL53</f>
        <v>207</v>
      </c>
      <c r="AL55" s="208"/>
      <c r="AM55" s="146"/>
      <c r="AN55" s="66">
        <f>AM53/22.5</f>
        <v>21.155555555555555</v>
      </c>
    </row>
    <row r="56" spans="2:40" x14ac:dyDescent="0.4">
      <c r="B56" s="282"/>
      <c r="C56" s="284" t="s">
        <v>516</v>
      </c>
      <c r="D56" s="143">
        <v>192</v>
      </c>
      <c r="E56" s="143">
        <v>131</v>
      </c>
      <c r="F56" s="143">
        <v>52</v>
      </c>
      <c r="G56" s="143">
        <v>99</v>
      </c>
      <c r="H56" s="143">
        <v>52</v>
      </c>
      <c r="I56" s="144">
        <v>622</v>
      </c>
      <c r="K56" s="88"/>
      <c r="L56" s="282"/>
      <c r="M56" s="272" t="s">
        <v>462</v>
      </c>
      <c r="N56" s="143" t="s">
        <v>505</v>
      </c>
      <c r="O56" s="143">
        <v>33</v>
      </c>
      <c r="P56" s="143">
        <v>19</v>
      </c>
      <c r="Q56" s="143">
        <v>55</v>
      </c>
      <c r="R56" s="143">
        <v>19</v>
      </c>
      <c r="S56" s="144">
        <v>44</v>
      </c>
      <c r="V56" s="282"/>
      <c r="W56" s="272" t="s">
        <v>439</v>
      </c>
      <c r="X56" s="143" t="s">
        <v>444</v>
      </c>
      <c r="Y56" s="143">
        <v>79</v>
      </c>
      <c r="Z56" s="143">
        <v>22</v>
      </c>
      <c r="AA56" s="143">
        <v>112</v>
      </c>
      <c r="AB56" s="143">
        <v>22</v>
      </c>
      <c r="AC56" s="144">
        <v>336</v>
      </c>
      <c r="AF56" s="192"/>
      <c r="AG56" s="272" t="s">
        <v>390</v>
      </c>
      <c r="AH56" s="273"/>
      <c r="AI56" s="200"/>
      <c r="AJ56" s="200"/>
      <c r="AK56" s="200"/>
      <c r="AL56" s="200"/>
      <c r="AM56" s="194"/>
    </row>
    <row r="57" spans="2:40" x14ac:dyDescent="0.4">
      <c r="B57" s="282"/>
      <c r="C57" s="285"/>
      <c r="D57" s="143"/>
      <c r="E57" s="143"/>
      <c r="F57" s="143"/>
      <c r="G57" s="143"/>
      <c r="H57" s="143"/>
      <c r="I57" s="145"/>
      <c r="K57" s="88"/>
      <c r="L57" s="282"/>
      <c r="M57" s="141"/>
      <c r="N57" s="143"/>
      <c r="O57" s="143"/>
      <c r="P57" s="143"/>
      <c r="Q57" s="143"/>
      <c r="R57" s="143"/>
      <c r="S57" s="145"/>
      <c r="V57" s="282"/>
      <c r="W57" s="141"/>
      <c r="X57" s="143"/>
      <c r="Y57" s="143"/>
      <c r="Z57" s="143"/>
      <c r="AA57" s="143"/>
      <c r="AB57" s="143"/>
      <c r="AC57" s="145"/>
      <c r="AF57" s="192"/>
      <c r="AG57" s="141"/>
      <c r="AH57" s="143"/>
      <c r="AI57" s="156"/>
      <c r="AJ57" s="156"/>
      <c r="AK57" s="156"/>
      <c r="AL57" s="156"/>
      <c r="AM57" s="145"/>
    </row>
    <row r="58" spans="2:40" ht="19.5" thickBot="1" x14ac:dyDescent="0.45">
      <c r="B58" s="282"/>
      <c r="C58" s="286"/>
      <c r="D58" s="143"/>
      <c r="E58" s="277">
        <f>E56+F56</f>
        <v>183</v>
      </c>
      <c r="F58" s="277"/>
      <c r="G58" s="277">
        <f>G56+H56</f>
        <v>151</v>
      </c>
      <c r="H58" s="277"/>
      <c r="I58" s="146"/>
      <c r="K58" s="88"/>
      <c r="L58" s="282"/>
      <c r="M58" s="153"/>
      <c r="N58" s="143"/>
      <c r="O58" s="277">
        <f>O56+P56</f>
        <v>52</v>
      </c>
      <c r="P58" s="277"/>
      <c r="Q58" s="277">
        <f>Q56+R56</f>
        <v>74</v>
      </c>
      <c r="R58" s="277"/>
      <c r="S58" s="146"/>
      <c r="V58" s="282"/>
      <c r="W58" s="153"/>
      <c r="X58" s="143"/>
      <c r="Y58" s="277">
        <f>Y56+Z56</f>
        <v>101</v>
      </c>
      <c r="Z58" s="277"/>
      <c r="AA58" s="277">
        <f>AA56+AB56</f>
        <v>134</v>
      </c>
      <c r="AB58" s="277"/>
      <c r="AC58" s="146"/>
      <c r="AF58" s="192"/>
      <c r="AG58" s="153"/>
      <c r="AH58" s="177"/>
      <c r="AI58" s="207"/>
      <c r="AJ58" s="208"/>
      <c r="AK58" s="207"/>
      <c r="AL58" s="208"/>
      <c r="AM58" s="176"/>
    </row>
    <row r="59" spans="2:40" x14ac:dyDescent="0.4">
      <c r="B59" s="282"/>
      <c r="C59" s="284" t="s">
        <v>517</v>
      </c>
      <c r="D59" s="279"/>
      <c r="E59" s="143"/>
      <c r="F59" s="143"/>
      <c r="G59" s="143"/>
      <c r="H59" s="143"/>
      <c r="I59" s="144"/>
      <c r="K59" s="88"/>
      <c r="L59" s="282"/>
      <c r="M59" s="272" t="s">
        <v>463</v>
      </c>
      <c r="N59" s="279" t="s">
        <v>508</v>
      </c>
      <c r="O59" s="143">
        <v>164</v>
      </c>
      <c r="P59" s="143">
        <v>41</v>
      </c>
      <c r="Q59" s="143">
        <v>158</v>
      </c>
      <c r="R59" s="143">
        <v>41</v>
      </c>
      <c r="S59" s="144">
        <v>525</v>
      </c>
      <c r="V59" s="282"/>
      <c r="W59" s="272" t="s">
        <v>455</v>
      </c>
      <c r="X59" s="279" t="s">
        <v>456</v>
      </c>
      <c r="Y59" s="143">
        <v>148</v>
      </c>
      <c r="Z59" s="143">
        <v>48</v>
      </c>
      <c r="AA59" s="143">
        <v>172</v>
      </c>
      <c r="AB59" s="143">
        <v>48</v>
      </c>
      <c r="AC59" s="144">
        <v>317</v>
      </c>
      <c r="AF59" s="192"/>
      <c r="AG59" s="272" t="s">
        <v>391</v>
      </c>
      <c r="AH59" s="197"/>
      <c r="AI59" s="273"/>
      <c r="AJ59" s="273"/>
      <c r="AK59" s="273"/>
      <c r="AL59" s="273"/>
      <c r="AM59" s="194"/>
    </row>
    <row r="60" spans="2:40" x14ac:dyDescent="0.4">
      <c r="B60" s="282"/>
      <c r="C60" s="285"/>
      <c r="D60" s="150"/>
      <c r="E60" s="143"/>
      <c r="F60" s="143"/>
      <c r="G60" s="143"/>
      <c r="H60" s="143"/>
      <c r="I60" s="145"/>
      <c r="K60" s="88"/>
      <c r="L60" s="282"/>
      <c r="M60" s="141"/>
      <c r="N60" s="150"/>
      <c r="O60" s="143"/>
      <c r="P60" s="143"/>
      <c r="Q60" s="143"/>
      <c r="R60" s="143"/>
      <c r="S60" s="145"/>
      <c r="V60" s="282"/>
      <c r="W60" s="141"/>
      <c r="X60" s="150"/>
      <c r="Y60" s="143"/>
      <c r="Z60" s="143"/>
      <c r="AA60" s="143"/>
      <c r="AB60" s="143"/>
      <c r="AC60" s="145"/>
      <c r="AF60" s="192"/>
      <c r="AG60" s="141"/>
      <c r="AH60" s="204"/>
      <c r="AI60" s="143"/>
      <c r="AJ60" s="143"/>
      <c r="AK60" s="143"/>
      <c r="AL60" s="143"/>
      <c r="AM60" s="145"/>
    </row>
    <row r="61" spans="2:40" ht="19.5" thickBot="1" x14ac:dyDescent="0.45">
      <c r="B61" s="283"/>
      <c r="C61" s="286"/>
      <c r="D61" s="280"/>
      <c r="E61" s="277">
        <f>E59+F59</f>
        <v>0</v>
      </c>
      <c r="F61" s="277"/>
      <c r="G61" s="277">
        <f>G59+H59</f>
        <v>0</v>
      </c>
      <c r="H61" s="277"/>
      <c r="I61" s="146"/>
      <c r="K61" s="88"/>
      <c r="L61" s="283"/>
      <c r="M61" s="153"/>
      <c r="N61" s="280"/>
      <c r="O61" s="277">
        <f>O59+P59</f>
        <v>205</v>
      </c>
      <c r="P61" s="277"/>
      <c r="Q61" s="277">
        <f>Q59+R59</f>
        <v>199</v>
      </c>
      <c r="R61" s="277"/>
      <c r="S61" s="146"/>
      <c r="V61" s="283"/>
      <c r="W61" s="153"/>
      <c r="X61" s="280"/>
      <c r="Y61" s="277">
        <f>Y59+Z59</f>
        <v>196</v>
      </c>
      <c r="Z61" s="277"/>
      <c r="AA61" s="277">
        <f>AA59+AB59</f>
        <v>220</v>
      </c>
      <c r="AB61" s="277"/>
      <c r="AC61" s="146"/>
      <c r="AF61" s="193"/>
      <c r="AG61" s="153"/>
      <c r="AH61" s="205"/>
      <c r="AI61" s="207">
        <f>AI59+AJ59</f>
        <v>0</v>
      </c>
      <c r="AJ61" s="208"/>
      <c r="AK61" s="207">
        <f>AK59+AL59</f>
        <v>0</v>
      </c>
      <c r="AL61" s="208"/>
      <c r="AM61" s="176"/>
    </row>
    <row r="62" spans="2:40" x14ac:dyDescent="0.4">
      <c r="B62" s="77"/>
      <c r="C62" s="77"/>
      <c r="D62" s="91"/>
      <c r="E62" s="92"/>
      <c r="F62" s="92"/>
      <c r="G62" s="92"/>
      <c r="H62" s="92"/>
      <c r="I62" s="77"/>
      <c r="K62" s="88"/>
      <c r="L62" s="88"/>
      <c r="M62" s="88"/>
      <c r="N62" s="88"/>
      <c r="O62" s="88"/>
      <c r="P62" s="88"/>
      <c r="Q62" s="88"/>
      <c r="R62" s="88"/>
    </row>
    <row r="63" spans="2:40" x14ac:dyDescent="0.4">
      <c r="D63" s="178" t="s">
        <v>145</v>
      </c>
    </row>
    <row r="64" spans="2:40" ht="19.5" thickBot="1" x14ac:dyDescent="0.45">
      <c r="D64" s="178"/>
    </row>
    <row r="65" spans="3:42"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B65" s="83"/>
      <c r="AC65" s="255" t="s">
        <v>183</v>
      </c>
      <c r="AD65" s="256"/>
      <c r="AE65" s="263" t="s">
        <v>147</v>
      </c>
      <c r="AF65" s="182"/>
      <c r="AG65" s="182" t="s">
        <v>148</v>
      </c>
      <c r="AH65" s="183"/>
      <c r="AJ65" s="83"/>
      <c r="AK65" s="255" t="s">
        <v>183</v>
      </c>
      <c r="AL65" s="256"/>
      <c r="AM65" s="263" t="s">
        <v>147</v>
      </c>
      <c r="AN65" s="182"/>
      <c r="AO65" s="182" t="s">
        <v>148</v>
      </c>
      <c r="AP65" s="183"/>
    </row>
    <row r="66" spans="3:42" x14ac:dyDescent="0.4">
      <c r="C66" s="84" t="s">
        <v>146</v>
      </c>
      <c r="D66" s="191" t="s">
        <v>512</v>
      </c>
      <c r="E66" s="266">
        <v>81</v>
      </c>
      <c r="F66" s="267"/>
      <c r="G66" s="97" t="s">
        <v>103</v>
      </c>
      <c r="H66" s="70" t="s">
        <v>128</v>
      </c>
      <c r="I66" s="70" t="s">
        <v>129</v>
      </c>
      <c r="J66" s="71" t="s">
        <v>128</v>
      </c>
      <c r="L66" s="191" t="s">
        <v>460</v>
      </c>
      <c r="M66" s="266">
        <v>79</v>
      </c>
      <c r="N66" s="267"/>
      <c r="O66" s="97" t="s">
        <v>103</v>
      </c>
      <c r="P66" s="70" t="s">
        <v>128</v>
      </c>
      <c r="Q66" s="70" t="s">
        <v>129</v>
      </c>
      <c r="R66" s="71" t="s">
        <v>128</v>
      </c>
      <c r="T66" s="191" t="s">
        <v>439</v>
      </c>
      <c r="U66" s="266">
        <v>162</v>
      </c>
      <c r="V66" s="267"/>
      <c r="W66" s="97" t="s">
        <v>103</v>
      </c>
      <c r="X66" s="70" t="s">
        <v>128</v>
      </c>
      <c r="Y66" s="70" t="s">
        <v>129</v>
      </c>
      <c r="Z66" s="71" t="s">
        <v>128</v>
      </c>
      <c r="AB66" s="191" t="s">
        <v>390</v>
      </c>
      <c r="AC66" s="266">
        <v>47</v>
      </c>
      <c r="AD66" s="267"/>
      <c r="AE66" s="97" t="s">
        <v>103</v>
      </c>
      <c r="AF66" s="70" t="s">
        <v>128</v>
      </c>
      <c r="AG66" s="70" t="s">
        <v>129</v>
      </c>
      <c r="AH66" s="71" t="s">
        <v>128</v>
      </c>
      <c r="AJ66" s="191" t="s">
        <v>333</v>
      </c>
      <c r="AK66" s="266">
        <v>88</v>
      </c>
      <c r="AL66" s="267"/>
      <c r="AM66" s="97" t="s">
        <v>103</v>
      </c>
      <c r="AN66" s="70" t="s">
        <v>128</v>
      </c>
      <c r="AO66" s="70" t="s">
        <v>129</v>
      </c>
      <c r="AP66" s="71" t="s">
        <v>128</v>
      </c>
    </row>
    <row r="67" spans="3:42" ht="19.5" x14ac:dyDescent="0.4">
      <c r="C67" s="107" t="s">
        <v>302</v>
      </c>
      <c r="D67" s="192"/>
      <c r="E67" s="268"/>
      <c r="F67" s="269"/>
      <c r="G67" s="142">
        <v>62</v>
      </c>
      <c r="H67" s="154">
        <v>5</v>
      </c>
      <c r="I67" s="154">
        <v>82</v>
      </c>
      <c r="J67" s="144">
        <v>5</v>
      </c>
      <c r="L67" s="192"/>
      <c r="M67" s="268"/>
      <c r="N67" s="269"/>
      <c r="O67" s="142">
        <v>43</v>
      </c>
      <c r="P67" s="154">
        <v>10</v>
      </c>
      <c r="Q67" s="154">
        <v>27</v>
      </c>
      <c r="R67" s="144">
        <v>10</v>
      </c>
      <c r="T67" s="192"/>
      <c r="U67" s="268"/>
      <c r="V67" s="269"/>
      <c r="W67" s="142">
        <v>38</v>
      </c>
      <c r="X67" s="154">
        <v>10</v>
      </c>
      <c r="Y67" s="154">
        <v>37</v>
      </c>
      <c r="Z67" s="144">
        <v>10</v>
      </c>
      <c r="AB67" s="192"/>
      <c r="AC67" s="268"/>
      <c r="AD67" s="269"/>
      <c r="AE67" s="142">
        <v>27</v>
      </c>
      <c r="AF67" s="154">
        <v>13</v>
      </c>
      <c r="AG67" s="154">
        <v>43</v>
      </c>
      <c r="AH67" s="144">
        <v>13</v>
      </c>
      <c r="AJ67" s="192"/>
      <c r="AK67" s="268"/>
      <c r="AL67" s="269"/>
      <c r="AM67" s="142">
        <v>43</v>
      </c>
      <c r="AN67" s="154">
        <v>9</v>
      </c>
      <c r="AO67" s="154">
        <v>42</v>
      </c>
      <c r="AP67" s="144">
        <v>9</v>
      </c>
    </row>
    <row r="68" spans="3:42" x14ac:dyDescent="0.4">
      <c r="D68" s="192"/>
      <c r="E68" s="268"/>
      <c r="F68" s="269"/>
      <c r="G68" s="264"/>
      <c r="H68" s="156"/>
      <c r="I68" s="156"/>
      <c r="J68" s="146"/>
      <c r="L68" s="192"/>
      <c r="M68" s="268"/>
      <c r="N68" s="269"/>
      <c r="O68" s="264"/>
      <c r="P68" s="156"/>
      <c r="Q68" s="156"/>
      <c r="R68" s="146"/>
      <c r="T68" s="192"/>
      <c r="U68" s="268"/>
      <c r="V68" s="269"/>
      <c r="W68" s="264"/>
      <c r="X68" s="156"/>
      <c r="Y68" s="156"/>
      <c r="Z68" s="146"/>
      <c r="AB68" s="192"/>
      <c r="AC68" s="268"/>
      <c r="AD68" s="269"/>
      <c r="AE68" s="264"/>
      <c r="AF68" s="156"/>
      <c r="AG68" s="156"/>
      <c r="AH68" s="146"/>
      <c r="AJ68" s="192"/>
      <c r="AK68" s="268"/>
      <c r="AL68" s="269"/>
      <c r="AM68" s="264"/>
      <c r="AN68" s="156"/>
      <c r="AO68" s="156"/>
      <c r="AP68" s="146"/>
    </row>
    <row r="69" spans="3:42" ht="19.5" thickBot="1" x14ac:dyDescent="0.45">
      <c r="D69" s="193"/>
      <c r="E69" s="270"/>
      <c r="F69" s="271"/>
      <c r="G69" s="265">
        <f>G67+H67</f>
        <v>67</v>
      </c>
      <c r="H69" s="196"/>
      <c r="I69" s="195">
        <f>I67+J67</f>
        <v>87</v>
      </c>
      <c r="J69" s="201"/>
      <c r="L69" s="193"/>
      <c r="M69" s="270"/>
      <c r="N69" s="271"/>
      <c r="O69" s="265">
        <f>O67+P67</f>
        <v>53</v>
      </c>
      <c r="P69" s="196"/>
      <c r="Q69" s="195">
        <f>Q67+R67</f>
        <v>37</v>
      </c>
      <c r="R69" s="201"/>
      <c r="T69" s="193"/>
      <c r="U69" s="270"/>
      <c r="V69" s="271"/>
      <c r="W69" s="265">
        <f>W67+X67</f>
        <v>48</v>
      </c>
      <c r="X69" s="196"/>
      <c r="Y69" s="195">
        <f>Y67+Z67</f>
        <v>47</v>
      </c>
      <c r="Z69" s="201"/>
      <c r="AB69" s="193"/>
      <c r="AC69" s="270"/>
      <c r="AD69" s="271"/>
      <c r="AE69" s="265">
        <f>AE67+AF67</f>
        <v>40</v>
      </c>
      <c r="AF69" s="196"/>
      <c r="AG69" s="195">
        <f>AG67+AH67</f>
        <v>56</v>
      </c>
      <c r="AH69" s="201"/>
      <c r="AJ69" s="193"/>
      <c r="AK69" s="270"/>
      <c r="AL69" s="271"/>
      <c r="AM69" s="265">
        <f>AM67+AN67</f>
        <v>52</v>
      </c>
      <c r="AN69" s="196"/>
      <c r="AO69" s="195">
        <f>AO67+AP67</f>
        <v>51</v>
      </c>
      <c r="AP69" s="201"/>
    </row>
    <row r="70" spans="3:42" x14ac:dyDescent="0.4">
      <c r="D70" s="191" t="s">
        <v>513</v>
      </c>
      <c r="E70" s="266">
        <v>76</v>
      </c>
      <c r="F70" s="267"/>
      <c r="G70" s="97" t="s">
        <v>103</v>
      </c>
      <c r="H70" s="70" t="s">
        <v>128</v>
      </c>
      <c r="I70" s="70" t="s">
        <v>129</v>
      </c>
      <c r="J70" s="71" t="s">
        <v>128</v>
      </c>
      <c r="L70" s="191" t="s">
        <v>461</v>
      </c>
      <c r="M70" s="266">
        <v>184</v>
      </c>
      <c r="N70" s="267"/>
      <c r="O70" s="97" t="s">
        <v>103</v>
      </c>
      <c r="P70" s="70" t="s">
        <v>128</v>
      </c>
      <c r="Q70" s="70" t="s">
        <v>129</v>
      </c>
      <c r="R70" s="71" t="s">
        <v>128</v>
      </c>
      <c r="T70" s="191" t="s">
        <v>455</v>
      </c>
      <c r="U70" s="266">
        <v>380</v>
      </c>
      <c r="V70" s="267"/>
      <c r="W70" s="97" t="s">
        <v>103</v>
      </c>
      <c r="X70" s="70" t="s">
        <v>128</v>
      </c>
      <c r="Y70" s="70" t="s">
        <v>129</v>
      </c>
      <c r="Z70" s="71" t="s">
        <v>128</v>
      </c>
      <c r="AB70" s="191" t="s">
        <v>391</v>
      </c>
      <c r="AC70" s="266">
        <v>57</v>
      </c>
      <c r="AD70" s="267"/>
      <c r="AE70" s="97" t="s">
        <v>103</v>
      </c>
      <c r="AF70" s="70" t="s">
        <v>128</v>
      </c>
      <c r="AG70" s="70" t="s">
        <v>129</v>
      </c>
      <c r="AH70" s="71" t="s">
        <v>128</v>
      </c>
      <c r="AJ70" s="191" t="s">
        <v>334</v>
      </c>
      <c r="AK70" s="266">
        <v>62</v>
      </c>
      <c r="AL70" s="267"/>
      <c r="AM70" s="97" t="s">
        <v>103</v>
      </c>
      <c r="AN70" s="70" t="s">
        <v>128</v>
      </c>
      <c r="AO70" s="70" t="s">
        <v>129</v>
      </c>
      <c r="AP70" s="71" t="s">
        <v>128</v>
      </c>
    </row>
    <row r="71" spans="3:42" x14ac:dyDescent="0.4">
      <c r="D71" s="192"/>
      <c r="E71" s="268"/>
      <c r="F71" s="269"/>
      <c r="G71" s="142">
        <v>10</v>
      </c>
      <c r="H71" s="154">
        <v>3</v>
      </c>
      <c r="I71" s="154">
        <v>30</v>
      </c>
      <c r="J71" s="144">
        <v>3</v>
      </c>
      <c r="L71" s="192"/>
      <c r="M71" s="268"/>
      <c r="N71" s="269"/>
      <c r="O71" s="142">
        <v>21</v>
      </c>
      <c r="P71" s="154">
        <v>0</v>
      </c>
      <c r="Q71" s="154">
        <v>25</v>
      </c>
      <c r="R71" s="144">
        <v>0</v>
      </c>
      <c r="T71" s="192"/>
      <c r="U71" s="268"/>
      <c r="V71" s="269"/>
      <c r="W71" s="142">
        <v>53</v>
      </c>
      <c r="X71" s="154">
        <v>16</v>
      </c>
      <c r="Y71" s="154">
        <v>65</v>
      </c>
      <c r="Z71" s="144">
        <v>16</v>
      </c>
      <c r="AB71" s="192"/>
      <c r="AC71" s="268"/>
      <c r="AD71" s="269"/>
      <c r="AE71" s="142">
        <v>32</v>
      </c>
      <c r="AF71" s="154">
        <v>7</v>
      </c>
      <c r="AG71" s="154">
        <v>32</v>
      </c>
      <c r="AH71" s="144">
        <v>7</v>
      </c>
      <c r="AJ71" s="192"/>
      <c r="AK71" s="268"/>
      <c r="AL71" s="269"/>
      <c r="AM71" s="142">
        <v>85</v>
      </c>
      <c r="AN71" s="154">
        <v>18</v>
      </c>
      <c r="AO71" s="154">
        <v>91</v>
      </c>
      <c r="AP71" s="144">
        <v>18</v>
      </c>
    </row>
    <row r="72" spans="3:42" x14ac:dyDescent="0.4">
      <c r="D72" s="192"/>
      <c r="E72" s="268"/>
      <c r="F72" s="269"/>
      <c r="G72" s="264"/>
      <c r="H72" s="156"/>
      <c r="I72" s="156"/>
      <c r="J72" s="146"/>
      <c r="L72" s="192"/>
      <c r="M72" s="268"/>
      <c r="N72" s="269"/>
      <c r="O72" s="264"/>
      <c r="P72" s="156"/>
      <c r="Q72" s="156"/>
      <c r="R72" s="146"/>
      <c r="T72" s="192"/>
      <c r="U72" s="268"/>
      <c r="V72" s="269"/>
      <c r="W72" s="264"/>
      <c r="X72" s="156"/>
      <c r="Y72" s="156"/>
      <c r="Z72" s="146"/>
      <c r="AB72" s="192"/>
      <c r="AC72" s="268"/>
      <c r="AD72" s="269"/>
      <c r="AE72" s="264"/>
      <c r="AF72" s="156"/>
      <c r="AG72" s="156"/>
      <c r="AH72" s="146"/>
      <c r="AJ72" s="192"/>
      <c r="AK72" s="268"/>
      <c r="AL72" s="269"/>
      <c r="AM72" s="264"/>
      <c r="AN72" s="156"/>
      <c r="AO72" s="156"/>
      <c r="AP72" s="146"/>
    </row>
    <row r="73" spans="3:42" ht="19.5" thickBot="1" x14ac:dyDescent="0.45">
      <c r="D73" s="193"/>
      <c r="E73" s="270"/>
      <c r="F73" s="271"/>
      <c r="G73" s="265">
        <f>G71+H71</f>
        <v>13</v>
      </c>
      <c r="H73" s="196"/>
      <c r="I73" s="195">
        <f>I71+J71</f>
        <v>33</v>
      </c>
      <c r="J73" s="201"/>
      <c r="L73" s="193"/>
      <c r="M73" s="270"/>
      <c r="N73" s="271"/>
      <c r="O73" s="265">
        <f>O71+P71</f>
        <v>21</v>
      </c>
      <c r="P73" s="196"/>
      <c r="Q73" s="195">
        <f>Q71+R71</f>
        <v>25</v>
      </c>
      <c r="R73" s="201"/>
      <c r="T73" s="193"/>
      <c r="U73" s="270"/>
      <c r="V73" s="271"/>
      <c r="W73" s="265">
        <f>W71+X71</f>
        <v>69</v>
      </c>
      <c r="X73" s="196"/>
      <c r="Y73" s="195">
        <f>Y71+Z71</f>
        <v>81</v>
      </c>
      <c r="Z73" s="201"/>
      <c r="AB73" s="193"/>
      <c r="AC73" s="270"/>
      <c r="AD73" s="271"/>
      <c r="AE73" s="265">
        <f>AE71+AF71</f>
        <v>39</v>
      </c>
      <c r="AF73" s="196"/>
      <c r="AG73" s="195">
        <f>AG71+AH71</f>
        <v>39</v>
      </c>
      <c r="AH73" s="201"/>
      <c r="AJ73" s="193"/>
      <c r="AK73" s="270"/>
      <c r="AL73" s="271"/>
      <c r="AM73" s="265">
        <f>AM71+AN71</f>
        <v>103</v>
      </c>
      <c r="AN73" s="196"/>
      <c r="AO73" s="195">
        <f>AO71+AP71</f>
        <v>109</v>
      </c>
      <c r="AP73" s="201"/>
    </row>
    <row r="74" spans="3:42" x14ac:dyDescent="0.4">
      <c r="D74" s="191" t="s">
        <v>514</v>
      </c>
      <c r="E74" s="266">
        <v>94</v>
      </c>
      <c r="F74" s="267"/>
      <c r="G74" s="97" t="s">
        <v>103</v>
      </c>
      <c r="H74" s="70" t="s">
        <v>128</v>
      </c>
      <c r="I74" s="70" t="s">
        <v>129</v>
      </c>
      <c r="J74" s="71" t="s">
        <v>128</v>
      </c>
      <c r="L74" s="191" t="s">
        <v>462</v>
      </c>
      <c r="M74" s="266">
        <v>127</v>
      </c>
      <c r="N74" s="267"/>
      <c r="O74" s="97" t="s">
        <v>103</v>
      </c>
      <c r="P74" s="70" t="s">
        <v>128</v>
      </c>
      <c r="Q74" s="70" t="s">
        <v>129</v>
      </c>
      <c r="R74" s="71" t="s">
        <v>128</v>
      </c>
      <c r="T74" s="191" t="s">
        <v>454</v>
      </c>
      <c r="U74" s="266">
        <v>97</v>
      </c>
      <c r="V74" s="267"/>
      <c r="W74" s="97" t="s">
        <v>103</v>
      </c>
      <c r="X74" s="70" t="s">
        <v>128</v>
      </c>
      <c r="Y74" s="70" t="s">
        <v>129</v>
      </c>
      <c r="Z74" s="71" t="s">
        <v>128</v>
      </c>
      <c r="AB74" s="191" t="s">
        <v>398</v>
      </c>
      <c r="AC74" s="266">
        <v>111</v>
      </c>
      <c r="AD74" s="267"/>
      <c r="AE74" s="97" t="s">
        <v>103</v>
      </c>
      <c r="AF74" s="70" t="s">
        <v>128</v>
      </c>
      <c r="AG74" s="70" t="s">
        <v>129</v>
      </c>
      <c r="AH74" s="71" t="s">
        <v>128</v>
      </c>
      <c r="AJ74" s="191" t="s">
        <v>335</v>
      </c>
      <c r="AK74" s="266">
        <v>148</v>
      </c>
      <c r="AL74" s="267"/>
      <c r="AM74" s="97" t="s">
        <v>103</v>
      </c>
      <c r="AN74" s="70" t="s">
        <v>128</v>
      </c>
      <c r="AO74" s="70" t="s">
        <v>129</v>
      </c>
      <c r="AP74" s="71" t="s">
        <v>128</v>
      </c>
    </row>
    <row r="75" spans="3:42" x14ac:dyDescent="0.4">
      <c r="D75" s="192"/>
      <c r="E75" s="268"/>
      <c r="F75" s="269"/>
      <c r="G75" s="142">
        <v>18</v>
      </c>
      <c r="H75" s="154">
        <v>5</v>
      </c>
      <c r="I75" s="154">
        <v>26</v>
      </c>
      <c r="J75" s="144">
        <v>5</v>
      </c>
      <c r="L75" s="192"/>
      <c r="M75" s="268"/>
      <c r="N75" s="269"/>
      <c r="O75" s="142">
        <v>21</v>
      </c>
      <c r="P75" s="154">
        <v>4</v>
      </c>
      <c r="Q75" s="154">
        <v>37</v>
      </c>
      <c r="R75" s="144">
        <v>4</v>
      </c>
      <c r="T75" s="192"/>
      <c r="U75" s="268"/>
      <c r="V75" s="269"/>
      <c r="W75" s="142">
        <v>53</v>
      </c>
      <c r="X75" s="154">
        <v>7</v>
      </c>
      <c r="Y75" s="154">
        <v>75</v>
      </c>
      <c r="Z75" s="144">
        <v>7</v>
      </c>
      <c r="AB75" s="192"/>
      <c r="AC75" s="268"/>
      <c r="AD75" s="269"/>
      <c r="AE75" s="142">
        <v>61</v>
      </c>
      <c r="AF75" s="154">
        <v>15</v>
      </c>
      <c r="AG75" s="154">
        <v>58</v>
      </c>
      <c r="AH75" s="144">
        <v>15</v>
      </c>
      <c r="AJ75" s="192"/>
      <c r="AK75" s="268"/>
      <c r="AL75" s="269"/>
      <c r="AM75" s="142">
        <v>157</v>
      </c>
      <c r="AN75" s="154">
        <v>33</v>
      </c>
      <c r="AO75" s="154">
        <v>134</v>
      </c>
      <c r="AP75" s="144">
        <v>33</v>
      </c>
    </row>
    <row r="76" spans="3:42" x14ac:dyDescent="0.4">
      <c r="D76" s="192"/>
      <c r="E76" s="268"/>
      <c r="F76" s="269"/>
      <c r="G76" s="264"/>
      <c r="H76" s="156"/>
      <c r="I76" s="156"/>
      <c r="J76" s="146"/>
      <c r="L76" s="192"/>
      <c r="M76" s="268"/>
      <c r="N76" s="269"/>
      <c r="O76" s="264"/>
      <c r="P76" s="156"/>
      <c r="Q76" s="156"/>
      <c r="R76" s="146"/>
      <c r="T76" s="192"/>
      <c r="U76" s="268"/>
      <c r="V76" s="269"/>
      <c r="W76" s="264"/>
      <c r="X76" s="156"/>
      <c r="Y76" s="156"/>
      <c r="Z76" s="146"/>
      <c r="AB76" s="192"/>
      <c r="AC76" s="268"/>
      <c r="AD76" s="269"/>
      <c r="AE76" s="264"/>
      <c r="AF76" s="156"/>
      <c r="AG76" s="156"/>
      <c r="AH76" s="146"/>
      <c r="AJ76" s="192"/>
      <c r="AK76" s="268"/>
      <c r="AL76" s="269"/>
      <c r="AM76" s="264"/>
      <c r="AN76" s="156"/>
      <c r="AO76" s="156"/>
      <c r="AP76" s="146"/>
    </row>
    <row r="77" spans="3:42" ht="19.5" thickBot="1" x14ac:dyDescent="0.45">
      <c r="D77" s="193"/>
      <c r="E77" s="270"/>
      <c r="F77" s="271"/>
      <c r="G77" s="265">
        <f>G75+H75</f>
        <v>23</v>
      </c>
      <c r="H77" s="196"/>
      <c r="I77" s="195">
        <f>I75+J75</f>
        <v>31</v>
      </c>
      <c r="J77" s="201"/>
      <c r="L77" s="193"/>
      <c r="M77" s="270"/>
      <c r="N77" s="271"/>
      <c r="O77" s="265">
        <f>O75+P75</f>
        <v>25</v>
      </c>
      <c r="P77" s="196"/>
      <c r="Q77" s="195">
        <f>Q75+R75</f>
        <v>41</v>
      </c>
      <c r="R77" s="201"/>
      <c r="T77" s="193"/>
      <c r="U77" s="270"/>
      <c r="V77" s="271"/>
      <c r="W77" s="265">
        <f t="shared" ref="W77" si="3">W75+X75</f>
        <v>60</v>
      </c>
      <c r="X77" s="196"/>
      <c r="Y77" s="195">
        <f t="shared" ref="Y77" si="4">Y75+Z75</f>
        <v>82</v>
      </c>
      <c r="Z77" s="201"/>
      <c r="AB77" s="193"/>
      <c r="AC77" s="270"/>
      <c r="AD77" s="271"/>
      <c r="AE77" s="265">
        <f>AE75+AF75</f>
        <v>76</v>
      </c>
      <c r="AF77" s="196"/>
      <c r="AG77" s="195">
        <f>AG75+AH75</f>
        <v>73</v>
      </c>
      <c r="AH77" s="201"/>
      <c r="AJ77" s="193"/>
      <c r="AK77" s="270"/>
      <c r="AL77" s="271"/>
      <c r="AM77" s="265">
        <f>AM75+AN75</f>
        <v>190</v>
      </c>
      <c r="AN77" s="196"/>
      <c r="AO77" s="195">
        <f>AO75+AP75</f>
        <v>167</v>
      </c>
      <c r="AP77" s="201"/>
    </row>
    <row r="78" spans="3:42" x14ac:dyDescent="0.4">
      <c r="D78" s="191" t="s">
        <v>515</v>
      </c>
      <c r="E78" s="266"/>
      <c r="F78" s="267"/>
      <c r="G78" s="97" t="s">
        <v>103</v>
      </c>
      <c r="H78" s="70" t="s">
        <v>128</v>
      </c>
      <c r="I78" s="70" t="s">
        <v>129</v>
      </c>
      <c r="J78" s="71" t="s">
        <v>128</v>
      </c>
      <c r="L78" s="191" t="s">
        <v>463</v>
      </c>
      <c r="M78" s="266">
        <v>94</v>
      </c>
      <c r="N78" s="267"/>
      <c r="O78" s="97" t="s">
        <v>103</v>
      </c>
      <c r="P78" s="70" t="s">
        <v>128</v>
      </c>
      <c r="Q78" s="70" t="s">
        <v>129</v>
      </c>
      <c r="R78" s="71" t="s">
        <v>128</v>
      </c>
      <c r="T78" s="191" t="s">
        <v>447</v>
      </c>
      <c r="U78" s="266">
        <v>64</v>
      </c>
      <c r="V78" s="267"/>
      <c r="W78" s="97" t="s">
        <v>103</v>
      </c>
      <c r="X78" s="70" t="s">
        <v>128</v>
      </c>
      <c r="Y78" s="70" t="s">
        <v>129</v>
      </c>
      <c r="Z78" s="71" t="s">
        <v>128</v>
      </c>
      <c r="AB78" s="191" t="s">
        <v>399</v>
      </c>
      <c r="AC78" s="266">
        <v>176</v>
      </c>
      <c r="AD78" s="267"/>
      <c r="AE78" s="97" t="s">
        <v>103</v>
      </c>
      <c r="AF78" s="70" t="s">
        <v>128</v>
      </c>
      <c r="AG78" s="70" t="s">
        <v>129</v>
      </c>
      <c r="AH78" s="71" t="s">
        <v>128</v>
      </c>
      <c r="AJ78" s="191" t="s">
        <v>336</v>
      </c>
      <c r="AK78" s="266">
        <v>447</v>
      </c>
      <c r="AL78" s="267"/>
      <c r="AM78" s="97" t="s">
        <v>103</v>
      </c>
      <c r="AN78" s="70" t="s">
        <v>128</v>
      </c>
      <c r="AO78" s="70" t="s">
        <v>129</v>
      </c>
      <c r="AP78" s="71" t="s">
        <v>128</v>
      </c>
    </row>
    <row r="79" spans="3:42" x14ac:dyDescent="0.4">
      <c r="D79" s="192"/>
      <c r="E79" s="268"/>
      <c r="F79" s="269"/>
      <c r="G79" s="142"/>
      <c r="H79" s="154"/>
      <c r="I79" s="154"/>
      <c r="J79" s="144"/>
      <c r="L79" s="192"/>
      <c r="M79" s="268"/>
      <c r="N79" s="269"/>
      <c r="O79" s="142">
        <v>45</v>
      </c>
      <c r="P79" s="154">
        <v>1</v>
      </c>
      <c r="Q79" s="154">
        <v>38</v>
      </c>
      <c r="R79" s="144">
        <v>1</v>
      </c>
      <c r="T79" s="192"/>
      <c r="U79" s="268"/>
      <c r="V79" s="269"/>
      <c r="W79" s="142">
        <v>67</v>
      </c>
      <c r="X79" s="154">
        <v>8</v>
      </c>
      <c r="Y79" s="154">
        <v>44</v>
      </c>
      <c r="Z79" s="144">
        <v>8</v>
      </c>
      <c r="AB79" s="192"/>
      <c r="AC79" s="268"/>
      <c r="AD79" s="269"/>
      <c r="AE79" s="142">
        <v>21</v>
      </c>
      <c r="AF79" s="154">
        <v>4</v>
      </c>
      <c r="AG79" s="154">
        <v>23</v>
      </c>
      <c r="AH79" s="144">
        <v>4</v>
      </c>
      <c r="AJ79" s="192"/>
      <c r="AK79" s="268"/>
      <c r="AL79" s="269"/>
      <c r="AM79" s="142">
        <v>167</v>
      </c>
      <c r="AN79" s="154">
        <v>35</v>
      </c>
      <c r="AO79" s="154">
        <v>179</v>
      </c>
      <c r="AP79" s="144">
        <v>35</v>
      </c>
    </row>
    <row r="80" spans="3:42" x14ac:dyDescent="0.4">
      <c r="D80" s="192"/>
      <c r="E80" s="268"/>
      <c r="F80" s="269"/>
      <c r="G80" s="264"/>
      <c r="H80" s="156"/>
      <c r="I80" s="156"/>
      <c r="J80" s="146"/>
      <c r="L80" s="192"/>
      <c r="M80" s="268"/>
      <c r="N80" s="269"/>
      <c r="O80" s="264"/>
      <c r="P80" s="156"/>
      <c r="Q80" s="156"/>
      <c r="R80" s="146"/>
      <c r="T80" s="192"/>
      <c r="U80" s="268"/>
      <c r="V80" s="269"/>
      <c r="W80" s="264"/>
      <c r="X80" s="156"/>
      <c r="Y80" s="156"/>
      <c r="Z80" s="146"/>
      <c r="AB80" s="192"/>
      <c r="AC80" s="268"/>
      <c r="AD80" s="269"/>
      <c r="AE80" s="264"/>
      <c r="AF80" s="156"/>
      <c r="AG80" s="156"/>
      <c r="AH80" s="146"/>
      <c r="AJ80" s="192"/>
      <c r="AK80" s="268"/>
      <c r="AL80" s="269"/>
      <c r="AM80" s="264"/>
      <c r="AN80" s="156"/>
      <c r="AO80" s="156"/>
      <c r="AP80" s="146"/>
    </row>
    <row r="81" spans="4:42" ht="19.5" thickBot="1" x14ac:dyDescent="0.45">
      <c r="D81" s="193"/>
      <c r="E81" s="270"/>
      <c r="F81" s="271"/>
      <c r="G81" s="265">
        <f>G79+H79</f>
        <v>0</v>
      </c>
      <c r="H81" s="196"/>
      <c r="I81" s="195">
        <f>I79+J79</f>
        <v>0</v>
      </c>
      <c r="J81" s="201"/>
      <c r="L81" s="193"/>
      <c r="M81" s="270"/>
      <c r="N81" s="271"/>
      <c r="O81" s="265">
        <f>O79+P79</f>
        <v>46</v>
      </c>
      <c r="P81" s="196"/>
      <c r="Q81" s="195">
        <f>Q79+R79</f>
        <v>39</v>
      </c>
      <c r="R81" s="201"/>
      <c r="T81" s="193"/>
      <c r="U81" s="270"/>
      <c r="V81" s="271"/>
      <c r="W81" s="265">
        <f t="shared" ref="W81" si="5">W79+X79</f>
        <v>75</v>
      </c>
      <c r="X81" s="196"/>
      <c r="Y81" s="195">
        <f t="shared" ref="Y81" si="6">Y79+Z79</f>
        <v>52</v>
      </c>
      <c r="Z81" s="201"/>
      <c r="AB81" s="193"/>
      <c r="AC81" s="270"/>
      <c r="AD81" s="271"/>
      <c r="AE81" s="265">
        <f>AE79+AF79</f>
        <v>25</v>
      </c>
      <c r="AF81" s="196"/>
      <c r="AG81" s="195">
        <f>AG79+AH79</f>
        <v>27</v>
      </c>
      <c r="AH81" s="201"/>
      <c r="AJ81" s="193"/>
      <c r="AK81" s="270"/>
      <c r="AL81" s="271"/>
      <c r="AM81" s="265">
        <f>AM79+AN79</f>
        <v>202</v>
      </c>
      <c r="AN81" s="196"/>
      <c r="AO81" s="195">
        <f>AO79+AP79</f>
        <v>214</v>
      </c>
      <c r="AP81" s="201"/>
    </row>
    <row r="82" spans="4:42" x14ac:dyDescent="0.4">
      <c r="D82" s="191" t="s">
        <v>516</v>
      </c>
      <c r="E82" s="266"/>
      <c r="F82" s="267"/>
      <c r="G82" s="97" t="s">
        <v>103</v>
      </c>
      <c r="H82" s="70" t="s">
        <v>128</v>
      </c>
      <c r="I82" s="70" t="s">
        <v>129</v>
      </c>
      <c r="J82" s="71" t="s">
        <v>128</v>
      </c>
      <c r="L82" s="191" t="s">
        <v>496</v>
      </c>
      <c r="M82" s="266">
        <v>105</v>
      </c>
      <c r="N82" s="267"/>
      <c r="O82" s="97" t="s">
        <v>103</v>
      </c>
      <c r="P82" s="70" t="s">
        <v>128</v>
      </c>
      <c r="Q82" s="70" t="s">
        <v>129</v>
      </c>
      <c r="R82" s="71" t="s">
        <v>128</v>
      </c>
      <c r="T82" s="191" t="s">
        <v>448</v>
      </c>
      <c r="U82" s="266">
        <v>22</v>
      </c>
      <c r="V82" s="267"/>
      <c r="W82" s="97" t="s">
        <v>103</v>
      </c>
      <c r="X82" s="70" t="s">
        <v>128</v>
      </c>
      <c r="Y82" s="70" t="s">
        <v>129</v>
      </c>
      <c r="Z82" s="71" t="s">
        <v>128</v>
      </c>
      <c r="AB82" s="191" t="s">
        <v>427</v>
      </c>
      <c r="AC82" s="266">
        <v>576</v>
      </c>
      <c r="AD82" s="267"/>
      <c r="AE82" s="97" t="s">
        <v>103</v>
      </c>
      <c r="AF82" s="70" t="s">
        <v>128</v>
      </c>
      <c r="AG82" s="70" t="s">
        <v>129</v>
      </c>
      <c r="AH82" s="71" t="s">
        <v>128</v>
      </c>
      <c r="AJ82" s="191" t="s">
        <v>337</v>
      </c>
      <c r="AK82" s="266">
        <v>109</v>
      </c>
      <c r="AL82" s="267"/>
      <c r="AM82" s="97" t="s">
        <v>103</v>
      </c>
      <c r="AN82" s="70" t="s">
        <v>128</v>
      </c>
      <c r="AO82" s="70" t="s">
        <v>129</v>
      </c>
      <c r="AP82" s="71" t="s">
        <v>128</v>
      </c>
    </row>
    <row r="83" spans="4:42" x14ac:dyDescent="0.4">
      <c r="D83" s="192"/>
      <c r="E83" s="268"/>
      <c r="F83" s="269"/>
      <c r="G83" s="142"/>
      <c r="H83" s="154"/>
      <c r="I83" s="154"/>
      <c r="J83" s="144"/>
      <c r="L83" s="192"/>
      <c r="M83" s="268"/>
      <c r="N83" s="269"/>
      <c r="O83" s="142">
        <v>28</v>
      </c>
      <c r="P83" s="154">
        <v>3</v>
      </c>
      <c r="Q83" s="154">
        <v>36</v>
      </c>
      <c r="R83" s="144">
        <v>3</v>
      </c>
      <c r="T83" s="192"/>
      <c r="U83" s="268"/>
      <c r="V83" s="269"/>
      <c r="W83" s="142">
        <v>24</v>
      </c>
      <c r="X83" s="154">
        <v>3</v>
      </c>
      <c r="Y83" s="154">
        <v>21</v>
      </c>
      <c r="Z83" s="144">
        <v>3</v>
      </c>
      <c r="AB83" s="192"/>
      <c r="AC83" s="268"/>
      <c r="AD83" s="269"/>
      <c r="AE83" s="142">
        <v>44</v>
      </c>
      <c r="AF83" s="154">
        <v>6</v>
      </c>
      <c r="AG83" s="154">
        <v>29</v>
      </c>
      <c r="AH83" s="144">
        <v>6</v>
      </c>
      <c r="AJ83" s="192"/>
      <c r="AK83" s="268"/>
      <c r="AL83" s="269"/>
      <c r="AM83" s="142">
        <v>160</v>
      </c>
      <c r="AN83" s="154">
        <v>40</v>
      </c>
      <c r="AO83" s="154">
        <v>155</v>
      </c>
      <c r="AP83" s="144">
        <v>40</v>
      </c>
    </row>
    <row r="84" spans="4:42" x14ac:dyDescent="0.4">
      <c r="D84" s="192"/>
      <c r="E84" s="268"/>
      <c r="F84" s="269"/>
      <c r="G84" s="264"/>
      <c r="H84" s="156"/>
      <c r="I84" s="156"/>
      <c r="J84" s="146"/>
      <c r="L84" s="192"/>
      <c r="M84" s="268"/>
      <c r="N84" s="269"/>
      <c r="O84" s="264"/>
      <c r="P84" s="156"/>
      <c r="Q84" s="156"/>
      <c r="R84" s="146"/>
      <c r="T84" s="192"/>
      <c r="U84" s="268"/>
      <c r="V84" s="269"/>
      <c r="W84" s="264"/>
      <c r="X84" s="156"/>
      <c r="Y84" s="156"/>
      <c r="Z84" s="146"/>
      <c r="AB84" s="192"/>
      <c r="AC84" s="268"/>
      <c r="AD84" s="269"/>
      <c r="AE84" s="264"/>
      <c r="AF84" s="156"/>
      <c r="AG84" s="156"/>
      <c r="AH84" s="146"/>
      <c r="AJ84" s="192"/>
      <c r="AK84" s="268"/>
      <c r="AL84" s="269"/>
      <c r="AM84" s="264"/>
      <c r="AN84" s="156"/>
      <c r="AO84" s="156"/>
      <c r="AP84" s="146"/>
    </row>
    <row r="85" spans="4:42" ht="19.5" thickBot="1" x14ac:dyDescent="0.45">
      <c r="D85" s="193"/>
      <c r="E85" s="270"/>
      <c r="F85" s="271"/>
      <c r="G85" s="265">
        <f>G83+H83</f>
        <v>0</v>
      </c>
      <c r="H85" s="196"/>
      <c r="I85" s="195">
        <f>I83+J83</f>
        <v>0</v>
      </c>
      <c r="J85" s="201"/>
      <c r="L85" s="193"/>
      <c r="M85" s="270"/>
      <c r="N85" s="271"/>
      <c r="O85" s="265">
        <f>O83+P83</f>
        <v>31</v>
      </c>
      <c r="P85" s="196"/>
      <c r="Q85" s="195">
        <f>Q83+R83</f>
        <v>39</v>
      </c>
      <c r="R85" s="201"/>
      <c r="T85" s="193"/>
      <c r="U85" s="270"/>
      <c r="V85" s="271"/>
      <c r="W85" s="265">
        <f t="shared" ref="W85" si="7">W83+X83</f>
        <v>27</v>
      </c>
      <c r="X85" s="196"/>
      <c r="Y85" s="195">
        <f t="shared" ref="Y85" si="8">Y83+Z83</f>
        <v>24</v>
      </c>
      <c r="Z85" s="201"/>
      <c r="AB85" s="193"/>
      <c r="AC85" s="270"/>
      <c r="AD85" s="271"/>
      <c r="AE85" s="265">
        <f>AE83+AF83</f>
        <v>50</v>
      </c>
      <c r="AF85" s="196"/>
      <c r="AG85" s="195">
        <f>AG83+AH83</f>
        <v>35</v>
      </c>
      <c r="AH85" s="201"/>
      <c r="AJ85" s="193"/>
      <c r="AK85" s="270"/>
      <c r="AL85" s="271"/>
      <c r="AM85" s="265">
        <f>AM83+AN83</f>
        <v>200</v>
      </c>
      <c r="AN85" s="196"/>
      <c r="AO85" s="195">
        <f>AO83+AP83</f>
        <v>195</v>
      </c>
      <c r="AP85" s="201"/>
    </row>
    <row r="86" spans="4:42" x14ac:dyDescent="0.4">
      <c r="D86" s="191" t="s">
        <v>517</v>
      </c>
      <c r="E86" s="266"/>
      <c r="F86" s="267"/>
      <c r="G86" s="97" t="s">
        <v>103</v>
      </c>
      <c r="H86" s="70" t="s">
        <v>128</v>
      </c>
      <c r="I86" s="70" t="s">
        <v>129</v>
      </c>
      <c r="J86" s="71" t="s">
        <v>128</v>
      </c>
      <c r="L86" s="191" t="s">
        <v>497</v>
      </c>
      <c r="M86" s="266">
        <v>112</v>
      </c>
      <c r="N86" s="267"/>
      <c r="O86" s="97" t="s">
        <v>103</v>
      </c>
      <c r="P86" s="70" t="s">
        <v>128</v>
      </c>
      <c r="Q86" s="70" t="s">
        <v>129</v>
      </c>
      <c r="R86" s="71" t="s">
        <v>128</v>
      </c>
      <c r="T86" s="191" t="s">
        <v>449</v>
      </c>
      <c r="U86" s="266">
        <v>57</v>
      </c>
      <c r="V86" s="267"/>
      <c r="W86" s="97" t="s">
        <v>103</v>
      </c>
      <c r="X86" s="70" t="s">
        <v>128</v>
      </c>
      <c r="Y86" s="70" t="s">
        <v>129</v>
      </c>
      <c r="Z86" s="71" t="s">
        <v>128</v>
      </c>
      <c r="AB86" s="191" t="s">
        <v>429</v>
      </c>
      <c r="AC86" s="266">
        <v>47</v>
      </c>
      <c r="AD86" s="267"/>
      <c r="AE86" s="97" t="s">
        <v>103</v>
      </c>
      <c r="AF86" s="70" t="s">
        <v>128</v>
      </c>
      <c r="AG86" s="70" t="s">
        <v>129</v>
      </c>
      <c r="AH86" s="71" t="s">
        <v>128</v>
      </c>
      <c r="AJ86" s="191" t="s">
        <v>338</v>
      </c>
      <c r="AK86" s="266">
        <v>25</v>
      </c>
      <c r="AL86" s="267"/>
      <c r="AM86" s="97" t="s">
        <v>103</v>
      </c>
      <c r="AN86" s="70" t="s">
        <v>128</v>
      </c>
      <c r="AO86" s="70" t="s">
        <v>129</v>
      </c>
      <c r="AP86" s="71" t="s">
        <v>128</v>
      </c>
    </row>
    <row r="87" spans="4:42" x14ac:dyDescent="0.4">
      <c r="D87" s="192"/>
      <c r="E87" s="268"/>
      <c r="F87" s="269"/>
      <c r="G87" s="142"/>
      <c r="H87" s="154"/>
      <c r="I87" s="154"/>
      <c r="J87" s="144"/>
      <c r="L87" s="192"/>
      <c r="M87" s="268"/>
      <c r="N87" s="269"/>
      <c r="O87" s="142">
        <v>35</v>
      </c>
      <c r="P87" s="154">
        <v>4</v>
      </c>
      <c r="Q87" s="154">
        <v>29</v>
      </c>
      <c r="R87" s="144">
        <v>4</v>
      </c>
      <c r="T87" s="192"/>
      <c r="U87" s="268"/>
      <c r="V87" s="269"/>
      <c r="W87" s="142">
        <v>21</v>
      </c>
      <c r="X87" s="154">
        <v>1</v>
      </c>
      <c r="Y87" s="154">
        <v>49</v>
      </c>
      <c r="Z87" s="144">
        <v>1</v>
      </c>
      <c r="AB87" s="192"/>
      <c r="AC87" s="268"/>
      <c r="AD87" s="269"/>
      <c r="AE87" s="142">
        <v>42</v>
      </c>
      <c r="AF87" s="154">
        <v>7</v>
      </c>
      <c r="AG87" s="154">
        <v>35</v>
      </c>
      <c r="AH87" s="144">
        <v>7</v>
      </c>
      <c r="AJ87" s="192"/>
      <c r="AK87" s="268"/>
      <c r="AL87" s="269"/>
      <c r="AM87" s="142">
        <v>175</v>
      </c>
      <c r="AN87" s="154">
        <v>73</v>
      </c>
      <c r="AO87" s="154">
        <v>186</v>
      </c>
      <c r="AP87" s="144">
        <v>73</v>
      </c>
    </row>
    <row r="88" spans="4:42" x14ac:dyDescent="0.4">
      <c r="D88" s="192"/>
      <c r="E88" s="268"/>
      <c r="F88" s="269"/>
      <c r="G88" s="264"/>
      <c r="H88" s="156"/>
      <c r="I88" s="156"/>
      <c r="J88" s="146"/>
      <c r="L88" s="192"/>
      <c r="M88" s="268"/>
      <c r="N88" s="269"/>
      <c r="O88" s="264"/>
      <c r="P88" s="156"/>
      <c r="Q88" s="156"/>
      <c r="R88" s="146"/>
      <c r="T88" s="192"/>
      <c r="U88" s="268"/>
      <c r="V88" s="269"/>
      <c r="W88" s="264"/>
      <c r="X88" s="156"/>
      <c r="Y88" s="156"/>
      <c r="Z88" s="146"/>
      <c r="AB88" s="192"/>
      <c r="AC88" s="268"/>
      <c r="AD88" s="269"/>
      <c r="AE88" s="264"/>
      <c r="AF88" s="156"/>
      <c r="AG88" s="156"/>
      <c r="AH88" s="146"/>
      <c r="AJ88" s="192"/>
      <c r="AK88" s="268"/>
      <c r="AL88" s="269"/>
      <c r="AM88" s="264"/>
      <c r="AN88" s="156"/>
      <c r="AO88" s="156"/>
      <c r="AP88" s="146"/>
    </row>
    <row r="89" spans="4:42" ht="19.5" thickBot="1" x14ac:dyDescent="0.45">
      <c r="D89" s="193"/>
      <c r="E89" s="270"/>
      <c r="F89" s="271"/>
      <c r="G89" s="265">
        <f>G87+H87</f>
        <v>0</v>
      </c>
      <c r="H89" s="196"/>
      <c r="I89" s="195">
        <f>I87+J87</f>
        <v>0</v>
      </c>
      <c r="J89" s="201"/>
      <c r="L89" s="193"/>
      <c r="M89" s="270"/>
      <c r="N89" s="271"/>
      <c r="O89" s="265">
        <f>O87+P87</f>
        <v>39</v>
      </c>
      <c r="P89" s="196"/>
      <c r="Q89" s="195">
        <f>Q87+R87</f>
        <v>33</v>
      </c>
      <c r="R89" s="201"/>
      <c r="T89" s="193"/>
      <c r="U89" s="270"/>
      <c r="V89" s="271"/>
      <c r="W89" s="265">
        <f t="shared" ref="W89" si="9">W87+X87</f>
        <v>22</v>
      </c>
      <c r="X89" s="196"/>
      <c r="Y89" s="195">
        <f t="shared" ref="Y89" si="10">Y87+Z87</f>
        <v>50</v>
      </c>
      <c r="Z89" s="201"/>
      <c r="AB89" s="193"/>
      <c r="AC89" s="270"/>
      <c r="AD89" s="271"/>
      <c r="AE89" s="265">
        <f>AE87+AF87</f>
        <v>49</v>
      </c>
      <c r="AF89" s="196"/>
      <c r="AG89" s="195">
        <f>AG87+AH87</f>
        <v>42</v>
      </c>
      <c r="AH89" s="201"/>
      <c r="AJ89" s="193"/>
      <c r="AK89" s="270"/>
      <c r="AL89" s="271"/>
      <c r="AM89" s="265">
        <f>AM87+AN87</f>
        <v>248</v>
      </c>
      <c r="AN89" s="196"/>
      <c r="AO89" s="195">
        <f>AO87+AP87</f>
        <v>259</v>
      </c>
      <c r="AP89" s="201"/>
    </row>
    <row r="90" spans="4:42" x14ac:dyDescent="0.4">
      <c r="D90" s="191" t="s">
        <v>531</v>
      </c>
      <c r="E90" s="266"/>
      <c r="F90" s="267"/>
      <c r="G90" s="97" t="s">
        <v>103</v>
      </c>
      <c r="H90" s="70" t="s">
        <v>128</v>
      </c>
      <c r="I90" s="70" t="s">
        <v>129</v>
      </c>
      <c r="J90" s="71" t="s">
        <v>128</v>
      </c>
      <c r="L90" s="191" t="s">
        <v>498</v>
      </c>
      <c r="M90" s="266">
        <v>102</v>
      </c>
      <c r="N90" s="267"/>
      <c r="O90" s="97" t="s">
        <v>103</v>
      </c>
      <c r="P90" s="70" t="s">
        <v>128</v>
      </c>
      <c r="Q90" s="70" t="s">
        <v>129</v>
      </c>
      <c r="R90" s="71" t="s">
        <v>128</v>
      </c>
      <c r="T90" s="191" t="s">
        <v>450</v>
      </c>
      <c r="U90" s="266">
        <v>88</v>
      </c>
      <c r="V90" s="267"/>
      <c r="W90" s="97" t="s">
        <v>103</v>
      </c>
      <c r="X90" s="70" t="s">
        <v>128</v>
      </c>
      <c r="Y90" s="70" t="s">
        <v>129</v>
      </c>
      <c r="Z90" s="71" t="s">
        <v>128</v>
      </c>
      <c r="AB90" s="191" t="s">
        <v>402</v>
      </c>
      <c r="AC90" s="266">
        <v>80</v>
      </c>
      <c r="AD90" s="267"/>
      <c r="AE90" s="97" t="s">
        <v>103</v>
      </c>
      <c r="AF90" s="70" t="s">
        <v>128</v>
      </c>
      <c r="AG90" s="70" t="s">
        <v>129</v>
      </c>
      <c r="AH90" s="71" t="s">
        <v>128</v>
      </c>
      <c r="AJ90" s="191" t="s">
        <v>339</v>
      </c>
      <c r="AK90" s="266">
        <v>119</v>
      </c>
      <c r="AL90" s="267"/>
      <c r="AM90" s="97" t="s">
        <v>103</v>
      </c>
      <c r="AN90" s="70" t="s">
        <v>128</v>
      </c>
      <c r="AO90" s="70" t="s">
        <v>129</v>
      </c>
      <c r="AP90" s="71" t="s">
        <v>128</v>
      </c>
    </row>
    <row r="91" spans="4:42" x14ac:dyDescent="0.4">
      <c r="D91" s="192"/>
      <c r="E91" s="268"/>
      <c r="F91" s="269"/>
      <c r="G91" s="143"/>
      <c r="H91" s="143"/>
      <c r="I91" s="143"/>
      <c r="J91" s="143"/>
      <c r="L91" s="192"/>
      <c r="M91" s="268"/>
      <c r="N91" s="269"/>
      <c r="O91" s="143">
        <v>26</v>
      </c>
      <c r="P91" s="143">
        <v>4</v>
      </c>
      <c r="Q91" s="143">
        <v>37</v>
      </c>
      <c r="R91" s="143">
        <v>4</v>
      </c>
      <c r="T91" s="192"/>
      <c r="U91" s="268"/>
      <c r="V91" s="269"/>
      <c r="W91" s="142">
        <v>44</v>
      </c>
      <c r="X91" s="154">
        <v>2</v>
      </c>
      <c r="Y91" s="154">
        <v>34</v>
      </c>
      <c r="Z91" s="144">
        <v>2</v>
      </c>
      <c r="AB91" s="192"/>
      <c r="AC91" s="268"/>
      <c r="AD91" s="269"/>
      <c r="AE91" s="142">
        <v>35</v>
      </c>
      <c r="AF91" s="154">
        <v>14</v>
      </c>
      <c r="AG91" s="154">
        <v>52</v>
      </c>
      <c r="AH91" s="144">
        <v>14</v>
      </c>
      <c r="AJ91" s="192"/>
      <c r="AK91" s="268"/>
      <c r="AL91" s="269"/>
      <c r="AM91" s="142">
        <v>185</v>
      </c>
      <c r="AN91" s="154">
        <v>43</v>
      </c>
      <c r="AO91" s="154">
        <v>227</v>
      </c>
      <c r="AP91" s="144">
        <v>43</v>
      </c>
    </row>
    <row r="92" spans="4:42" x14ac:dyDescent="0.4">
      <c r="D92" s="192"/>
      <c r="E92" s="268"/>
      <c r="F92" s="269"/>
      <c r="G92" s="143"/>
      <c r="H92" s="143"/>
      <c r="I92" s="143"/>
      <c r="J92" s="143"/>
      <c r="L92" s="192"/>
      <c r="M92" s="268"/>
      <c r="N92" s="269"/>
      <c r="O92" s="143"/>
      <c r="P92" s="143"/>
      <c r="Q92" s="143"/>
      <c r="R92" s="143"/>
      <c r="T92" s="192"/>
      <c r="U92" s="268"/>
      <c r="V92" s="269"/>
      <c r="W92" s="264"/>
      <c r="X92" s="156"/>
      <c r="Y92" s="156"/>
      <c r="Z92" s="146"/>
      <c r="AB92" s="192"/>
      <c r="AC92" s="268"/>
      <c r="AD92" s="269"/>
      <c r="AE92" s="264"/>
      <c r="AF92" s="156"/>
      <c r="AG92" s="156"/>
      <c r="AH92" s="146"/>
      <c r="AJ92" s="192"/>
      <c r="AK92" s="268"/>
      <c r="AL92" s="269"/>
      <c r="AM92" s="264"/>
      <c r="AN92" s="156"/>
      <c r="AO92" s="156"/>
      <c r="AP92" s="146"/>
    </row>
    <row r="93" spans="4:42" ht="19.5" thickBot="1" x14ac:dyDescent="0.45">
      <c r="D93" s="193"/>
      <c r="E93" s="270"/>
      <c r="F93" s="271"/>
      <c r="G93" s="265">
        <f>G91+H91</f>
        <v>0</v>
      </c>
      <c r="H93" s="196"/>
      <c r="I93" s="195">
        <f>I91+J91</f>
        <v>0</v>
      </c>
      <c r="J93" s="201"/>
      <c r="L93" s="193"/>
      <c r="M93" s="270"/>
      <c r="N93" s="271"/>
      <c r="O93" s="265">
        <f>O91+P91</f>
        <v>30</v>
      </c>
      <c r="P93" s="196"/>
      <c r="Q93" s="195">
        <f>Q91+R91</f>
        <v>41</v>
      </c>
      <c r="R93" s="201"/>
      <c r="T93" s="193"/>
      <c r="U93" s="270"/>
      <c r="V93" s="271"/>
      <c r="W93" s="265">
        <f t="shared" ref="W93" si="11">W91+X91</f>
        <v>46</v>
      </c>
      <c r="X93" s="196"/>
      <c r="Y93" s="195">
        <f t="shared" ref="Y93" si="12">Y91+Z91</f>
        <v>36</v>
      </c>
      <c r="Z93" s="201"/>
      <c r="AB93" s="193"/>
      <c r="AC93" s="270"/>
      <c r="AD93" s="271"/>
      <c r="AE93" s="265">
        <f>AE91+AF91</f>
        <v>49</v>
      </c>
      <c r="AF93" s="196"/>
      <c r="AG93" s="195">
        <f>AG91+AH91</f>
        <v>66</v>
      </c>
      <c r="AH93" s="201"/>
      <c r="AJ93" s="193"/>
      <c r="AK93" s="270"/>
      <c r="AL93" s="271"/>
      <c r="AM93" s="265">
        <f>AM91+AN91</f>
        <v>228</v>
      </c>
      <c r="AN93" s="196"/>
      <c r="AO93" s="195">
        <f>AO91+AP91</f>
        <v>270</v>
      </c>
      <c r="AP93" s="201"/>
    </row>
    <row r="94" spans="4:42" ht="19.5" thickBot="1" x14ac:dyDescent="0.45">
      <c r="D94" s="191" t="s">
        <v>532</v>
      </c>
      <c r="E94" s="266"/>
      <c r="F94" s="267"/>
      <c r="G94" s="97" t="s">
        <v>103</v>
      </c>
      <c r="H94" s="70" t="s">
        <v>128</v>
      </c>
      <c r="I94" s="70" t="s">
        <v>129</v>
      </c>
      <c r="J94" s="71" t="s">
        <v>128</v>
      </c>
      <c r="L94" s="191" t="s">
        <v>499</v>
      </c>
      <c r="M94" s="266">
        <v>152</v>
      </c>
      <c r="N94" s="267"/>
      <c r="O94" s="97" t="s">
        <v>103</v>
      </c>
      <c r="P94" s="70" t="s">
        <v>128</v>
      </c>
      <c r="Q94" s="70" t="s">
        <v>129</v>
      </c>
      <c r="R94" s="71" t="s">
        <v>128</v>
      </c>
      <c r="T94" s="191" t="s">
        <v>451</v>
      </c>
      <c r="U94" s="266">
        <v>100</v>
      </c>
      <c r="V94" s="267"/>
      <c r="W94" s="97" t="s">
        <v>103</v>
      </c>
      <c r="X94" s="70" t="s">
        <v>128</v>
      </c>
      <c r="Y94" s="70" t="s">
        <v>129</v>
      </c>
      <c r="Z94" s="71" t="s">
        <v>128</v>
      </c>
      <c r="AB94" s="191" t="s">
        <v>403</v>
      </c>
      <c r="AC94" s="266">
        <v>68</v>
      </c>
      <c r="AD94" s="267"/>
      <c r="AE94" s="97" t="s">
        <v>103</v>
      </c>
      <c r="AF94" s="70" t="s">
        <v>128</v>
      </c>
      <c r="AG94" s="70" t="s">
        <v>129</v>
      </c>
      <c r="AH94" s="71" t="s">
        <v>128</v>
      </c>
      <c r="AJ94" s="191" t="s">
        <v>392</v>
      </c>
      <c r="AK94" s="266">
        <v>85</v>
      </c>
      <c r="AL94" s="267"/>
      <c r="AM94" s="97" t="s">
        <v>103</v>
      </c>
      <c r="AN94" s="70" t="s">
        <v>128</v>
      </c>
      <c r="AO94" s="70" t="s">
        <v>129</v>
      </c>
      <c r="AP94" s="71" t="s">
        <v>128</v>
      </c>
    </row>
    <row r="95" spans="4:42" x14ac:dyDescent="0.4">
      <c r="D95" s="192"/>
      <c r="E95" s="268"/>
      <c r="F95" s="269"/>
      <c r="G95" s="273"/>
      <c r="H95" s="273"/>
      <c r="I95" s="273"/>
      <c r="J95" s="273"/>
      <c r="L95" s="192"/>
      <c r="M95" s="268"/>
      <c r="N95" s="269"/>
      <c r="O95" s="273">
        <v>41</v>
      </c>
      <c r="P95" s="273">
        <v>3</v>
      </c>
      <c r="Q95" s="273">
        <v>42</v>
      </c>
      <c r="R95" s="273">
        <v>3</v>
      </c>
      <c r="T95" s="192"/>
      <c r="U95" s="268"/>
      <c r="V95" s="269"/>
      <c r="W95" s="273">
        <v>55</v>
      </c>
      <c r="X95" s="273">
        <v>3</v>
      </c>
      <c r="Y95" s="273">
        <v>45</v>
      </c>
      <c r="Z95" s="273">
        <v>3</v>
      </c>
      <c r="AB95" s="192"/>
      <c r="AC95" s="268"/>
      <c r="AD95" s="269"/>
      <c r="AE95" s="142">
        <v>6</v>
      </c>
      <c r="AF95" s="154">
        <v>6</v>
      </c>
      <c r="AG95" s="154">
        <v>43</v>
      </c>
      <c r="AH95" s="144">
        <v>6</v>
      </c>
      <c r="AJ95" s="192"/>
      <c r="AK95" s="268"/>
      <c r="AL95" s="269"/>
      <c r="AM95" s="142">
        <v>33</v>
      </c>
      <c r="AN95" s="154">
        <v>8</v>
      </c>
      <c r="AO95" s="154">
        <v>50</v>
      </c>
      <c r="AP95" s="144">
        <v>8</v>
      </c>
    </row>
    <row r="96" spans="4:42" x14ac:dyDescent="0.4">
      <c r="D96" s="192"/>
      <c r="E96" s="268"/>
      <c r="F96" s="269"/>
      <c r="G96" s="143"/>
      <c r="H96" s="143"/>
      <c r="I96" s="143"/>
      <c r="J96" s="143"/>
      <c r="L96" s="192"/>
      <c r="M96" s="268"/>
      <c r="N96" s="269"/>
      <c r="O96" s="143"/>
      <c r="P96" s="143"/>
      <c r="Q96" s="143"/>
      <c r="R96" s="143"/>
      <c r="T96" s="192"/>
      <c r="U96" s="268"/>
      <c r="V96" s="269"/>
      <c r="W96" s="143"/>
      <c r="X96" s="143"/>
      <c r="Y96" s="143"/>
      <c r="Z96" s="143"/>
      <c r="AB96" s="192"/>
      <c r="AC96" s="268"/>
      <c r="AD96" s="269"/>
      <c r="AE96" s="264"/>
      <c r="AF96" s="156"/>
      <c r="AG96" s="156"/>
      <c r="AH96" s="146"/>
      <c r="AJ96" s="192"/>
      <c r="AK96" s="268"/>
      <c r="AL96" s="269"/>
      <c r="AM96" s="264"/>
      <c r="AN96" s="156"/>
      <c r="AO96" s="156"/>
      <c r="AP96" s="146"/>
    </row>
    <row r="97" spans="4:42" ht="19.5" thickBot="1" x14ac:dyDescent="0.45">
      <c r="D97" s="193"/>
      <c r="E97" s="270"/>
      <c r="F97" s="271"/>
      <c r="G97" s="265">
        <f>G95+H95</f>
        <v>0</v>
      </c>
      <c r="H97" s="196"/>
      <c r="I97" s="195">
        <f>I95+J95</f>
        <v>0</v>
      </c>
      <c r="J97" s="201"/>
      <c r="L97" s="193"/>
      <c r="M97" s="270"/>
      <c r="N97" s="271"/>
      <c r="O97" s="265">
        <f>O95+P95</f>
        <v>44</v>
      </c>
      <c r="P97" s="196"/>
      <c r="Q97" s="195">
        <f>Q95+R95</f>
        <v>45</v>
      </c>
      <c r="R97" s="201"/>
      <c r="T97" s="193"/>
      <c r="U97" s="270"/>
      <c r="V97" s="271"/>
      <c r="W97" s="265">
        <f t="shared" ref="W97" si="13">W95+X95</f>
        <v>58</v>
      </c>
      <c r="X97" s="196"/>
      <c r="Y97" s="195">
        <f t="shared" ref="Y97" si="14">Y95+Z95</f>
        <v>48</v>
      </c>
      <c r="Z97" s="201"/>
      <c r="AB97" s="193"/>
      <c r="AC97" s="270"/>
      <c r="AD97" s="271"/>
      <c r="AE97" s="265">
        <f>AE95+AF95</f>
        <v>12</v>
      </c>
      <c r="AF97" s="196"/>
      <c r="AG97" s="195">
        <f>AG95+AH95</f>
        <v>49</v>
      </c>
      <c r="AH97" s="201"/>
      <c r="AJ97" s="193"/>
      <c r="AK97" s="270"/>
      <c r="AL97" s="271"/>
      <c r="AM97" s="265">
        <f>AM95+AN95</f>
        <v>41</v>
      </c>
      <c r="AN97" s="196"/>
      <c r="AO97" s="195">
        <f>AO95+AP95</f>
        <v>58</v>
      </c>
      <c r="AP97" s="201"/>
    </row>
  </sheetData>
  <mergeCells count="763">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AI31:AJ31"/>
    <mergeCell ref="AK31:AL31"/>
    <mergeCell ref="B32:B61"/>
    <mergeCell ref="C32:C34"/>
    <mergeCell ref="D32:D34"/>
    <mergeCell ref="E32:E33"/>
    <mergeCell ref="F32:F33"/>
    <mergeCell ref="G32:G33"/>
    <mergeCell ref="H32:H33"/>
    <mergeCell ref="I32:I34"/>
    <mergeCell ref="L30:M31"/>
    <mergeCell ref="N30:S30"/>
    <mergeCell ref="V30:W31"/>
    <mergeCell ref="X30:AC30"/>
    <mergeCell ref="AF30:AG31"/>
    <mergeCell ref="AH30:AM30"/>
    <mergeCell ref="O31:P31"/>
    <mergeCell ref="Q31:R31"/>
    <mergeCell ref="Y31:Z31"/>
    <mergeCell ref="AA31:AB31"/>
    <mergeCell ref="AM32:AM34"/>
    <mergeCell ref="AI34:AJ34"/>
    <mergeCell ref="AK34:AL34"/>
    <mergeCell ref="Z32:Z33"/>
    <mergeCell ref="O32:O33"/>
    <mergeCell ref="P32:P33"/>
    <mergeCell ref="Q32:Q33"/>
    <mergeCell ref="O41:O42"/>
    <mergeCell ref="P41:P42"/>
    <mergeCell ref="AA32:AA33"/>
    <mergeCell ref="AB32:AB33"/>
    <mergeCell ref="AC32:AC34"/>
    <mergeCell ref="AF32:AF61"/>
    <mergeCell ref="AA38:AA39"/>
    <mergeCell ref="AB38:AB39"/>
    <mergeCell ref="AC38:AC40"/>
    <mergeCell ref="S50:S52"/>
    <mergeCell ref="W50:W52"/>
    <mergeCell ref="AA56:AA57"/>
    <mergeCell ref="AB56:AB57"/>
    <mergeCell ref="AC56:AC58"/>
    <mergeCell ref="R56:R57"/>
    <mergeCell ref="S56:S58"/>
    <mergeCell ref="W56:W58"/>
    <mergeCell ref="O59:O60"/>
    <mergeCell ref="P59:P60"/>
    <mergeCell ref="Q59:Q60"/>
    <mergeCell ref="O47:O48"/>
    <mergeCell ref="AI32:AI33"/>
    <mergeCell ref="AJ32:AJ33"/>
    <mergeCell ref="AK32:AK33"/>
    <mergeCell ref="AL32:AL33"/>
    <mergeCell ref="R32:R33"/>
    <mergeCell ref="S32:S34"/>
    <mergeCell ref="V32:V61"/>
    <mergeCell ref="W32:W34"/>
    <mergeCell ref="X32:X34"/>
    <mergeCell ref="Y32:Y33"/>
    <mergeCell ref="R35:R36"/>
    <mergeCell ref="S35:S37"/>
    <mergeCell ref="W35:W37"/>
    <mergeCell ref="X35:X37"/>
    <mergeCell ref="AG32:AG34"/>
    <mergeCell ref="AG38:AG40"/>
    <mergeCell ref="AL35:AL36"/>
    <mergeCell ref="AJ41:AJ42"/>
    <mergeCell ref="AK41:AK42"/>
    <mergeCell ref="Y34:Z34"/>
    <mergeCell ref="AA34:AB34"/>
    <mergeCell ref="AH32:AH34"/>
    <mergeCell ref="S44:S46"/>
    <mergeCell ref="AK43:AL43"/>
    <mergeCell ref="C35:C37"/>
    <mergeCell ref="D35:D37"/>
    <mergeCell ref="E35:E36"/>
    <mergeCell ref="F35:F36"/>
    <mergeCell ref="G35:G36"/>
    <mergeCell ref="H35:H36"/>
    <mergeCell ref="E37:F37"/>
    <mergeCell ref="G37:H37"/>
    <mergeCell ref="E34:F34"/>
    <mergeCell ref="G34:H34"/>
    <mergeCell ref="AM35:AM37"/>
    <mergeCell ref="AI37:AJ37"/>
    <mergeCell ref="AK37:AL37"/>
    <mergeCell ref="Y35:Y36"/>
    <mergeCell ref="Z35:Z36"/>
    <mergeCell ref="AA35:AA36"/>
    <mergeCell ref="AB35:AB36"/>
    <mergeCell ref="AC35:AC37"/>
    <mergeCell ref="AG35:AG37"/>
    <mergeCell ref="Y37:Z37"/>
    <mergeCell ref="AA37:AB37"/>
    <mergeCell ref="AH35:AH37"/>
    <mergeCell ref="AI35:AI36"/>
    <mergeCell ref="AJ35:AJ36"/>
    <mergeCell ref="AK35:AK36"/>
    <mergeCell ref="I35:I37"/>
    <mergeCell ref="M35:M37"/>
    <mergeCell ref="N35:N37"/>
    <mergeCell ref="O35:O36"/>
    <mergeCell ref="P35:P36"/>
    <mergeCell ref="Q35:Q36"/>
    <mergeCell ref="O37:P37"/>
    <mergeCell ref="Q37:R37"/>
    <mergeCell ref="L32:L61"/>
    <mergeCell ref="M32:M34"/>
    <mergeCell ref="N32:N34"/>
    <mergeCell ref="M41:M43"/>
    <mergeCell ref="N41:N43"/>
    <mergeCell ref="O34:P34"/>
    <mergeCell ref="Q34:R34"/>
    <mergeCell ref="I38:I40"/>
    <mergeCell ref="M38:M40"/>
    <mergeCell ref="N38:N40"/>
    <mergeCell ref="O38:O39"/>
    <mergeCell ref="P38:P39"/>
    <mergeCell ref="O40:P40"/>
    <mergeCell ref="Q44:Q45"/>
    <mergeCell ref="R44:R45"/>
    <mergeCell ref="R50:R51"/>
    <mergeCell ref="AM38:AM40"/>
    <mergeCell ref="R38:R39"/>
    <mergeCell ref="S38:S40"/>
    <mergeCell ref="W38:W40"/>
    <mergeCell ref="X38:X40"/>
    <mergeCell ref="Y38:Y39"/>
    <mergeCell ref="Z38:Z39"/>
    <mergeCell ref="Q40:R40"/>
    <mergeCell ref="Y40:Z40"/>
    <mergeCell ref="Q38:Q39"/>
    <mergeCell ref="AA40:AB40"/>
    <mergeCell ref="AI40:AJ40"/>
    <mergeCell ref="AK40:AL40"/>
    <mergeCell ref="AJ38:AJ39"/>
    <mergeCell ref="AK38:AK39"/>
    <mergeCell ref="AL38:AL39"/>
    <mergeCell ref="AH38:AH40"/>
    <mergeCell ref="AI38:AI39"/>
    <mergeCell ref="C38:C40"/>
    <mergeCell ref="D38:D40"/>
    <mergeCell ref="E38:E39"/>
    <mergeCell ref="F38:F39"/>
    <mergeCell ref="G38:G39"/>
    <mergeCell ref="H38:H39"/>
    <mergeCell ref="E40:F40"/>
    <mergeCell ref="G40:H40"/>
    <mergeCell ref="AL41:AL42"/>
    <mergeCell ref="C41:C43"/>
    <mergeCell ref="D41:D43"/>
    <mergeCell ref="I41:I43"/>
    <mergeCell ref="AI41:AI42"/>
    <mergeCell ref="AM41:AM43"/>
    <mergeCell ref="E43:F43"/>
    <mergeCell ref="G43:H43"/>
    <mergeCell ref="O43:P43"/>
    <mergeCell ref="Q43:R43"/>
    <mergeCell ref="Y43:Z43"/>
    <mergeCell ref="Z41:Z42"/>
    <mergeCell ref="AA41:AA42"/>
    <mergeCell ref="AB41:AB42"/>
    <mergeCell ref="AC41:AC43"/>
    <mergeCell ref="AG41:AG43"/>
    <mergeCell ref="AH41:AH43"/>
    <mergeCell ref="AA43:AB43"/>
    <mergeCell ref="Q41:Q42"/>
    <mergeCell ref="R41:R42"/>
    <mergeCell ref="S41:S43"/>
    <mergeCell ref="W41:W43"/>
    <mergeCell ref="X41:X43"/>
    <mergeCell ref="Y41:Y42"/>
    <mergeCell ref="E41:E42"/>
    <mergeCell ref="F41:F42"/>
    <mergeCell ref="G41:G42"/>
    <mergeCell ref="H41:H42"/>
    <mergeCell ref="AI43:AJ43"/>
    <mergeCell ref="C44:C46"/>
    <mergeCell ref="D44:D46"/>
    <mergeCell ref="E44:E45"/>
    <mergeCell ref="F44:F45"/>
    <mergeCell ref="G44:G45"/>
    <mergeCell ref="H44:H45"/>
    <mergeCell ref="I44:I46"/>
    <mergeCell ref="M44:M46"/>
    <mergeCell ref="AL44:AL45"/>
    <mergeCell ref="AM44:AM46"/>
    <mergeCell ref="E46:F46"/>
    <mergeCell ref="G46:H46"/>
    <mergeCell ref="O46:P46"/>
    <mergeCell ref="Q46:R46"/>
    <mergeCell ref="Y46:Z46"/>
    <mergeCell ref="AA46:AB46"/>
    <mergeCell ref="AI46:AJ46"/>
    <mergeCell ref="AK46:AL46"/>
    <mergeCell ref="AC44:AC46"/>
    <mergeCell ref="AG44:AG46"/>
    <mergeCell ref="AH44:AH46"/>
    <mergeCell ref="AI44:AI45"/>
    <mergeCell ref="AJ44:AJ45"/>
    <mergeCell ref="AK44:AK45"/>
    <mergeCell ref="W44:W46"/>
    <mergeCell ref="X44:X46"/>
    <mergeCell ref="Y44:Y45"/>
    <mergeCell ref="Z44:Z45"/>
    <mergeCell ref="AA44:AA45"/>
    <mergeCell ref="AB44:AB45"/>
    <mergeCell ref="N44:N46"/>
    <mergeCell ref="O44:O45"/>
    <mergeCell ref="P44:P45"/>
    <mergeCell ref="AM47:AM49"/>
    <mergeCell ref="E49:F49"/>
    <mergeCell ref="G49:H49"/>
    <mergeCell ref="O49:P49"/>
    <mergeCell ref="Q49:R49"/>
    <mergeCell ref="Y49:Z49"/>
    <mergeCell ref="AA49:AB49"/>
    <mergeCell ref="AA47:AA48"/>
    <mergeCell ref="AB47:AB48"/>
    <mergeCell ref="AC47:AC49"/>
    <mergeCell ref="AG47:AG49"/>
    <mergeCell ref="AH47:AH49"/>
    <mergeCell ref="AI47:AI48"/>
    <mergeCell ref="AI49:AJ49"/>
    <mergeCell ref="R47:R48"/>
    <mergeCell ref="S47:S49"/>
    <mergeCell ref="W47:W49"/>
    <mergeCell ref="X47:X49"/>
    <mergeCell ref="Y47:Y48"/>
    <mergeCell ref="Z47:Z48"/>
    <mergeCell ref="I47:I49"/>
    <mergeCell ref="AK49:AL49"/>
    <mergeCell ref="M47:M49"/>
    <mergeCell ref="N47:N49"/>
    <mergeCell ref="C50:C52"/>
    <mergeCell ref="D50:D52"/>
    <mergeCell ref="E50:E51"/>
    <mergeCell ref="F50:F51"/>
    <mergeCell ref="G50:G51"/>
    <mergeCell ref="H50:H51"/>
    <mergeCell ref="I50:I52"/>
    <mergeCell ref="M50:M52"/>
    <mergeCell ref="N50:N52"/>
    <mergeCell ref="P47:P48"/>
    <mergeCell ref="Q47:Q48"/>
    <mergeCell ref="C47:C49"/>
    <mergeCell ref="D47:D49"/>
    <mergeCell ref="E47:E48"/>
    <mergeCell ref="F47:F48"/>
    <mergeCell ref="G47:G48"/>
    <mergeCell ref="H47:H48"/>
    <mergeCell ref="AJ47:AJ48"/>
    <mergeCell ref="AK47:AK48"/>
    <mergeCell ref="AL47:AL48"/>
    <mergeCell ref="AM50:AM52"/>
    <mergeCell ref="E52:F52"/>
    <mergeCell ref="G52:H52"/>
    <mergeCell ref="O52:P52"/>
    <mergeCell ref="Q52:R52"/>
    <mergeCell ref="Y52:Z52"/>
    <mergeCell ref="AA52:AB52"/>
    <mergeCell ref="AI52:AJ52"/>
    <mergeCell ref="AK52:AL52"/>
    <mergeCell ref="AG50:AG52"/>
    <mergeCell ref="AH50:AH52"/>
    <mergeCell ref="AI50:AI51"/>
    <mergeCell ref="AJ50:AJ51"/>
    <mergeCell ref="AK50:AK51"/>
    <mergeCell ref="AL50:AL51"/>
    <mergeCell ref="X50:X52"/>
    <mergeCell ref="Y50:Y51"/>
    <mergeCell ref="Z50:Z51"/>
    <mergeCell ref="AA50:AA51"/>
    <mergeCell ref="AB50:AB51"/>
    <mergeCell ref="AC50:AC52"/>
    <mergeCell ref="O50:O51"/>
    <mergeCell ref="P50:P51"/>
    <mergeCell ref="Q50:Q51"/>
    <mergeCell ref="AM53:AM55"/>
    <mergeCell ref="E55:F55"/>
    <mergeCell ref="G55:H55"/>
    <mergeCell ref="O55:P55"/>
    <mergeCell ref="Q55:R55"/>
    <mergeCell ref="Y55:Z55"/>
    <mergeCell ref="AA55:AB55"/>
    <mergeCell ref="AA53:AA54"/>
    <mergeCell ref="AB53:AB54"/>
    <mergeCell ref="AC53:AC55"/>
    <mergeCell ref="AG53:AG55"/>
    <mergeCell ref="AH53:AH55"/>
    <mergeCell ref="AI53:AI54"/>
    <mergeCell ref="AI55:AJ55"/>
    <mergeCell ref="R53:R54"/>
    <mergeCell ref="S53:S55"/>
    <mergeCell ref="W53:W55"/>
    <mergeCell ref="X53:X55"/>
    <mergeCell ref="Y53:Y54"/>
    <mergeCell ref="Z53:Z54"/>
    <mergeCell ref="I53:I55"/>
    <mergeCell ref="F53:F54"/>
    <mergeCell ref="G53:G54"/>
    <mergeCell ref="H53:H54"/>
    <mergeCell ref="AJ53:AJ54"/>
    <mergeCell ref="AK53:AK54"/>
    <mergeCell ref="AL53:AL54"/>
    <mergeCell ref="C59:C61"/>
    <mergeCell ref="D59:D61"/>
    <mergeCell ref="E59:E60"/>
    <mergeCell ref="F59:F60"/>
    <mergeCell ref="G59:G60"/>
    <mergeCell ref="H59:H60"/>
    <mergeCell ref="AK55:AL55"/>
    <mergeCell ref="C56:C58"/>
    <mergeCell ref="D56:D58"/>
    <mergeCell ref="E56:E57"/>
    <mergeCell ref="F56:F57"/>
    <mergeCell ref="G56:G57"/>
    <mergeCell ref="H56:H57"/>
    <mergeCell ref="I56:I58"/>
    <mergeCell ref="M56:M58"/>
    <mergeCell ref="N56:N58"/>
    <mergeCell ref="M53:M55"/>
    <mergeCell ref="N53:N55"/>
    <mergeCell ref="O53:O54"/>
    <mergeCell ref="P53:P54"/>
    <mergeCell ref="Q53:Q54"/>
    <mergeCell ref="C53:C55"/>
    <mergeCell ref="D53:D55"/>
    <mergeCell ref="E53:E54"/>
    <mergeCell ref="AM56:AM58"/>
    <mergeCell ref="E58:F58"/>
    <mergeCell ref="G58:H58"/>
    <mergeCell ref="O58:P58"/>
    <mergeCell ref="Q58:R58"/>
    <mergeCell ref="Y58:Z58"/>
    <mergeCell ref="AA58:AB58"/>
    <mergeCell ref="AI58:AJ58"/>
    <mergeCell ref="AK58:AL58"/>
    <mergeCell ref="AG56:AG58"/>
    <mergeCell ref="AH56:AH58"/>
    <mergeCell ref="AI56:AI57"/>
    <mergeCell ref="AJ56:AJ57"/>
    <mergeCell ref="AK56:AK57"/>
    <mergeCell ref="AL56:AL57"/>
    <mergeCell ref="X56:X58"/>
    <mergeCell ref="Y56:Y57"/>
    <mergeCell ref="Z56:Z57"/>
    <mergeCell ref="O56:O57"/>
    <mergeCell ref="P56:P57"/>
    <mergeCell ref="Q56:Q57"/>
    <mergeCell ref="AM59:AM61"/>
    <mergeCell ref="E61:F61"/>
    <mergeCell ref="G61:H61"/>
    <mergeCell ref="O61:P61"/>
    <mergeCell ref="Q61:R61"/>
    <mergeCell ref="Y61:Z61"/>
    <mergeCell ref="AA61:AB61"/>
    <mergeCell ref="AA59:AA60"/>
    <mergeCell ref="AB59:AB60"/>
    <mergeCell ref="AC59:AC61"/>
    <mergeCell ref="AG59:AG61"/>
    <mergeCell ref="AH59:AH61"/>
    <mergeCell ref="AI59:AI60"/>
    <mergeCell ref="AI61:AJ61"/>
    <mergeCell ref="R59:R60"/>
    <mergeCell ref="S59:S61"/>
    <mergeCell ref="W59:W61"/>
    <mergeCell ref="X59:X61"/>
    <mergeCell ref="Y59:Y60"/>
    <mergeCell ref="Z59:Z60"/>
    <mergeCell ref="I59:I61"/>
    <mergeCell ref="AK61:AL61"/>
    <mergeCell ref="M59:M61"/>
    <mergeCell ref="N59:N61"/>
    <mergeCell ref="D63:D64"/>
    <mergeCell ref="E65:F65"/>
    <mergeCell ref="G65:H65"/>
    <mergeCell ref="I65:J65"/>
    <mergeCell ref="M65:N65"/>
    <mergeCell ref="O65:P65"/>
    <mergeCell ref="Q65:R65"/>
    <mergeCell ref="U65:V65"/>
    <mergeCell ref="W65:X65"/>
    <mergeCell ref="AJ59:AJ60"/>
    <mergeCell ref="AK59:AK60"/>
    <mergeCell ref="AL59:AL60"/>
    <mergeCell ref="AO65:AP65"/>
    <mergeCell ref="D66:D69"/>
    <mergeCell ref="E66:F69"/>
    <mergeCell ref="L66:L69"/>
    <mergeCell ref="M66:N69"/>
    <mergeCell ref="T66:T69"/>
    <mergeCell ref="U66:V69"/>
    <mergeCell ref="AB66:AB69"/>
    <mergeCell ref="AC66:AD69"/>
    <mergeCell ref="AJ66:AJ69"/>
    <mergeCell ref="Y65:Z65"/>
    <mergeCell ref="AC65:AD65"/>
    <mergeCell ref="AE65:AF65"/>
    <mergeCell ref="AG65:AH65"/>
    <mergeCell ref="AK65:AL65"/>
    <mergeCell ref="AM65:AN65"/>
    <mergeCell ref="AH67:AH68"/>
    <mergeCell ref="AM67:AM68"/>
    <mergeCell ref="AN67:AN68"/>
    <mergeCell ref="AO67:AO68"/>
    <mergeCell ref="AP67:AP68"/>
    <mergeCell ref="G69:H69"/>
    <mergeCell ref="AG67:AG68"/>
    <mergeCell ref="AK66:AL69"/>
    <mergeCell ref="G67:G68"/>
    <mergeCell ref="H67:H68"/>
    <mergeCell ref="I67:I68"/>
    <mergeCell ref="J67:J68"/>
    <mergeCell ref="O67:O68"/>
    <mergeCell ref="P67:P68"/>
    <mergeCell ref="Q67:Q68"/>
    <mergeCell ref="Y69:Z69"/>
    <mergeCell ref="AE69:AF69"/>
    <mergeCell ref="AG69:AH69"/>
    <mergeCell ref="I69:J69"/>
    <mergeCell ref="O69:P69"/>
    <mergeCell ref="Q69:R69"/>
    <mergeCell ref="W69:X69"/>
    <mergeCell ref="X67:X68"/>
    <mergeCell ref="Y67:Y68"/>
    <mergeCell ref="Z67:Z68"/>
    <mergeCell ref="AE67:AE68"/>
    <mergeCell ref="AF67:AF68"/>
    <mergeCell ref="R67:R68"/>
    <mergeCell ref="W67:W68"/>
    <mergeCell ref="AM69:AN69"/>
    <mergeCell ref="AO69:AP69"/>
    <mergeCell ref="D70:D73"/>
    <mergeCell ref="E70:F73"/>
    <mergeCell ref="L70:L73"/>
    <mergeCell ref="M70:N73"/>
    <mergeCell ref="T70:T73"/>
    <mergeCell ref="AN71:AN72"/>
    <mergeCell ref="AO71:AO72"/>
    <mergeCell ref="AP71:AP72"/>
    <mergeCell ref="G73:H73"/>
    <mergeCell ref="I73:J73"/>
    <mergeCell ref="O73:P73"/>
    <mergeCell ref="Q73:R73"/>
    <mergeCell ref="W73:X73"/>
    <mergeCell ref="Y73:Z73"/>
    <mergeCell ref="AE73:AF73"/>
    <mergeCell ref="Z71:Z72"/>
    <mergeCell ref="AE71:AE72"/>
    <mergeCell ref="AF71:AF72"/>
    <mergeCell ref="AG71:AG72"/>
    <mergeCell ref="AH71:AH72"/>
    <mergeCell ref="P71:P72"/>
    <mergeCell ref="D74:D77"/>
    <mergeCell ref="E74:F77"/>
    <mergeCell ref="L74:L77"/>
    <mergeCell ref="M74:N77"/>
    <mergeCell ref="T74:T77"/>
    <mergeCell ref="U74:V77"/>
    <mergeCell ref="AB74:AB77"/>
    <mergeCell ref="AC70:AD73"/>
    <mergeCell ref="G71:G72"/>
    <mergeCell ref="H71:H72"/>
    <mergeCell ref="I71:I72"/>
    <mergeCell ref="J71:J72"/>
    <mergeCell ref="O71:O72"/>
    <mergeCell ref="G77:H77"/>
    <mergeCell ref="I77:J77"/>
    <mergeCell ref="O77:P77"/>
    <mergeCell ref="Q77:R77"/>
    <mergeCell ref="W77:X77"/>
    <mergeCell ref="Y77:Z77"/>
    <mergeCell ref="Q71:Q72"/>
    <mergeCell ref="R71:R72"/>
    <mergeCell ref="W71:W72"/>
    <mergeCell ref="R75:R76"/>
    <mergeCell ref="W75:W76"/>
    <mergeCell ref="X75:X76"/>
    <mergeCell ref="Y75:Y76"/>
    <mergeCell ref="Z75:Z76"/>
    <mergeCell ref="AE75:AE76"/>
    <mergeCell ref="AC74:AD77"/>
    <mergeCell ref="AE77:AF77"/>
    <mergeCell ref="AO73:AP73"/>
    <mergeCell ref="AK70:AL73"/>
    <mergeCell ref="AP75:AP76"/>
    <mergeCell ref="X71:X72"/>
    <mergeCell ref="Y71:Y72"/>
    <mergeCell ref="U70:V73"/>
    <mergeCell ref="AB70:AB73"/>
    <mergeCell ref="AG73:AH73"/>
    <mergeCell ref="AM73:AN73"/>
    <mergeCell ref="AM71:AM72"/>
    <mergeCell ref="AJ70:AJ73"/>
    <mergeCell ref="AM79:AM80"/>
    <mergeCell ref="AN79:AN80"/>
    <mergeCell ref="AO79:AO80"/>
    <mergeCell ref="AG77:AH77"/>
    <mergeCell ref="AM77:AN77"/>
    <mergeCell ref="AF75:AF76"/>
    <mergeCell ref="AG75:AG76"/>
    <mergeCell ref="AH75:AH76"/>
    <mergeCell ref="AM75:AM76"/>
    <mergeCell ref="AN75:AN76"/>
    <mergeCell ref="AO75:AO76"/>
    <mergeCell ref="AJ74:AJ77"/>
    <mergeCell ref="AE81:AF81"/>
    <mergeCell ref="AG81:AH81"/>
    <mergeCell ref="AM81:AN81"/>
    <mergeCell ref="R79:R80"/>
    <mergeCell ref="W79:W80"/>
    <mergeCell ref="AO77:AP77"/>
    <mergeCell ref="D78:D81"/>
    <mergeCell ref="E78:F81"/>
    <mergeCell ref="L78:L81"/>
    <mergeCell ref="M78:N81"/>
    <mergeCell ref="T78:T81"/>
    <mergeCell ref="U78:V81"/>
    <mergeCell ref="AB78:AB81"/>
    <mergeCell ref="AC78:AD81"/>
    <mergeCell ref="AJ78:AJ81"/>
    <mergeCell ref="AK74:AL77"/>
    <mergeCell ref="G75:G76"/>
    <mergeCell ref="H75:H76"/>
    <mergeCell ref="I75:I76"/>
    <mergeCell ref="J75:J76"/>
    <mergeCell ref="O75:O76"/>
    <mergeCell ref="P75:P76"/>
    <mergeCell ref="Q75:Q76"/>
    <mergeCell ref="AH79:AH80"/>
    <mergeCell ref="AM83:AM84"/>
    <mergeCell ref="P83:P84"/>
    <mergeCell ref="Q83:Q84"/>
    <mergeCell ref="AP79:AP80"/>
    <mergeCell ref="G81:H81"/>
    <mergeCell ref="I81:J81"/>
    <mergeCell ref="O81:P81"/>
    <mergeCell ref="Q81:R81"/>
    <mergeCell ref="W81:X81"/>
    <mergeCell ref="X79:X80"/>
    <mergeCell ref="Y79:Y80"/>
    <mergeCell ref="Z79:Z80"/>
    <mergeCell ref="AE79:AE80"/>
    <mergeCell ref="AF79:AF80"/>
    <mergeCell ref="AG79:AG80"/>
    <mergeCell ref="AK78:AL81"/>
    <mergeCell ref="G79:G80"/>
    <mergeCell ref="H79:H80"/>
    <mergeCell ref="I79:I80"/>
    <mergeCell ref="J79:J80"/>
    <mergeCell ref="O79:O80"/>
    <mergeCell ref="P79:P80"/>
    <mergeCell ref="Q79:Q80"/>
    <mergeCell ref="Y81:Z81"/>
    <mergeCell ref="AM85:AN85"/>
    <mergeCell ref="AO85:AP85"/>
    <mergeCell ref="AK82:AL85"/>
    <mergeCell ref="AO81:AP81"/>
    <mergeCell ref="D82:D85"/>
    <mergeCell ref="E82:F85"/>
    <mergeCell ref="L82:L85"/>
    <mergeCell ref="M82:N85"/>
    <mergeCell ref="T82:T85"/>
    <mergeCell ref="AN83:AN84"/>
    <mergeCell ref="AO83:AO84"/>
    <mergeCell ref="AP83:AP84"/>
    <mergeCell ref="G85:H85"/>
    <mergeCell ref="I85:J85"/>
    <mergeCell ref="O85:P85"/>
    <mergeCell ref="Q85:R85"/>
    <mergeCell ref="W85:X85"/>
    <mergeCell ref="Y85:Z85"/>
    <mergeCell ref="AE85:AF85"/>
    <mergeCell ref="Z83:Z84"/>
    <mergeCell ref="AE83:AE84"/>
    <mergeCell ref="AF83:AF84"/>
    <mergeCell ref="AG83:AG84"/>
    <mergeCell ref="AH83:AH84"/>
    <mergeCell ref="D86:D89"/>
    <mergeCell ref="E86:F89"/>
    <mergeCell ref="L86:L89"/>
    <mergeCell ref="M86:N89"/>
    <mergeCell ref="T86:T89"/>
    <mergeCell ref="U86:V89"/>
    <mergeCell ref="AB86:AB89"/>
    <mergeCell ref="AC82:AD85"/>
    <mergeCell ref="AJ82:AJ85"/>
    <mergeCell ref="G83:G84"/>
    <mergeCell ref="H83:H84"/>
    <mergeCell ref="I83:I84"/>
    <mergeCell ref="J83:J84"/>
    <mergeCell ref="O83:O84"/>
    <mergeCell ref="R83:R84"/>
    <mergeCell ref="W83:W84"/>
    <mergeCell ref="X83:X84"/>
    <mergeCell ref="Y83:Y84"/>
    <mergeCell ref="U82:V85"/>
    <mergeCell ref="AB82:AB85"/>
    <mergeCell ref="AG85:AH85"/>
    <mergeCell ref="AP87:AP88"/>
    <mergeCell ref="G89:H89"/>
    <mergeCell ref="I89:J89"/>
    <mergeCell ref="O89:P89"/>
    <mergeCell ref="Q89:R89"/>
    <mergeCell ref="W89:X89"/>
    <mergeCell ref="Y89:Z89"/>
    <mergeCell ref="AE89:AF89"/>
    <mergeCell ref="AG89:AH89"/>
    <mergeCell ref="AM89:AN89"/>
    <mergeCell ref="AF87:AF88"/>
    <mergeCell ref="AG87:AG88"/>
    <mergeCell ref="AH87:AH88"/>
    <mergeCell ref="AM87:AM88"/>
    <mergeCell ref="AN87:AN88"/>
    <mergeCell ref="AO87:AO88"/>
    <mergeCell ref="R87:R88"/>
    <mergeCell ref="W87:W88"/>
    <mergeCell ref="X87:X88"/>
    <mergeCell ref="Y87:Y88"/>
    <mergeCell ref="Z87:Z88"/>
    <mergeCell ref="AE87:AE88"/>
    <mergeCell ref="AC86:AD89"/>
    <mergeCell ref="AJ86:AJ89"/>
    <mergeCell ref="R91:R92"/>
    <mergeCell ref="W91:W92"/>
    <mergeCell ref="AO89:AP89"/>
    <mergeCell ref="D90:D93"/>
    <mergeCell ref="E90:F93"/>
    <mergeCell ref="L90:L93"/>
    <mergeCell ref="M90:N93"/>
    <mergeCell ref="T90:T93"/>
    <mergeCell ref="U90:V93"/>
    <mergeCell ref="AB90:AB93"/>
    <mergeCell ref="AC90:AD93"/>
    <mergeCell ref="AJ90:AJ93"/>
    <mergeCell ref="AK86:AL89"/>
    <mergeCell ref="G87:G88"/>
    <mergeCell ref="H87:H88"/>
    <mergeCell ref="I87:I88"/>
    <mergeCell ref="J87:J88"/>
    <mergeCell ref="O87:O88"/>
    <mergeCell ref="P87:P88"/>
    <mergeCell ref="Q87:Q88"/>
    <mergeCell ref="AH91:AH92"/>
    <mergeCell ref="AM91:AM92"/>
    <mergeCell ref="AN91:AN92"/>
    <mergeCell ref="AO91:AO92"/>
    <mergeCell ref="AP91:AP92"/>
    <mergeCell ref="G93:H93"/>
    <mergeCell ref="I93:J93"/>
    <mergeCell ref="O93:P93"/>
    <mergeCell ref="Q93:R93"/>
    <mergeCell ref="W93:X93"/>
    <mergeCell ref="X91:X92"/>
    <mergeCell ref="Y91:Y92"/>
    <mergeCell ref="Z91:Z92"/>
    <mergeCell ref="AE91:AE92"/>
    <mergeCell ref="AF91:AF92"/>
    <mergeCell ref="AG91:AG92"/>
    <mergeCell ref="AK90:AL93"/>
    <mergeCell ref="G91:G92"/>
    <mergeCell ref="H91:H92"/>
    <mergeCell ref="I91:I92"/>
    <mergeCell ref="J91:J92"/>
    <mergeCell ref="O91:O92"/>
    <mergeCell ref="P91:P92"/>
    <mergeCell ref="Q91:Q92"/>
    <mergeCell ref="Y93:Z93"/>
    <mergeCell ref="AE93:AF93"/>
    <mergeCell ref="AG93:AH93"/>
    <mergeCell ref="AM93:AN93"/>
    <mergeCell ref="AO93:AP93"/>
    <mergeCell ref="D94:D97"/>
    <mergeCell ref="E94:F97"/>
    <mergeCell ref="L94:L97"/>
    <mergeCell ref="M94:N97"/>
    <mergeCell ref="T94:T97"/>
    <mergeCell ref="Y95:Y96"/>
    <mergeCell ref="U94:V97"/>
    <mergeCell ref="AB94:AB97"/>
    <mergeCell ref="AC94:AD97"/>
    <mergeCell ref="AJ94:AJ97"/>
    <mergeCell ref="AK94:AL97"/>
    <mergeCell ref="G95:G96"/>
    <mergeCell ref="H95:H96"/>
    <mergeCell ref="I95:I96"/>
    <mergeCell ref="J95:J96"/>
    <mergeCell ref="O95:O96"/>
    <mergeCell ref="AG97:AH97"/>
    <mergeCell ref="AM97:AN97"/>
    <mergeCell ref="AO97:AP97"/>
    <mergeCell ref="AN95:AN96"/>
    <mergeCell ref="AO95:AO96"/>
    <mergeCell ref="AP95:AP96"/>
    <mergeCell ref="G97:H97"/>
    <mergeCell ref="AG95:AG96"/>
    <mergeCell ref="AH95:AH96"/>
    <mergeCell ref="AM95:AM96"/>
    <mergeCell ref="P95:P96"/>
    <mergeCell ref="Q95:Q96"/>
    <mergeCell ref="R95:R96"/>
    <mergeCell ref="W95:W96"/>
    <mergeCell ref="X95:X96"/>
    <mergeCell ref="I97:J97"/>
    <mergeCell ref="O97:P97"/>
    <mergeCell ref="Q97:R97"/>
    <mergeCell ref="W97:X97"/>
    <mergeCell ref="Y97:Z97"/>
    <mergeCell ref="AE97:AF97"/>
    <mergeCell ref="Z95:Z96"/>
    <mergeCell ref="AE95:AE96"/>
    <mergeCell ref="AF95:AF96"/>
  </mergeCells>
  <phoneticPr fontId="4"/>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E85A-CC53-4064-A142-9EB1D18FA9EC}">
  <sheetPr>
    <pageSetUpPr fitToPage="1"/>
  </sheetPr>
  <dimension ref="B1:AE128"/>
  <sheetViews>
    <sheetView topLeftCell="A56" zoomScale="70" zoomScaleNormal="70" workbookViewId="0">
      <selection activeCell="C73" sqref="C73:P81"/>
    </sheetView>
  </sheetViews>
  <sheetFormatPr defaultRowHeight="18.75" x14ac:dyDescent="0.4"/>
  <cols>
    <col min="1" max="1" width="4.5" customWidth="1"/>
    <col min="2" max="2" width="21.75" customWidth="1"/>
    <col min="3" max="4" width="13.125" customWidth="1"/>
    <col min="5" max="5" width="17.875" customWidth="1"/>
    <col min="6" max="16" width="13.625" customWidth="1"/>
    <col min="17" max="18" width="22.25" customWidth="1"/>
    <col min="19" max="19" width="29.125" customWidth="1"/>
    <col min="20" max="20" width="22.625" customWidth="1"/>
    <col min="21" max="21" width="10.625" customWidth="1"/>
    <col min="22" max="22" width="16.375" customWidth="1"/>
    <col min="24" max="25" width="11.25" customWidth="1"/>
    <col min="27" max="27" width="17.375" customWidth="1"/>
  </cols>
  <sheetData>
    <row r="1" spans="2:29" ht="20.25" customHeight="1" thickBot="1" x14ac:dyDescent="0.45">
      <c r="B1" s="114" t="s">
        <v>166</v>
      </c>
      <c r="C1" s="1"/>
      <c r="D1" s="2"/>
      <c r="E1" s="3"/>
      <c r="F1" s="115" t="s">
        <v>2</v>
      </c>
      <c r="G1" s="116"/>
      <c r="H1" s="117"/>
      <c r="I1" s="115" t="s">
        <v>81</v>
      </c>
      <c r="J1" s="116"/>
      <c r="K1" s="117"/>
      <c r="L1" s="126" t="s">
        <v>82</v>
      </c>
      <c r="M1" s="127"/>
      <c r="N1" s="127"/>
      <c r="O1" s="127"/>
    </row>
    <row r="2" spans="2:29" ht="20.25" customHeight="1" x14ac:dyDescent="0.4">
      <c r="B2" s="114"/>
      <c r="C2" s="6" t="s">
        <v>8</v>
      </c>
      <c r="D2" s="2"/>
      <c r="E2" s="4" t="s">
        <v>4</v>
      </c>
      <c r="F2" s="115" t="s">
        <v>168</v>
      </c>
      <c r="G2" s="116"/>
      <c r="H2" s="117"/>
      <c r="I2" s="115" t="s">
        <v>168</v>
      </c>
      <c r="J2" s="116"/>
      <c r="K2" s="117"/>
      <c r="S2" s="5" t="s">
        <v>7</v>
      </c>
    </row>
    <row r="3" spans="2:29" ht="20.25" customHeight="1" thickBot="1" x14ac:dyDescent="0.45">
      <c r="B3" s="114"/>
      <c r="C3" s="248">
        <v>2520</v>
      </c>
      <c r="D3" s="249"/>
      <c r="E3" s="8" t="s">
        <v>9</v>
      </c>
      <c r="F3" s="118" t="s">
        <v>169</v>
      </c>
      <c r="G3" s="119"/>
      <c r="H3" s="120"/>
      <c r="I3" s="118" t="s">
        <v>169</v>
      </c>
      <c r="J3" s="119"/>
      <c r="K3" s="120"/>
      <c r="S3" s="9" t="s">
        <v>12</v>
      </c>
    </row>
    <row r="4" spans="2:29" ht="20.25" customHeight="1" x14ac:dyDescent="0.4">
      <c r="C4" s="248">
        <v>1040</v>
      </c>
      <c r="D4" s="249"/>
      <c r="E4" s="4" t="s">
        <v>13</v>
      </c>
      <c r="F4" s="115" t="s">
        <v>170</v>
      </c>
      <c r="G4" s="116"/>
      <c r="H4" s="117"/>
      <c r="I4" s="115" t="s">
        <v>170</v>
      </c>
      <c r="J4" s="116"/>
      <c r="K4" s="117"/>
    </row>
    <row r="5" spans="2:29" ht="20.25" customHeight="1" x14ac:dyDescent="0.4">
      <c r="C5" s="248">
        <v>1040</v>
      </c>
      <c r="D5" s="249"/>
      <c r="E5" s="8" t="s">
        <v>16</v>
      </c>
      <c r="F5" s="118" t="s">
        <v>171</v>
      </c>
      <c r="G5" s="119"/>
      <c r="H5" s="120"/>
      <c r="I5" s="118" t="s">
        <v>171</v>
      </c>
      <c r="J5" s="119"/>
      <c r="K5" s="120"/>
    </row>
    <row r="6" spans="2:29" ht="20.25" customHeight="1" x14ac:dyDescent="0.4">
      <c r="E6" s="4" t="s">
        <v>21</v>
      </c>
      <c r="F6" s="115"/>
      <c r="G6" s="116"/>
      <c r="H6" s="117"/>
      <c r="I6" s="115"/>
      <c r="J6" s="116"/>
      <c r="K6" s="117"/>
      <c r="S6" t="s">
        <v>23</v>
      </c>
    </row>
    <row r="7" spans="2:29" ht="20.25" customHeight="1" x14ac:dyDescent="0.4">
      <c r="E7" s="8" t="s">
        <v>26</v>
      </c>
      <c r="F7" s="118"/>
      <c r="G7" s="119"/>
      <c r="H7" s="120"/>
      <c r="I7" s="118"/>
      <c r="J7" s="119"/>
      <c r="K7" s="120"/>
      <c r="S7" t="s">
        <v>25</v>
      </c>
    </row>
    <row r="8" spans="2:29" ht="20.25" customHeight="1" x14ac:dyDescent="0.4">
      <c r="E8" s="111" t="s">
        <v>7</v>
      </c>
      <c r="F8" s="115"/>
      <c r="G8" s="116"/>
      <c r="H8" s="117"/>
      <c r="I8" s="115"/>
      <c r="J8" s="116"/>
      <c r="K8" s="117"/>
      <c r="S8" t="s">
        <v>28</v>
      </c>
    </row>
    <row r="9" spans="2:29" ht="20.25" customHeight="1" x14ac:dyDescent="0.4">
      <c r="E9" s="8" t="s">
        <v>29</v>
      </c>
      <c r="F9" s="118"/>
      <c r="G9" s="119"/>
      <c r="H9" s="120"/>
      <c r="I9" s="118"/>
      <c r="J9" s="119"/>
      <c r="K9" s="120"/>
    </row>
    <row r="10" spans="2:29" ht="20.25" customHeight="1" x14ac:dyDescent="0.4">
      <c r="E10" s="4" t="s">
        <v>31</v>
      </c>
      <c r="F10" s="115"/>
      <c r="G10" s="116"/>
      <c r="H10" s="117"/>
      <c r="I10" s="115"/>
      <c r="J10" s="116"/>
      <c r="K10" s="117"/>
      <c r="S10" t="s">
        <v>33</v>
      </c>
    </row>
    <row r="11" spans="2:29" ht="20.25" customHeight="1" x14ac:dyDescent="0.4">
      <c r="E11" s="8"/>
      <c r="F11" s="118"/>
      <c r="G11" s="119"/>
      <c r="H11" s="120"/>
      <c r="I11" s="118"/>
      <c r="J11" s="119"/>
      <c r="K11" s="120"/>
      <c r="S11" t="s">
        <v>35</v>
      </c>
    </row>
    <row r="12" spans="2:29" ht="20.25" customHeight="1" x14ac:dyDescent="0.4">
      <c r="E12" s="4"/>
      <c r="F12" s="115"/>
      <c r="G12" s="116"/>
      <c r="H12" s="117"/>
      <c r="I12" s="115"/>
      <c r="J12" s="116"/>
      <c r="K12" s="117"/>
    </row>
    <row r="13" spans="2:29" ht="20.25" customHeight="1" x14ac:dyDescent="0.4">
      <c r="E13" s="8"/>
      <c r="F13" s="118"/>
      <c r="G13" s="119"/>
      <c r="H13" s="120"/>
      <c r="I13" s="118"/>
      <c r="J13" s="119"/>
      <c r="K13" s="120"/>
      <c r="W13" s="14" t="s">
        <v>91</v>
      </c>
    </row>
    <row r="14" spans="2:29" ht="22.5" customHeight="1" thickBot="1" x14ac:dyDescent="0.45">
      <c r="W14" s="128" t="s">
        <v>92</v>
      </c>
      <c r="X14" s="128"/>
      <c r="Y14" s="128"/>
      <c r="Z14" s="129" t="s">
        <v>93</v>
      </c>
      <c r="AA14" s="128" t="s">
        <v>94</v>
      </c>
      <c r="AB14" s="128"/>
      <c r="AC14" s="128"/>
    </row>
    <row r="15" spans="2:29" ht="27" customHeight="1" x14ac:dyDescent="0.4">
      <c r="C15" s="121"/>
      <c r="D15" s="122"/>
      <c r="E15" s="15">
        <v>45201</v>
      </c>
      <c r="F15" s="16" t="s">
        <v>38</v>
      </c>
      <c r="G15" s="15">
        <v>45202</v>
      </c>
      <c r="H15" s="16" t="s">
        <v>38</v>
      </c>
      <c r="I15" s="15">
        <v>45203</v>
      </c>
      <c r="J15" s="16" t="s">
        <v>38</v>
      </c>
      <c r="K15" s="15">
        <v>45204</v>
      </c>
      <c r="L15" s="16" t="s">
        <v>38</v>
      </c>
      <c r="M15" s="15">
        <v>45205</v>
      </c>
      <c r="N15" s="16" t="s">
        <v>38</v>
      </c>
      <c r="O15" s="15">
        <v>45206</v>
      </c>
      <c r="P15" s="16" t="s">
        <v>38</v>
      </c>
      <c r="Q15" s="17" t="s">
        <v>39</v>
      </c>
      <c r="R15" s="17" t="s">
        <v>40</v>
      </c>
      <c r="T15" s="18" t="s">
        <v>41</v>
      </c>
      <c r="U15" s="19"/>
      <c r="W15" s="130" t="s">
        <v>95</v>
      </c>
      <c r="X15" s="130"/>
      <c r="Y15" s="130"/>
      <c r="Z15" s="129"/>
      <c r="AA15" s="130" t="s">
        <v>96</v>
      </c>
      <c r="AB15" s="130"/>
      <c r="AC15" s="130"/>
    </row>
    <row r="16" spans="2:29" ht="27" customHeight="1" x14ac:dyDescent="0.4">
      <c r="B16" s="20"/>
      <c r="C16" s="21" t="s">
        <v>42</v>
      </c>
      <c r="D16" s="21" t="s">
        <v>43</v>
      </c>
      <c r="E16" s="4" t="s">
        <v>44</v>
      </c>
      <c r="F16" s="4"/>
      <c r="G16" s="4" t="s">
        <v>45</v>
      </c>
      <c r="H16" s="4"/>
      <c r="I16" s="4" t="s">
        <v>46</v>
      </c>
      <c r="J16" s="4"/>
      <c r="K16" s="4" t="s">
        <v>47</v>
      </c>
      <c r="L16" s="4"/>
      <c r="M16" s="4" t="s">
        <v>48</v>
      </c>
      <c r="N16" s="4"/>
      <c r="O16" s="4" t="s">
        <v>49</v>
      </c>
      <c r="P16" s="4"/>
      <c r="Q16" s="22"/>
      <c r="R16" s="23"/>
      <c r="T16" s="24" t="s">
        <v>50</v>
      </c>
      <c r="U16" s="25">
        <v>353</v>
      </c>
      <c r="W16" s="130"/>
      <c r="X16" s="130"/>
      <c r="Y16" s="130"/>
      <c r="Z16" s="129"/>
      <c r="AA16" s="130"/>
      <c r="AB16" s="130"/>
      <c r="AC16" s="130"/>
    </row>
    <row r="17" spans="2:31" ht="27" customHeight="1" x14ac:dyDescent="0.4">
      <c r="B17" s="8" t="s">
        <v>51</v>
      </c>
      <c r="C17" s="26"/>
      <c r="D17" s="8">
        <f>C17/5</f>
        <v>0</v>
      </c>
      <c r="E17" s="8"/>
      <c r="F17" s="8">
        <f t="shared" ref="F17:F24" si="0">E17</f>
        <v>0</v>
      </c>
      <c r="G17" s="8"/>
      <c r="H17" s="8">
        <f t="shared" ref="H17:H24" si="1">F17+G17</f>
        <v>0</v>
      </c>
      <c r="I17" s="8"/>
      <c r="J17" s="8">
        <f t="shared" ref="J17:J24" si="2">H17+I17</f>
        <v>0</v>
      </c>
      <c r="K17" s="8"/>
      <c r="L17" s="8">
        <f t="shared" ref="L17:L24" si="3">J17+K17</f>
        <v>0</v>
      </c>
      <c r="M17" s="8"/>
      <c r="N17" s="8">
        <f t="shared" ref="N17:N24" si="4">L17+M17</f>
        <v>0</v>
      </c>
      <c r="O17" s="8"/>
      <c r="P17" s="8"/>
      <c r="Q17" s="27">
        <f t="shared" ref="Q17:Q27" si="5">E17+G17+I17+K17+M17+O17</f>
        <v>0</v>
      </c>
      <c r="R17" s="27">
        <v>0</v>
      </c>
      <c r="T17" s="24" t="s">
        <v>52</v>
      </c>
      <c r="U17" s="25">
        <v>588</v>
      </c>
      <c r="W17" s="29"/>
      <c r="X17" s="29" t="s">
        <v>98</v>
      </c>
      <c r="Y17" s="29" t="s">
        <v>99</v>
      </c>
      <c r="Z17" s="129"/>
      <c r="AA17" s="29" t="s">
        <v>100</v>
      </c>
      <c r="AB17" s="29" t="s">
        <v>101</v>
      </c>
      <c r="AC17" s="29" t="s">
        <v>102</v>
      </c>
    </row>
    <row r="18" spans="2:31" ht="27" customHeight="1" x14ac:dyDescent="0.4">
      <c r="B18" s="12" t="s">
        <v>53</v>
      </c>
      <c r="C18" s="21"/>
      <c r="D18" s="4">
        <f t="shared" ref="D18:D24" si="6">C18/5</f>
        <v>0</v>
      </c>
      <c r="E18" s="4"/>
      <c r="F18" s="4">
        <f t="shared" si="0"/>
        <v>0</v>
      </c>
      <c r="G18" s="4"/>
      <c r="H18" s="4">
        <f t="shared" si="1"/>
        <v>0</v>
      </c>
      <c r="I18" s="4"/>
      <c r="J18" s="4">
        <f t="shared" si="2"/>
        <v>0</v>
      </c>
      <c r="K18" s="4"/>
      <c r="L18" s="4">
        <f t="shared" si="3"/>
        <v>0</v>
      </c>
      <c r="M18" s="4"/>
      <c r="N18" s="4">
        <f t="shared" si="4"/>
        <v>0</v>
      </c>
      <c r="O18" s="4"/>
      <c r="P18" s="4"/>
      <c r="Q18" s="30">
        <f t="shared" si="5"/>
        <v>0</v>
      </c>
      <c r="R18" s="27">
        <v>0</v>
      </c>
      <c r="T18" s="24"/>
      <c r="U18" s="31" t="s">
        <v>54</v>
      </c>
      <c r="W18" s="29" t="s">
        <v>103</v>
      </c>
      <c r="X18" s="29">
        <v>38.6</v>
      </c>
      <c r="Y18" s="29">
        <v>0.28741623231571106</v>
      </c>
      <c r="Z18" s="129"/>
      <c r="AA18" s="32">
        <v>71.854058078927764</v>
      </c>
      <c r="AB18" s="29">
        <v>718540.58078927768</v>
      </c>
      <c r="AC18" s="33">
        <v>182.37070578408063</v>
      </c>
      <c r="AD18" s="34">
        <v>220</v>
      </c>
    </row>
    <row r="19" spans="2:31" ht="27" customHeight="1" x14ac:dyDescent="0.4">
      <c r="B19" s="8" t="s">
        <v>55</v>
      </c>
      <c r="C19" s="26"/>
      <c r="D19" s="8">
        <f t="shared" si="6"/>
        <v>0</v>
      </c>
      <c r="E19" s="8"/>
      <c r="F19" s="8">
        <f t="shared" si="0"/>
        <v>0</v>
      </c>
      <c r="G19" s="8"/>
      <c r="H19" s="8">
        <f t="shared" si="1"/>
        <v>0</v>
      </c>
      <c r="I19" s="8"/>
      <c r="J19" s="8">
        <f t="shared" si="2"/>
        <v>0</v>
      </c>
      <c r="K19" s="8"/>
      <c r="L19" s="8">
        <f t="shared" si="3"/>
        <v>0</v>
      </c>
      <c r="M19" s="8"/>
      <c r="N19" s="8">
        <f t="shared" si="4"/>
        <v>0</v>
      </c>
      <c r="O19" s="8"/>
      <c r="P19" s="8"/>
      <c r="Q19" s="27">
        <f t="shared" si="5"/>
        <v>0</v>
      </c>
      <c r="R19" s="27">
        <v>0</v>
      </c>
      <c r="T19" s="24"/>
      <c r="U19" s="25"/>
      <c r="W19" s="29" t="s">
        <v>104</v>
      </c>
      <c r="X19" s="29">
        <v>74.2</v>
      </c>
      <c r="Y19" s="29">
        <v>0.55249441548771405</v>
      </c>
      <c r="Z19" s="129"/>
      <c r="AA19" s="32">
        <v>138.12360387192851</v>
      </c>
      <c r="AB19" s="29">
        <v>1381236.038719285</v>
      </c>
      <c r="AC19" s="33">
        <v>213.153709678902</v>
      </c>
      <c r="AD19" s="34">
        <v>260</v>
      </c>
    </row>
    <row r="20" spans="2:31" ht="27" customHeight="1" x14ac:dyDescent="0.4">
      <c r="B20" s="4" t="s">
        <v>9</v>
      </c>
      <c r="C20" s="4">
        <v>810</v>
      </c>
      <c r="D20" s="4">
        <f t="shared" si="6"/>
        <v>162</v>
      </c>
      <c r="E20" s="4"/>
      <c r="F20" s="4">
        <f t="shared" si="0"/>
        <v>0</v>
      </c>
      <c r="G20" s="4">
        <v>300</v>
      </c>
      <c r="H20" s="4">
        <f t="shared" si="1"/>
        <v>300</v>
      </c>
      <c r="I20" s="4">
        <v>200</v>
      </c>
      <c r="J20" s="4">
        <f t="shared" si="2"/>
        <v>500</v>
      </c>
      <c r="K20" s="4">
        <v>100</v>
      </c>
      <c r="L20" s="4">
        <f t="shared" si="3"/>
        <v>600</v>
      </c>
      <c r="M20" s="4">
        <v>200</v>
      </c>
      <c r="N20" s="4">
        <f t="shared" si="4"/>
        <v>800</v>
      </c>
      <c r="O20" s="4"/>
      <c r="P20" s="4"/>
      <c r="Q20" s="30">
        <f t="shared" si="5"/>
        <v>800</v>
      </c>
      <c r="R20" s="28">
        <f>Q20-C20</f>
        <v>-10</v>
      </c>
      <c r="T20" s="24" t="s">
        <v>105</v>
      </c>
      <c r="U20" s="31" t="s">
        <v>106</v>
      </c>
      <c r="W20" s="29" t="s">
        <v>107</v>
      </c>
      <c r="X20" s="29">
        <v>20.5</v>
      </c>
      <c r="Y20" s="29">
        <v>0.15264333581533879</v>
      </c>
      <c r="Z20" s="129"/>
      <c r="AA20" s="32">
        <v>38.160833953834697</v>
      </c>
      <c r="AB20" s="29">
        <v>381608.33953834698</v>
      </c>
      <c r="AC20" s="33">
        <v>39.26011723645545</v>
      </c>
    </row>
    <row r="21" spans="2:31" ht="27" customHeight="1" x14ac:dyDescent="0.4">
      <c r="B21" s="8" t="s">
        <v>13</v>
      </c>
      <c r="C21" s="100">
        <v>260</v>
      </c>
      <c r="D21" s="8">
        <f t="shared" si="6"/>
        <v>52</v>
      </c>
      <c r="E21" s="8"/>
      <c r="F21" s="8">
        <f t="shared" si="0"/>
        <v>0</v>
      </c>
      <c r="G21" s="8"/>
      <c r="H21" s="8">
        <f t="shared" si="1"/>
        <v>0</v>
      </c>
      <c r="I21" s="8"/>
      <c r="J21" s="8">
        <f t="shared" si="2"/>
        <v>0</v>
      </c>
      <c r="K21" s="8"/>
      <c r="L21" s="8">
        <f t="shared" si="3"/>
        <v>0</v>
      </c>
      <c r="M21" s="8">
        <v>52</v>
      </c>
      <c r="N21" s="8">
        <f t="shared" si="4"/>
        <v>52</v>
      </c>
      <c r="O21" s="8"/>
      <c r="P21" s="8"/>
      <c r="Q21" s="27">
        <f t="shared" si="5"/>
        <v>52</v>
      </c>
      <c r="R21" s="28">
        <f>Q21-C21</f>
        <v>-208</v>
      </c>
      <c r="T21" s="24" t="s">
        <v>108</v>
      </c>
      <c r="U21" s="31" t="s">
        <v>109</v>
      </c>
      <c r="W21" s="35"/>
      <c r="X21" s="35"/>
      <c r="Y21" s="35"/>
      <c r="Z21" s="35"/>
      <c r="AA21" s="35"/>
      <c r="AB21" s="35"/>
      <c r="AC21" s="35"/>
      <c r="AD21" s="35"/>
      <c r="AE21" s="35"/>
    </row>
    <row r="22" spans="2:31" ht="27" customHeight="1" thickBot="1" x14ac:dyDescent="0.45">
      <c r="B22" s="4" t="s">
        <v>16</v>
      </c>
      <c r="C22" s="101">
        <v>260</v>
      </c>
      <c r="D22" s="4">
        <f t="shared" si="6"/>
        <v>52</v>
      </c>
      <c r="E22" s="4"/>
      <c r="F22" s="4">
        <f t="shared" si="0"/>
        <v>0</v>
      </c>
      <c r="G22" s="4"/>
      <c r="H22" s="4">
        <f t="shared" si="1"/>
        <v>0</v>
      </c>
      <c r="I22" s="4"/>
      <c r="J22" s="4">
        <f t="shared" si="2"/>
        <v>0</v>
      </c>
      <c r="K22" s="4"/>
      <c r="L22" s="4">
        <f t="shared" si="3"/>
        <v>0</v>
      </c>
      <c r="M22" s="4">
        <v>52</v>
      </c>
      <c r="N22" s="4">
        <f t="shared" si="4"/>
        <v>52</v>
      </c>
      <c r="O22" s="4"/>
      <c r="P22" s="4"/>
      <c r="Q22" s="30">
        <f t="shared" si="5"/>
        <v>52</v>
      </c>
      <c r="R22" s="28">
        <f>Q22-C22</f>
        <v>-208</v>
      </c>
      <c r="T22" s="36"/>
      <c r="U22" s="37" t="s">
        <v>110</v>
      </c>
    </row>
    <row r="23" spans="2:31" ht="27" customHeight="1" x14ac:dyDescent="0.4">
      <c r="B23" s="26" t="s">
        <v>7</v>
      </c>
      <c r="C23" s="8"/>
      <c r="D23" s="8">
        <f t="shared" si="6"/>
        <v>0</v>
      </c>
      <c r="E23" s="8"/>
      <c r="F23" s="8">
        <f t="shared" si="0"/>
        <v>0</v>
      </c>
      <c r="G23" s="8"/>
      <c r="H23" s="8">
        <f t="shared" si="1"/>
        <v>0</v>
      </c>
      <c r="I23" s="8"/>
      <c r="J23" s="8">
        <f t="shared" si="2"/>
        <v>0</v>
      </c>
      <c r="K23" s="8"/>
      <c r="L23" s="8">
        <f t="shared" si="3"/>
        <v>0</v>
      </c>
      <c r="M23" s="8"/>
      <c r="N23" s="8">
        <f t="shared" si="4"/>
        <v>0</v>
      </c>
      <c r="O23" s="8"/>
      <c r="P23" s="8"/>
      <c r="Q23" s="27">
        <f t="shared" si="5"/>
        <v>0</v>
      </c>
      <c r="R23" s="27">
        <v>0</v>
      </c>
    </row>
    <row r="24" spans="2:31" ht="27" customHeight="1" thickBot="1" x14ac:dyDescent="0.45">
      <c r="B24" s="4" t="s">
        <v>31</v>
      </c>
      <c r="C24" s="12"/>
      <c r="D24" s="4">
        <f t="shared" si="6"/>
        <v>0</v>
      </c>
      <c r="E24" s="4"/>
      <c r="F24" s="4">
        <f t="shared" si="0"/>
        <v>0</v>
      </c>
      <c r="G24" s="4"/>
      <c r="H24" s="4">
        <f t="shared" si="1"/>
        <v>0</v>
      </c>
      <c r="I24" s="4"/>
      <c r="J24" s="4">
        <f t="shared" si="2"/>
        <v>0</v>
      </c>
      <c r="K24" s="4"/>
      <c r="L24" s="4">
        <f t="shared" si="3"/>
        <v>0</v>
      </c>
      <c r="M24" s="4"/>
      <c r="N24" s="4">
        <f t="shared" si="4"/>
        <v>0</v>
      </c>
      <c r="O24" s="4"/>
      <c r="P24" s="4"/>
      <c r="Q24" s="30">
        <f t="shared" si="5"/>
        <v>0</v>
      </c>
      <c r="R24" s="27">
        <v>0</v>
      </c>
    </row>
    <row r="25" spans="2:31" ht="27" customHeight="1" x14ac:dyDescent="0.4">
      <c r="B25" s="8"/>
      <c r="C25" s="8"/>
      <c r="D25" s="8"/>
      <c r="E25" s="8"/>
      <c r="F25" s="8"/>
      <c r="G25" s="8"/>
      <c r="H25" s="8"/>
      <c r="I25" s="8"/>
      <c r="J25" s="8"/>
      <c r="K25" s="8"/>
      <c r="L25" s="8"/>
      <c r="M25" s="8"/>
      <c r="N25" s="8"/>
      <c r="O25" s="8"/>
      <c r="P25" s="8"/>
      <c r="Q25" s="27">
        <f t="shared" si="5"/>
        <v>0</v>
      </c>
      <c r="R25" s="27">
        <f>Q25-C25</f>
        <v>0</v>
      </c>
      <c r="T25" s="38" t="s">
        <v>111</v>
      </c>
      <c r="U25" s="19"/>
    </row>
    <row r="26" spans="2:31" ht="27" customHeight="1" x14ac:dyDescent="0.4">
      <c r="B26" s="4"/>
      <c r="C26" s="12"/>
      <c r="D26" s="4"/>
      <c r="E26" s="4"/>
      <c r="F26" s="4"/>
      <c r="G26" s="4"/>
      <c r="H26" s="4"/>
      <c r="I26" s="4"/>
      <c r="J26" s="4"/>
      <c r="K26" s="4"/>
      <c r="L26" s="4"/>
      <c r="M26" s="4"/>
      <c r="N26" s="4"/>
      <c r="O26" s="4"/>
      <c r="P26" s="4"/>
      <c r="Q26" s="30">
        <f t="shared" si="5"/>
        <v>0</v>
      </c>
      <c r="R26" s="27">
        <f>Q26-C26</f>
        <v>0</v>
      </c>
      <c r="T26" s="24" t="s">
        <v>105</v>
      </c>
      <c r="U26" s="31" t="s">
        <v>112</v>
      </c>
    </row>
    <row r="27" spans="2:31" ht="27" customHeight="1" thickBot="1" x14ac:dyDescent="0.45">
      <c r="B27" s="8"/>
      <c r="C27" s="8"/>
      <c r="D27" s="26"/>
      <c r="E27" s="8"/>
      <c r="F27" s="8"/>
      <c r="G27" s="8"/>
      <c r="H27" s="8"/>
      <c r="I27" s="8"/>
      <c r="J27" s="8"/>
      <c r="K27" s="8"/>
      <c r="L27" s="8"/>
      <c r="M27" s="8"/>
      <c r="N27" s="8"/>
      <c r="O27" s="8"/>
      <c r="P27" s="8"/>
      <c r="Q27" s="39">
        <f t="shared" si="5"/>
        <v>0</v>
      </c>
      <c r="R27" s="27">
        <f>Q27-C27</f>
        <v>0</v>
      </c>
      <c r="T27" s="24" t="s">
        <v>108</v>
      </c>
      <c r="U27" s="31" t="s">
        <v>113</v>
      </c>
    </row>
    <row r="28" spans="2:31" ht="22.5" customHeight="1" thickBot="1" x14ac:dyDescent="0.45">
      <c r="B28" s="40"/>
      <c r="C28" s="40"/>
      <c r="D28" s="40"/>
      <c r="E28" s="40"/>
      <c r="F28" s="40"/>
      <c r="G28" s="40"/>
      <c r="H28" s="40"/>
      <c r="I28" s="40"/>
      <c r="J28" s="40"/>
      <c r="K28" s="40"/>
      <c r="L28" s="40"/>
      <c r="M28" s="40"/>
      <c r="N28" s="40"/>
      <c r="O28" s="40"/>
      <c r="P28" s="40"/>
      <c r="T28" s="24"/>
      <c r="U28" s="31" t="s">
        <v>114</v>
      </c>
    </row>
    <row r="29" spans="2:31" ht="27" customHeight="1" thickBot="1" x14ac:dyDescent="0.45">
      <c r="C29" s="121" t="s">
        <v>56</v>
      </c>
      <c r="D29" s="122"/>
      <c r="E29" s="15">
        <f>O15+2</f>
        <v>45208</v>
      </c>
      <c r="F29" s="16" t="s">
        <v>38</v>
      </c>
      <c r="G29" s="15">
        <f>E29+1</f>
        <v>45209</v>
      </c>
      <c r="H29" s="16" t="s">
        <v>38</v>
      </c>
      <c r="I29" s="15">
        <f>G29+1</f>
        <v>45210</v>
      </c>
      <c r="J29" s="16" t="s">
        <v>38</v>
      </c>
      <c r="K29" s="15">
        <f>I29+1</f>
        <v>45211</v>
      </c>
      <c r="L29" s="16" t="s">
        <v>38</v>
      </c>
      <c r="M29" s="15">
        <f>K29+1</f>
        <v>45212</v>
      </c>
      <c r="N29" s="16" t="s">
        <v>38</v>
      </c>
      <c r="O29" s="15">
        <f>M29+1</f>
        <v>45213</v>
      </c>
      <c r="P29" s="16" t="s">
        <v>38</v>
      </c>
      <c r="Q29" s="17" t="s">
        <v>39</v>
      </c>
      <c r="R29" s="17" t="s">
        <v>40</v>
      </c>
      <c r="T29" s="36"/>
      <c r="U29" s="41"/>
    </row>
    <row r="30" spans="2:31" ht="27" customHeight="1" x14ac:dyDescent="0.4">
      <c r="B30" s="20"/>
      <c r="C30" s="21"/>
      <c r="D30" s="21"/>
      <c r="E30" s="4" t="s">
        <v>44</v>
      </c>
      <c r="F30" s="4"/>
      <c r="G30" s="4" t="s">
        <v>45</v>
      </c>
      <c r="H30" s="4"/>
      <c r="I30" s="4" t="s">
        <v>46</v>
      </c>
      <c r="J30" s="4"/>
      <c r="K30" s="4" t="s">
        <v>47</v>
      </c>
      <c r="L30" s="4"/>
      <c r="M30" s="4" t="s">
        <v>48</v>
      </c>
      <c r="N30" s="4"/>
      <c r="O30" s="4" t="s">
        <v>49</v>
      </c>
      <c r="P30" s="4"/>
      <c r="Q30" s="22"/>
      <c r="R30" s="23"/>
    </row>
    <row r="31" spans="2:31" ht="27" customHeight="1" thickBot="1" x14ac:dyDescent="0.45">
      <c r="B31" s="8" t="s">
        <v>51</v>
      </c>
      <c r="C31" s="26"/>
      <c r="D31" s="8">
        <f>C31/5</f>
        <v>0</v>
      </c>
      <c r="E31" s="8"/>
      <c r="F31" s="8">
        <f t="shared" ref="F31:F38" si="7">E31</f>
        <v>0</v>
      </c>
      <c r="G31" s="8"/>
      <c r="H31" s="8">
        <f t="shared" ref="H31:H38" si="8">F31+G31</f>
        <v>0</v>
      </c>
      <c r="I31" s="8"/>
      <c r="J31" s="8">
        <f t="shared" ref="J31:J38" si="9">H31+I31</f>
        <v>0</v>
      </c>
      <c r="K31" s="8"/>
      <c r="L31" s="8">
        <f t="shared" ref="L31:L38" si="10">J31+K31</f>
        <v>0</v>
      </c>
      <c r="M31" s="8"/>
      <c r="N31" s="8">
        <f t="shared" ref="N31:N38" si="11">L31+M31</f>
        <v>0</v>
      </c>
      <c r="O31" s="8"/>
      <c r="P31" s="8"/>
      <c r="Q31" s="27">
        <f t="shared" ref="Q31:Q41" si="12">E31+G31+I31+K31+M31+O31</f>
        <v>0</v>
      </c>
      <c r="R31" s="27">
        <v>0</v>
      </c>
    </row>
    <row r="32" spans="2:31" ht="27" customHeight="1" x14ac:dyDescent="0.4">
      <c r="B32" s="12" t="s">
        <v>53</v>
      </c>
      <c r="C32" s="21"/>
      <c r="D32" s="4">
        <f t="shared" ref="D32:D38" si="13">C32/5</f>
        <v>0</v>
      </c>
      <c r="E32" s="4"/>
      <c r="F32" s="4">
        <f t="shared" si="7"/>
        <v>0</v>
      </c>
      <c r="G32" s="4"/>
      <c r="H32" s="4">
        <f t="shared" si="8"/>
        <v>0</v>
      </c>
      <c r="I32" s="4"/>
      <c r="J32" s="4">
        <f t="shared" si="9"/>
        <v>0</v>
      </c>
      <c r="K32" s="4"/>
      <c r="L32" s="4">
        <f t="shared" si="10"/>
        <v>0</v>
      </c>
      <c r="M32" s="4"/>
      <c r="N32" s="4">
        <f t="shared" si="11"/>
        <v>0</v>
      </c>
      <c r="O32" s="4"/>
      <c r="P32" s="4"/>
      <c r="Q32" s="30">
        <f t="shared" si="12"/>
        <v>0</v>
      </c>
      <c r="R32" s="27">
        <v>0</v>
      </c>
      <c r="T32" s="38" t="s">
        <v>115</v>
      </c>
      <c r="U32" s="19"/>
    </row>
    <row r="33" spans="2:21" ht="27" customHeight="1" x14ac:dyDescent="0.4">
      <c r="B33" s="8" t="s">
        <v>55</v>
      </c>
      <c r="C33" s="26"/>
      <c r="D33" s="8">
        <f t="shared" si="13"/>
        <v>0</v>
      </c>
      <c r="E33" s="8"/>
      <c r="F33" s="8">
        <f t="shared" si="7"/>
        <v>0</v>
      </c>
      <c r="G33" s="8"/>
      <c r="H33" s="8">
        <f t="shared" si="8"/>
        <v>0</v>
      </c>
      <c r="I33" s="8"/>
      <c r="J33" s="8">
        <f t="shared" si="9"/>
        <v>0</v>
      </c>
      <c r="K33" s="8"/>
      <c r="L33" s="8">
        <f t="shared" si="10"/>
        <v>0</v>
      </c>
      <c r="M33" s="8"/>
      <c r="N33" s="8">
        <f t="shared" si="11"/>
        <v>0</v>
      </c>
      <c r="O33" s="8"/>
      <c r="P33" s="8"/>
      <c r="Q33" s="27">
        <f t="shared" si="12"/>
        <v>0</v>
      </c>
      <c r="R33" s="27">
        <v>0</v>
      </c>
      <c r="T33" s="24" t="s">
        <v>105</v>
      </c>
      <c r="U33" s="31" t="s">
        <v>116</v>
      </c>
    </row>
    <row r="34" spans="2:21" ht="27" customHeight="1" x14ac:dyDescent="0.4">
      <c r="B34" s="4" t="s">
        <v>9</v>
      </c>
      <c r="C34" s="4">
        <v>1170</v>
      </c>
      <c r="D34" s="4">
        <f t="shared" si="13"/>
        <v>234</v>
      </c>
      <c r="E34" s="4">
        <v>400</v>
      </c>
      <c r="F34" s="4">
        <f t="shared" si="7"/>
        <v>400</v>
      </c>
      <c r="G34" s="4">
        <v>200</v>
      </c>
      <c r="H34" s="4">
        <f t="shared" si="8"/>
        <v>600</v>
      </c>
      <c r="I34" s="4">
        <v>200</v>
      </c>
      <c r="J34" s="4">
        <f t="shared" si="9"/>
        <v>800</v>
      </c>
      <c r="K34" s="4">
        <v>200</v>
      </c>
      <c r="L34" s="4">
        <f t="shared" si="10"/>
        <v>1000</v>
      </c>
      <c r="M34" s="4"/>
      <c r="N34" s="4">
        <f t="shared" si="11"/>
        <v>1000</v>
      </c>
      <c r="O34" s="4"/>
      <c r="P34" s="4"/>
      <c r="Q34" s="30">
        <f t="shared" si="12"/>
        <v>1000</v>
      </c>
      <c r="R34" s="28">
        <f>Q34-C34</f>
        <v>-170</v>
      </c>
      <c r="T34" s="24" t="s">
        <v>108</v>
      </c>
      <c r="U34" s="31" t="s">
        <v>117</v>
      </c>
    </row>
    <row r="35" spans="2:21" ht="27" customHeight="1" x14ac:dyDescent="0.4">
      <c r="B35" s="8" t="s">
        <v>13</v>
      </c>
      <c r="C35" s="100">
        <v>312</v>
      </c>
      <c r="D35" s="8">
        <f t="shared" si="13"/>
        <v>62.4</v>
      </c>
      <c r="E35" s="8"/>
      <c r="F35" s="8">
        <f t="shared" si="7"/>
        <v>0</v>
      </c>
      <c r="G35" s="8">
        <v>200</v>
      </c>
      <c r="H35" s="8">
        <f t="shared" si="8"/>
        <v>200</v>
      </c>
      <c r="I35" s="8"/>
      <c r="J35" s="8">
        <f t="shared" si="9"/>
        <v>200</v>
      </c>
      <c r="K35" s="8"/>
      <c r="L35" s="8">
        <f t="shared" si="10"/>
        <v>200</v>
      </c>
      <c r="M35" s="8"/>
      <c r="N35" s="8">
        <f t="shared" si="11"/>
        <v>200</v>
      </c>
      <c r="O35" s="8"/>
      <c r="P35" s="8"/>
      <c r="Q35" s="27">
        <f t="shared" si="12"/>
        <v>200</v>
      </c>
      <c r="R35" s="28">
        <f>Q35-C35</f>
        <v>-112</v>
      </c>
      <c r="T35" s="24"/>
      <c r="U35" s="31" t="s">
        <v>118</v>
      </c>
    </row>
    <row r="36" spans="2:21" ht="27" customHeight="1" thickBot="1" x14ac:dyDescent="0.45">
      <c r="B36" s="4" t="s">
        <v>16</v>
      </c>
      <c r="C36" s="101">
        <v>260</v>
      </c>
      <c r="D36" s="4">
        <f t="shared" si="13"/>
        <v>52</v>
      </c>
      <c r="E36" s="4"/>
      <c r="F36" s="4">
        <f t="shared" si="7"/>
        <v>0</v>
      </c>
      <c r="G36" s="4"/>
      <c r="H36" s="4">
        <f t="shared" si="8"/>
        <v>0</v>
      </c>
      <c r="I36" s="4"/>
      <c r="J36" s="4">
        <f t="shared" si="9"/>
        <v>0</v>
      </c>
      <c r="K36" s="4"/>
      <c r="L36" s="4">
        <f t="shared" si="10"/>
        <v>0</v>
      </c>
      <c r="M36" s="4">
        <v>146</v>
      </c>
      <c r="N36" s="4">
        <f t="shared" si="11"/>
        <v>146</v>
      </c>
      <c r="O36" s="4"/>
      <c r="P36" s="4"/>
      <c r="Q36" s="30">
        <f t="shared" si="12"/>
        <v>146</v>
      </c>
      <c r="R36" s="28">
        <f>Q36-C36</f>
        <v>-114</v>
      </c>
      <c r="T36" s="36"/>
      <c r="U36" s="41"/>
    </row>
    <row r="37" spans="2:21" ht="27" customHeight="1" x14ac:dyDescent="0.4">
      <c r="B37" s="26" t="s">
        <v>7</v>
      </c>
      <c r="C37" s="8" t="s">
        <v>546</v>
      </c>
      <c r="D37" s="8" t="e">
        <f t="shared" si="13"/>
        <v>#VALUE!</v>
      </c>
      <c r="E37" s="8"/>
      <c r="F37" s="8">
        <f t="shared" si="7"/>
        <v>0</v>
      </c>
      <c r="G37" s="8"/>
      <c r="H37" s="8">
        <f t="shared" si="8"/>
        <v>0</v>
      </c>
      <c r="I37" s="8"/>
      <c r="J37" s="8">
        <f t="shared" si="9"/>
        <v>0</v>
      </c>
      <c r="K37" s="8"/>
      <c r="L37" s="8">
        <f t="shared" si="10"/>
        <v>0</v>
      </c>
      <c r="M37" s="8"/>
      <c r="N37" s="8">
        <f t="shared" si="11"/>
        <v>0</v>
      </c>
      <c r="O37" s="8"/>
      <c r="P37" s="8"/>
      <c r="Q37" s="27">
        <f t="shared" si="12"/>
        <v>0</v>
      </c>
      <c r="R37" s="27">
        <v>0</v>
      </c>
    </row>
    <row r="38" spans="2:21" ht="27" customHeight="1" x14ac:dyDescent="0.4">
      <c r="B38" s="4" t="s">
        <v>31</v>
      </c>
      <c r="C38" s="12"/>
      <c r="D38" s="4">
        <f t="shared" si="13"/>
        <v>0</v>
      </c>
      <c r="E38" s="4"/>
      <c r="F38" s="4">
        <f t="shared" si="7"/>
        <v>0</v>
      </c>
      <c r="G38" s="4"/>
      <c r="H38" s="4">
        <f t="shared" si="8"/>
        <v>0</v>
      </c>
      <c r="I38" s="4"/>
      <c r="J38" s="4">
        <f t="shared" si="9"/>
        <v>0</v>
      </c>
      <c r="K38" s="4"/>
      <c r="L38" s="4">
        <f t="shared" si="10"/>
        <v>0</v>
      </c>
      <c r="M38" s="4"/>
      <c r="N38" s="4">
        <f t="shared" si="11"/>
        <v>0</v>
      </c>
      <c r="O38" s="4"/>
      <c r="P38" s="4"/>
      <c r="Q38" s="30">
        <f t="shared" si="12"/>
        <v>0</v>
      </c>
      <c r="R38" s="27">
        <v>0</v>
      </c>
    </row>
    <row r="39" spans="2:21" ht="27" customHeight="1" x14ac:dyDescent="0.4">
      <c r="B39" s="8"/>
      <c r="C39" s="8"/>
      <c r="D39" s="8"/>
      <c r="E39" s="8"/>
      <c r="F39" s="8"/>
      <c r="G39" s="8"/>
      <c r="H39" s="8"/>
      <c r="I39" s="8"/>
      <c r="J39" s="8"/>
      <c r="K39" s="8"/>
      <c r="L39" s="8"/>
      <c r="M39" s="8"/>
      <c r="N39" s="8"/>
      <c r="O39" s="8"/>
      <c r="P39" s="8"/>
      <c r="Q39" s="27">
        <f t="shared" si="12"/>
        <v>0</v>
      </c>
      <c r="R39" s="27">
        <f>Q39-C39</f>
        <v>0</v>
      </c>
    </row>
    <row r="40" spans="2:21" ht="27" customHeight="1" x14ac:dyDescent="0.4">
      <c r="B40" s="4"/>
      <c r="C40" s="12"/>
      <c r="D40" s="4"/>
      <c r="E40" s="4"/>
      <c r="F40" s="4"/>
      <c r="G40" s="4"/>
      <c r="H40" s="4"/>
      <c r="I40" s="4"/>
      <c r="J40" s="4"/>
      <c r="K40" s="4"/>
      <c r="L40" s="4"/>
      <c r="M40" s="4"/>
      <c r="N40" s="4"/>
      <c r="O40" s="4"/>
      <c r="P40" s="4"/>
      <c r="Q40" s="30">
        <f t="shared" si="12"/>
        <v>0</v>
      </c>
      <c r="R40" s="27">
        <f>Q40-C40</f>
        <v>0</v>
      </c>
    </row>
    <row r="41" spans="2:21" ht="27" customHeight="1" thickBot="1" x14ac:dyDescent="0.45">
      <c r="B41" s="8"/>
      <c r="C41" s="8"/>
      <c r="D41" s="26"/>
      <c r="E41" s="8"/>
      <c r="F41" s="8"/>
      <c r="G41" s="8"/>
      <c r="H41" s="8"/>
      <c r="I41" s="8"/>
      <c r="J41" s="8"/>
      <c r="K41" s="8"/>
      <c r="L41" s="8"/>
      <c r="M41" s="8"/>
      <c r="N41" s="8"/>
      <c r="O41" s="8"/>
      <c r="P41" s="8"/>
      <c r="Q41" s="39">
        <f t="shared" si="12"/>
        <v>0</v>
      </c>
      <c r="R41" s="27">
        <f>Q41-C41</f>
        <v>0</v>
      </c>
    </row>
    <row r="42" spans="2:21" ht="136.5" customHeight="1" thickBot="1" x14ac:dyDescent="0.45">
      <c r="B42" s="42"/>
      <c r="C42" s="42"/>
      <c r="D42" s="42"/>
      <c r="E42" s="42"/>
      <c r="F42" s="42"/>
      <c r="G42" s="42"/>
      <c r="H42" s="42"/>
      <c r="I42" s="42"/>
      <c r="J42" s="42"/>
      <c r="K42" s="42"/>
      <c r="L42" s="42"/>
      <c r="M42" s="42"/>
      <c r="N42" s="42"/>
      <c r="O42" s="42"/>
      <c r="P42" s="42"/>
    </row>
    <row r="43" spans="2:21" ht="18" customHeight="1" x14ac:dyDescent="0.4">
      <c r="B43" s="43"/>
      <c r="C43" s="123" t="s">
        <v>56</v>
      </c>
      <c r="D43" s="124"/>
      <c r="E43" s="44">
        <f>O29+2</f>
        <v>45215</v>
      </c>
      <c r="F43" s="45" t="s">
        <v>38</v>
      </c>
      <c r="G43" s="44">
        <f>E43+1</f>
        <v>45216</v>
      </c>
      <c r="H43" s="45" t="s">
        <v>38</v>
      </c>
      <c r="I43" s="44">
        <f>G43+1</f>
        <v>45217</v>
      </c>
      <c r="J43" s="45" t="s">
        <v>38</v>
      </c>
      <c r="K43" s="44">
        <f>I43+1</f>
        <v>45218</v>
      </c>
      <c r="L43" s="45" t="s">
        <v>38</v>
      </c>
      <c r="M43" s="44">
        <f>K43+1</f>
        <v>45219</v>
      </c>
      <c r="N43" s="45" t="s">
        <v>38</v>
      </c>
      <c r="O43" s="44">
        <f>M43+1</f>
        <v>45220</v>
      </c>
      <c r="P43" s="45" t="s">
        <v>38</v>
      </c>
      <c r="Q43" s="17" t="s">
        <v>39</v>
      </c>
      <c r="R43" s="17" t="s">
        <v>40</v>
      </c>
    </row>
    <row r="44" spans="2:21" ht="27" customHeight="1" x14ac:dyDescent="0.4">
      <c r="B44" s="20"/>
      <c r="C44" s="21"/>
      <c r="D44" s="21"/>
      <c r="E44" s="4" t="s">
        <v>44</v>
      </c>
      <c r="F44" s="4"/>
      <c r="G44" s="4" t="s">
        <v>45</v>
      </c>
      <c r="H44" s="4"/>
      <c r="I44" s="4" t="s">
        <v>46</v>
      </c>
      <c r="J44" s="4"/>
      <c r="K44" s="4" t="s">
        <v>47</v>
      </c>
      <c r="L44" s="4"/>
      <c r="M44" s="4" t="s">
        <v>48</v>
      </c>
      <c r="N44" s="4"/>
      <c r="O44" s="4" t="s">
        <v>49</v>
      </c>
      <c r="P44" s="4"/>
      <c r="Q44" s="22"/>
      <c r="R44" s="23"/>
    </row>
    <row r="45" spans="2:21" ht="27" customHeight="1" x14ac:dyDescent="0.4">
      <c r="B45" s="8" t="s">
        <v>51</v>
      </c>
      <c r="C45" s="26"/>
      <c r="D45" s="8">
        <f>C45/5</f>
        <v>0</v>
      </c>
      <c r="E45" s="8"/>
      <c r="F45" s="8">
        <f t="shared" ref="F45:F52" si="14">E45</f>
        <v>0</v>
      </c>
      <c r="G45" s="8"/>
      <c r="H45" s="8">
        <f t="shared" ref="H45:H52" si="15">F45+G45</f>
        <v>0</v>
      </c>
      <c r="I45" s="8"/>
      <c r="J45" s="8">
        <f t="shared" ref="J45:J52" si="16">H45+I45</f>
        <v>0</v>
      </c>
      <c r="K45" s="8"/>
      <c r="L45" s="8">
        <f t="shared" ref="L45:L52" si="17">J45+K45</f>
        <v>0</v>
      </c>
      <c r="M45" s="8"/>
      <c r="N45" s="8">
        <f t="shared" ref="N45:N52" si="18">L45+M45</f>
        <v>0</v>
      </c>
      <c r="O45" s="8"/>
      <c r="P45" s="8"/>
      <c r="Q45" s="27">
        <f t="shared" ref="Q45:Q55" si="19">E45+G45+I45+K45+M45+O45</f>
        <v>0</v>
      </c>
      <c r="R45" s="27">
        <v>0</v>
      </c>
    </row>
    <row r="46" spans="2:21" ht="27" customHeight="1" x14ac:dyDescent="0.4">
      <c r="B46" s="12" t="s">
        <v>53</v>
      </c>
      <c r="C46" s="21"/>
      <c r="D46" s="4">
        <f t="shared" ref="D46:D52" si="20">C46/5</f>
        <v>0</v>
      </c>
      <c r="E46" s="4"/>
      <c r="F46" s="4">
        <f t="shared" si="14"/>
        <v>0</v>
      </c>
      <c r="G46" s="4"/>
      <c r="H46" s="4">
        <f t="shared" si="15"/>
        <v>0</v>
      </c>
      <c r="I46" s="4"/>
      <c r="J46" s="4">
        <f t="shared" si="16"/>
        <v>0</v>
      </c>
      <c r="K46" s="4"/>
      <c r="L46" s="4">
        <f t="shared" si="17"/>
        <v>0</v>
      </c>
      <c r="M46" s="4"/>
      <c r="N46" s="4">
        <f t="shared" si="18"/>
        <v>0</v>
      </c>
      <c r="O46" s="4"/>
      <c r="P46" s="4"/>
      <c r="Q46" s="30">
        <f t="shared" si="19"/>
        <v>0</v>
      </c>
      <c r="R46" s="27">
        <v>0</v>
      </c>
    </row>
    <row r="47" spans="2:21" ht="27" customHeight="1" x14ac:dyDescent="0.4">
      <c r="B47" s="8" t="s">
        <v>55</v>
      </c>
      <c r="C47" s="26"/>
      <c r="D47" s="8">
        <f t="shared" si="20"/>
        <v>0</v>
      </c>
      <c r="E47" s="8"/>
      <c r="F47" s="8">
        <f t="shared" si="14"/>
        <v>0</v>
      </c>
      <c r="G47" s="8"/>
      <c r="H47" s="8">
        <f t="shared" si="15"/>
        <v>0</v>
      </c>
      <c r="I47" s="8"/>
      <c r="J47" s="8">
        <f t="shared" si="16"/>
        <v>0</v>
      </c>
      <c r="K47" s="8"/>
      <c r="L47" s="8">
        <f t="shared" si="17"/>
        <v>0</v>
      </c>
      <c r="M47" s="8"/>
      <c r="N47" s="8">
        <f t="shared" si="18"/>
        <v>0</v>
      </c>
      <c r="O47" s="8"/>
      <c r="P47" s="8"/>
      <c r="Q47" s="27">
        <f t="shared" si="19"/>
        <v>0</v>
      </c>
      <c r="R47" s="27">
        <v>0</v>
      </c>
    </row>
    <row r="48" spans="2:21" ht="27" customHeight="1" x14ac:dyDescent="0.4">
      <c r="B48" s="4" t="s">
        <v>9</v>
      </c>
      <c r="C48" s="4">
        <v>450</v>
      </c>
      <c r="D48" s="4">
        <f>C48/4</f>
        <v>112.5</v>
      </c>
      <c r="E48" s="4"/>
      <c r="F48" s="4">
        <f t="shared" si="14"/>
        <v>0</v>
      </c>
      <c r="G48" s="4">
        <v>100</v>
      </c>
      <c r="H48" s="4">
        <f t="shared" si="15"/>
        <v>100</v>
      </c>
      <c r="I48" s="4">
        <v>400</v>
      </c>
      <c r="J48" s="4">
        <f t="shared" si="16"/>
        <v>500</v>
      </c>
      <c r="K48" s="4"/>
      <c r="L48" s="4">
        <f t="shared" si="17"/>
        <v>500</v>
      </c>
      <c r="M48" s="4"/>
      <c r="N48" s="4">
        <f t="shared" si="18"/>
        <v>500</v>
      </c>
      <c r="O48" s="4"/>
      <c r="P48" s="4"/>
      <c r="Q48" s="30">
        <f t="shared" si="19"/>
        <v>500</v>
      </c>
      <c r="R48" s="28">
        <f>Q48-C48</f>
        <v>50</v>
      </c>
    </row>
    <row r="49" spans="2:18" ht="27" customHeight="1" x14ac:dyDescent="0.4">
      <c r="B49" s="8" t="s">
        <v>13</v>
      </c>
      <c r="C49" s="100">
        <v>104</v>
      </c>
      <c r="D49" s="8">
        <f t="shared" ref="D49:D50" si="21">C49/4</f>
        <v>26</v>
      </c>
      <c r="E49" s="8"/>
      <c r="F49" s="8">
        <f t="shared" si="14"/>
        <v>0</v>
      </c>
      <c r="G49" s="8"/>
      <c r="H49" s="8">
        <f t="shared" si="15"/>
        <v>0</v>
      </c>
      <c r="I49" s="8"/>
      <c r="J49" s="8">
        <f t="shared" si="16"/>
        <v>0</v>
      </c>
      <c r="K49" s="8"/>
      <c r="L49" s="8">
        <f t="shared" si="17"/>
        <v>0</v>
      </c>
      <c r="M49" s="8"/>
      <c r="N49" s="8">
        <f t="shared" si="18"/>
        <v>0</v>
      </c>
      <c r="O49" s="8"/>
      <c r="P49" s="8"/>
      <c r="Q49" s="27">
        <f t="shared" si="19"/>
        <v>0</v>
      </c>
      <c r="R49" s="28">
        <f>Q49-C49</f>
        <v>-104</v>
      </c>
    </row>
    <row r="50" spans="2:18" ht="27" customHeight="1" x14ac:dyDescent="0.4">
      <c r="B50" s="4" t="s">
        <v>16</v>
      </c>
      <c r="C50" s="101">
        <v>312</v>
      </c>
      <c r="D50" s="4">
        <f t="shared" si="21"/>
        <v>78</v>
      </c>
      <c r="E50" s="4"/>
      <c r="F50" s="4">
        <f t="shared" si="14"/>
        <v>0</v>
      </c>
      <c r="G50" s="4"/>
      <c r="H50" s="4">
        <f t="shared" si="15"/>
        <v>0</v>
      </c>
      <c r="I50" s="4">
        <v>54</v>
      </c>
      <c r="J50" s="4">
        <f t="shared" si="16"/>
        <v>54</v>
      </c>
      <c r="K50" s="4"/>
      <c r="L50" s="4">
        <f t="shared" si="17"/>
        <v>54</v>
      </c>
      <c r="M50" s="4">
        <v>104</v>
      </c>
      <c r="N50" s="4">
        <f t="shared" si="18"/>
        <v>158</v>
      </c>
      <c r="O50" s="4"/>
      <c r="P50" s="4"/>
      <c r="Q50" s="30">
        <f t="shared" si="19"/>
        <v>158</v>
      </c>
      <c r="R50" s="28">
        <f>Q50-C50</f>
        <v>-154</v>
      </c>
    </row>
    <row r="51" spans="2:18" ht="27" customHeight="1" x14ac:dyDescent="0.4">
      <c r="B51" s="26" t="s">
        <v>7</v>
      </c>
      <c r="C51" s="8"/>
      <c r="D51" s="8">
        <f t="shared" si="20"/>
        <v>0</v>
      </c>
      <c r="E51" s="8"/>
      <c r="F51" s="8">
        <f t="shared" si="14"/>
        <v>0</v>
      </c>
      <c r="G51" s="8"/>
      <c r="H51" s="8">
        <f t="shared" si="15"/>
        <v>0</v>
      </c>
      <c r="I51" s="8"/>
      <c r="J51" s="8">
        <f t="shared" si="16"/>
        <v>0</v>
      </c>
      <c r="K51" s="8"/>
      <c r="L51" s="8">
        <f t="shared" si="17"/>
        <v>0</v>
      </c>
      <c r="M51" s="8"/>
      <c r="N51" s="8">
        <f t="shared" si="18"/>
        <v>0</v>
      </c>
      <c r="O51" s="8"/>
      <c r="P51" s="8"/>
      <c r="Q51" s="27">
        <f t="shared" si="19"/>
        <v>0</v>
      </c>
      <c r="R51" s="27">
        <v>0</v>
      </c>
    </row>
    <row r="52" spans="2:18" ht="27" customHeight="1" x14ac:dyDescent="0.4">
      <c r="B52" s="4" t="s">
        <v>31</v>
      </c>
      <c r="C52" s="12"/>
      <c r="D52" s="4">
        <f t="shared" si="20"/>
        <v>0</v>
      </c>
      <c r="E52" s="4"/>
      <c r="F52" s="4">
        <f t="shared" si="14"/>
        <v>0</v>
      </c>
      <c r="G52" s="4"/>
      <c r="H52" s="4">
        <f t="shared" si="15"/>
        <v>0</v>
      </c>
      <c r="I52" s="4"/>
      <c r="J52" s="4">
        <f t="shared" si="16"/>
        <v>0</v>
      </c>
      <c r="K52" s="4"/>
      <c r="L52" s="4">
        <f t="shared" si="17"/>
        <v>0</v>
      </c>
      <c r="M52" s="4"/>
      <c r="N52" s="4">
        <f t="shared" si="18"/>
        <v>0</v>
      </c>
      <c r="O52" s="4"/>
      <c r="P52" s="4"/>
      <c r="Q52" s="30">
        <f t="shared" si="19"/>
        <v>0</v>
      </c>
      <c r="R52" s="27">
        <v>0</v>
      </c>
    </row>
    <row r="53" spans="2:18" ht="27" customHeight="1" x14ac:dyDescent="0.4">
      <c r="B53" s="8"/>
      <c r="C53" s="8"/>
      <c r="D53" s="8"/>
      <c r="E53" s="8"/>
      <c r="F53" s="8"/>
      <c r="G53" s="8"/>
      <c r="H53" s="8"/>
      <c r="I53" s="8"/>
      <c r="J53" s="8"/>
      <c r="K53" s="8"/>
      <c r="L53" s="8"/>
      <c r="M53" s="8"/>
      <c r="N53" s="8"/>
      <c r="O53" s="8"/>
      <c r="P53" s="8"/>
      <c r="Q53" s="27">
        <f t="shared" si="19"/>
        <v>0</v>
      </c>
      <c r="R53" s="27">
        <f>Q53-C53</f>
        <v>0</v>
      </c>
    </row>
    <row r="54" spans="2:18" ht="27" customHeight="1" x14ac:dyDescent="0.4">
      <c r="B54" s="4"/>
      <c r="C54" s="12"/>
      <c r="D54" s="4"/>
      <c r="E54" s="4"/>
      <c r="F54" s="4"/>
      <c r="G54" s="4"/>
      <c r="H54" s="4"/>
      <c r="I54" s="4"/>
      <c r="J54" s="4"/>
      <c r="K54" s="4"/>
      <c r="L54" s="4"/>
      <c r="M54" s="4"/>
      <c r="N54" s="4"/>
      <c r="O54" s="4"/>
      <c r="P54" s="4"/>
      <c r="Q54" s="30">
        <f t="shared" si="19"/>
        <v>0</v>
      </c>
      <c r="R54" s="27">
        <f>Q54-C54</f>
        <v>0</v>
      </c>
    </row>
    <row r="55" spans="2:18" ht="27" customHeight="1" thickBot="1" x14ac:dyDescent="0.45">
      <c r="B55" s="8"/>
      <c r="C55" s="8"/>
      <c r="D55" s="26"/>
      <c r="E55" s="8"/>
      <c r="F55" s="8"/>
      <c r="G55" s="8"/>
      <c r="H55" s="8"/>
      <c r="I55" s="8"/>
      <c r="J55" s="8"/>
      <c r="K55" s="8"/>
      <c r="L55" s="8"/>
      <c r="M55" s="8"/>
      <c r="N55" s="8"/>
      <c r="O55" s="8"/>
      <c r="P55" s="8"/>
      <c r="Q55" s="39">
        <f t="shared" si="19"/>
        <v>0</v>
      </c>
      <c r="R55" s="27">
        <f>Q55-C55</f>
        <v>0</v>
      </c>
    </row>
    <row r="56" spans="2:18" ht="22.5" customHeight="1" thickBot="1" x14ac:dyDescent="0.45">
      <c r="B56" s="43"/>
      <c r="C56" s="43"/>
      <c r="D56" s="43"/>
      <c r="E56" s="43"/>
      <c r="F56" s="43"/>
      <c r="G56" s="43"/>
      <c r="H56" s="43"/>
      <c r="I56" s="43"/>
      <c r="J56" s="43"/>
      <c r="K56" s="43"/>
      <c r="L56" s="43"/>
      <c r="M56" s="43"/>
      <c r="N56" s="43"/>
      <c r="O56" s="43"/>
      <c r="P56" s="43"/>
    </row>
    <row r="57" spans="2:18" ht="27" customHeight="1" x14ac:dyDescent="0.4">
      <c r="B57" s="43"/>
      <c r="C57" s="123" t="s">
        <v>56</v>
      </c>
      <c r="D57" s="124"/>
      <c r="E57" s="44">
        <f>O43+2</f>
        <v>45222</v>
      </c>
      <c r="F57" s="45" t="s">
        <v>38</v>
      </c>
      <c r="G57" s="44">
        <f>E57+1</f>
        <v>45223</v>
      </c>
      <c r="H57" s="45" t="s">
        <v>38</v>
      </c>
      <c r="I57" s="44">
        <f>G57+1</f>
        <v>45224</v>
      </c>
      <c r="J57" s="45" t="s">
        <v>38</v>
      </c>
      <c r="K57" s="44">
        <f>I57+1</f>
        <v>45225</v>
      </c>
      <c r="L57" s="45" t="s">
        <v>38</v>
      </c>
      <c r="M57" s="44">
        <f>K57+1</f>
        <v>45226</v>
      </c>
      <c r="N57" s="45" t="s">
        <v>38</v>
      </c>
      <c r="O57" s="44">
        <f>M57+1</f>
        <v>45227</v>
      </c>
      <c r="P57" s="45" t="s">
        <v>38</v>
      </c>
      <c r="Q57" s="17" t="s">
        <v>39</v>
      </c>
      <c r="R57" s="17" t="s">
        <v>40</v>
      </c>
    </row>
    <row r="58" spans="2:18" ht="27" customHeight="1" x14ac:dyDescent="0.4">
      <c r="B58" s="20"/>
      <c r="C58" s="21"/>
      <c r="D58" s="21"/>
      <c r="E58" s="4" t="s">
        <v>44</v>
      </c>
      <c r="F58" s="4"/>
      <c r="G58" s="4" t="s">
        <v>45</v>
      </c>
      <c r="H58" s="4"/>
      <c r="I58" s="4" t="s">
        <v>46</v>
      </c>
      <c r="J58" s="4"/>
      <c r="K58" s="4" t="s">
        <v>47</v>
      </c>
      <c r="L58" s="4"/>
      <c r="M58" s="4" t="s">
        <v>48</v>
      </c>
      <c r="N58" s="4"/>
      <c r="O58" s="4" t="s">
        <v>49</v>
      </c>
      <c r="P58" s="4"/>
      <c r="Q58" s="22"/>
      <c r="R58" s="23"/>
    </row>
    <row r="59" spans="2:18" ht="27" customHeight="1" x14ac:dyDescent="0.4">
      <c r="B59" s="8" t="s">
        <v>51</v>
      </c>
      <c r="C59" s="26"/>
      <c r="D59" s="8">
        <f>C59/5</f>
        <v>0</v>
      </c>
      <c r="E59" s="8"/>
      <c r="F59" s="8">
        <f t="shared" ref="F59:F66" si="22">E59</f>
        <v>0</v>
      </c>
      <c r="G59" s="8"/>
      <c r="H59" s="8">
        <f t="shared" ref="H59:H66" si="23">F59+G59</f>
        <v>0</v>
      </c>
      <c r="I59" s="8"/>
      <c r="J59" s="8">
        <f t="shared" ref="J59:J66" si="24">H59+I59</f>
        <v>0</v>
      </c>
      <c r="K59" s="8"/>
      <c r="L59" s="8">
        <f t="shared" ref="L59:L66" si="25">J59+K59</f>
        <v>0</v>
      </c>
      <c r="M59" s="8"/>
      <c r="N59" s="8">
        <f t="shared" ref="N59:N66" si="26">L59+M59</f>
        <v>0</v>
      </c>
      <c r="O59" s="8"/>
      <c r="P59" s="8"/>
      <c r="Q59" s="27">
        <f t="shared" ref="Q59:Q69" si="27">E59+G59+I59+K59+M59+O59</f>
        <v>0</v>
      </c>
      <c r="R59" s="27">
        <v>0</v>
      </c>
    </row>
    <row r="60" spans="2:18" ht="27" customHeight="1" x14ac:dyDescent="0.4">
      <c r="B60" s="12" t="s">
        <v>53</v>
      </c>
      <c r="C60" s="21"/>
      <c r="D60" s="4">
        <f t="shared" ref="D60:D66" si="28">C60/5</f>
        <v>0</v>
      </c>
      <c r="E60" s="4"/>
      <c r="F60" s="4">
        <f t="shared" si="22"/>
        <v>0</v>
      </c>
      <c r="G60" s="4"/>
      <c r="H60" s="4">
        <f t="shared" si="23"/>
        <v>0</v>
      </c>
      <c r="I60" s="4"/>
      <c r="J60" s="4">
        <f t="shared" si="24"/>
        <v>0</v>
      </c>
      <c r="K60" s="4"/>
      <c r="L60" s="4">
        <f t="shared" si="25"/>
        <v>0</v>
      </c>
      <c r="M60" s="4"/>
      <c r="N60" s="4">
        <f t="shared" si="26"/>
        <v>0</v>
      </c>
      <c r="O60" s="4"/>
      <c r="P60" s="4"/>
      <c r="Q60" s="30">
        <f t="shared" si="27"/>
        <v>0</v>
      </c>
      <c r="R60" s="27">
        <v>0</v>
      </c>
    </row>
    <row r="61" spans="2:18" ht="27" customHeight="1" x14ac:dyDescent="0.4">
      <c r="B61" s="8" t="s">
        <v>55</v>
      </c>
      <c r="C61" s="26"/>
      <c r="D61" s="8">
        <f t="shared" si="28"/>
        <v>0</v>
      </c>
      <c r="E61" s="8"/>
      <c r="F61" s="8">
        <f t="shared" si="22"/>
        <v>0</v>
      </c>
      <c r="G61" s="8"/>
      <c r="H61" s="8">
        <f t="shared" si="23"/>
        <v>0</v>
      </c>
      <c r="I61" s="8"/>
      <c r="J61" s="8">
        <f t="shared" si="24"/>
        <v>0</v>
      </c>
      <c r="K61" s="8"/>
      <c r="L61" s="8">
        <f t="shared" si="25"/>
        <v>0</v>
      </c>
      <c r="M61" s="8"/>
      <c r="N61" s="8">
        <f t="shared" si="26"/>
        <v>0</v>
      </c>
      <c r="O61" s="8"/>
      <c r="P61" s="8"/>
      <c r="Q61" s="27">
        <f t="shared" si="27"/>
        <v>0</v>
      </c>
      <c r="R61" s="27">
        <v>0</v>
      </c>
    </row>
    <row r="62" spans="2:18" ht="27" customHeight="1" x14ac:dyDescent="0.4">
      <c r="B62" s="4" t="s">
        <v>9</v>
      </c>
      <c r="C62" s="4">
        <v>810</v>
      </c>
      <c r="D62" s="4">
        <f t="shared" si="28"/>
        <v>162</v>
      </c>
      <c r="E62" s="4">
        <v>300</v>
      </c>
      <c r="F62" s="4">
        <f t="shared" si="22"/>
        <v>300</v>
      </c>
      <c r="G62" s="4">
        <v>200</v>
      </c>
      <c r="H62" s="4">
        <f t="shared" si="23"/>
        <v>500</v>
      </c>
      <c r="I62" s="4">
        <v>98</v>
      </c>
      <c r="J62" s="4">
        <f t="shared" si="24"/>
        <v>598</v>
      </c>
      <c r="K62" s="4"/>
      <c r="L62" s="4">
        <f t="shared" si="25"/>
        <v>598</v>
      </c>
      <c r="M62" s="4"/>
      <c r="N62" s="4">
        <f t="shared" si="26"/>
        <v>598</v>
      </c>
      <c r="O62" s="4"/>
      <c r="P62" s="4"/>
      <c r="Q62" s="30">
        <f t="shared" si="27"/>
        <v>598</v>
      </c>
      <c r="R62" s="28">
        <f>Q62-C62</f>
        <v>-212</v>
      </c>
    </row>
    <row r="63" spans="2:18" ht="27" customHeight="1" x14ac:dyDescent="0.4">
      <c r="B63" s="8" t="s">
        <v>13</v>
      </c>
      <c r="C63" s="100">
        <v>312</v>
      </c>
      <c r="D63" s="8">
        <f t="shared" si="28"/>
        <v>62.4</v>
      </c>
      <c r="E63" s="8"/>
      <c r="F63" s="8">
        <f t="shared" si="22"/>
        <v>0</v>
      </c>
      <c r="G63" s="8">
        <v>104</v>
      </c>
      <c r="H63" s="8">
        <f t="shared" si="23"/>
        <v>104</v>
      </c>
      <c r="I63" s="8"/>
      <c r="J63" s="8">
        <f t="shared" si="24"/>
        <v>104</v>
      </c>
      <c r="K63" s="8"/>
      <c r="L63" s="8">
        <f t="shared" si="25"/>
        <v>104</v>
      </c>
      <c r="M63" s="8"/>
      <c r="N63" s="8">
        <f t="shared" si="26"/>
        <v>104</v>
      </c>
      <c r="O63" s="8"/>
      <c r="P63" s="8"/>
      <c r="Q63" s="27">
        <f t="shared" si="27"/>
        <v>104</v>
      </c>
      <c r="R63" s="28">
        <f>Q63-C63</f>
        <v>-208</v>
      </c>
    </row>
    <row r="64" spans="2:18" ht="27" customHeight="1" x14ac:dyDescent="0.4">
      <c r="B64" s="4" t="s">
        <v>16</v>
      </c>
      <c r="C64" s="101">
        <v>312</v>
      </c>
      <c r="D64" s="4">
        <f t="shared" si="28"/>
        <v>62.4</v>
      </c>
      <c r="E64" s="4"/>
      <c r="F64" s="4">
        <f t="shared" si="22"/>
        <v>0</v>
      </c>
      <c r="G64" s="4"/>
      <c r="H64" s="4">
        <f t="shared" si="23"/>
        <v>0</v>
      </c>
      <c r="I64" s="4"/>
      <c r="J64" s="4">
        <f t="shared" si="24"/>
        <v>0</v>
      </c>
      <c r="K64" s="4"/>
      <c r="L64" s="4">
        <f t="shared" si="25"/>
        <v>0</v>
      </c>
      <c r="M64" s="4"/>
      <c r="N64" s="4">
        <f t="shared" si="26"/>
        <v>0</v>
      </c>
      <c r="O64" s="4"/>
      <c r="P64" s="4"/>
      <c r="Q64" s="30">
        <f t="shared" si="27"/>
        <v>0</v>
      </c>
      <c r="R64" s="28">
        <f>Q64-C64</f>
        <v>-312</v>
      </c>
    </row>
    <row r="65" spans="2:22" ht="27" customHeight="1" x14ac:dyDescent="0.4">
      <c r="B65" s="26" t="s">
        <v>7</v>
      </c>
      <c r="C65" s="8"/>
      <c r="D65" s="8">
        <f t="shared" si="28"/>
        <v>0</v>
      </c>
      <c r="E65" s="8"/>
      <c r="F65" s="8">
        <f t="shared" si="22"/>
        <v>0</v>
      </c>
      <c r="G65" s="8"/>
      <c r="H65" s="8">
        <f t="shared" si="23"/>
        <v>0</v>
      </c>
      <c r="I65" s="8"/>
      <c r="J65" s="8">
        <f t="shared" si="24"/>
        <v>0</v>
      </c>
      <c r="K65" s="8"/>
      <c r="L65" s="8">
        <f t="shared" si="25"/>
        <v>0</v>
      </c>
      <c r="M65" s="8"/>
      <c r="N65" s="8">
        <f t="shared" si="26"/>
        <v>0</v>
      </c>
      <c r="O65" s="8"/>
      <c r="P65" s="8"/>
      <c r="Q65" s="27">
        <f t="shared" si="27"/>
        <v>0</v>
      </c>
      <c r="R65" s="27">
        <v>0</v>
      </c>
    </row>
    <row r="66" spans="2:22" ht="27" customHeight="1" x14ac:dyDescent="0.4">
      <c r="B66" s="4" t="s">
        <v>31</v>
      </c>
      <c r="C66" s="12"/>
      <c r="D66" s="4">
        <f t="shared" si="28"/>
        <v>0</v>
      </c>
      <c r="E66" s="4"/>
      <c r="F66" s="4">
        <f t="shared" si="22"/>
        <v>0</v>
      </c>
      <c r="G66" s="4"/>
      <c r="H66" s="4">
        <f t="shared" si="23"/>
        <v>0</v>
      </c>
      <c r="I66" s="4"/>
      <c r="J66" s="4">
        <f t="shared" si="24"/>
        <v>0</v>
      </c>
      <c r="K66" s="4"/>
      <c r="L66" s="4">
        <f t="shared" si="25"/>
        <v>0</v>
      </c>
      <c r="M66" s="4"/>
      <c r="N66" s="4">
        <f t="shared" si="26"/>
        <v>0</v>
      </c>
      <c r="O66" s="4"/>
      <c r="P66" s="4"/>
      <c r="Q66" s="30">
        <f t="shared" si="27"/>
        <v>0</v>
      </c>
      <c r="R66" s="27">
        <v>0</v>
      </c>
    </row>
    <row r="67" spans="2:22" ht="27" customHeight="1" x14ac:dyDescent="0.4">
      <c r="B67" s="8"/>
      <c r="C67" s="8"/>
      <c r="D67" s="8"/>
      <c r="E67" s="8"/>
      <c r="F67" s="8"/>
      <c r="G67" s="8"/>
      <c r="H67" s="8"/>
      <c r="I67" s="8"/>
      <c r="J67" s="8"/>
      <c r="K67" s="8"/>
      <c r="L67" s="8"/>
      <c r="M67" s="8"/>
      <c r="N67" s="8"/>
      <c r="O67" s="8"/>
      <c r="P67" s="8"/>
      <c r="Q67" s="27">
        <f t="shared" si="27"/>
        <v>0</v>
      </c>
      <c r="R67" s="27">
        <f>Q67-C67</f>
        <v>0</v>
      </c>
    </row>
    <row r="68" spans="2:22" ht="27" customHeight="1" x14ac:dyDescent="0.4">
      <c r="B68" s="4"/>
      <c r="C68" s="12"/>
      <c r="D68" s="4"/>
      <c r="E68" s="4"/>
      <c r="F68" s="4"/>
      <c r="G68" s="4"/>
      <c r="H68" s="4"/>
      <c r="I68" s="4"/>
      <c r="J68" s="4"/>
      <c r="K68" s="4"/>
      <c r="L68" s="4"/>
      <c r="M68" s="4"/>
      <c r="N68" s="4"/>
      <c r="O68" s="4"/>
      <c r="P68" s="4"/>
      <c r="Q68" s="30">
        <f t="shared" si="27"/>
        <v>0</v>
      </c>
      <c r="R68" s="27">
        <f>Q68-C68</f>
        <v>0</v>
      </c>
    </row>
    <row r="69" spans="2:22" ht="27" customHeight="1" thickBot="1" x14ac:dyDescent="0.45">
      <c r="B69" s="8"/>
      <c r="C69" s="8"/>
      <c r="D69" s="26"/>
      <c r="E69" s="8"/>
      <c r="F69" s="8"/>
      <c r="G69" s="8"/>
      <c r="H69" s="8"/>
      <c r="I69" s="8"/>
      <c r="J69" s="8"/>
      <c r="K69" s="8"/>
      <c r="L69" s="8"/>
      <c r="M69" s="8"/>
      <c r="N69" s="8"/>
      <c r="O69" s="8"/>
      <c r="P69" s="8"/>
      <c r="Q69" s="39">
        <f t="shared" si="27"/>
        <v>0</v>
      </c>
      <c r="R69" s="27">
        <f>Q69-C69</f>
        <v>0</v>
      </c>
    </row>
    <row r="70" spans="2:22" ht="22.5" customHeight="1" thickBot="1" x14ac:dyDescent="0.45">
      <c r="B70" s="42"/>
      <c r="C70" s="42"/>
      <c r="D70" s="42"/>
      <c r="E70" s="42"/>
      <c r="F70" s="42"/>
      <c r="G70" s="42"/>
      <c r="H70" s="42"/>
      <c r="I70" s="42"/>
      <c r="J70" s="42"/>
      <c r="K70" s="42"/>
      <c r="L70" s="42"/>
      <c r="M70" s="42"/>
      <c r="N70" s="42"/>
      <c r="O70" s="42"/>
      <c r="P70" s="42"/>
    </row>
    <row r="71" spans="2:22" ht="27" customHeight="1" x14ac:dyDescent="0.4">
      <c r="B71" s="43"/>
      <c r="C71" s="123" t="s">
        <v>56</v>
      </c>
      <c r="D71" s="124"/>
      <c r="E71" s="44">
        <f>O57+2</f>
        <v>45229</v>
      </c>
      <c r="F71" s="45" t="s">
        <v>38</v>
      </c>
      <c r="G71" s="44">
        <f>E71+1</f>
        <v>45230</v>
      </c>
      <c r="H71" s="45" t="s">
        <v>38</v>
      </c>
      <c r="I71" s="44">
        <f>G71+1</f>
        <v>45231</v>
      </c>
      <c r="J71" s="45" t="s">
        <v>38</v>
      </c>
      <c r="K71" s="44">
        <f>I71+1</f>
        <v>45232</v>
      </c>
      <c r="L71" s="45" t="s">
        <v>38</v>
      </c>
      <c r="M71" s="44">
        <f>K71+1</f>
        <v>45233</v>
      </c>
      <c r="N71" s="45" t="s">
        <v>38</v>
      </c>
      <c r="O71" s="44">
        <f>M71+1</f>
        <v>45234</v>
      </c>
      <c r="P71" s="45" t="s">
        <v>38</v>
      </c>
      <c r="Q71" s="17" t="s">
        <v>39</v>
      </c>
      <c r="R71" s="17" t="s">
        <v>40</v>
      </c>
      <c r="S71" s="46"/>
      <c r="T71" s="12" t="s">
        <v>57</v>
      </c>
      <c r="U71" s="47" t="s">
        <v>58</v>
      </c>
      <c r="V71" s="47" t="s">
        <v>40</v>
      </c>
    </row>
    <row r="72" spans="2:22" ht="27" customHeight="1" x14ac:dyDescent="0.4">
      <c r="B72" s="20"/>
      <c r="C72" s="21"/>
      <c r="D72" s="21"/>
      <c r="E72" s="4" t="s">
        <v>44</v>
      </c>
      <c r="F72" s="4"/>
      <c r="G72" s="4" t="s">
        <v>45</v>
      </c>
      <c r="H72" s="4"/>
      <c r="I72" s="4" t="s">
        <v>46</v>
      </c>
      <c r="J72" s="4"/>
      <c r="K72" s="4" t="s">
        <v>47</v>
      </c>
      <c r="L72" s="4"/>
      <c r="M72" s="4" t="s">
        <v>48</v>
      </c>
      <c r="N72" s="4"/>
      <c r="O72" s="4" t="s">
        <v>49</v>
      </c>
      <c r="P72" s="4"/>
      <c r="Q72" s="22"/>
      <c r="R72" s="23"/>
      <c r="S72" s="48"/>
      <c r="T72" s="12"/>
      <c r="U72" s="49"/>
      <c r="V72" s="49"/>
    </row>
    <row r="73" spans="2:22" ht="27" customHeight="1" x14ac:dyDescent="0.4">
      <c r="B73" s="8" t="s">
        <v>51</v>
      </c>
      <c r="C73" s="26"/>
      <c r="D73" s="8">
        <f t="shared" ref="D73:D80" si="29">C73/5</f>
        <v>0</v>
      </c>
      <c r="E73" s="8"/>
      <c r="F73" s="8">
        <f t="shared" ref="F73:F80" si="30">E73</f>
        <v>0</v>
      </c>
      <c r="G73" s="8"/>
      <c r="H73" s="8">
        <f t="shared" ref="H73:H80" si="31">F73+G73</f>
        <v>0</v>
      </c>
      <c r="I73" s="8"/>
      <c r="J73" s="8">
        <f t="shared" ref="J73:J80" si="32">H73+I73</f>
        <v>0</v>
      </c>
      <c r="K73" s="8"/>
      <c r="L73" s="8">
        <f t="shared" ref="L73:L80" si="33">J73+K73</f>
        <v>0</v>
      </c>
      <c r="M73" s="8"/>
      <c r="N73" s="8">
        <f t="shared" ref="N73:N80" si="34">L73+M73</f>
        <v>0</v>
      </c>
      <c r="O73" s="8"/>
      <c r="P73" s="8"/>
      <c r="Q73" s="27">
        <f t="shared" ref="Q73:Q83" si="35">E73+G73+I73+K73+M73+O73</f>
        <v>0</v>
      </c>
      <c r="R73" s="27">
        <v>0</v>
      </c>
      <c r="S73" s="48"/>
      <c r="T73" s="12"/>
      <c r="U73" s="49"/>
      <c r="V73" s="49"/>
    </row>
    <row r="74" spans="2:22" ht="27" customHeight="1" x14ac:dyDescent="0.4">
      <c r="B74" s="12" t="s">
        <v>53</v>
      </c>
      <c r="C74" s="21"/>
      <c r="D74" s="4">
        <f t="shared" si="29"/>
        <v>0</v>
      </c>
      <c r="E74" s="4"/>
      <c r="F74" s="4">
        <f t="shared" si="30"/>
        <v>0</v>
      </c>
      <c r="G74" s="4"/>
      <c r="H74" s="4">
        <f t="shared" si="31"/>
        <v>0</v>
      </c>
      <c r="I74" s="4"/>
      <c r="J74" s="4">
        <f t="shared" si="32"/>
        <v>0</v>
      </c>
      <c r="K74" s="4"/>
      <c r="L74" s="4">
        <f t="shared" si="33"/>
        <v>0</v>
      </c>
      <c r="M74" s="4"/>
      <c r="N74" s="4">
        <f t="shared" si="34"/>
        <v>0</v>
      </c>
      <c r="O74" s="4"/>
      <c r="P74" s="4"/>
      <c r="Q74" s="30">
        <f t="shared" si="35"/>
        <v>0</v>
      </c>
      <c r="R74" s="27">
        <v>0</v>
      </c>
      <c r="S74" s="48"/>
      <c r="T74" s="12"/>
      <c r="U74" s="49"/>
      <c r="V74" s="49"/>
    </row>
    <row r="75" spans="2:22" ht="27" customHeight="1" x14ac:dyDescent="0.4">
      <c r="B75" s="8" t="s">
        <v>55</v>
      </c>
      <c r="C75" s="26"/>
      <c r="D75" s="8">
        <f t="shared" si="29"/>
        <v>0</v>
      </c>
      <c r="E75" s="8"/>
      <c r="F75" s="8">
        <f t="shared" si="30"/>
        <v>0</v>
      </c>
      <c r="G75" s="8"/>
      <c r="H75" s="8">
        <f t="shared" si="31"/>
        <v>0</v>
      </c>
      <c r="I75" s="8"/>
      <c r="J75" s="8">
        <f t="shared" si="32"/>
        <v>0</v>
      </c>
      <c r="K75" s="8"/>
      <c r="L75" s="8">
        <f t="shared" si="33"/>
        <v>0</v>
      </c>
      <c r="M75" s="8"/>
      <c r="N75" s="8">
        <f t="shared" si="34"/>
        <v>0</v>
      </c>
      <c r="O75" s="8"/>
      <c r="P75" s="8"/>
      <c r="Q75" s="27">
        <f t="shared" si="35"/>
        <v>0</v>
      </c>
      <c r="R75" s="27">
        <v>0</v>
      </c>
      <c r="S75" s="48"/>
      <c r="T75" s="12"/>
      <c r="U75" s="49"/>
      <c r="V75" s="49"/>
    </row>
    <row r="76" spans="2:22" ht="27" customHeight="1" x14ac:dyDescent="0.4">
      <c r="B76" s="4" t="s">
        <v>9</v>
      </c>
      <c r="C76" s="4">
        <v>360</v>
      </c>
      <c r="D76" s="4">
        <f t="shared" si="29"/>
        <v>72</v>
      </c>
      <c r="E76" s="4">
        <v>400</v>
      </c>
      <c r="F76" s="4">
        <f t="shared" si="30"/>
        <v>400</v>
      </c>
      <c r="G76" s="4"/>
      <c r="H76" s="4">
        <f t="shared" si="31"/>
        <v>400</v>
      </c>
      <c r="I76" s="4"/>
      <c r="J76" s="4">
        <f t="shared" si="32"/>
        <v>400</v>
      </c>
      <c r="K76" s="4"/>
      <c r="L76" s="4">
        <f t="shared" si="33"/>
        <v>400</v>
      </c>
      <c r="M76" s="4"/>
      <c r="N76" s="4">
        <f t="shared" si="34"/>
        <v>400</v>
      </c>
      <c r="O76" s="4"/>
      <c r="P76" s="4"/>
      <c r="Q76" s="30">
        <f t="shared" si="35"/>
        <v>400</v>
      </c>
      <c r="R76" s="28">
        <f>Q76-C76</f>
        <v>40</v>
      </c>
      <c r="S76" s="50" t="s">
        <v>59</v>
      </c>
      <c r="T76" s="12"/>
      <c r="U76" s="51">
        <f t="shared" ref="U76:U83" si="36">Q76+Q34+Q48+Q62+P76</f>
        <v>2498</v>
      </c>
      <c r="V76" s="52">
        <f t="shared" ref="V76:V83" si="37">U76-C20-C34-C48-C62-C76</f>
        <v>-1102</v>
      </c>
    </row>
    <row r="77" spans="2:22" ht="27" customHeight="1" x14ac:dyDescent="0.4">
      <c r="B77" s="8" t="s">
        <v>13</v>
      </c>
      <c r="C77" s="100">
        <v>468</v>
      </c>
      <c r="D77" s="8">
        <f t="shared" si="29"/>
        <v>93.6</v>
      </c>
      <c r="E77" s="8"/>
      <c r="F77" s="8">
        <f t="shared" si="30"/>
        <v>0</v>
      </c>
      <c r="G77" s="8">
        <v>52</v>
      </c>
      <c r="H77" s="8">
        <f t="shared" si="31"/>
        <v>52</v>
      </c>
      <c r="I77" s="8">
        <v>74</v>
      </c>
      <c r="J77" s="8">
        <f t="shared" si="32"/>
        <v>126</v>
      </c>
      <c r="K77" s="8">
        <v>32</v>
      </c>
      <c r="L77" s="8">
        <f t="shared" si="33"/>
        <v>158</v>
      </c>
      <c r="M77" s="8">
        <v>197</v>
      </c>
      <c r="N77" s="8">
        <f t="shared" si="34"/>
        <v>355</v>
      </c>
      <c r="O77" s="8"/>
      <c r="P77" s="8"/>
      <c r="Q77" s="27">
        <f t="shared" si="35"/>
        <v>355</v>
      </c>
      <c r="R77" s="28">
        <f>Q77-C77</f>
        <v>-113</v>
      </c>
      <c r="S77" s="53" t="s">
        <v>13</v>
      </c>
      <c r="T77" s="8"/>
      <c r="U77" s="51">
        <f t="shared" si="36"/>
        <v>659</v>
      </c>
      <c r="V77" s="52">
        <f t="shared" si="37"/>
        <v>-797</v>
      </c>
    </row>
    <row r="78" spans="2:22" ht="27" customHeight="1" x14ac:dyDescent="0.4">
      <c r="B78" s="4" t="s">
        <v>16</v>
      </c>
      <c r="C78" s="101">
        <v>416</v>
      </c>
      <c r="D78" s="4">
        <f t="shared" si="29"/>
        <v>83.2</v>
      </c>
      <c r="E78" s="4"/>
      <c r="F78" s="4">
        <f t="shared" si="30"/>
        <v>0</v>
      </c>
      <c r="G78" s="4"/>
      <c r="H78" s="4">
        <f t="shared" si="31"/>
        <v>0</v>
      </c>
      <c r="I78" s="4"/>
      <c r="J78" s="4">
        <f t="shared" si="32"/>
        <v>0</v>
      </c>
      <c r="K78" s="4">
        <v>104</v>
      </c>
      <c r="L78" s="4">
        <f t="shared" si="33"/>
        <v>104</v>
      </c>
      <c r="M78" s="4">
        <v>0</v>
      </c>
      <c r="N78" s="4">
        <f t="shared" si="34"/>
        <v>104</v>
      </c>
      <c r="O78" s="4"/>
      <c r="P78" s="4"/>
      <c r="Q78" s="30">
        <f t="shared" si="35"/>
        <v>104</v>
      </c>
      <c r="R78" s="28">
        <f>Q78-C78</f>
        <v>-312</v>
      </c>
      <c r="S78" s="50" t="s">
        <v>16</v>
      </c>
      <c r="T78" s="12"/>
      <c r="U78" s="51">
        <f t="shared" si="36"/>
        <v>408</v>
      </c>
      <c r="V78" s="52">
        <f t="shared" si="37"/>
        <v>-1152</v>
      </c>
    </row>
    <row r="79" spans="2:22" ht="27" customHeight="1" x14ac:dyDescent="0.4">
      <c r="B79" s="26" t="s">
        <v>7</v>
      </c>
      <c r="C79" s="8"/>
      <c r="D79" s="8">
        <f t="shared" si="29"/>
        <v>0</v>
      </c>
      <c r="E79" s="8"/>
      <c r="F79" s="8">
        <f t="shared" si="30"/>
        <v>0</v>
      </c>
      <c r="G79" s="8"/>
      <c r="H79" s="8">
        <f t="shared" si="31"/>
        <v>0</v>
      </c>
      <c r="I79" s="8"/>
      <c r="J79" s="8">
        <f t="shared" si="32"/>
        <v>0</v>
      </c>
      <c r="K79" s="8"/>
      <c r="L79" s="8">
        <f t="shared" si="33"/>
        <v>0</v>
      </c>
      <c r="M79" s="8"/>
      <c r="N79" s="8">
        <f t="shared" si="34"/>
        <v>0</v>
      </c>
      <c r="O79" s="8"/>
      <c r="P79" s="8"/>
      <c r="Q79" s="27">
        <f t="shared" si="35"/>
        <v>0</v>
      </c>
      <c r="R79" s="27">
        <v>0</v>
      </c>
      <c r="S79" s="53" t="s">
        <v>21</v>
      </c>
      <c r="T79" s="8"/>
      <c r="U79" s="51">
        <f t="shared" si="36"/>
        <v>0</v>
      </c>
      <c r="V79" s="51" t="e">
        <f t="shared" si="37"/>
        <v>#VALUE!</v>
      </c>
    </row>
    <row r="80" spans="2:22" ht="27" customHeight="1" x14ac:dyDescent="0.4">
      <c r="B80" s="4" t="s">
        <v>31</v>
      </c>
      <c r="C80" s="12"/>
      <c r="D80" s="4">
        <f t="shared" si="29"/>
        <v>0</v>
      </c>
      <c r="E80" s="4"/>
      <c r="F80" s="4">
        <f t="shared" si="30"/>
        <v>0</v>
      </c>
      <c r="G80" s="4"/>
      <c r="H80" s="4">
        <f t="shared" si="31"/>
        <v>0</v>
      </c>
      <c r="I80" s="4"/>
      <c r="J80" s="4">
        <f t="shared" si="32"/>
        <v>0</v>
      </c>
      <c r="K80" s="4"/>
      <c r="L80" s="4">
        <f t="shared" si="33"/>
        <v>0</v>
      </c>
      <c r="M80" s="4"/>
      <c r="N80" s="4">
        <f t="shared" si="34"/>
        <v>0</v>
      </c>
      <c r="O80" s="4"/>
      <c r="P80" s="4"/>
      <c r="Q80" s="30">
        <f t="shared" si="35"/>
        <v>0</v>
      </c>
      <c r="R80" s="27">
        <v>0</v>
      </c>
      <c r="S80" s="53" t="s">
        <v>60</v>
      </c>
      <c r="T80" s="8"/>
      <c r="U80" s="51">
        <f t="shared" si="36"/>
        <v>0</v>
      </c>
      <c r="V80" s="51">
        <f t="shared" si="37"/>
        <v>0</v>
      </c>
    </row>
    <row r="81" spans="2:22" ht="27" customHeight="1" x14ac:dyDescent="0.4">
      <c r="B81" s="8"/>
      <c r="C81" s="8"/>
      <c r="D81" s="8"/>
      <c r="E81" s="8"/>
      <c r="F81" s="8"/>
      <c r="G81" s="8"/>
      <c r="H81" s="8"/>
      <c r="I81" s="8"/>
      <c r="J81" s="8"/>
      <c r="K81" s="8"/>
      <c r="L81" s="8"/>
      <c r="M81" s="8"/>
      <c r="N81" s="8"/>
      <c r="O81" s="8"/>
      <c r="P81" s="8"/>
      <c r="Q81" s="27">
        <f t="shared" si="35"/>
        <v>0</v>
      </c>
      <c r="R81" s="27">
        <f>Q81-C81</f>
        <v>0</v>
      </c>
      <c r="S81" s="54" t="s">
        <v>29</v>
      </c>
      <c r="T81" s="12"/>
      <c r="U81" s="51">
        <f t="shared" si="36"/>
        <v>0</v>
      </c>
      <c r="V81" s="51">
        <f t="shared" si="37"/>
        <v>0</v>
      </c>
    </row>
    <row r="82" spans="2:22" ht="27" customHeight="1" x14ac:dyDescent="0.4">
      <c r="B82" s="4"/>
      <c r="C82" s="12"/>
      <c r="D82" s="4"/>
      <c r="E82" s="4"/>
      <c r="F82" s="4"/>
      <c r="G82" s="4"/>
      <c r="H82" s="4"/>
      <c r="I82" s="4"/>
      <c r="J82" s="4"/>
      <c r="K82" s="4"/>
      <c r="L82" s="4"/>
      <c r="M82" s="4"/>
      <c r="N82" s="4"/>
      <c r="O82" s="4"/>
      <c r="P82" s="4"/>
      <c r="Q82" s="30">
        <f t="shared" si="35"/>
        <v>0</v>
      </c>
      <c r="R82" s="27">
        <f>Q82-C82</f>
        <v>0</v>
      </c>
      <c r="S82" s="53" t="s">
        <v>31</v>
      </c>
      <c r="T82" s="8"/>
      <c r="U82" s="51">
        <f t="shared" si="36"/>
        <v>0</v>
      </c>
      <c r="V82" s="51">
        <f t="shared" si="37"/>
        <v>0</v>
      </c>
    </row>
    <row r="83" spans="2:22" ht="27" customHeight="1" thickBot="1" x14ac:dyDescent="0.45">
      <c r="B83" s="8"/>
      <c r="C83" s="8"/>
      <c r="D83" s="26"/>
      <c r="E83" s="8"/>
      <c r="F83" s="8"/>
      <c r="G83" s="8"/>
      <c r="H83" s="8"/>
      <c r="I83" s="8"/>
      <c r="J83" s="8"/>
      <c r="K83" s="8"/>
      <c r="L83" s="8"/>
      <c r="M83" s="8"/>
      <c r="N83" s="8"/>
      <c r="O83" s="8"/>
      <c r="P83" s="8"/>
      <c r="Q83" s="39">
        <f t="shared" si="35"/>
        <v>0</v>
      </c>
      <c r="R83" s="27">
        <f>Q83-C83</f>
        <v>0</v>
      </c>
      <c r="S83" s="50" t="s">
        <v>61</v>
      </c>
      <c r="T83" s="12"/>
      <c r="U83" s="51">
        <f t="shared" si="36"/>
        <v>0</v>
      </c>
      <c r="V83" s="52">
        <f t="shared" si="37"/>
        <v>0</v>
      </c>
    </row>
    <row r="84" spans="2:22" x14ac:dyDescent="0.4">
      <c r="E84" s="40"/>
      <c r="F84" s="40"/>
      <c r="G84" s="40"/>
      <c r="H84" s="40"/>
      <c r="I84" s="40"/>
      <c r="J84" s="40"/>
      <c r="K84" s="40"/>
      <c r="L84" s="40"/>
      <c r="M84" s="40"/>
      <c r="N84" s="40"/>
      <c r="O84" s="40"/>
      <c r="P84" s="40"/>
    </row>
    <row r="85" spans="2:22" ht="13.5" customHeight="1" x14ac:dyDescent="0.4">
      <c r="B85" s="12" t="s">
        <v>62</v>
      </c>
      <c r="C85" s="12"/>
      <c r="D85" s="55" t="s">
        <v>63</v>
      </c>
    </row>
    <row r="86" spans="2:22" ht="13.5" customHeight="1" x14ac:dyDescent="0.4">
      <c r="B86" s="8" t="s">
        <v>51</v>
      </c>
      <c r="C86" s="8"/>
      <c r="D86" s="8">
        <f t="shared" ref="D86:D91" si="38">C99-C86</f>
        <v>3000</v>
      </c>
      <c r="E86" s="56">
        <f>D86/4</f>
        <v>750</v>
      </c>
    </row>
    <row r="87" spans="2:22" ht="13.5" customHeight="1" x14ac:dyDescent="0.4">
      <c r="B87" s="12" t="s">
        <v>53</v>
      </c>
      <c r="C87" s="12"/>
      <c r="D87" s="8">
        <f t="shared" si="38"/>
        <v>600</v>
      </c>
      <c r="E87" s="56">
        <f t="shared" ref="E87:E96" si="39">D87/4</f>
        <v>150</v>
      </c>
    </row>
    <row r="88" spans="2:22" ht="13.5" customHeight="1" x14ac:dyDescent="0.4">
      <c r="B88" s="8" t="s">
        <v>55</v>
      </c>
      <c r="C88" s="8"/>
      <c r="D88" s="8">
        <f t="shared" si="38"/>
        <v>160</v>
      </c>
      <c r="E88" s="56">
        <f t="shared" si="39"/>
        <v>40</v>
      </c>
    </row>
    <row r="89" spans="2:22" ht="13.5" customHeight="1" x14ac:dyDescent="0.4">
      <c r="B89" s="12" t="s">
        <v>9</v>
      </c>
      <c r="C89" s="12"/>
      <c r="D89" s="8">
        <f t="shared" si="38"/>
        <v>850</v>
      </c>
      <c r="E89" s="56">
        <f t="shared" si="39"/>
        <v>212.5</v>
      </c>
    </row>
    <row r="90" spans="2:22" ht="13.5" customHeight="1" x14ac:dyDescent="0.4">
      <c r="B90" s="8" t="s">
        <v>13</v>
      </c>
      <c r="C90" s="8"/>
      <c r="D90" s="8">
        <f t="shared" si="38"/>
        <v>300</v>
      </c>
      <c r="E90" s="56">
        <f t="shared" si="39"/>
        <v>75</v>
      </c>
    </row>
    <row r="91" spans="2:22" ht="13.5" customHeight="1" x14ac:dyDescent="0.4">
      <c r="B91" s="12" t="s">
        <v>16</v>
      </c>
      <c r="C91" s="12"/>
      <c r="D91" s="8">
        <f t="shared" si="38"/>
        <v>450</v>
      </c>
      <c r="E91" s="56">
        <f t="shared" si="39"/>
        <v>112.5</v>
      </c>
    </row>
    <row r="92" spans="2:22" ht="13.5" customHeight="1" x14ac:dyDescent="0.4">
      <c r="B92" s="8" t="s">
        <v>21</v>
      </c>
      <c r="C92" s="12"/>
      <c r="D92" s="8">
        <f>C106-C92</f>
        <v>750</v>
      </c>
      <c r="E92" s="56">
        <f t="shared" si="39"/>
        <v>187.5</v>
      </c>
    </row>
    <row r="93" spans="2:22" ht="13.5" customHeight="1" x14ac:dyDescent="0.4">
      <c r="B93" s="12" t="s">
        <v>26</v>
      </c>
      <c r="C93" s="8"/>
      <c r="D93" s="8">
        <f>C107-C93</f>
        <v>100</v>
      </c>
      <c r="E93" s="56">
        <f t="shared" si="39"/>
        <v>25</v>
      </c>
    </row>
    <row r="94" spans="2:22" ht="13.5" customHeight="1" x14ac:dyDescent="0.4">
      <c r="B94" s="8" t="s">
        <v>60</v>
      </c>
      <c r="C94" s="12"/>
      <c r="D94" s="8">
        <f>C108-C94</f>
        <v>200</v>
      </c>
      <c r="E94" s="56">
        <f t="shared" si="39"/>
        <v>50</v>
      </c>
    </row>
    <row r="95" spans="2:22" ht="13.5" customHeight="1" x14ac:dyDescent="0.4">
      <c r="B95" s="4" t="s">
        <v>29</v>
      </c>
      <c r="C95" s="8"/>
      <c r="D95" s="8">
        <f>C109-C95</f>
        <v>280</v>
      </c>
      <c r="E95" s="56">
        <f t="shared" si="39"/>
        <v>70</v>
      </c>
    </row>
    <row r="96" spans="2:22" x14ac:dyDescent="0.4">
      <c r="B96" s="8" t="s">
        <v>31</v>
      </c>
      <c r="C96" s="12"/>
      <c r="D96" s="8">
        <f>C110-C96</f>
        <v>0</v>
      </c>
      <c r="E96" s="56">
        <f t="shared" si="39"/>
        <v>0</v>
      </c>
    </row>
    <row r="97" spans="2:14" x14ac:dyDescent="0.4">
      <c r="B97" s="12"/>
    </row>
    <row r="98" spans="2:14" x14ac:dyDescent="0.4">
      <c r="B98" s="112" t="s">
        <v>64</v>
      </c>
      <c r="C98" s="113"/>
      <c r="D98" s="40"/>
    </row>
    <row r="99" spans="2:14" x14ac:dyDescent="0.4">
      <c r="B99" s="8" t="s">
        <v>51</v>
      </c>
      <c r="C99" s="8">
        <v>3000</v>
      </c>
      <c r="D99" s="40"/>
      <c r="I99" s="57" t="s">
        <v>65</v>
      </c>
      <c r="J99" s="58" t="s">
        <v>66</v>
      </c>
      <c r="K99" s="55" t="s">
        <v>63</v>
      </c>
      <c r="L99" s="11"/>
      <c r="M99" s="125" t="s">
        <v>67</v>
      </c>
      <c r="N99" s="125"/>
    </row>
    <row r="100" spans="2:14" x14ac:dyDescent="0.4">
      <c r="B100" s="12" t="s">
        <v>53</v>
      </c>
      <c r="C100" s="12">
        <v>600</v>
      </c>
      <c r="D100" s="40"/>
      <c r="I100" s="4" t="s">
        <v>68</v>
      </c>
      <c r="J100" s="59">
        <v>337</v>
      </c>
      <c r="K100" s="12">
        <f>M100-J100</f>
        <v>1163</v>
      </c>
      <c r="L100" s="4" t="s">
        <v>68</v>
      </c>
      <c r="M100" s="125">
        <v>1500</v>
      </c>
      <c r="N100" s="125"/>
    </row>
    <row r="101" spans="2:14" x14ac:dyDescent="0.4">
      <c r="B101" s="8" t="s">
        <v>55</v>
      </c>
      <c r="C101" s="8">
        <v>160</v>
      </c>
      <c r="D101" s="40"/>
      <c r="I101" s="12" t="s">
        <v>53</v>
      </c>
      <c r="J101" s="59">
        <v>63</v>
      </c>
      <c r="K101" s="12">
        <f>M101-J101</f>
        <v>-23</v>
      </c>
      <c r="L101" s="12" t="s">
        <v>53</v>
      </c>
      <c r="M101" s="125">
        <v>40</v>
      </c>
      <c r="N101" s="125"/>
    </row>
    <row r="102" spans="2:14" x14ac:dyDescent="0.4">
      <c r="B102" s="12" t="s">
        <v>59</v>
      </c>
      <c r="C102" s="12">
        <v>850</v>
      </c>
      <c r="D102" s="40"/>
      <c r="I102" s="4" t="s">
        <v>55</v>
      </c>
      <c r="J102" s="59">
        <v>46</v>
      </c>
      <c r="K102" s="12">
        <f t="shared" ref="K102" si="40">M102-J102</f>
        <v>54</v>
      </c>
      <c r="L102" s="4" t="s">
        <v>55</v>
      </c>
      <c r="M102" s="125">
        <v>100</v>
      </c>
      <c r="N102" s="125"/>
    </row>
    <row r="103" spans="2:14" x14ac:dyDescent="0.4">
      <c r="B103" s="8" t="s">
        <v>13</v>
      </c>
      <c r="C103" s="8">
        <v>300</v>
      </c>
      <c r="D103" s="40"/>
      <c r="I103" s="12" t="s">
        <v>59</v>
      </c>
      <c r="J103" s="12">
        <v>177</v>
      </c>
      <c r="K103" s="12">
        <f>M103-J103</f>
        <v>373</v>
      </c>
      <c r="L103" s="12" t="s">
        <v>59</v>
      </c>
      <c r="M103" s="125">
        <v>550</v>
      </c>
      <c r="N103" s="125"/>
    </row>
    <row r="104" spans="2:14" x14ac:dyDescent="0.4">
      <c r="B104" s="12" t="s">
        <v>16</v>
      </c>
      <c r="C104" s="12">
        <v>450</v>
      </c>
      <c r="D104" s="40"/>
      <c r="I104" s="12" t="s">
        <v>13</v>
      </c>
      <c r="J104" s="12">
        <v>140</v>
      </c>
      <c r="K104" s="12">
        <f t="shared" ref="K104:K110" si="41">M104-J104</f>
        <v>280</v>
      </c>
      <c r="L104" s="12" t="s">
        <v>13</v>
      </c>
      <c r="M104" s="125">
        <v>420</v>
      </c>
      <c r="N104" s="125"/>
    </row>
    <row r="105" spans="2:14" x14ac:dyDescent="0.4">
      <c r="B105" s="8" t="s">
        <v>21</v>
      </c>
      <c r="C105" s="8">
        <v>3760</v>
      </c>
      <c r="D105" s="40"/>
      <c r="I105" s="12" t="s">
        <v>16</v>
      </c>
      <c r="J105" s="12">
        <v>306</v>
      </c>
      <c r="K105" s="12">
        <f t="shared" si="41"/>
        <v>244</v>
      </c>
      <c r="L105" s="12" t="s">
        <v>16</v>
      </c>
      <c r="M105" s="125">
        <v>550</v>
      </c>
      <c r="N105" s="125"/>
    </row>
    <row r="106" spans="2:14" x14ac:dyDescent="0.4">
      <c r="B106" s="12" t="s">
        <v>26</v>
      </c>
      <c r="C106" s="12">
        <v>750</v>
      </c>
      <c r="D106" s="40"/>
      <c r="I106" s="12" t="s">
        <v>69</v>
      </c>
      <c r="J106" s="12">
        <v>99</v>
      </c>
      <c r="K106" s="12">
        <f t="shared" si="41"/>
        <v>51</v>
      </c>
      <c r="L106" s="12" t="s">
        <v>70</v>
      </c>
      <c r="M106" s="125">
        <v>150</v>
      </c>
      <c r="N106" s="125"/>
    </row>
    <row r="107" spans="2:14" x14ac:dyDescent="0.4">
      <c r="B107" s="8" t="s">
        <v>60</v>
      </c>
      <c r="C107" s="8">
        <v>100</v>
      </c>
      <c r="D107" s="40"/>
      <c r="I107" s="12" t="s">
        <v>21</v>
      </c>
      <c r="J107" s="12">
        <v>36</v>
      </c>
      <c r="K107" s="12">
        <f t="shared" si="41"/>
        <v>1964</v>
      </c>
      <c r="L107" s="12" t="s">
        <v>21</v>
      </c>
      <c r="M107" s="125">
        <v>2000</v>
      </c>
      <c r="N107" s="125"/>
    </row>
    <row r="108" spans="2:14" x14ac:dyDescent="0.4">
      <c r="B108" s="4" t="s">
        <v>29</v>
      </c>
      <c r="C108" s="12">
        <v>200</v>
      </c>
      <c r="D108" s="40"/>
      <c r="I108" s="12" t="s">
        <v>71</v>
      </c>
      <c r="J108" s="12">
        <v>20</v>
      </c>
      <c r="K108" s="12">
        <f t="shared" si="41"/>
        <v>530</v>
      </c>
      <c r="L108" s="12" t="s">
        <v>71</v>
      </c>
      <c r="M108" s="125">
        <v>550</v>
      </c>
      <c r="N108" s="125"/>
    </row>
    <row r="109" spans="2:14" x14ac:dyDescent="0.4">
      <c r="B109" s="8" t="s">
        <v>31</v>
      </c>
      <c r="C109" s="8">
        <v>280</v>
      </c>
      <c r="D109" s="40"/>
      <c r="I109" s="12" t="s">
        <v>72</v>
      </c>
      <c r="J109" s="12">
        <v>10</v>
      </c>
      <c r="K109" s="12">
        <f t="shared" si="41"/>
        <v>360</v>
      </c>
      <c r="L109" s="12" t="s">
        <v>72</v>
      </c>
      <c r="M109" s="125">
        <v>370</v>
      </c>
      <c r="N109" s="125"/>
    </row>
    <row r="110" spans="2:14" x14ac:dyDescent="0.4">
      <c r="B110" s="4" t="s">
        <v>61</v>
      </c>
      <c r="C110" s="12">
        <v>0</v>
      </c>
      <c r="D110" s="40"/>
      <c r="I110" s="12" t="s">
        <v>73</v>
      </c>
      <c r="J110" s="12">
        <v>10</v>
      </c>
      <c r="K110" s="12">
        <f t="shared" si="41"/>
        <v>290</v>
      </c>
      <c r="L110" s="12" t="s">
        <v>73</v>
      </c>
      <c r="M110" s="125">
        <v>300</v>
      </c>
      <c r="N110" s="125"/>
    </row>
    <row r="111" spans="2:14" x14ac:dyDescent="0.4">
      <c r="D111" s="40"/>
    </row>
    <row r="115" spans="2:22" ht="19.5" thickBot="1" x14ac:dyDescent="0.45"/>
    <row r="116" spans="2:22" x14ac:dyDescent="0.4">
      <c r="B116" s="43"/>
      <c r="C116" s="123" t="s">
        <v>56</v>
      </c>
      <c r="D116" s="124"/>
      <c r="E116" s="44">
        <f>O102+2</f>
        <v>2</v>
      </c>
      <c r="F116" s="45" t="s">
        <v>38</v>
      </c>
      <c r="G116" s="44">
        <f>E116+1</f>
        <v>3</v>
      </c>
      <c r="H116" s="45" t="s">
        <v>38</v>
      </c>
      <c r="I116" s="44">
        <f>G116+1</f>
        <v>4</v>
      </c>
      <c r="J116" s="45" t="s">
        <v>38</v>
      </c>
      <c r="K116" s="44">
        <f>I116+1</f>
        <v>5</v>
      </c>
      <c r="L116" s="45" t="s">
        <v>38</v>
      </c>
      <c r="M116" s="44">
        <f>K116+1</f>
        <v>6</v>
      </c>
      <c r="N116" s="45" t="s">
        <v>38</v>
      </c>
      <c r="O116" s="44">
        <f>M116+1</f>
        <v>7</v>
      </c>
      <c r="P116" s="45" t="s">
        <v>38</v>
      </c>
      <c r="Q116" s="17" t="s">
        <v>39</v>
      </c>
      <c r="R116" s="17" t="s">
        <v>40</v>
      </c>
      <c r="S116" s="46"/>
      <c r="T116" s="12" t="s">
        <v>57</v>
      </c>
      <c r="U116" s="47" t="s">
        <v>58</v>
      </c>
      <c r="V116" s="47" t="s">
        <v>40</v>
      </c>
    </row>
    <row r="117" spans="2:22" x14ac:dyDescent="0.4">
      <c r="B117" s="20"/>
      <c r="C117" s="21"/>
      <c r="D117" s="21"/>
      <c r="E117" s="4" t="s">
        <v>44</v>
      </c>
      <c r="F117" s="4"/>
      <c r="G117" s="4" t="s">
        <v>45</v>
      </c>
      <c r="H117" s="4"/>
      <c r="I117" s="4" t="s">
        <v>46</v>
      </c>
      <c r="J117" s="4"/>
      <c r="K117" s="4" t="s">
        <v>47</v>
      </c>
      <c r="L117" s="4"/>
      <c r="M117" s="4" t="s">
        <v>48</v>
      </c>
      <c r="N117" s="4"/>
      <c r="O117" s="4" t="s">
        <v>49</v>
      </c>
      <c r="P117" s="4"/>
      <c r="Q117" s="22"/>
      <c r="R117" s="23"/>
      <c r="S117" s="48"/>
      <c r="T117" s="12"/>
      <c r="U117" s="49"/>
      <c r="V117" s="49"/>
    </row>
    <row r="118" spans="2:22" x14ac:dyDescent="0.4">
      <c r="B118" s="8" t="s">
        <v>51</v>
      </c>
      <c r="C118" s="26"/>
      <c r="D118" s="8">
        <f t="shared" ref="D118:D127" si="42">C118/5</f>
        <v>0</v>
      </c>
      <c r="E118" s="8"/>
      <c r="F118" s="8">
        <f t="shared" ref="F118:F128" si="43">E118</f>
        <v>0</v>
      </c>
      <c r="G118" s="8"/>
      <c r="H118" s="8">
        <f t="shared" ref="H118:H128" si="44">F118+G118</f>
        <v>0</v>
      </c>
      <c r="I118" s="8"/>
      <c r="J118" s="8">
        <f t="shared" ref="J118:J128" si="45">H118+I118</f>
        <v>0</v>
      </c>
      <c r="K118" s="8"/>
      <c r="L118" s="8">
        <f t="shared" ref="L118:L128" si="46">J118+K118</f>
        <v>0</v>
      </c>
      <c r="M118" s="8"/>
      <c r="N118" s="8">
        <f t="shared" ref="N118:N128" si="47">L118+M118</f>
        <v>0</v>
      </c>
      <c r="O118" s="8"/>
      <c r="P118" s="8"/>
      <c r="Q118" s="27">
        <f t="shared" ref="Q118:Q128" si="48">E118+G118+I118+K118+M118+O118</f>
        <v>0</v>
      </c>
      <c r="R118" s="28">
        <f t="shared" ref="R118:R128" si="49">Q118-C118</f>
        <v>0</v>
      </c>
      <c r="S118" s="48"/>
      <c r="T118" s="12"/>
      <c r="U118" s="49"/>
      <c r="V118" s="49"/>
    </row>
    <row r="119" spans="2:22" x14ac:dyDescent="0.4">
      <c r="B119" s="12" t="s">
        <v>53</v>
      </c>
      <c r="C119" s="21"/>
      <c r="D119" s="4">
        <f t="shared" si="42"/>
        <v>0</v>
      </c>
      <c r="E119" s="4"/>
      <c r="F119" s="4">
        <f t="shared" si="43"/>
        <v>0</v>
      </c>
      <c r="G119" s="4"/>
      <c r="H119" s="4">
        <f t="shared" si="44"/>
        <v>0</v>
      </c>
      <c r="I119" s="4"/>
      <c r="J119" s="4">
        <f t="shared" si="45"/>
        <v>0</v>
      </c>
      <c r="K119" s="4"/>
      <c r="L119" s="4">
        <f t="shared" si="46"/>
        <v>0</v>
      </c>
      <c r="M119" s="4"/>
      <c r="N119" s="4">
        <f t="shared" si="47"/>
        <v>0</v>
      </c>
      <c r="O119" s="4"/>
      <c r="P119" s="4"/>
      <c r="Q119" s="30">
        <f t="shared" si="48"/>
        <v>0</v>
      </c>
      <c r="R119" s="28">
        <f t="shared" si="49"/>
        <v>0</v>
      </c>
      <c r="S119" s="48"/>
      <c r="T119" s="12"/>
      <c r="U119" s="49"/>
      <c r="V119" s="49"/>
    </row>
    <row r="120" spans="2:22" x14ac:dyDescent="0.4">
      <c r="B120" s="8" t="s">
        <v>55</v>
      </c>
      <c r="C120" s="26"/>
      <c r="D120" s="8">
        <f t="shared" si="42"/>
        <v>0</v>
      </c>
      <c r="E120" s="8"/>
      <c r="F120" s="8">
        <f t="shared" si="43"/>
        <v>0</v>
      </c>
      <c r="G120" s="8"/>
      <c r="H120" s="8">
        <f t="shared" si="44"/>
        <v>0</v>
      </c>
      <c r="I120" s="8"/>
      <c r="J120" s="8">
        <f t="shared" si="45"/>
        <v>0</v>
      </c>
      <c r="K120" s="8"/>
      <c r="L120" s="8">
        <f t="shared" si="46"/>
        <v>0</v>
      </c>
      <c r="M120" s="8"/>
      <c r="N120" s="8">
        <f t="shared" si="47"/>
        <v>0</v>
      </c>
      <c r="O120" s="8"/>
      <c r="P120" s="8"/>
      <c r="Q120" s="27">
        <f t="shared" si="48"/>
        <v>0</v>
      </c>
      <c r="R120" s="28">
        <f t="shared" si="49"/>
        <v>0</v>
      </c>
      <c r="S120" s="48"/>
      <c r="T120" s="12"/>
      <c r="U120" s="49"/>
      <c r="V120" s="49"/>
    </row>
    <row r="121" spans="2:22" x14ac:dyDescent="0.4">
      <c r="B121" s="4" t="s">
        <v>9</v>
      </c>
      <c r="C121" s="4"/>
      <c r="D121" s="4">
        <f t="shared" si="42"/>
        <v>0</v>
      </c>
      <c r="E121" s="4"/>
      <c r="F121" s="4">
        <f t="shared" si="43"/>
        <v>0</v>
      </c>
      <c r="G121" s="4"/>
      <c r="H121" s="4">
        <f t="shared" si="44"/>
        <v>0</v>
      </c>
      <c r="I121" s="4"/>
      <c r="J121" s="4">
        <f t="shared" si="45"/>
        <v>0</v>
      </c>
      <c r="K121" s="4"/>
      <c r="L121" s="4">
        <f t="shared" si="46"/>
        <v>0</v>
      </c>
      <c r="M121" s="4"/>
      <c r="N121" s="4">
        <f t="shared" si="47"/>
        <v>0</v>
      </c>
      <c r="O121" s="4"/>
      <c r="P121" s="4"/>
      <c r="Q121" s="30">
        <f t="shared" si="48"/>
        <v>0</v>
      </c>
      <c r="R121" s="28">
        <f t="shared" si="49"/>
        <v>0</v>
      </c>
      <c r="S121" s="50" t="s">
        <v>59</v>
      </c>
      <c r="T121" s="12"/>
      <c r="U121" s="51">
        <f t="shared" ref="U121:U128" si="50">Q121+Q79+Q93+Q107+P121</f>
        <v>0</v>
      </c>
      <c r="V121" s="52">
        <f t="shared" ref="V121:V128" si="51">U121-C65-C79-C93-C107-C121</f>
        <v>-100</v>
      </c>
    </row>
    <row r="122" spans="2:22" x14ac:dyDescent="0.4">
      <c r="B122" s="8" t="s">
        <v>13</v>
      </c>
      <c r="C122" s="8"/>
      <c r="D122" s="8">
        <f t="shared" si="42"/>
        <v>0</v>
      </c>
      <c r="E122" s="8"/>
      <c r="F122" s="8">
        <f t="shared" si="43"/>
        <v>0</v>
      </c>
      <c r="G122" s="8"/>
      <c r="H122" s="8">
        <f t="shared" si="44"/>
        <v>0</v>
      </c>
      <c r="I122" s="8"/>
      <c r="J122" s="8">
        <f t="shared" si="45"/>
        <v>0</v>
      </c>
      <c r="K122" s="8"/>
      <c r="L122" s="8">
        <f t="shared" si="46"/>
        <v>0</v>
      </c>
      <c r="M122" s="8"/>
      <c r="N122" s="8">
        <f t="shared" si="47"/>
        <v>0</v>
      </c>
      <c r="O122" s="8"/>
      <c r="P122" s="8"/>
      <c r="Q122" s="27">
        <f t="shared" si="48"/>
        <v>0</v>
      </c>
      <c r="R122" s="28">
        <f t="shared" si="49"/>
        <v>0</v>
      </c>
      <c r="S122" s="53" t="s">
        <v>13</v>
      </c>
      <c r="T122" s="8"/>
      <c r="U122" s="51">
        <f t="shared" si="50"/>
        <v>0</v>
      </c>
      <c r="V122" s="52">
        <f t="shared" si="51"/>
        <v>-200</v>
      </c>
    </row>
    <row r="123" spans="2:22" x14ac:dyDescent="0.4">
      <c r="B123" s="4" t="s">
        <v>16</v>
      </c>
      <c r="C123" s="12"/>
      <c r="D123" s="4">
        <f t="shared" si="42"/>
        <v>0</v>
      </c>
      <c r="E123" s="4"/>
      <c r="F123" s="4">
        <f t="shared" si="43"/>
        <v>0</v>
      </c>
      <c r="G123" s="4"/>
      <c r="H123" s="4">
        <f t="shared" si="44"/>
        <v>0</v>
      </c>
      <c r="I123" s="4"/>
      <c r="J123" s="4">
        <f t="shared" si="45"/>
        <v>0</v>
      </c>
      <c r="K123" s="4"/>
      <c r="L123" s="4">
        <f t="shared" si="46"/>
        <v>0</v>
      </c>
      <c r="M123" s="4"/>
      <c r="N123" s="4">
        <f t="shared" si="47"/>
        <v>0</v>
      </c>
      <c r="O123" s="4"/>
      <c r="P123" s="4"/>
      <c r="Q123" s="30">
        <f t="shared" si="48"/>
        <v>0</v>
      </c>
      <c r="R123" s="28">
        <f t="shared" si="49"/>
        <v>0</v>
      </c>
      <c r="S123" s="50" t="s">
        <v>16</v>
      </c>
      <c r="T123" s="12"/>
      <c r="U123" s="51">
        <f t="shared" si="50"/>
        <v>0</v>
      </c>
      <c r="V123" s="52">
        <f t="shared" si="51"/>
        <v>-280</v>
      </c>
    </row>
    <row r="124" spans="2:22" x14ac:dyDescent="0.4">
      <c r="B124" s="8" t="s">
        <v>26</v>
      </c>
      <c r="C124" s="8"/>
      <c r="D124" s="8">
        <f t="shared" si="42"/>
        <v>0</v>
      </c>
      <c r="E124" s="8"/>
      <c r="F124" s="8">
        <f t="shared" si="43"/>
        <v>0</v>
      </c>
      <c r="G124" s="8"/>
      <c r="H124" s="8">
        <f t="shared" si="44"/>
        <v>0</v>
      </c>
      <c r="I124" s="8"/>
      <c r="J124" s="8">
        <f t="shared" si="45"/>
        <v>0</v>
      </c>
      <c r="K124" s="8"/>
      <c r="L124" s="8">
        <f t="shared" si="46"/>
        <v>0</v>
      </c>
      <c r="M124" s="8"/>
      <c r="N124" s="8">
        <f t="shared" si="47"/>
        <v>0</v>
      </c>
      <c r="O124" s="8"/>
      <c r="P124" s="8"/>
      <c r="Q124" s="27">
        <f t="shared" si="48"/>
        <v>0</v>
      </c>
      <c r="R124" s="27">
        <f t="shared" si="49"/>
        <v>0</v>
      </c>
      <c r="S124" s="53" t="s">
        <v>21</v>
      </c>
      <c r="T124" s="8"/>
      <c r="U124" s="51">
        <f t="shared" si="50"/>
        <v>0</v>
      </c>
      <c r="V124" s="51">
        <f t="shared" si="51"/>
        <v>0</v>
      </c>
    </row>
    <row r="125" spans="2:22" x14ac:dyDescent="0.4">
      <c r="B125" s="4" t="s">
        <v>31</v>
      </c>
      <c r="C125" s="12"/>
      <c r="D125" s="4">
        <f t="shared" si="42"/>
        <v>0</v>
      </c>
      <c r="E125" s="4"/>
      <c r="F125" s="4">
        <f t="shared" si="43"/>
        <v>0</v>
      </c>
      <c r="G125" s="4"/>
      <c r="H125" s="4">
        <f t="shared" si="44"/>
        <v>0</v>
      </c>
      <c r="I125" s="4"/>
      <c r="J125" s="4">
        <f t="shared" si="45"/>
        <v>0</v>
      </c>
      <c r="K125" s="4"/>
      <c r="L125" s="4">
        <f t="shared" si="46"/>
        <v>0</v>
      </c>
      <c r="M125" s="4"/>
      <c r="N125" s="4">
        <f t="shared" si="47"/>
        <v>0</v>
      </c>
      <c r="O125" s="4"/>
      <c r="P125" s="4"/>
      <c r="Q125" s="30">
        <f t="shared" si="48"/>
        <v>0</v>
      </c>
      <c r="R125" s="27">
        <f t="shared" si="49"/>
        <v>0</v>
      </c>
      <c r="S125" s="53" t="s">
        <v>60</v>
      </c>
      <c r="T125" s="8"/>
      <c r="U125" s="51">
        <f t="shared" si="50"/>
        <v>0</v>
      </c>
      <c r="V125" s="51">
        <f t="shared" si="51"/>
        <v>0</v>
      </c>
    </row>
    <row r="126" spans="2:22" x14ac:dyDescent="0.4">
      <c r="B126" s="8"/>
      <c r="C126" s="8"/>
      <c r="D126" s="8">
        <f t="shared" si="42"/>
        <v>0</v>
      </c>
      <c r="E126" s="8"/>
      <c r="F126" s="8">
        <f t="shared" si="43"/>
        <v>0</v>
      </c>
      <c r="G126" s="8"/>
      <c r="H126" s="8">
        <f t="shared" si="44"/>
        <v>0</v>
      </c>
      <c r="I126" s="8"/>
      <c r="J126" s="8">
        <f t="shared" si="45"/>
        <v>0</v>
      </c>
      <c r="K126" s="8"/>
      <c r="L126" s="8">
        <f t="shared" si="46"/>
        <v>0</v>
      </c>
      <c r="M126" s="8"/>
      <c r="N126" s="8">
        <f t="shared" si="47"/>
        <v>0</v>
      </c>
      <c r="O126" s="8"/>
      <c r="P126" s="8"/>
      <c r="Q126" s="27">
        <f t="shared" si="48"/>
        <v>0</v>
      </c>
      <c r="R126" s="27">
        <f t="shared" si="49"/>
        <v>0</v>
      </c>
      <c r="S126" s="54" t="s">
        <v>29</v>
      </c>
      <c r="T126" s="12"/>
      <c r="U126" s="51">
        <f t="shared" si="50"/>
        <v>0</v>
      </c>
      <c r="V126" s="51">
        <f t="shared" si="51"/>
        <v>0</v>
      </c>
    </row>
    <row r="127" spans="2:22" x14ac:dyDescent="0.4">
      <c r="B127" s="4"/>
      <c r="C127" s="12"/>
      <c r="D127" s="4">
        <f t="shared" si="42"/>
        <v>0</v>
      </c>
      <c r="E127" s="4"/>
      <c r="F127" s="4">
        <f t="shared" si="43"/>
        <v>0</v>
      </c>
      <c r="G127" s="4"/>
      <c r="H127" s="4">
        <f t="shared" si="44"/>
        <v>0</v>
      </c>
      <c r="I127" s="4"/>
      <c r="J127" s="4">
        <f t="shared" si="45"/>
        <v>0</v>
      </c>
      <c r="K127" s="4"/>
      <c r="L127" s="4">
        <f t="shared" si="46"/>
        <v>0</v>
      </c>
      <c r="M127" s="4"/>
      <c r="N127" s="4">
        <f t="shared" si="47"/>
        <v>0</v>
      </c>
      <c r="O127" s="4"/>
      <c r="P127" s="4"/>
      <c r="Q127" s="30">
        <f t="shared" si="48"/>
        <v>0</v>
      </c>
      <c r="R127" s="27">
        <f t="shared" si="49"/>
        <v>0</v>
      </c>
      <c r="S127" s="53" t="s">
        <v>31</v>
      </c>
      <c r="T127" s="8"/>
      <c r="U127" s="51">
        <f t="shared" si="50"/>
        <v>0</v>
      </c>
      <c r="V127" s="51" t="e">
        <f t="shared" si="51"/>
        <v>#VALUE!</v>
      </c>
    </row>
    <row r="128" spans="2:22" ht="19.5" thickBot="1" x14ac:dyDescent="0.45">
      <c r="B128" s="8"/>
      <c r="C128" s="8"/>
      <c r="D128" s="26"/>
      <c r="E128" s="8"/>
      <c r="F128" s="8">
        <f t="shared" si="43"/>
        <v>0</v>
      </c>
      <c r="G128" s="8"/>
      <c r="H128" s="8">
        <f t="shared" si="44"/>
        <v>0</v>
      </c>
      <c r="I128" s="8"/>
      <c r="J128" s="8">
        <f t="shared" si="45"/>
        <v>0</v>
      </c>
      <c r="K128" s="8"/>
      <c r="L128" s="8">
        <f t="shared" si="46"/>
        <v>0</v>
      </c>
      <c r="M128" s="8"/>
      <c r="N128" s="8">
        <f t="shared" si="47"/>
        <v>0</v>
      </c>
      <c r="O128" s="8"/>
      <c r="P128" s="8"/>
      <c r="Q128" s="39">
        <f t="shared" si="48"/>
        <v>0</v>
      </c>
      <c r="R128" s="28">
        <f t="shared" si="49"/>
        <v>0</v>
      </c>
      <c r="S128" s="50" t="s">
        <v>61</v>
      </c>
      <c r="T128" s="12"/>
      <c r="U128" s="51">
        <f t="shared" si="50"/>
        <v>0</v>
      </c>
      <c r="V128" s="52">
        <f t="shared" si="51"/>
        <v>-600</v>
      </c>
    </row>
  </sheetData>
  <mergeCells count="55">
    <mergeCell ref="B1:B3"/>
    <mergeCell ref="F1:H1"/>
    <mergeCell ref="I1:K1"/>
    <mergeCell ref="L1:O1"/>
    <mergeCell ref="F2:H2"/>
    <mergeCell ref="I2:K2"/>
    <mergeCell ref="C3:D3"/>
    <mergeCell ref="F3:H3"/>
    <mergeCell ref="I3:K3"/>
    <mergeCell ref="C4:D4"/>
    <mergeCell ref="F4:H4"/>
    <mergeCell ref="I4:K4"/>
    <mergeCell ref="C5:D5"/>
    <mergeCell ref="F5:H5"/>
    <mergeCell ref="I5:K5"/>
    <mergeCell ref="F6:H6"/>
    <mergeCell ref="I6:K6"/>
    <mergeCell ref="F7:H7"/>
    <mergeCell ref="I7:K7"/>
    <mergeCell ref="F8:H8"/>
    <mergeCell ref="I8:K8"/>
    <mergeCell ref="F9:H9"/>
    <mergeCell ref="I9:K9"/>
    <mergeCell ref="F10:H10"/>
    <mergeCell ref="I10:K10"/>
    <mergeCell ref="F11:H11"/>
    <mergeCell ref="I11:K11"/>
    <mergeCell ref="F12:H12"/>
    <mergeCell ref="I12:K12"/>
    <mergeCell ref="F13:H13"/>
    <mergeCell ref="I13:K13"/>
    <mergeCell ref="W14:Y14"/>
    <mergeCell ref="M101:N101"/>
    <mergeCell ref="AA14:AC14"/>
    <mergeCell ref="C15:D15"/>
    <mergeCell ref="W15:Y16"/>
    <mergeCell ref="AA15:AC16"/>
    <mergeCell ref="C29:D29"/>
    <mergeCell ref="C43:D43"/>
    <mergeCell ref="Z14:Z20"/>
    <mergeCell ref="C57:D57"/>
    <mergeCell ref="C71:D71"/>
    <mergeCell ref="B98:C98"/>
    <mergeCell ref="M99:N99"/>
    <mergeCell ref="M100:N100"/>
    <mergeCell ref="M108:N108"/>
    <mergeCell ref="M109:N109"/>
    <mergeCell ref="M110:N110"/>
    <mergeCell ref="C116:D116"/>
    <mergeCell ref="M102:N102"/>
    <mergeCell ref="M103:N103"/>
    <mergeCell ref="M104:N104"/>
    <mergeCell ref="M105:N105"/>
    <mergeCell ref="M106:N106"/>
    <mergeCell ref="M107:N107"/>
  </mergeCells>
  <phoneticPr fontId="4"/>
  <conditionalFormatting sqref="D86:D96">
    <cfRule type="cellIs" dxfId="9" priority="8" operator="greaterThan">
      <formula>0</formula>
    </cfRule>
  </conditionalFormatting>
  <conditionalFormatting sqref="R17 R31 R45 R59 R73">
    <cfRule type="cellIs" dxfId="8" priority="1" operator="lessThan">
      <formula>0</formula>
    </cfRule>
  </conditionalFormatting>
  <conditionalFormatting sqref="R20:R22 R27 R34:R36 R41 R48:R50 R55 R62:R64 R69 R76:R78 R83">
    <cfRule type="cellIs" dxfId="7" priority="2" operator="lessThan">
      <formula>0</formula>
    </cfRule>
  </conditionalFormatting>
  <conditionalFormatting sqref="R118:R123 R128">
    <cfRule type="cellIs" dxfId="6" priority="7" operator="lessThan">
      <formula>0</formula>
    </cfRule>
  </conditionalFormatting>
  <pageMargins left="0" right="0" top="0" bottom="0" header="0.31496062992125984" footer="0.31496062992125984"/>
  <pageSetup paperSize="9" scale="31" fitToHeight="0" orientation="landscape" horizontalDpi="300" verticalDpi="300"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9A17F-F857-4DD2-A4CC-916F577E6B70}">
  <sheetPr>
    <pageSetUpPr fitToPage="1"/>
  </sheetPr>
  <dimension ref="A1:D37"/>
  <sheetViews>
    <sheetView topLeftCell="A15" zoomScaleNormal="100" workbookViewId="0">
      <selection activeCell="A36" sqref="A36:D37"/>
    </sheetView>
  </sheetViews>
  <sheetFormatPr defaultRowHeight="18.75" x14ac:dyDescent="0.4"/>
  <cols>
    <col min="1" max="1" width="15.875" customWidth="1"/>
    <col min="2" max="4" width="20.75" customWidth="1"/>
  </cols>
  <sheetData>
    <row r="1" spans="1:4" x14ac:dyDescent="0.4">
      <c r="A1" s="60" t="s">
        <v>74</v>
      </c>
      <c r="B1" s="60"/>
      <c r="C1" s="60"/>
      <c r="D1" s="61" t="s">
        <v>274</v>
      </c>
    </row>
    <row r="2" spans="1:4" x14ac:dyDescent="0.4">
      <c r="A2" s="62" t="s">
        <v>76</v>
      </c>
      <c r="B2" s="62" t="s">
        <v>77</v>
      </c>
      <c r="C2" s="62" t="s">
        <v>78</v>
      </c>
      <c r="D2" s="62" t="s">
        <v>79</v>
      </c>
    </row>
    <row r="3" spans="1:4" ht="22.5" customHeight="1" x14ac:dyDescent="0.4">
      <c r="A3" s="85">
        <v>45201</v>
      </c>
      <c r="B3" s="3"/>
      <c r="C3" s="3"/>
      <c r="D3" s="3"/>
    </row>
    <row r="4" spans="1:4" ht="22.5" customHeight="1" x14ac:dyDescent="0.4">
      <c r="A4" s="85">
        <f>A3+1</f>
        <v>45202</v>
      </c>
      <c r="B4" s="3"/>
      <c r="C4" s="3"/>
      <c r="D4" s="3"/>
    </row>
    <row r="5" spans="1:4" ht="22.5" customHeight="1" x14ac:dyDescent="0.4">
      <c r="A5" s="85">
        <f>A4+1</f>
        <v>45203</v>
      </c>
      <c r="B5" s="3"/>
      <c r="C5" s="3"/>
      <c r="D5" s="3"/>
    </row>
    <row r="6" spans="1:4" ht="22.5" customHeight="1" x14ac:dyDescent="0.4">
      <c r="A6" s="85">
        <f t="shared" ref="A6:A35" si="0">A5+1</f>
        <v>45204</v>
      </c>
      <c r="B6" s="3"/>
      <c r="C6" s="3"/>
      <c r="D6" s="3"/>
    </row>
    <row r="7" spans="1:4" ht="22.5" customHeight="1" x14ac:dyDescent="0.4">
      <c r="A7" s="85">
        <f t="shared" si="0"/>
        <v>45205</v>
      </c>
      <c r="B7" s="3">
        <v>2323</v>
      </c>
      <c r="C7" s="3">
        <v>906</v>
      </c>
      <c r="D7" s="3">
        <v>937</v>
      </c>
    </row>
    <row r="8" spans="1:4" ht="22.5" customHeight="1" x14ac:dyDescent="0.4">
      <c r="A8" s="64">
        <f t="shared" si="0"/>
        <v>45206</v>
      </c>
      <c r="B8" s="65"/>
      <c r="C8" s="65"/>
      <c r="D8" s="65"/>
    </row>
    <row r="9" spans="1:4" ht="22.5" customHeight="1" x14ac:dyDescent="0.4">
      <c r="A9" s="64">
        <f t="shared" si="0"/>
        <v>45207</v>
      </c>
      <c r="B9" s="65"/>
      <c r="C9" s="65"/>
      <c r="D9" s="65"/>
    </row>
    <row r="10" spans="1:4" ht="22.5" customHeight="1" x14ac:dyDescent="0.4">
      <c r="A10" s="85">
        <f t="shared" si="0"/>
        <v>45208</v>
      </c>
      <c r="B10" s="3"/>
      <c r="C10" s="3"/>
      <c r="D10" s="3"/>
    </row>
    <row r="11" spans="1:4" ht="22.5" customHeight="1" x14ac:dyDescent="0.4">
      <c r="A11" s="85">
        <f t="shared" si="0"/>
        <v>45209</v>
      </c>
      <c r="B11" s="3"/>
      <c r="C11" s="3"/>
      <c r="D11" s="3"/>
    </row>
    <row r="12" spans="1:4" ht="22.5" customHeight="1" x14ac:dyDescent="0.4">
      <c r="A12" s="85">
        <f t="shared" si="0"/>
        <v>45210</v>
      </c>
      <c r="B12" s="3"/>
      <c r="C12" s="3"/>
      <c r="D12" s="3"/>
    </row>
    <row r="13" spans="1:4" ht="22.5" customHeight="1" x14ac:dyDescent="0.4">
      <c r="A13" s="85">
        <f t="shared" si="0"/>
        <v>45211</v>
      </c>
      <c r="B13" s="3"/>
      <c r="C13" s="3"/>
      <c r="D13" s="3"/>
    </row>
    <row r="14" spans="1:4" ht="22.5" customHeight="1" x14ac:dyDescent="0.4">
      <c r="A14" s="85">
        <f t="shared" si="0"/>
        <v>45212</v>
      </c>
      <c r="B14" s="3">
        <v>2777</v>
      </c>
      <c r="C14" s="3">
        <v>1032</v>
      </c>
      <c r="D14" s="3">
        <v>899</v>
      </c>
    </row>
    <row r="15" spans="1:4" ht="22.5" customHeight="1" x14ac:dyDescent="0.4">
      <c r="A15" s="64">
        <f t="shared" si="0"/>
        <v>45213</v>
      </c>
      <c r="B15" s="65"/>
      <c r="C15" s="65"/>
      <c r="D15" s="65"/>
    </row>
    <row r="16" spans="1:4" ht="22.5" customHeight="1" x14ac:dyDescent="0.4">
      <c r="A16" s="64">
        <f t="shared" si="0"/>
        <v>45214</v>
      </c>
      <c r="B16" s="65"/>
      <c r="C16" s="65"/>
      <c r="D16" s="65"/>
    </row>
    <row r="17" spans="1:4" ht="22.5" customHeight="1" x14ac:dyDescent="0.4">
      <c r="A17" s="85">
        <f t="shared" si="0"/>
        <v>45215</v>
      </c>
      <c r="B17" s="3"/>
      <c r="C17" s="3"/>
      <c r="D17" s="3"/>
    </row>
    <row r="18" spans="1:4" ht="22.5" customHeight="1" x14ac:dyDescent="0.4">
      <c r="A18" s="85">
        <f t="shared" si="0"/>
        <v>45216</v>
      </c>
      <c r="B18" s="3"/>
      <c r="C18" s="3"/>
      <c r="D18" s="3"/>
    </row>
    <row r="19" spans="1:4" ht="22.5" customHeight="1" x14ac:dyDescent="0.4">
      <c r="A19" s="85">
        <f t="shared" si="0"/>
        <v>45217</v>
      </c>
      <c r="B19" s="3"/>
      <c r="C19" s="3"/>
      <c r="D19" s="3"/>
    </row>
    <row r="20" spans="1:4" ht="22.5" customHeight="1" x14ac:dyDescent="0.4">
      <c r="A20" s="85">
        <f t="shared" si="0"/>
        <v>45218</v>
      </c>
      <c r="B20" s="3"/>
      <c r="C20" s="3"/>
      <c r="D20" s="3"/>
    </row>
    <row r="21" spans="1:4" ht="22.5" customHeight="1" x14ac:dyDescent="0.4">
      <c r="A21" s="85">
        <f t="shared" si="0"/>
        <v>45219</v>
      </c>
      <c r="B21" s="3">
        <v>2255</v>
      </c>
      <c r="C21" s="3">
        <v>878</v>
      </c>
      <c r="D21" s="3">
        <v>893</v>
      </c>
    </row>
    <row r="22" spans="1:4" ht="22.5" customHeight="1" x14ac:dyDescent="0.4">
      <c r="A22" s="64">
        <f t="shared" si="0"/>
        <v>45220</v>
      </c>
      <c r="B22" s="65"/>
      <c r="C22" s="65"/>
      <c r="D22" s="65"/>
    </row>
    <row r="23" spans="1:4" ht="22.5" customHeight="1" x14ac:dyDescent="0.4">
      <c r="A23" s="64">
        <f t="shared" si="0"/>
        <v>45221</v>
      </c>
      <c r="B23" s="65"/>
      <c r="C23" s="65"/>
      <c r="D23" s="65"/>
    </row>
    <row r="24" spans="1:4" ht="22.5" customHeight="1" x14ac:dyDescent="0.4">
      <c r="A24" s="85">
        <f t="shared" si="0"/>
        <v>45222</v>
      </c>
      <c r="B24" s="3"/>
      <c r="C24" s="3"/>
      <c r="D24" s="3"/>
    </row>
    <row r="25" spans="1:4" ht="22.5" customHeight="1" x14ac:dyDescent="0.4">
      <c r="A25" s="85">
        <f t="shared" si="0"/>
        <v>45223</v>
      </c>
      <c r="B25" s="3"/>
      <c r="C25" s="3"/>
      <c r="D25" s="3"/>
    </row>
    <row r="26" spans="1:4" ht="22.5" customHeight="1" x14ac:dyDescent="0.4">
      <c r="A26" s="85">
        <f t="shared" si="0"/>
        <v>45224</v>
      </c>
      <c r="B26" s="3"/>
      <c r="C26" s="3"/>
      <c r="D26" s="3"/>
    </row>
    <row r="27" spans="1:4" ht="22.5" customHeight="1" x14ac:dyDescent="0.4">
      <c r="A27" s="85">
        <f t="shared" si="0"/>
        <v>45225</v>
      </c>
      <c r="B27" s="3"/>
      <c r="C27" s="3"/>
      <c r="D27" s="3"/>
    </row>
    <row r="28" spans="1:4" ht="22.5" customHeight="1" x14ac:dyDescent="0.4">
      <c r="A28" s="85">
        <f t="shared" si="0"/>
        <v>45226</v>
      </c>
      <c r="B28" s="3">
        <v>2424</v>
      </c>
      <c r="C28" s="3">
        <v>747</v>
      </c>
      <c r="D28" s="3">
        <v>777</v>
      </c>
    </row>
    <row r="29" spans="1:4" ht="22.5" customHeight="1" x14ac:dyDescent="0.4">
      <c r="A29" s="64">
        <f t="shared" si="0"/>
        <v>45227</v>
      </c>
      <c r="B29" s="65"/>
      <c r="C29" s="65"/>
      <c r="D29" s="65"/>
    </row>
    <row r="30" spans="1:4" ht="22.5" customHeight="1" x14ac:dyDescent="0.4">
      <c r="A30" s="64">
        <f t="shared" si="0"/>
        <v>45228</v>
      </c>
      <c r="B30" s="65"/>
      <c r="C30" s="65"/>
      <c r="D30" s="65"/>
    </row>
    <row r="31" spans="1:4" ht="22.5" customHeight="1" x14ac:dyDescent="0.4">
      <c r="A31" s="85">
        <f t="shared" si="0"/>
        <v>45229</v>
      </c>
      <c r="B31" s="3"/>
      <c r="C31" s="3"/>
      <c r="D31" s="3"/>
    </row>
    <row r="32" spans="1:4" ht="22.5" customHeight="1" x14ac:dyDescent="0.4">
      <c r="A32" s="85">
        <f t="shared" si="0"/>
        <v>45230</v>
      </c>
      <c r="B32" s="3"/>
      <c r="C32" s="3"/>
      <c r="D32" s="3"/>
    </row>
    <row r="33" spans="1:4" ht="22.5" customHeight="1" x14ac:dyDescent="0.4">
      <c r="A33" s="85">
        <f t="shared" si="0"/>
        <v>45231</v>
      </c>
      <c r="B33" s="3"/>
      <c r="C33" s="3"/>
      <c r="D33" s="3"/>
    </row>
    <row r="34" spans="1:4" ht="22.5" customHeight="1" x14ac:dyDescent="0.4">
      <c r="A34" s="85">
        <f t="shared" si="0"/>
        <v>45232</v>
      </c>
      <c r="B34" s="3"/>
      <c r="C34" s="3"/>
      <c r="D34" s="3"/>
    </row>
    <row r="35" spans="1:4" ht="22.5" customHeight="1" x14ac:dyDescent="0.4">
      <c r="A35" s="85">
        <f t="shared" si="0"/>
        <v>45233</v>
      </c>
      <c r="B35" s="3">
        <v>2085</v>
      </c>
      <c r="C35" s="3">
        <v>1098</v>
      </c>
      <c r="D35" s="3">
        <v>763</v>
      </c>
    </row>
    <row r="36" spans="1:4" x14ac:dyDescent="0.4">
      <c r="A36" s="131" t="s">
        <v>196</v>
      </c>
      <c r="B36" s="131"/>
      <c r="C36" s="131"/>
      <c r="D36" s="131"/>
    </row>
    <row r="37" spans="1:4" x14ac:dyDescent="0.4">
      <c r="A37" s="250"/>
      <c r="B37" s="250"/>
      <c r="C37" s="250"/>
      <c r="D37" s="250"/>
    </row>
  </sheetData>
  <mergeCells count="1">
    <mergeCell ref="A36:D37"/>
  </mergeCells>
  <phoneticPr fontId="4"/>
  <pageMargins left="0.7" right="0.7" top="0.75" bottom="0.75" header="0.3" footer="0.3"/>
  <pageSetup paperSize="9" scale="91" orientation="portrait" horizontalDpi="0" verticalDpi="0"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EAC44-AEBB-41EF-8DF2-B1A65D8F32A0}">
  <dimension ref="B1:AP97"/>
  <sheetViews>
    <sheetView topLeftCell="A33" zoomScale="70" zoomScaleNormal="70" workbookViewId="0">
      <selection activeCell="I62" sqref="I62"/>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3" width="14.125" style="66" customWidth="1"/>
    <col min="14" max="14" width="23.375" style="66" customWidth="1"/>
    <col min="15" max="18" width="14.125" style="66" customWidth="1"/>
    <col min="19" max="20" width="8.75" style="66"/>
    <col min="21" max="21" width="19.875" style="66" customWidth="1"/>
    <col min="22" max="23" width="14.125" style="66" customWidth="1"/>
    <col min="24" max="24" width="25.875" style="66" customWidth="1"/>
    <col min="25" max="27" width="14.125" style="66" customWidth="1"/>
    <col min="28" max="29" width="8.75" style="66"/>
    <col min="30" max="30" width="19.875" style="66" customWidth="1"/>
    <col min="31" max="33" width="14.125" style="66" customWidth="1"/>
    <col min="34" max="34" width="26.75" style="66" customWidth="1"/>
    <col min="35"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544</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547</v>
      </c>
      <c r="D8" s="143">
        <v>183</v>
      </c>
      <c r="E8" s="143">
        <v>71</v>
      </c>
      <c r="F8" s="143">
        <v>37</v>
      </c>
      <c r="G8" s="143">
        <v>85</v>
      </c>
      <c r="H8" s="143">
        <v>37</v>
      </c>
      <c r="I8" s="144">
        <v>239</v>
      </c>
      <c r="J8" s="106" t="s">
        <v>265</v>
      </c>
    </row>
    <row r="9" spans="2:10" x14ac:dyDescent="0.4">
      <c r="B9" s="141"/>
      <c r="C9" s="143"/>
      <c r="D9" s="143"/>
      <c r="E9" s="143"/>
      <c r="F9" s="143"/>
      <c r="G9" s="143"/>
      <c r="H9" s="143"/>
      <c r="I9" s="145"/>
    </row>
    <row r="10" spans="2:10" x14ac:dyDescent="0.4">
      <c r="B10" s="141"/>
      <c r="C10" s="143"/>
      <c r="D10" s="143"/>
      <c r="E10" s="143">
        <f>E8+F8</f>
        <v>108</v>
      </c>
      <c r="F10" s="143"/>
      <c r="G10" s="143">
        <f>G8+H8</f>
        <v>122</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548</v>
      </c>
      <c r="D15" s="143"/>
      <c r="E15" s="143"/>
      <c r="F15" s="143"/>
      <c r="G15" s="143"/>
      <c r="H15" s="143"/>
      <c r="I15" s="144"/>
    </row>
    <row r="16" spans="2:10" x14ac:dyDescent="0.4">
      <c r="B16" s="141"/>
      <c r="C16" s="143"/>
      <c r="D16" s="143"/>
      <c r="E16" s="143"/>
      <c r="F16" s="143"/>
      <c r="G16" s="143"/>
      <c r="H16" s="143"/>
      <c r="I16" s="145"/>
    </row>
    <row r="17" spans="2:39" x14ac:dyDescent="0.4">
      <c r="B17" s="141"/>
      <c r="C17" s="143"/>
      <c r="D17" s="143"/>
      <c r="E17" s="143">
        <f>E15+F15</f>
        <v>0</v>
      </c>
      <c r="F17" s="143"/>
      <c r="G17" s="143">
        <f>G15+H15</f>
        <v>0</v>
      </c>
      <c r="H17" s="143"/>
      <c r="I17" s="146"/>
    </row>
    <row r="18" spans="2:39" x14ac:dyDescent="0.4">
      <c r="B18" s="141"/>
      <c r="C18" s="276" t="s">
        <v>549</v>
      </c>
      <c r="D18" s="150" t="e">
        <f t="shared" ref="D18:I18" si="1">D15*D11</f>
        <v>#DIV/0!</v>
      </c>
      <c r="E18" s="150" t="e">
        <f t="shared" si="1"/>
        <v>#DIV/0!</v>
      </c>
      <c r="F18" s="150" t="e">
        <f t="shared" si="1"/>
        <v>#DIV/0!</v>
      </c>
      <c r="G18" s="150" t="e">
        <f t="shared" si="1"/>
        <v>#DIV/0!</v>
      </c>
      <c r="H18" s="150" t="e">
        <f t="shared" si="1"/>
        <v>#DIV/0!</v>
      </c>
      <c r="I18" s="147" t="e">
        <f t="shared" si="1"/>
        <v>#DIV/0!</v>
      </c>
    </row>
    <row r="19" spans="2:39" x14ac:dyDescent="0.4">
      <c r="B19" s="141"/>
      <c r="C19" s="143"/>
      <c r="D19" s="150"/>
      <c r="E19" s="150"/>
      <c r="F19" s="150"/>
      <c r="G19" s="150"/>
      <c r="H19" s="150"/>
      <c r="I19" s="148"/>
    </row>
    <row r="20" spans="2:39" x14ac:dyDescent="0.4">
      <c r="B20" s="141"/>
      <c r="C20" s="143"/>
      <c r="D20" s="150"/>
      <c r="E20" s="150" t="e">
        <f>E18+F18</f>
        <v>#DIV/0!</v>
      </c>
      <c r="F20" s="150"/>
      <c r="G20" s="150" t="e">
        <f>G18+H18</f>
        <v>#DIV/0!</v>
      </c>
      <c r="H20" s="150"/>
      <c r="I20" s="149"/>
    </row>
    <row r="21" spans="2:3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39" x14ac:dyDescent="0.4">
      <c r="B22" s="77"/>
      <c r="C22" s="77"/>
      <c r="D22" s="151" t="s">
        <v>261</v>
      </c>
      <c r="E22" s="78"/>
      <c r="F22" s="78"/>
      <c r="G22" s="78"/>
      <c r="H22" s="78"/>
      <c r="I22" s="78"/>
    </row>
    <row r="23" spans="2:39" x14ac:dyDescent="0.4">
      <c r="B23" s="77"/>
      <c r="C23" s="77"/>
      <c r="D23" s="152"/>
      <c r="E23" s="78"/>
      <c r="F23" s="78"/>
      <c r="G23" s="78"/>
      <c r="H23" s="78"/>
      <c r="I23" s="78"/>
    </row>
    <row r="24" spans="2:39" x14ac:dyDescent="0.4">
      <c r="B24" s="77"/>
      <c r="C24" s="77"/>
      <c r="D24" s="78"/>
      <c r="E24" s="78"/>
      <c r="F24" s="78"/>
      <c r="G24" s="78"/>
      <c r="H24" s="78"/>
      <c r="I24" s="78"/>
    </row>
    <row r="25" spans="2:39" x14ac:dyDescent="0.4">
      <c r="B25" s="77"/>
      <c r="C25" s="77"/>
      <c r="D25" s="78"/>
      <c r="E25" s="78"/>
      <c r="F25" s="78"/>
      <c r="G25" s="78"/>
      <c r="H25" s="78"/>
      <c r="I25" s="78"/>
    </row>
    <row r="26" spans="2:39" x14ac:dyDescent="0.4">
      <c r="B26" s="77"/>
      <c r="C26" s="77"/>
      <c r="D26" s="78"/>
      <c r="E26" s="78"/>
      <c r="F26" s="78"/>
      <c r="G26" s="78"/>
      <c r="H26" s="78"/>
      <c r="I26" s="78"/>
    </row>
    <row r="27" spans="2:39" x14ac:dyDescent="0.4">
      <c r="B27" s="77"/>
      <c r="C27" s="77"/>
      <c r="D27" s="77"/>
      <c r="E27" s="78"/>
      <c r="F27" s="78"/>
      <c r="G27" s="78"/>
      <c r="H27" s="78"/>
      <c r="I27" s="78"/>
    </row>
    <row r="29" spans="2:39" ht="19.5" thickBot="1" x14ac:dyDescent="0.45">
      <c r="D29" s="79"/>
    </row>
    <row r="30" spans="2:39" ht="19.5" customHeight="1"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c r="AF30" s="134" t="s">
        <v>140</v>
      </c>
      <c r="AG30" s="135"/>
      <c r="AH30" s="138" t="s">
        <v>121</v>
      </c>
      <c r="AI30" s="138"/>
      <c r="AJ30" s="138"/>
      <c r="AK30" s="138"/>
      <c r="AL30" s="138"/>
      <c r="AM30" s="139"/>
    </row>
    <row r="31" spans="2:3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c r="AF31" s="190"/>
      <c r="AG31" s="274"/>
      <c r="AH31" s="102" t="s">
        <v>183</v>
      </c>
      <c r="AI31" s="275" t="s">
        <v>123</v>
      </c>
      <c r="AJ31" s="275"/>
      <c r="AK31" s="275" t="s">
        <v>124</v>
      </c>
      <c r="AL31" s="275"/>
      <c r="AM31" s="103" t="s">
        <v>125</v>
      </c>
    </row>
    <row r="32" spans="2:39" x14ac:dyDescent="0.4">
      <c r="B32" s="281" t="s">
        <v>193</v>
      </c>
      <c r="C32" s="272" t="s">
        <v>496</v>
      </c>
      <c r="D32" s="273" t="s">
        <v>511</v>
      </c>
      <c r="E32" s="143">
        <v>147</v>
      </c>
      <c r="F32" s="143">
        <v>25</v>
      </c>
      <c r="G32" s="143">
        <v>145</v>
      </c>
      <c r="H32" s="143">
        <v>25</v>
      </c>
      <c r="I32" s="278">
        <v>633</v>
      </c>
      <c r="K32"/>
      <c r="L32" s="281" t="s">
        <v>193</v>
      </c>
      <c r="M32" s="272" t="s">
        <v>457</v>
      </c>
      <c r="N32" s="273" t="s">
        <v>458</v>
      </c>
      <c r="O32" s="142">
        <v>154</v>
      </c>
      <c r="P32" s="154">
        <v>46</v>
      </c>
      <c r="Q32" s="154">
        <v>174</v>
      </c>
      <c r="R32" s="144">
        <v>46</v>
      </c>
      <c r="S32" s="278">
        <v>328</v>
      </c>
      <c r="V32" s="281" t="s">
        <v>193</v>
      </c>
      <c r="W32" s="272" t="s">
        <v>390</v>
      </c>
      <c r="X32" s="273" t="s">
        <v>397</v>
      </c>
      <c r="Y32" s="273">
        <v>111</v>
      </c>
      <c r="Z32" s="273">
        <v>72</v>
      </c>
      <c r="AA32" s="273">
        <v>191</v>
      </c>
      <c r="AB32" s="273">
        <v>72</v>
      </c>
      <c r="AC32" s="278">
        <v>175</v>
      </c>
      <c r="AF32" s="191" t="s">
        <v>193</v>
      </c>
      <c r="AG32" s="272" t="s">
        <v>333</v>
      </c>
      <c r="AH32" s="273" t="s">
        <v>344</v>
      </c>
      <c r="AI32" s="273">
        <v>232</v>
      </c>
      <c r="AJ32" s="273">
        <v>59</v>
      </c>
      <c r="AK32" s="273">
        <v>173</v>
      </c>
      <c r="AL32" s="273">
        <v>59</v>
      </c>
      <c r="AM32" s="194">
        <v>704</v>
      </c>
    </row>
    <row r="33" spans="2:40" x14ac:dyDescent="0.4">
      <c r="B33" s="282"/>
      <c r="C33" s="141"/>
      <c r="D33" s="143"/>
      <c r="E33" s="143"/>
      <c r="F33" s="143"/>
      <c r="G33" s="143"/>
      <c r="H33" s="143"/>
      <c r="I33" s="184"/>
      <c r="K33"/>
      <c r="L33" s="282"/>
      <c r="M33" s="141"/>
      <c r="N33" s="143"/>
      <c r="O33" s="264"/>
      <c r="P33" s="156"/>
      <c r="Q33" s="156"/>
      <c r="R33" s="146"/>
      <c r="S33" s="184"/>
      <c r="V33" s="282"/>
      <c r="W33" s="141"/>
      <c r="X33" s="143"/>
      <c r="Y33" s="143"/>
      <c r="Z33" s="143"/>
      <c r="AA33" s="143"/>
      <c r="AB33" s="143"/>
      <c r="AC33" s="184"/>
      <c r="AF33" s="192"/>
      <c r="AG33" s="141"/>
      <c r="AH33" s="143"/>
      <c r="AI33" s="143"/>
      <c r="AJ33" s="143"/>
      <c r="AK33" s="143"/>
      <c r="AL33" s="143"/>
      <c r="AM33" s="145"/>
    </row>
    <row r="34" spans="2:40" ht="19.5" thickBot="1" x14ac:dyDescent="0.45">
      <c r="B34" s="282"/>
      <c r="C34" s="153"/>
      <c r="D34" s="177"/>
      <c r="E34" s="277">
        <f>E32+F32</f>
        <v>172</v>
      </c>
      <c r="F34" s="277"/>
      <c r="G34" s="277">
        <f>G32+H32</f>
        <v>170</v>
      </c>
      <c r="H34" s="277"/>
      <c r="I34" s="185"/>
      <c r="K34"/>
      <c r="L34" s="282"/>
      <c r="M34" s="153"/>
      <c r="N34" s="177"/>
      <c r="O34" s="277">
        <f>O32+P32</f>
        <v>200</v>
      </c>
      <c r="P34" s="277"/>
      <c r="Q34" s="277">
        <f>Q32+R32</f>
        <v>220</v>
      </c>
      <c r="R34" s="277"/>
      <c r="S34" s="185"/>
      <c r="V34" s="282"/>
      <c r="W34" s="153"/>
      <c r="X34" s="177"/>
      <c r="Y34" s="277">
        <f>Y32+Z32</f>
        <v>183</v>
      </c>
      <c r="Z34" s="277"/>
      <c r="AA34" s="277">
        <f>AA32+AB32</f>
        <v>263</v>
      </c>
      <c r="AB34" s="277"/>
      <c r="AC34" s="185"/>
      <c r="AF34" s="192"/>
      <c r="AG34" s="153"/>
      <c r="AH34" s="177"/>
      <c r="AI34" s="207">
        <f>AI32+AJ32</f>
        <v>291</v>
      </c>
      <c r="AJ34" s="208"/>
      <c r="AK34" s="207">
        <f>AK32+AL32</f>
        <v>232</v>
      </c>
      <c r="AL34" s="208"/>
      <c r="AM34" s="176"/>
    </row>
    <row r="35" spans="2:40" x14ac:dyDescent="0.4">
      <c r="B35" s="282"/>
      <c r="C35" s="272" t="s">
        <v>497</v>
      </c>
      <c r="D35" s="279" t="s">
        <v>520</v>
      </c>
      <c r="E35" s="143">
        <v>111</v>
      </c>
      <c r="F35" s="143">
        <v>20</v>
      </c>
      <c r="G35" s="143">
        <v>137</v>
      </c>
      <c r="H35" s="143">
        <v>20</v>
      </c>
      <c r="I35" s="144">
        <v>397</v>
      </c>
      <c r="K35"/>
      <c r="L35" s="282"/>
      <c r="M35" s="272" t="s">
        <v>459</v>
      </c>
      <c r="N35" s="279" t="s">
        <v>474</v>
      </c>
      <c r="O35" s="143">
        <v>155</v>
      </c>
      <c r="P35" s="143">
        <v>47</v>
      </c>
      <c r="Q35" s="143">
        <v>194</v>
      </c>
      <c r="R35" s="143">
        <v>47</v>
      </c>
      <c r="S35" s="144">
        <v>648</v>
      </c>
      <c r="V35" s="282"/>
      <c r="W35" s="272" t="s">
        <v>391</v>
      </c>
      <c r="X35" s="279" t="s">
        <v>409</v>
      </c>
      <c r="Y35" s="273">
        <v>183</v>
      </c>
      <c r="Z35" s="273">
        <v>26</v>
      </c>
      <c r="AA35" s="273">
        <v>183</v>
      </c>
      <c r="AB35" s="273">
        <v>26</v>
      </c>
      <c r="AC35" s="278">
        <v>508</v>
      </c>
      <c r="AF35" s="192"/>
      <c r="AG35" s="272" t="s">
        <v>334</v>
      </c>
      <c r="AH35" s="197" t="s">
        <v>359</v>
      </c>
      <c r="AI35" s="273">
        <v>274</v>
      </c>
      <c r="AJ35" s="273">
        <v>47</v>
      </c>
      <c r="AK35" s="273">
        <v>257</v>
      </c>
      <c r="AL35" s="273">
        <v>47</v>
      </c>
      <c r="AM35" s="194">
        <v>1841</v>
      </c>
    </row>
    <row r="36" spans="2:40" x14ac:dyDescent="0.4">
      <c r="B36" s="282"/>
      <c r="C36" s="141"/>
      <c r="D36" s="150"/>
      <c r="E36" s="143"/>
      <c r="F36" s="143"/>
      <c r="G36" s="143"/>
      <c r="H36" s="143"/>
      <c r="I36" s="145"/>
      <c r="K36"/>
      <c r="L36" s="282"/>
      <c r="M36" s="141"/>
      <c r="N36" s="150"/>
      <c r="O36" s="143"/>
      <c r="P36" s="143"/>
      <c r="Q36" s="143"/>
      <c r="R36" s="143"/>
      <c r="S36" s="145"/>
      <c r="V36" s="282"/>
      <c r="W36" s="141"/>
      <c r="X36" s="150"/>
      <c r="Y36" s="143"/>
      <c r="Z36" s="143"/>
      <c r="AA36" s="143"/>
      <c r="AB36" s="143"/>
      <c r="AC36" s="184"/>
      <c r="AF36" s="192"/>
      <c r="AG36" s="141"/>
      <c r="AH36" s="204"/>
      <c r="AI36" s="143"/>
      <c r="AJ36" s="143"/>
      <c r="AK36" s="143"/>
      <c r="AL36" s="143"/>
      <c r="AM36" s="145"/>
    </row>
    <row r="37" spans="2:40" ht="19.5" thickBot="1" x14ac:dyDescent="0.45">
      <c r="B37" s="282"/>
      <c r="C37" s="153"/>
      <c r="D37" s="280"/>
      <c r="E37" s="277">
        <f>E35+F35</f>
        <v>131</v>
      </c>
      <c r="F37" s="277"/>
      <c r="G37" s="277">
        <f>G35+H35</f>
        <v>157</v>
      </c>
      <c r="H37" s="277"/>
      <c r="I37" s="146"/>
      <c r="K37"/>
      <c r="L37" s="282"/>
      <c r="M37" s="153"/>
      <c r="N37" s="280"/>
      <c r="O37" s="277">
        <f>O35+P35</f>
        <v>202</v>
      </c>
      <c r="P37" s="277"/>
      <c r="Q37" s="277">
        <f>Q35+R35</f>
        <v>241</v>
      </c>
      <c r="R37" s="277"/>
      <c r="S37" s="146"/>
      <c r="V37" s="282"/>
      <c r="W37" s="153"/>
      <c r="X37" s="280"/>
      <c r="Y37" s="277">
        <f>Y35+Z35</f>
        <v>209</v>
      </c>
      <c r="Z37" s="277"/>
      <c r="AA37" s="277">
        <f>AA35+AB35</f>
        <v>209</v>
      </c>
      <c r="AB37" s="277"/>
      <c r="AC37" s="185"/>
      <c r="AF37" s="192"/>
      <c r="AG37" s="153"/>
      <c r="AH37" s="205"/>
      <c r="AI37" s="207">
        <f>AI35+AJ35</f>
        <v>321</v>
      </c>
      <c r="AJ37" s="208"/>
      <c r="AK37" s="207">
        <f>AK35+AL35</f>
        <v>304</v>
      </c>
      <c r="AL37" s="208"/>
      <c r="AM37" s="176"/>
    </row>
    <row r="38" spans="2:40" x14ac:dyDescent="0.4">
      <c r="B38" s="282"/>
      <c r="C38" s="272" t="s">
        <v>498</v>
      </c>
      <c r="D38" s="273" t="s">
        <v>523</v>
      </c>
      <c r="E38" s="143">
        <v>109</v>
      </c>
      <c r="F38" s="143">
        <v>37</v>
      </c>
      <c r="G38" s="143">
        <v>121</v>
      </c>
      <c r="H38" s="143">
        <v>37</v>
      </c>
      <c r="I38" s="144">
        <v>445</v>
      </c>
      <c r="K38"/>
      <c r="L38" s="282"/>
      <c r="M38" s="272" t="s">
        <v>448</v>
      </c>
      <c r="N38" s="273" t="s">
        <v>478</v>
      </c>
      <c r="O38" s="143">
        <v>151</v>
      </c>
      <c r="P38" s="143">
        <v>17</v>
      </c>
      <c r="Q38" s="143">
        <v>113</v>
      </c>
      <c r="R38" s="143">
        <v>17</v>
      </c>
      <c r="S38" s="144">
        <v>251</v>
      </c>
      <c r="V38" s="282"/>
      <c r="W38" s="272" t="s">
        <v>398</v>
      </c>
      <c r="X38" s="273" t="s">
        <v>419</v>
      </c>
      <c r="Y38" s="273">
        <v>182</v>
      </c>
      <c r="Z38" s="273">
        <v>72</v>
      </c>
      <c r="AA38" s="273">
        <v>253</v>
      </c>
      <c r="AB38" s="273">
        <v>72</v>
      </c>
      <c r="AC38" s="278">
        <v>553</v>
      </c>
      <c r="AF38" s="192"/>
      <c r="AG38" s="272" t="s">
        <v>335</v>
      </c>
      <c r="AH38" s="273" t="s">
        <v>364</v>
      </c>
      <c r="AI38" s="273">
        <v>275</v>
      </c>
      <c r="AJ38" s="273">
        <v>74</v>
      </c>
      <c r="AK38" s="273">
        <v>253</v>
      </c>
      <c r="AL38" s="273">
        <v>74</v>
      </c>
      <c r="AM38" s="194">
        <v>1867</v>
      </c>
    </row>
    <row r="39" spans="2:40" x14ac:dyDescent="0.4">
      <c r="B39" s="282"/>
      <c r="C39" s="141"/>
      <c r="D39" s="143"/>
      <c r="E39" s="143"/>
      <c r="F39" s="143"/>
      <c r="G39" s="143"/>
      <c r="H39" s="143"/>
      <c r="I39" s="145"/>
      <c r="K39"/>
      <c r="L39" s="282"/>
      <c r="M39" s="141"/>
      <c r="N39" s="143"/>
      <c r="O39" s="143"/>
      <c r="P39" s="143"/>
      <c r="Q39" s="143"/>
      <c r="R39" s="143"/>
      <c r="S39" s="145"/>
      <c r="V39" s="282"/>
      <c r="W39" s="141"/>
      <c r="X39" s="143"/>
      <c r="Y39" s="143"/>
      <c r="Z39" s="143"/>
      <c r="AA39" s="143"/>
      <c r="AB39" s="143"/>
      <c r="AC39" s="184"/>
      <c r="AF39" s="192"/>
      <c r="AG39" s="141"/>
      <c r="AH39" s="143"/>
      <c r="AI39" s="143"/>
      <c r="AJ39" s="143"/>
      <c r="AK39" s="143"/>
      <c r="AL39" s="143"/>
      <c r="AM39" s="145"/>
    </row>
    <row r="40" spans="2:40" ht="19.5" thickBot="1" x14ac:dyDescent="0.45">
      <c r="B40" s="282"/>
      <c r="C40" s="153"/>
      <c r="D40" s="177"/>
      <c r="E40" s="277">
        <f>E38+F38</f>
        <v>146</v>
      </c>
      <c r="F40" s="277"/>
      <c r="G40" s="277">
        <f>G38+H38</f>
        <v>158</v>
      </c>
      <c r="H40" s="277"/>
      <c r="I40" s="146"/>
      <c r="K40"/>
      <c r="L40" s="282"/>
      <c r="M40" s="153"/>
      <c r="N40" s="177"/>
      <c r="O40" s="277">
        <f>O38+P38</f>
        <v>168</v>
      </c>
      <c r="P40" s="277"/>
      <c r="Q40" s="277">
        <f>Q38+R38</f>
        <v>130</v>
      </c>
      <c r="R40" s="277"/>
      <c r="S40" s="146"/>
      <c r="V40" s="282"/>
      <c r="W40" s="153"/>
      <c r="X40" s="177"/>
      <c r="Y40" s="277">
        <f>Y38+Z38</f>
        <v>254</v>
      </c>
      <c r="Z40" s="277"/>
      <c r="AA40" s="277">
        <f>AA38+AB38</f>
        <v>325</v>
      </c>
      <c r="AB40" s="277"/>
      <c r="AC40" s="185"/>
      <c r="AF40" s="192"/>
      <c r="AG40" s="153"/>
      <c r="AH40" s="177"/>
      <c r="AI40" s="207">
        <f>AI38+AJ38</f>
        <v>349</v>
      </c>
      <c r="AJ40" s="208"/>
      <c r="AK40" s="207">
        <f>AK38+AL38</f>
        <v>327</v>
      </c>
      <c r="AL40" s="208"/>
      <c r="AM40" s="176"/>
      <c r="AN40" s="66">
        <v>82.9</v>
      </c>
    </row>
    <row r="41" spans="2:40" x14ac:dyDescent="0.4">
      <c r="B41" s="282"/>
      <c r="C41" s="272" t="s">
        <v>499</v>
      </c>
      <c r="D41" s="143" t="s">
        <v>526</v>
      </c>
      <c r="E41" s="143">
        <v>145</v>
      </c>
      <c r="F41" s="143">
        <v>40</v>
      </c>
      <c r="G41" s="143">
        <v>123</v>
      </c>
      <c r="H41" s="143">
        <v>40</v>
      </c>
      <c r="I41" s="144">
        <v>367</v>
      </c>
      <c r="K41"/>
      <c r="L41" s="282"/>
      <c r="M41" s="272" t="s">
        <v>449</v>
      </c>
      <c r="N41" s="273" t="s">
        <v>481</v>
      </c>
      <c r="O41" s="143">
        <v>104</v>
      </c>
      <c r="P41" s="143">
        <v>31</v>
      </c>
      <c r="Q41" s="143">
        <v>139</v>
      </c>
      <c r="R41" s="143">
        <v>31</v>
      </c>
      <c r="S41" s="144">
        <v>484</v>
      </c>
      <c r="V41" s="282"/>
      <c r="W41" s="272" t="s">
        <v>399</v>
      </c>
      <c r="X41" s="273" t="s">
        <v>423</v>
      </c>
      <c r="Y41" s="273">
        <v>84</v>
      </c>
      <c r="Z41" s="273">
        <v>23</v>
      </c>
      <c r="AA41" s="273">
        <v>102</v>
      </c>
      <c r="AB41" s="273">
        <v>23</v>
      </c>
      <c r="AC41" s="278">
        <v>332</v>
      </c>
      <c r="AF41" s="192"/>
      <c r="AG41" s="272" t="s">
        <v>336</v>
      </c>
      <c r="AH41" s="273" t="s">
        <v>365</v>
      </c>
      <c r="AI41" s="273">
        <v>362</v>
      </c>
      <c r="AJ41" s="273">
        <v>110</v>
      </c>
      <c r="AK41" s="273">
        <v>475</v>
      </c>
      <c r="AL41" s="273">
        <v>110</v>
      </c>
      <c r="AM41" s="194">
        <v>3341</v>
      </c>
    </row>
    <row r="42" spans="2:40" x14ac:dyDescent="0.4">
      <c r="B42" s="282"/>
      <c r="C42" s="141"/>
      <c r="D42" s="143"/>
      <c r="E42" s="143"/>
      <c r="F42" s="143"/>
      <c r="G42" s="143"/>
      <c r="H42" s="143"/>
      <c r="I42" s="145"/>
      <c r="K42"/>
      <c r="L42" s="282"/>
      <c r="M42" s="141"/>
      <c r="N42" s="143"/>
      <c r="O42" s="143"/>
      <c r="P42" s="143"/>
      <c r="Q42" s="143"/>
      <c r="R42" s="143"/>
      <c r="S42" s="145"/>
      <c r="V42" s="282"/>
      <c r="W42" s="141"/>
      <c r="X42" s="143"/>
      <c r="Y42" s="143"/>
      <c r="Z42" s="143"/>
      <c r="AA42" s="143"/>
      <c r="AB42" s="143"/>
      <c r="AC42" s="184"/>
      <c r="AF42" s="192"/>
      <c r="AG42" s="141"/>
      <c r="AH42" s="143"/>
      <c r="AI42" s="143"/>
      <c r="AJ42" s="143"/>
      <c r="AK42" s="143"/>
      <c r="AL42" s="143"/>
      <c r="AM42" s="145"/>
    </row>
    <row r="43" spans="2:40" ht="19.5" thickBot="1" x14ac:dyDescent="0.45">
      <c r="B43" s="282"/>
      <c r="C43" s="153"/>
      <c r="D43" s="143"/>
      <c r="E43" s="277">
        <f>E41+F41</f>
        <v>185</v>
      </c>
      <c r="F43" s="277"/>
      <c r="G43" s="277">
        <f>G41+H41</f>
        <v>163</v>
      </c>
      <c r="H43" s="277"/>
      <c r="I43" s="146"/>
      <c r="K43"/>
      <c r="L43" s="282"/>
      <c r="M43" s="153"/>
      <c r="N43" s="177"/>
      <c r="O43" s="277">
        <f>O41+P41</f>
        <v>135</v>
      </c>
      <c r="P43" s="277"/>
      <c r="Q43" s="277">
        <f>Q41+R41</f>
        <v>170</v>
      </c>
      <c r="R43" s="277"/>
      <c r="S43" s="146"/>
      <c r="V43" s="282"/>
      <c r="W43" s="153"/>
      <c r="X43" s="177"/>
      <c r="Y43" s="277">
        <f>Y41+Z41</f>
        <v>107</v>
      </c>
      <c r="Z43" s="277"/>
      <c r="AA43" s="277">
        <f>AA41+AB41</f>
        <v>125</v>
      </c>
      <c r="AB43" s="277"/>
      <c r="AC43" s="185"/>
      <c r="AF43" s="192"/>
      <c r="AG43" s="153"/>
      <c r="AH43" s="177"/>
      <c r="AI43" s="207">
        <f>AI41+AJ41</f>
        <v>472</v>
      </c>
      <c r="AJ43" s="208"/>
      <c r="AK43" s="207">
        <f>AK41+AL41</f>
        <v>585</v>
      </c>
      <c r="AL43" s="208"/>
      <c r="AM43" s="176"/>
      <c r="AN43" s="66">
        <v>148.47999999999999</v>
      </c>
    </row>
    <row r="44" spans="2:40" x14ac:dyDescent="0.4">
      <c r="B44" s="282"/>
      <c r="C44" s="272" t="s">
        <v>512</v>
      </c>
      <c r="D44" s="143" t="s">
        <v>530</v>
      </c>
      <c r="E44" s="143">
        <v>203</v>
      </c>
      <c r="F44" s="143">
        <v>41</v>
      </c>
      <c r="G44" s="143">
        <v>213</v>
      </c>
      <c r="H44" s="143">
        <v>41</v>
      </c>
      <c r="I44" s="144">
        <v>288</v>
      </c>
      <c r="K44"/>
      <c r="L44" s="282"/>
      <c r="M44" s="272" t="s">
        <v>450</v>
      </c>
      <c r="N44" s="143" t="s">
        <v>484</v>
      </c>
      <c r="O44" s="143">
        <v>133</v>
      </c>
      <c r="P44" s="143">
        <v>29</v>
      </c>
      <c r="Q44" s="143">
        <v>146</v>
      </c>
      <c r="R44" s="143">
        <v>29</v>
      </c>
      <c r="S44" s="144">
        <v>432</v>
      </c>
      <c r="V44" s="282"/>
      <c r="W44" s="272" t="s">
        <v>427</v>
      </c>
      <c r="X44" s="273" t="s">
        <v>428</v>
      </c>
      <c r="Y44" s="273">
        <v>76</v>
      </c>
      <c r="Z44" s="273">
        <v>20</v>
      </c>
      <c r="AA44" s="273">
        <v>78</v>
      </c>
      <c r="AB44" s="273">
        <v>20</v>
      </c>
      <c r="AC44" s="278">
        <v>332</v>
      </c>
      <c r="AF44" s="192"/>
      <c r="AG44" s="272" t="s">
        <v>337</v>
      </c>
      <c r="AH44" s="143" t="s">
        <v>370</v>
      </c>
      <c r="AI44" s="143">
        <v>457</v>
      </c>
      <c r="AJ44" s="143">
        <v>150</v>
      </c>
      <c r="AK44" s="143">
        <v>536</v>
      </c>
      <c r="AL44" s="143">
        <v>150</v>
      </c>
      <c r="AM44" s="144">
        <v>2319</v>
      </c>
    </row>
    <row r="45" spans="2:40" x14ac:dyDescent="0.4">
      <c r="B45" s="282"/>
      <c r="C45" s="141"/>
      <c r="D45" s="143"/>
      <c r="E45" s="143"/>
      <c r="F45" s="143"/>
      <c r="G45" s="143"/>
      <c r="H45" s="143"/>
      <c r="I45" s="145"/>
      <c r="K45"/>
      <c r="L45" s="282"/>
      <c r="M45" s="141"/>
      <c r="N45" s="143"/>
      <c r="O45" s="143"/>
      <c r="P45" s="143"/>
      <c r="Q45" s="143"/>
      <c r="R45" s="143"/>
      <c r="S45" s="145"/>
      <c r="V45" s="282"/>
      <c r="W45" s="141"/>
      <c r="X45" s="143"/>
      <c r="Y45" s="143"/>
      <c r="Z45" s="143"/>
      <c r="AA45" s="143"/>
      <c r="AB45" s="143"/>
      <c r="AC45" s="184"/>
      <c r="AF45" s="192"/>
      <c r="AG45" s="141"/>
      <c r="AH45" s="143"/>
      <c r="AI45" s="143"/>
      <c r="AJ45" s="143"/>
      <c r="AK45" s="143"/>
      <c r="AL45" s="143"/>
      <c r="AM45" s="145"/>
    </row>
    <row r="46" spans="2:40" ht="19.5" thickBot="1" x14ac:dyDescent="0.45">
      <c r="B46" s="282"/>
      <c r="C46" s="153"/>
      <c r="D46" s="143"/>
      <c r="E46" s="277">
        <f>E44+F44</f>
        <v>244</v>
      </c>
      <c r="F46" s="277"/>
      <c r="G46" s="277">
        <f>G44+H44</f>
        <v>254</v>
      </c>
      <c r="H46" s="277"/>
      <c r="I46" s="146"/>
      <c r="K46"/>
      <c r="L46" s="282"/>
      <c r="M46" s="153"/>
      <c r="N46" s="143"/>
      <c r="O46" s="277">
        <f>O44+P44</f>
        <v>162</v>
      </c>
      <c r="P46" s="277"/>
      <c r="Q46" s="277">
        <f>Q44+R44</f>
        <v>175</v>
      </c>
      <c r="R46" s="277"/>
      <c r="S46" s="146"/>
      <c r="V46" s="282"/>
      <c r="W46" s="153"/>
      <c r="X46" s="177"/>
      <c r="Y46" s="277">
        <f>Y44+Z44</f>
        <v>96</v>
      </c>
      <c r="Z46" s="277"/>
      <c r="AA46" s="277">
        <f>AA44+AB44</f>
        <v>98</v>
      </c>
      <c r="AB46" s="277"/>
      <c r="AC46" s="185"/>
      <c r="AF46" s="192"/>
      <c r="AG46" s="153"/>
      <c r="AH46" s="143"/>
      <c r="AI46" s="207">
        <f>AI44+AJ44</f>
        <v>607</v>
      </c>
      <c r="AJ46" s="208"/>
      <c r="AK46" s="207">
        <f>AK44+AL44</f>
        <v>686</v>
      </c>
      <c r="AL46" s="208"/>
      <c r="AM46" s="146"/>
      <c r="AN46" s="66">
        <v>103</v>
      </c>
    </row>
    <row r="47" spans="2:40" x14ac:dyDescent="0.4">
      <c r="B47" s="282"/>
      <c r="C47" s="272" t="s">
        <v>513</v>
      </c>
      <c r="D47" s="143" t="s">
        <v>536</v>
      </c>
      <c r="E47" s="143">
        <v>119</v>
      </c>
      <c r="F47" s="143">
        <v>51</v>
      </c>
      <c r="G47" s="143">
        <v>107</v>
      </c>
      <c r="H47" s="143">
        <v>51</v>
      </c>
      <c r="I47" s="144">
        <v>233</v>
      </c>
      <c r="K47" s="88"/>
      <c r="L47" s="282"/>
      <c r="M47" s="272" t="s">
        <v>451</v>
      </c>
      <c r="N47" s="273" t="s">
        <v>492</v>
      </c>
      <c r="O47" s="273">
        <v>215</v>
      </c>
      <c r="P47" s="273">
        <v>37</v>
      </c>
      <c r="Q47" s="273">
        <v>168</v>
      </c>
      <c r="R47" s="273">
        <v>37</v>
      </c>
      <c r="S47" s="278">
        <v>478</v>
      </c>
      <c r="V47" s="282"/>
      <c r="W47" s="272" t="s">
        <v>429</v>
      </c>
      <c r="X47" s="273" t="s">
        <v>432</v>
      </c>
      <c r="Y47" s="273">
        <v>102</v>
      </c>
      <c r="Z47" s="273">
        <v>24</v>
      </c>
      <c r="AA47" s="273">
        <v>72</v>
      </c>
      <c r="AB47" s="273">
        <v>24</v>
      </c>
      <c r="AC47" s="278">
        <v>184</v>
      </c>
      <c r="AF47" s="192"/>
      <c r="AG47" s="272" t="s">
        <v>338</v>
      </c>
      <c r="AH47" s="143" t="s">
        <v>374</v>
      </c>
      <c r="AI47" s="143">
        <v>754</v>
      </c>
      <c r="AJ47" s="143">
        <v>244</v>
      </c>
      <c r="AK47" s="143">
        <v>853</v>
      </c>
      <c r="AL47" s="143">
        <v>244</v>
      </c>
      <c r="AM47" s="144">
        <v>3095</v>
      </c>
    </row>
    <row r="48" spans="2:40" x14ac:dyDescent="0.4">
      <c r="B48" s="282"/>
      <c r="C48" s="141"/>
      <c r="D48" s="143"/>
      <c r="E48" s="143"/>
      <c r="F48" s="143"/>
      <c r="G48" s="143"/>
      <c r="H48" s="143"/>
      <c r="I48" s="145"/>
      <c r="K48" s="88"/>
      <c r="L48" s="282"/>
      <c r="M48" s="141"/>
      <c r="N48" s="143"/>
      <c r="O48" s="143"/>
      <c r="P48" s="143"/>
      <c r="Q48" s="143"/>
      <c r="R48" s="143"/>
      <c r="S48" s="184"/>
      <c r="V48" s="282"/>
      <c r="W48" s="141"/>
      <c r="X48" s="143"/>
      <c r="Y48" s="143"/>
      <c r="Z48" s="143"/>
      <c r="AA48" s="143"/>
      <c r="AB48" s="143"/>
      <c r="AC48" s="184"/>
      <c r="AF48" s="192"/>
      <c r="AG48" s="141"/>
      <c r="AH48" s="143"/>
      <c r="AI48" s="143"/>
      <c r="AJ48" s="143"/>
      <c r="AK48" s="143"/>
      <c r="AL48" s="143"/>
      <c r="AM48" s="145"/>
    </row>
    <row r="49" spans="2:40" ht="19.5" thickBot="1" x14ac:dyDescent="0.45">
      <c r="B49" s="282"/>
      <c r="C49" s="153"/>
      <c r="D49" s="143"/>
      <c r="E49" s="277">
        <f>E47+F47</f>
        <v>170</v>
      </c>
      <c r="F49" s="277"/>
      <c r="G49" s="277">
        <f>G47+H47</f>
        <v>158</v>
      </c>
      <c r="H49" s="277"/>
      <c r="I49" s="146"/>
      <c r="K49" s="88"/>
      <c r="L49" s="282"/>
      <c r="M49" s="153"/>
      <c r="N49" s="177"/>
      <c r="O49" s="277">
        <f>O47+P47</f>
        <v>252</v>
      </c>
      <c r="P49" s="277"/>
      <c r="Q49" s="277">
        <f>Q47+R47</f>
        <v>205</v>
      </c>
      <c r="R49" s="277"/>
      <c r="S49" s="185"/>
      <c r="V49" s="282"/>
      <c r="W49" s="153"/>
      <c r="X49" s="177"/>
      <c r="Y49" s="277">
        <f>Y47+Z47</f>
        <v>126</v>
      </c>
      <c r="Z49" s="277"/>
      <c r="AA49" s="277">
        <f>AA47+AB47</f>
        <v>96</v>
      </c>
      <c r="AB49" s="277"/>
      <c r="AC49" s="185"/>
      <c r="AF49" s="192"/>
      <c r="AG49" s="153"/>
      <c r="AH49" s="143"/>
      <c r="AI49" s="207">
        <f>AI47+AJ47</f>
        <v>998</v>
      </c>
      <c r="AJ49" s="208"/>
      <c r="AK49" s="207">
        <f>AK47+AL47</f>
        <v>1097</v>
      </c>
      <c r="AL49" s="208"/>
      <c r="AM49" s="146"/>
      <c r="AN49" s="66">
        <v>137.5</v>
      </c>
    </row>
    <row r="50" spans="2:40" x14ac:dyDescent="0.4">
      <c r="B50" s="282"/>
      <c r="C50" s="284" t="s">
        <v>514</v>
      </c>
      <c r="D50" s="273">
        <v>723</v>
      </c>
      <c r="E50" s="143">
        <v>49</v>
      </c>
      <c r="F50" s="143">
        <v>15</v>
      </c>
      <c r="G50" s="143">
        <v>169</v>
      </c>
      <c r="H50" s="143">
        <v>15</v>
      </c>
      <c r="I50" s="144">
        <v>474</v>
      </c>
      <c r="K50" s="88"/>
      <c r="L50" s="282"/>
      <c r="M50" s="272" t="s">
        <v>460</v>
      </c>
      <c r="N50" s="273" t="s">
        <v>495</v>
      </c>
      <c r="O50" s="143">
        <v>165</v>
      </c>
      <c r="P50" s="143">
        <v>31</v>
      </c>
      <c r="Q50" s="143">
        <v>147</v>
      </c>
      <c r="R50" s="143">
        <v>31</v>
      </c>
      <c r="S50" s="144">
        <v>221</v>
      </c>
      <c r="V50" s="282"/>
      <c r="W50" s="272" t="s">
        <v>402</v>
      </c>
      <c r="X50" s="273" t="s">
        <v>436</v>
      </c>
      <c r="Y50" s="143">
        <v>154</v>
      </c>
      <c r="Z50" s="143">
        <v>35</v>
      </c>
      <c r="AA50" s="143">
        <v>159</v>
      </c>
      <c r="AB50" s="143">
        <v>35</v>
      </c>
      <c r="AC50" s="144">
        <v>270</v>
      </c>
      <c r="AF50" s="192"/>
      <c r="AG50" s="272" t="s">
        <v>339</v>
      </c>
      <c r="AH50" s="143" t="s">
        <v>384</v>
      </c>
      <c r="AI50" s="143">
        <v>508</v>
      </c>
      <c r="AJ50" s="143">
        <v>167</v>
      </c>
      <c r="AK50" s="143">
        <v>563</v>
      </c>
      <c r="AL50" s="143">
        <v>167</v>
      </c>
      <c r="AM50" s="144">
        <v>1064</v>
      </c>
    </row>
    <row r="51" spans="2:40" x14ac:dyDescent="0.4">
      <c r="B51" s="282"/>
      <c r="C51" s="285"/>
      <c r="D51" s="143"/>
      <c r="E51" s="143"/>
      <c r="F51" s="143"/>
      <c r="G51" s="143"/>
      <c r="H51" s="143"/>
      <c r="I51" s="145"/>
      <c r="K51" s="88"/>
      <c r="L51" s="282"/>
      <c r="M51" s="141"/>
      <c r="N51" s="143"/>
      <c r="O51" s="143"/>
      <c r="P51" s="143"/>
      <c r="Q51" s="143"/>
      <c r="R51" s="143"/>
      <c r="S51" s="145"/>
      <c r="V51" s="282"/>
      <c r="W51" s="141"/>
      <c r="X51" s="143"/>
      <c r="Y51" s="143"/>
      <c r="Z51" s="143"/>
      <c r="AA51" s="143"/>
      <c r="AB51" s="143"/>
      <c r="AC51" s="145"/>
      <c r="AF51" s="192"/>
      <c r="AG51" s="141"/>
      <c r="AH51" s="143"/>
      <c r="AI51" s="143"/>
      <c r="AJ51" s="143"/>
      <c r="AK51" s="143"/>
      <c r="AL51" s="143"/>
      <c r="AM51" s="145"/>
    </row>
    <row r="52" spans="2:40" ht="19.5" thickBot="1" x14ac:dyDescent="0.45">
      <c r="B52" s="282"/>
      <c r="C52" s="286"/>
      <c r="D52" s="177"/>
      <c r="E52" s="277">
        <f>E50+F50</f>
        <v>64</v>
      </c>
      <c r="F52" s="277"/>
      <c r="G52" s="277">
        <f>G50+H50</f>
        <v>184</v>
      </c>
      <c r="H52" s="277"/>
      <c r="I52" s="146"/>
      <c r="K52" s="88"/>
      <c r="L52" s="282"/>
      <c r="M52" s="153"/>
      <c r="N52" s="177"/>
      <c r="O52" s="277">
        <f>O50+P50</f>
        <v>196</v>
      </c>
      <c r="P52" s="277"/>
      <c r="Q52" s="277">
        <f>Q50+R50</f>
        <v>178</v>
      </c>
      <c r="R52" s="277"/>
      <c r="S52" s="146"/>
      <c r="V52" s="282"/>
      <c r="W52" s="153"/>
      <c r="X52" s="177"/>
      <c r="Y52" s="277">
        <f>Y50+Z50</f>
        <v>189</v>
      </c>
      <c r="Z52" s="277"/>
      <c r="AA52" s="277">
        <f>AA50+AB50</f>
        <v>194</v>
      </c>
      <c r="AB52" s="277"/>
      <c r="AC52" s="146"/>
      <c r="AF52" s="192"/>
      <c r="AG52" s="153"/>
      <c r="AH52" s="143"/>
      <c r="AI52" s="207">
        <f>AI50+AJ50</f>
        <v>675</v>
      </c>
      <c r="AJ52" s="208"/>
      <c r="AK52" s="207">
        <f>AK50+AL50</f>
        <v>730</v>
      </c>
      <c r="AL52" s="208"/>
      <c r="AM52" s="146"/>
      <c r="AN52" s="66">
        <v>47.2</v>
      </c>
    </row>
    <row r="53" spans="2:40" x14ac:dyDescent="0.4">
      <c r="B53" s="282"/>
      <c r="C53" s="284" t="s">
        <v>515</v>
      </c>
      <c r="D53" s="143">
        <v>563</v>
      </c>
      <c r="E53" s="143">
        <v>109</v>
      </c>
      <c r="F53" s="143">
        <v>45</v>
      </c>
      <c r="G53" s="143">
        <v>123</v>
      </c>
      <c r="H53" s="143">
        <v>45</v>
      </c>
      <c r="I53" s="144">
        <v>323</v>
      </c>
      <c r="K53" s="88"/>
      <c r="L53" s="282"/>
      <c r="M53" s="272" t="s">
        <v>461</v>
      </c>
      <c r="N53" s="273" t="s">
        <v>502</v>
      </c>
      <c r="O53" s="143">
        <v>95</v>
      </c>
      <c r="P53" s="143">
        <v>34</v>
      </c>
      <c r="Q53" s="143">
        <v>97</v>
      </c>
      <c r="R53" s="143">
        <v>34</v>
      </c>
      <c r="S53" s="278">
        <v>345</v>
      </c>
      <c r="V53" s="282"/>
      <c r="W53" s="272" t="s">
        <v>403</v>
      </c>
      <c r="X53" s="273" t="s">
        <v>440</v>
      </c>
      <c r="Y53" s="273">
        <v>89</v>
      </c>
      <c r="Z53" s="273">
        <v>49</v>
      </c>
      <c r="AA53" s="273">
        <v>136</v>
      </c>
      <c r="AB53" s="273">
        <v>49</v>
      </c>
      <c r="AC53" s="278">
        <v>277</v>
      </c>
      <c r="AF53" s="192"/>
      <c r="AG53" s="179" t="s">
        <v>388</v>
      </c>
      <c r="AH53" s="143" t="s">
        <v>389</v>
      </c>
      <c r="AI53" s="143">
        <v>176</v>
      </c>
      <c r="AJ53" s="143">
        <v>33</v>
      </c>
      <c r="AK53" s="143">
        <v>174</v>
      </c>
      <c r="AL53" s="143">
        <v>33</v>
      </c>
      <c r="AM53" s="144">
        <v>476</v>
      </c>
    </row>
    <row r="54" spans="2:40" x14ac:dyDescent="0.4">
      <c r="B54" s="282"/>
      <c r="C54" s="285"/>
      <c r="D54" s="143"/>
      <c r="E54" s="143"/>
      <c r="F54" s="143"/>
      <c r="G54" s="143"/>
      <c r="H54" s="143"/>
      <c r="I54" s="145"/>
      <c r="K54" s="88"/>
      <c r="L54" s="282"/>
      <c r="M54" s="141"/>
      <c r="N54" s="143"/>
      <c r="O54" s="143"/>
      <c r="P54" s="143"/>
      <c r="Q54" s="143"/>
      <c r="R54" s="143"/>
      <c r="S54" s="184"/>
      <c r="V54" s="282"/>
      <c r="W54" s="141"/>
      <c r="X54" s="143"/>
      <c r="Y54" s="143"/>
      <c r="Z54" s="143"/>
      <c r="AA54" s="143"/>
      <c r="AB54" s="143"/>
      <c r="AC54" s="184"/>
      <c r="AF54" s="192"/>
      <c r="AG54" s="180"/>
      <c r="AH54" s="143"/>
      <c r="AI54" s="143"/>
      <c r="AJ54" s="143"/>
      <c r="AK54" s="143"/>
      <c r="AL54" s="143"/>
      <c r="AM54" s="145"/>
    </row>
    <row r="55" spans="2:40" ht="19.5" thickBot="1" x14ac:dyDescent="0.45">
      <c r="B55" s="282"/>
      <c r="C55" s="286"/>
      <c r="D55" s="143"/>
      <c r="E55" s="277">
        <f>E53+F53</f>
        <v>154</v>
      </c>
      <c r="F55" s="277"/>
      <c r="G55" s="277">
        <f>G53+H53</f>
        <v>168</v>
      </c>
      <c r="H55" s="277"/>
      <c r="I55" s="146"/>
      <c r="K55" s="88"/>
      <c r="L55" s="282"/>
      <c r="M55" s="153"/>
      <c r="N55" s="177"/>
      <c r="O55" s="277">
        <f>O53+P53</f>
        <v>129</v>
      </c>
      <c r="P55" s="277"/>
      <c r="Q55" s="277">
        <f>Q53+R53</f>
        <v>131</v>
      </c>
      <c r="R55" s="277"/>
      <c r="S55" s="185"/>
      <c r="V55" s="282"/>
      <c r="W55" s="153"/>
      <c r="X55" s="177"/>
      <c r="Y55" s="277">
        <f>Y53+Z53</f>
        <v>138</v>
      </c>
      <c r="Z55" s="277"/>
      <c r="AA55" s="277">
        <f>AA53+AB53</f>
        <v>185</v>
      </c>
      <c r="AB55" s="277"/>
      <c r="AC55" s="185"/>
      <c r="AF55" s="192"/>
      <c r="AG55" s="181"/>
      <c r="AH55" s="143"/>
      <c r="AI55" s="207">
        <f>AI53+AJ53</f>
        <v>209</v>
      </c>
      <c r="AJ55" s="208"/>
      <c r="AK55" s="207">
        <f>AK53+AL53</f>
        <v>207</v>
      </c>
      <c r="AL55" s="208"/>
      <c r="AM55" s="146"/>
      <c r="AN55" s="66">
        <f>AM53/22.5</f>
        <v>21.155555555555555</v>
      </c>
    </row>
    <row r="56" spans="2:40" x14ac:dyDescent="0.4">
      <c r="B56" s="282"/>
      <c r="C56" s="284" t="s">
        <v>516</v>
      </c>
      <c r="D56" s="143">
        <v>192</v>
      </c>
      <c r="E56" s="143">
        <v>131</v>
      </c>
      <c r="F56" s="143">
        <v>52</v>
      </c>
      <c r="G56" s="143">
        <v>99</v>
      </c>
      <c r="H56" s="143">
        <v>52</v>
      </c>
      <c r="I56" s="144">
        <v>622</v>
      </c>
      <c r="K56" s="88"/>
      <c r="L56" s="282"/>
      <c r="M56" s="272" t="s">
        <v>462</v>
      </c>
      <c r="N56" s="143" t="s">
        <v>505</v>
      </c>
      <c r="O56" s="143">
        <v>33</v>
      </c>
      <c r="P56" s="143">
        <v>19</v>
      </c>
      <c r="Q56" s="143">
        <v>55</v>
      </c>
      <c r="R56" s="143">
        <v>19</v>
      </c>
      <c r="S56" s="144">
        <v>44</v>
      </c>
      <c r="V56" s="282"/>
      <c r="W56" s="272" t="s">
        <v>439</v>
      </c>
      <c r="X56" s="143" t="s">
        <v>444</v>
      </c>
      <c r="Y56" s="143">
        <v>79</v>
      </c>
      <c r="Z56" s="143">
        <v>22</v>
      </c>
      <c r="AA56" s="143">
        <v>112</v>
      </c>
      <c r="AB56" s="143">
        <v>22</v>
      </c>
      <c r="AC56" s="144">
        <v>336</v>
      </c>
      <c r="AF56" s="192"/>
      <c r="AG56" s="272" t="s">
        <v>390</v>
      </c>
      <c r="AH56" s="273"/>
      <c r="AI56" s="200"/>
      <c r="AJ56" s="200"/>
      <c r="AK56" s="200"/>
      <c r="AL56" s="200"/>
      <c r="AM56" s="194"/>
    </row>
    <row r="57" spans="2:40" x14ac:dyDescent="0.4">
      <c r="B57" s="282"/>
      <c r="C57" s="285"/>
      <c r="D57" s="143"/>
      <c r="E57" s="143"/>
      <c r="F57" s="143"/>
      <c r="G57" s="143"/>
      <c r="H57" s="143"/>
      <c r="I57" s="145"/>
      <c r="K57" s="88"/>
      <c r="L57" s="282"/>
      <c r="M57" s="141"/>
      <c r="N57" s="143"/>
      <c r="O57" s="143"/>
      <c r="P57" s="143"/>
      <c r="Q57" s="143"/>
      <c r="R57" s="143"/>
      <c r="S57" s="145"/>
      <c r="V57" s="282"/>
      <c r="W57" s="141"/>
      <c r="X57" s="143"/>
      <c r="Y57" s="143"/>
      <c r="Z57" s="143"/>
      <c r="AA57" s="143"/>
      <c r="AB57" s="143"/>
      <c r="AC57" s="145"/>
      <c r="AF57" s="192"/>
      <c r="AG57" s="141"/>
      <c r="AH57" s="143"/>
      <c r="AI57" s="156"/>
      <c r="AJ57" s="156"/>
      <c r="AK57" s="156"/>
      <c r="AL57" s="156"/>
      <c r="AM57" s="145"/>
    </row>
    <row r="58" spans="2:40" ht="19.5" thickBot="1" x14ac:dyDescent="0.45">
      <c r="B58" s="282"/>
      <c r="C58" s="286"/>
      <c r="D58" s="143"/>
      <c r="E58" s="277">
        <f>E56+F56</f>
        <v>183</v>
      </c>
      <c r="F58" s="277"/>
      <c r="G58" s="277">
        <f>G56+H56</f>
        <v>151</v>
      </c>
      <c r="H58" s="277"/>
      <c r="I58" s="146"/>
      <c r="K58" s="88"/>
      <c r="L58" s="282"/>
      <c r="M58" s="153"/>
      <c r="N58" s="143"/>
      <c r="O58" s="277">
        <f>O56+P56</f>
        <v>52</v>
      </c>
      <c r="P58" s="277"/>
      <c r="Q58" s="277">
        <f>Q56+R56</f>
        <v>74</v>
      </c>
      <c r="R58" s="277"/>
      <c r="S58" s="146"/>
      <c r="V58" s="282"/>
      <c r="W58" s="153"/>
      <c r="X58" s="143"/>
      <c r="Y58" s="277">
        <f>Y56+Z56</f>
        <v>101</v>
      </c>
      <c r="Z58" s="277"/>
      <c r="AA58" s="277">
        <f>AA56+AB56</f>
        <v>134</v>
      </c>
      <c r="AB58" s="277"/>
      <c r="AC58" s="146"/>
      <c r="AF58" s="192"/>
      <c r="AG58" s="153"/>
      <c r="AH58" s="177"/>
      <c r="AI58" s="207"/>
      <c r="AJ58" s="208"/>
      <c r="AK58" s="207"/>
      <c r="AL58" s="208"/>
      <c r="AM58" s="176"/>
    </row>
    <row r="59" spans="2:40" x14ac:dyDescent="0.4">
      <c r="B59" s="282"/>
      <c r="C59" s="284" t="s">
        <v>517</v>
      </c>
      <c r="D59" s="279">
        <v>183</v>
      </c>
      <c r="E59" s="143">
        <v>71</v>
      </c>
      <c r="F59" s="143">
        <v>37</v>
      </c>
      <c r="G59" s="143">
        <v>85</v>
      </c>
      <c r="H59" s="143">
        <v>37</v>
      </c>
      <c r="I59" s="144">
        <v>239</v>
      </c>
      <c r="K59" s="88"/>
      <c r="L59" s="282"/>
      <c r="M59" s="272" t="s">
        <v>463</v>
      </c>
      <c r="N59" s="279" t="s">
        <v>508</v>
      </c>
      <c r="O59" s="143">
        <v>164</v>
      </c>
      <c r="P59" s="143">
        <v>41</v>
      </c>
      <c r="Q59" s="143">
        <v>158</v>
      </c>
      <c r="R59" s="143">
        <v>41</v>
      </c>
      <c r="S59" s="144">
        <v>525</v>
      </c>
      <c r="V59" s="282"/>
      <c r="W59" s="272" t="s">
        <v>455</v>
      </c>
      <c r="X59" s="279" t="s">
        <v>456</v>
      </c>
      <c r="Y59" s="143">
        <v>148</v>
      </c>
      <c r="Z59" s="143">
        <v>48</v>
      </c>
      <c r="AA59" s="143">
        <v>172</v>
      </c>
      <c r="AB59" s="143">
        <v>48</v>
      </c>
      <c r="AC59" s="144">
        <v>317</v>
      </c>
      <c r="AF59" s="192"/>
      <c r="AG59" s="272" t="s">
        <v>391</v>
      </c>
      <c r="AH59" s="197"/>
      <c r="AI59" s="273"/>
      <c r="AJ59" s="273"/>
      <c r="AK59" s="273"/>
      <c r="AL59" s="273"/>
      <c r="AM59" s="194"/>
    </row>
    <row r="60" spans="2:40" x14ac:dyDescent="0.4">
      <c r="B60" s="282"/>
      <c r="C60" s="285"/>
      <c r="D60" s="150"/>
      <c r="E60" s="143"/>
      <c r="F60" s="143"/>
      <c r="G60" s="143"/>
      <c r="H60" s="143"/>
      <c r="I60" s="145"/>
      <c r="K60" s="88"/>
      <c r="L60" s="282"/>
      <c r="M60" s="141"/>
      <c r="N60" s="150"/>
      <c r="O60" s="143"/>
      <c r="P60" s="143"/>
      <c r="Q60" s="143"/>
      <c r="R60" s="143"/>
      <c r="S60" s="145"/>
      <c r="V60" s="282"/>
      <c r="W60" s="141"/>
      <c r="X60" s="150"/>
      <c r="Y60" s="143"/>
      <c r="Z60" s="143"/>
      <c r="AA60" s="143"/>
      <c r="AB60" s="143"/>
      <c r="AC60" s="145"/>
      <c r="AF60" s="192"/>
      <c r="AG60" s="141"/>
      <c r="AH60" s="204"/>
      <c r="AI60" s="143"/>
      <c r="AJ60" s="143"/>
      <c r="AK60" s="143"/>
      <c r="AL60" s="143"/>
      <c r="AM60" s="145"/>
    </row>
    <row r="61" spans="2:40" ht="19.5" thickBot="1" x14ac:dyDescent="0.45">
      <c r="B61" s="283"/>
      <c r="C61" s="286"/>
      <c r="D61" s="280"/>
      <c r="E61" s="277">
        <f>E59+F59</f>
        <v>108</v>
      </c>
      <c r="F61" s="277"/>
      <c r="G61" s="277">
        <f>G59+H59</f>
        <v>122</v>
      </c>
      <c r="H61" s="277"/>
      <c r="I61" s="146"/>
      <c r="K61" s="88"/>
      <c r="L61" s="283"/>
      <c r="M61" s="153"/>
      <c r="N61" s="280"/>
      <c r="O61" s="277">
        <f>O59+P59</f>
        <v>205</v>
      </c>
      <c r="P61" s="277"/>
      <c r="Q61" s="277">
        <f>Q59+R59</f>
        <v>199</v>
      </c>
      <c r="R61" s="277"/>
      <c r="S61" s="146"/>
      <c r="V61" s="283"/>
      <c r="W61" s="153"/>
      <c r="X61" s="280"/>
      <c r="Y61" s="277">
        <f>Y59+Z59</f>
        <v>196</v>
      </c>
      <c r="Z61" s="277"/>
      <c r="AA61" s="277">
        <f>AA59+AB59</f>
        <v>220</v>
      </c>
      <c r="AB61" s="277"/>
      <c r="AC61" s="146"/>
      <c r="AF61" s="193"/>
      <c r="AG61" s="153"/>
      <c r="AH61" s="205"/>
      <c r="AI61" s="207">
        <f>AI59+AJ59</f>
        <v>0</v>
      </c>
      <c r="AJ61" s="208"/>
      <c r="AK61" s="207">
        <f>AK59+AL59</f>
        <v>0</v>
      </c>
      <c r="AL61" s="208"/>
      <c r="AM61" s="176"/>
    </row>
    <row r="62" spans="2:40" x14ac:dyDescent="0.4">
      <c r="B62" s="77"/>
      <c r="C62" s="77"/>
      <c r="D62" s="91"/>
      <c r="E62" s="92"/>
      <c r="F62" s="92"/>
      <c r="G62" s="92"/>
      <c r="H62" s="92"/>
      <c r="I62" s="77"/>
      <c r="K62" s="88"/>
      <c r="L62" s="88"/>
      <c r="M62" s="88"/>
      <c r="N62" s="88"/>
      <c r="O62" s="88"/>
      <c r="P62" s="88"/>
      <c r="Q62" s="88"/>
      <c r="R62" s="88"/>
    </row>
    <row r="63" spans="2:40" x14ac:dyDescent="0.4">
      <c r="D63" s="178" t="s">
        <v>145</v>
      </c>
    </row>
    <row r="64" spans="2:40" ht="19.5" thickBot="1" x14ac:dyDescent="0.45">
      <c r="D64" s="178"/>
    </row>
    <row r="65" spans="3:42"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B65" s="83"/>
      <c r="AC65" s="255" t="s">
        <v>183</v>
      </c>
      <c r="AD65" s="256"/>
      <c r="AE65" s="263" t="s">
        <v>147</v>
      </c>
      <c r="AF65" s="182"/>
      <c r="AG65" s="182" t="s">
        <v>148</v>
      </c>
      <c r="AH65" s="183"/>
      <c r="AJ65" s="83"/>
      <c r="AK65" s="255" t="s">
        <v>183</v>
      </c>
      <c r="AL65" s="256"/>
      <c r="AM65" s="263" t="s">
        <v>147</v>
      </c>
      <c r="AN65" s="182"/>
      <c r="AO65" s="182" t="s">
        <v>148</v>
      </c>
      <c r="AP65" s="183"/>
    </row>
    <row r="66" spans="3:42" x14ac:dyDescent="0.4">
      <c r="C66" s="84" t="s">
        <v>146</v>
      </c>
      <c r="D66" s="191" t="s">
        <v>512</v>
      </c>
      <c r="E66" s="266">
        <v>81</v>
      </c>
      <c r="F66" s="267"/>
      <c r="G66" s="97" t="s">
        <v>103</v>
      </c>
      <c r="H66" s="70" t="s">
        <v>128</v>
      </c>
      <c r="I66" s="70" t="s">
        <v>129</v>
      </c>
      <c r="J66" s="71" t="s">
        <v>128</v>
      </c>
      <c r="L66" s="191" t="s">
        <v>460</v>
      </c>
      <c r="M66" s="266">
        <v>79</v>
      </c>
      <c r="N66" s="267"/>
      <c r="O66" s="97" t="s">
        <v>103</v>
      </c>
      <c r="P66" s="70" t="s">
        <v>128</v>
      </c>
      <c r="Q66" s="70" t="s">
        <v>129</v>
      </c>
      <c r="R66" s="71" t="s">
        <v>128</v>
      </c>
      <c r="T66" s="191" t="s">
        <v>439</v>
      </c>
      <c r="U66" s="266">
        <v>162</v>
      </c>
      <c r="V66" s="267"/>
      <c r="W66" s="97" t="s">
        <v>103</v>
      </c>
      <c r="X66" s="70" t="s">
        <v>128</v>
      </c>
      <c r="Y66" s="70" t="s">
        <v>129</v>
      </c>
      <c r="Z66" s="71" t="s">
        <v>128</v>
      </c>
      <c r="AB66" s="191" t="s">
        <v>390</v>
      </c>
      <c r="AC66" s="266">
        <v>47</v>
      </c>
      <c r="AD66" s="267"/>
      <c r="AE66" s="97" t="s">
        <v>103</v>
      </c>
      <c r="AF66" s="70" t="s">
        <v>128</v>
      </c>
      <c r="AG66" s="70" t="s">
        <v>129</v>
      </c>
      <c r="AH66" s="71" t="s">
        <v>128</v>
      </c>
      <c r="AJ66" s="191" t="s">
        <v>333</v>
      </c>
      <c r="AK66" s="266">
        <v>88</v>
      </c>
      <c r="AL66" s="267"/>
      <c r="AM66" s="97" t="s">
        <v>103</v>
      </c>
      <c r="AN66" s="70" t="s">
        <v>128</v>
      </c>
      <c r="AO66" s="70" t="s">
        <v>129</v>
      </c>
      <c r="AP66" s="71" t="s">
        <v>128</v>
      </c>
    </row>
    <row r="67" spans="3:42" ht="19.5" x14ac:dyDescent="0.4">
      <c r="C67" s="107" t="s">
        <v>302</v>
      </c>
      <c r="D67" s="192"/>
      <c r="E67" s="268"/>
      <c r="F67" s="269"/>
      <c r="G67" s="142">
        <v>62</v>
      </c>
      <c r="H67" s="154">
        <v>5</v>
      </c>
      <c r="I67" s="154">
        <v>82</v>
      </c>
      <c r="J67" s="144">
        <v>5</v>
      </c>
      <c r="L67" s="192"/>
      <c r="M67" s="268"/>
      <c r="N67" s="269"/>
      <c r="O67" s="142">
        <v>43</v>
      </c>
      <c r="P67" s="154">
        <v>10</v>
      </c>
      <c r="Q67" s="154">
        <v>27</v>
      </c>
      <c r="R67" s="144">
        <v>10</v>
      </c>
      <c r="T67" s="192"/>
      <c r="U67" s="268"/>
      <c r="V67" s="269"/>
      <c r="W67" s="142">
        <v>38</v>
      </c>
      <c r="X67" s="154">
        <v>10</v>
      </c>
      <c r="Y67" s="154">
        <v>37</v>
      </c>
      <c r="Z67" s="144">
        <v>10</v>
      </c>
      <c r="AB67" s="192"/>
      <c r="AC67" s="268"/>
      <c r="AD67" s="269"/>
      <c r="AE67" s="142">
        <v>27</v>
      </c>
      <c r="AF67" s="154">
        <v>13</v>
      </c>
      <c r="AG67" s="154">
        <v>43</v>
      </c>
      <c r="AH67" s="144">
        <v>13</v>
      </c>
      <c r="AJ67" s="192"/>
      <c r="AK67" s="268"/>
      <c r="AL67" s="269"/>
      <c r="AM67" s="142">
        <v>43</v>
      </c>
      <c r="AN67" s="154">
        <v>9</v>
      </c>
      <c r="AO67" s="154">
        <v>42</v>
      </c>
      <c r="AP67" s="144">
        <v>9</v>
      </c>
    </row>
    <row r="68" spans="3:42" x14ac:dyDescent="0.4">
      <c r="D68" s="192"/>
      <c r="E68" s="268"/>
      <c r="F68" s="269"/>
      <c r="G68" s="264"/>
      <c r="H68" s="156"/>
      <c r="I68" s="156"/>
      <c r="J68" s="146"/>
      <c r="L68" s="192"/>
      <c r="M68" s="268"/>
      <c r="N68" s="269"/>
      <c r="O68" s="264"/>
      <c r="P68" s="156"/>
      <c r="Q68" s="156"/>
      <c r="R68" s="146"/>
      <c r="T68" s="192"/>
      <c r="U68" s="268"/>
      <c r="V68" s="269"/>
      <c r="W68" s="264"/>
      <c r="X68" s="156"/>
      <c r="Y68" s="156"/>
      <c r="Z68" s="146"/>
      <c r="AB68" s="192"/>
      <c r="AC68" s="268"/>
      <c r="AD68" s="269"/>
      <c r="AE68" s="264"/>
      <c r="AF68" s="156"/>
      <c r="AG68" s="156"/>
      <c r="AH68" s="146"/>
      <c r="AJ68" s="192"/>
      <c r="AK68" s="268"/>
      <c r="AL68" s="269"/>
      <c r="AM68" s="264"/>
      <c r="AN68" s="156"/>
      <c r="AO68" s="156"/>
      <c r="AP68" s="146"/>
    </row>
    <row r="69" spans="3:42" ht="19.5" thickBot="1" x14ac:dyDescent="0.45">
      <c r="D69" s="193"/>
      <c r="E69" s="270"/>
      <c r="F69" s="271"/>
      <c r="G69" s="265">
        <f>G67+H67</f>
        <v>67</v>
      </c>
      <c r="H69" s="196"/>
      <c r="I69" s="195">
        <f>I67+J67</f>
        <v>87</v>
      </c>
      <c r="J69" s="201"/>
      <c r="L69" s="193"/>
      <c r="M69" s="270"/>
      <c r="N69" s="271"/>
      <c r="O69" s="265">
        <f>O67+P67</f>
        <v>53</v>
      </c>
      <c r="P69" s="196"/>
      <c r="Q69" s="195">
        <f>Q67+R67</f>
        <v>37</v>
      </c>
      <c r="R69" s="201"/>
      <c r="T69" s="193"/>
      <c r="U69" s="270"/>
      <c r="V69" s="271"/>
      <c r="W69" s="265">
        <f>W67+X67</f>
        <v>48</v>
      </c>
      <c r="X69" s="196"/>
      <c r="Y69" s="195">
        <f>Y67+Z67</f>
        <v>47</v>
      </c>
      <c r="Z69" s="201"/>
      <c r="AB69" s="193"/>
      <c r="AC69" s="270"/>
      <c r="AD69" s="271"/>
      <c r="AE69" s="265">
        <f>AE67+AF67</f>
        <v>40</v>
      </c>
      <c r="AF69" s="196"/>
      <c r="AG69" s="195">
        <f>AG67+AH67</f>
        <v>56</v>
      </c>
      <c r="AH69" s="201"/>
      <c r="AJ69" s="193"/>
      <c r="AK69" s="270"/>
      <c r="AL69" s="271"/>
      <c r="AM69" s="265">
        <f>AM67+AN67</f>
        <v>52</v>
      </c>
      <c r="AN69" s="196"/>
      <c r="AO69" s="195">
        <f>AO67+AP67</f>
        <v>51</v>
      </c>
      <c r="AP69" s="201"/>
    </row>
    <row r="70" spans="3:42" x14ac:dyDescent="0.4">
      <c r="D70" s="191" t="s">
        <v>513</v>
      </c>
      <c r="E70" s="266">
        <v>76</v>
      </c>
      <c r="F70" s="267"/>
      <c r="G70" s="97" t="s">
        <v>103</v>
      </c>
      <c r="H70" s="70" t="s">
        <v>128</v>
      </c>
      <c r="I70" s="70" t="s">
        <v>129</v>
      </c>
      <c r="J70" s="71" t="s">
        <v>128</v>
      </c>
      <c r="L70" s="191" t="s">
        <v>461</v>
      </c>
      <c r="M70" s="266">
        <v>184</v>
      </c>
      <c r="N70" s="267"/>
      <c r="O70" s="97" t="s">
        <v>103</v>
      </c>
      <c r="P70" s="70" t="s">
        <v>128</v>
      </c>
      <c r="Q70" s="70" t="s">
        <v>129</v>
      </c>
      <c r="R70" s="71" t="s">
        <v>128</v>
      </c>
      <c r="T70" s="191" t="s">
        <v>455</v>
      </c>
      <c r="U70" s="266">
        <v>380</v>
      </c>
      <c r="V70" s="267"/>
      <c r="W70" s="97" t="s">
        <v>103</v>
      </c>
      <c r="X70" s="70" t="s">
        <v>128</v>
      </c>
      <c r="Y70" s="70" t="s">
        <v>129</v>
      </c>
      <c r="Z70" s="71" t="s">
        <v>128</v>
      </c>
      <c r="AB70" s="191" t="s">
        <v>391</v>
      </c>
      <c r="AC70" s="266">
        <v>57</v>
      </c>
      <c r="AD70" s="267"/>
      <c r="AE70" s="97" t="s">
        <v>103</v>
      </c>
      <c r="AF70" s="70" t="s">
        <v>128</v>
      </c>
      <c r="AG70" s="70" t="s">
        <v>129</v>
      </c>
      <c r="AH70" s="71" t="s">
        <v>128</v>
      </c>
      <c r="AJ70" s="191" t="s">
        <v>334</v>
      </c>
      <c r="AK70" s="266">
        <v>62</v>
      </c>
      <c r="AL70" s="267"/>
      <c r="AM70" s="97" t="s">
        <v>103</v>
      </c>
      <c r="AN70" s="70" t="s">
        <v>128</v>
      </c>
      <c r="AO70" s="70" t="s">
        <v>129</v>
      </c>
      <c r="AP70" s="71" t="s">
        <v>128</v>
      </c>
    </row>
    <row r="71" spans="3:42" x14ac:dyDescent="0.4">
      <c r="D71" s="192"/>
      <c r="E71" s="268"/>
      <c r="F71" s="269"/>
      <c r="G71" s="142">
        <v>10</v>
      </c>
      <c r="H71" s="154">
        <v>3</v>
      </c>
      <c r="I71" s="154">
        <v>30</v>
      </c>
      <c r="J71" s="144">
        <v>3</v>
      </c>
      <c r="L71" s="192"/>
      <c r="M71" s="268"/>
      <c r="N71" s="269"/>
      <c r="O71" s="142">
        <v>21</v>
      </c>
      <c r="P71" s="154">
        <v>0</v>
      </c>
      <c r="Q71" s="154">
        <v>25</v>
      </c>
      <c r="R71" s="144">
        <v>0</v>
      </c>
      <c r="T71" s="192"/>
      <c r="U71" s="268"/>
      <c r="V71" s="269"/>
      <c r="W71" s="142">
        <v>53</v>
      </c>
      <c r="X71" s="154">
        <v>16</v>
      </c>
      <c r="Y71" s="154">
        <v>65</v>
      </c>
      <c r="Z71" s="144">
        <v>16</v>
      </c>
      <c r="AB71" s="192"/>
      <c r="AC71" s="268"/>
      <c r="AD71" s="269"/>
      <c r="AE71" s="142">
        <v>32</v>
      </c>
      <c r="AF71" s="154">
        <v>7</v>
      </c>
      <c r="AG71" s="154">
        <v>32</v>
      </c>
      <c r="AH71" s="144">
        <v>7</v>
      </c>
      <c r="AJ71" s="192"/>
      <c r="AK71" s="268"/>
      <c r="AL71" s="269"/>
      <c r="AM71" s="142">
        <v>85</v>
      </c>
      <c r="AN71" s="154">
        <v>18</v>
      </c>
      <c r="AO71" s="154">
        <v>91</v>
      </c>
      <c r="AP71" s="144">
        <v>18</v>
      </c>
    </row>
    <row r="72" spans="3:42" x14ac:dyDescent="0.4">
      <c r="D72" s="192"/>
      <c r="E72" s="268"/>
      <c r="F72" s="269"/>
      <c r="G72" s="264"/>
      <c r="H72" s="156"/>
      <c r="I72" s="156"/>
      <c r="J72" s="146"/>
      <c r="L72" s="192"/>
      <c r="M72" s="268"/>
      <c r="N72" s="269"/>
      <c r="O72" s="264"/>
      <c r="P72" s="156"/>
      <c r="Q72" s="156"/>
      <c r="R72" s="146"/>
      <c r="T72" s="192"/>
      <c r="U72" s="268"/>
      <c r="V72" s="269"/>
      <c r="W72" s="264"/>
      <c r="X72" s="156"/>
      <c r="Y72" s="156"/>
      <c r="Z72" s="146"/>
      <c r="AB72" s="192"/>
      <c r="AC72" s="268"/>
      <c r="AD72" s="269"/>
      <c r="AE72" s="264"/>
      <c r="AF72" s="156"/>
      <c r="AG72" s="156"/>
      <c r="AH72" s="146"/>
      <c r="AJ72" s="192"/>
      <c r="AK72" s="268"/>
      <c r="AL72" s="269"/>
      <c r="AM72" s="264"/>
      <c r="AN72" s="156"/>
      <c r="AO72" s="156"/>
      <c r="AP72" s="146"/>
    </row>
    <row r="73" spans="3:42" ht="19.5" thickBot="1" x14ac:dyDescent="0.45">
      <c r="D73" s="193"/>
      <c r="E73" s="270"/>
      <c r="F73" s="271"/>
      <c r="G73" s="265">
        <f>G71+H71</f>
        <v>13</v>
      </c>
      <c r="H73" s="196"/>
      <c r="I73" s="195">
        <f>I71+J71</f>
        <v>33</v>
      </c>
      <c r="J73" s="201"/>
      <c r="L73" s="193"/>
      <c r="M73" s="270"/>
      <c r="N73" s="271"/>
      <c r="O73" s="265">
        <f>O71+P71</f>
        <v>21</v>
      </c>
      <c r="P73" s="196"/>
      <c r="Q73" s="195">
        <f>Q71+R71</f>
        <v>25</v>
      </c>
      <c r="R73" s="201"/>
      <c r="T73" s="193"/>
      <c r="U73" s="270"/>
      <c r="V73" s="271"/>
      <c r="W73" s="265">
        <f>W71+X71</f>
        <v>69</v>
      </c>
      <c r="X73" s="196"/>
      <c r="Y73" s="195">
        <f>Y71+Z71</f>
        <v>81</v>
      </c>
      <c r="Z73" s="201"/>
      <c r="AB73" s="193"/>
      <c r="AC73" s="270"/>
      <c r="AD73" s="271"/>
      <c r="AE73" s="265">
        <f>AE71+AF71</f>
        <v>39</v>
      </c>
      <c r="AF73" s="196"/>
      <c r="AG73" s="195">
        <f>AG71+AH71</f>
        <v>39</v>
      </c>
      <c r="AH73" s="201"/>
      <c r="AJ73" s="193"/>
      <c r="AK73" s="270"/>
      <c r="AL73" s="271"/>
      <c r="AM73" s="265">
        <f>AM71+AN71</f>
        <v>103</v>
      </c>
      <c r="AN73" s="196"/>
      <c r="AO73" s="195">
        <f>AO71+AP71</f>
        <v>109</v>
      </c>
      <c r="AP73" s="201"/>
    </row>
    <row r="74" spans="3:42" x14ac:dyDescent="0.4">
      <c r="D74" s="191" t="s">
        <v>514</v>
      </c>
      <c r="E74" s="266">
        <v>94</v>
      </c>
      <c r="F74" s="267"/>
      <c r="G74" s="97" t="s">
        <v>103</v>
      </c>
      <c r="H74" s="70" t="s">
        <v>128</v>
      </c>
      <c r="I74" s="70" t="s">
        <v>129</v>
      </c>
      <c r="J74" s="71" t="s">
        <v>128</v>
      </c>
      <c r="L74" s="191" t="s">
        <v>462</v>
      </c>
      <c r="M74" s="266">
        <v>127</v>
      </c>
      <c r="N74" s="267"/>
      <c r="O74" s="97" t="s">
        <v>103</v>
      </c>
      <c r="P74" s="70" t="s">
        <v>128</v>
      </c>
      <c r="Q74" s="70" t="s">
        <v>129</v>
      </c>
      <c r="R74" s="71" t="s">
        <v>128</v>
      </c>
      <c r="T74" s="191" t="s">
        <v>454</v>
      </c>
      <c r="U74" s="266">
        <v>97</v>
      </c>
      <c r="V74" s="267"/>
      <c r="W74" s="97" t="s">
        <v>103</v>
      </c>
      <c r="X74" s="70" t="s">
        <v>128</v>
      </c>
      <c r="Y74" s="70" t="s">
        <v>129</v>
      </c>
      <c r="Z74" s="71" t="s">
        <v>128</v>
      </c>
      <c r="AB74" s="191" t="s">
        <v>398</v>
      </c>
      <c r="AC74" s="266">
        <v>111</v>
      </c>
      <c r="AD74" s="267"/>
      <c r="AE74" s="97" t="s">
        <v>103</v>
      </c>
      <c r="AF74" s="70" t="s">
        <v>128</v>
      </c>
      <c r="AG74" s="70" t="s">
        <v>129</v>
      </c>
      <c r="AH74" s="71" t="s">
        <v>128</v>
      </c>
      <c r="AJ74" s="191" t="s">
        <v>335</v>
      </c>
      <c r="AK74" s="266">
        <v>148</v>
      </c>
      <c r="AL74" s="267"/>
      <c r="AM74" s="97" t="s">
        <v>103</v>
      </c>
      <c r="AN74" s="70" t="s">
        <v>128</v>
      </c>
      <c r="AO74" s="70" t="s">
        <v>129</v>
      </c>
      <c r="AP74" s="71" t="s">
        <v>128</v>
      </c>
    </row>
    <row r="75" spans="3:42" x14ac:dyDescent="0.4">
      <c r="D75" s="192"/>
      <c r="E75" s="268"/>
      <c r="F75" s="269"/>
      <c r="G75" s="142">
        <v>18</v>
      </c>
      <c r="H75" s="154">
        <v>5</v>
      </c>
      <c r="I75" s="154">
        <v>26</v>
      </c>
      <c r="J75" s="144">
        <v>5</v>
      </c>
      <c r="L75" s="192"/>
      <c r="M75" s="268"/>
      <c r="N75" s="269"/>
      <c r="O75" s="142">
        <v>21</v>
      </c>
      <c r="P75" s="154">
        <v>4</v>
      </c>
      <c r="Q75" s="154">
        <v>37</v>
      </c>
      <c r="R75" s="144">
        <v>4</v>
      </c>
      <c r="T75" s="192"/>
      <c r="U75" s="268"/>
      <c r="V75" s="269"/>
      <c r="W75" s="142">
        <v>53</v>
      </c>
      <c r="X75" s="154">
        <v>7</v>
      </c>
      <c r="Y75" s="154">
        <v>75</v>
      </c>
      <c r="Z75" s="144">
        <v>7</v>
      </c>
      <c r="AB75" s="192"/>
      <c r="AC75" s="268"/>
      <c r="AD75" s="269"/>
      <c r="AE75" s="142">
        <v>61</v>
      </c>
      <c r="AF75" s="154">
        <v>15</v>
      </c>
      <c r="AG75" s="154">
        <v>58</v>
      </c>
      <c r="AH75" s="144">
        <v>15</v>
      </c>
      <c r="AJ75" s="192"/>
      <c r="AK75" s="268"/>
      <c r="AL75" s="269"/>
      <c r="AM75" s="142">
        <v>157</v>
      </c>
      <c r="AN75" s="154">
        <v>33</v>
      </c>
      <c r="AO75" s="154">
        <v>134</v>
      </c>
      <c r="AP75" s="144">
        <v>33</v>
      </c>
    </row>
    <row r="76" spans="3:42" x14ac:dyDescent="0.4">
      <c r="D76" s="192"/>
      <c r="E76" s="268"/>
      <c r="F76" s="269"/>
      <c r="G76" s="264"/>
      <c r="H76" s="156"/>
      <c r="I76" s="156"/>
      <c r="J76" s="146"/>
      <c r="L76" s="192"/>
      <c r="M76" s="268"/>
      <c r="N76" s="269"/>
      <c r="O76" s="264"/>
      <c r="P76" s="156"/>
      <c r="Q76" s="156"/>
      <c r="R76" s="146"/>
      <c r="T76" s="192"/>
      <c r="U76" s="268"/>
      <c r="V76" s="269"/>
      <c r="W76" s="264"/>
      <c r="X76" s="156"/>
      <c r="Y76" s="156"/>
      <c r="Z76" s="146"/>
      <c r="AB76" s="192"/>
      <c r="AC76" s="268"/>
      <c r="AD76" s="269"/>
      <c r="AE76" s="264"/>
      <c r="AF76" s="156"/>
      <c r="AG76" s="156"/>
      <c r="AH76" s="146"/>
      <c r="AJ76" s="192"/>
      <c r="AK76" s="268"/>
      <c r="AL76" s="269"/>
      <c r="AM76" s="264"/>
      <c r="AN76" s="156"/>
      <c r="AO76" s="156"/>
      <c r="AP76" s="146"/>
    </row>
    <row r="77" spans="3:42" ht="19.5" thickBot="1" x14ac:dyDescent="0.45">
      <c r="D77" s="193"/>
      <c r="E77" s="270"/>
      <c r="F77" s="271"/>
      <c r="G77" s="265">
        <f>G75+H75</f>
        <v>23</v>
      </c>
      <c r="H77" s="196"/>
      <c r="I77" s="195">
        <f>I75+J75</f>
        <v>31</v>
      </c>
      <c r="J77" s="201"/>
      <c r="L77" s="193"/>
      <c r="M77" s="270"/>
      <c r="N77" s="271"/>
      <c r="O77" s="265">
        <f>O75+P75</f>
        <v>25</v>
      </c>
      <c r="P77" s="196"/>
      <c r="Q77" s="195">
        <f>Q75+R75</f>
        <v>41</v>
      </c>
      <c r="R77" s="201"/>
      <c r="T77" s="193"/>
      <c r="U77" s="270"/>
      <c r="V77" s="271"/>
      <c r="W77" s="265">
        <f t="shared" ref="W77" si="3">W75+X75</f>
        <v>60</v>
      </c>
      <c r="X77" s="196"/>
      <c r="Y77" s="195">
        <f t="shared" ref="Y77" si="4">Y75+Z75</f>
        <v>82</v>
      </c>
      <c r="Z77" s="201"/>
      <c r="AB77" s="193"/>
      <c r="AC77" s="270"/>
      <c r="AD77" s="271"/>
      <c r="AE77" s="265">
        <f>AE75+AF75</f>
        <v>76</v>
      </c>
      <c r="AF77" s="196"/>
      <c r="AG77" s="195">
        <f>AG75+AH75</f>
        <v>73</v>
      </c>
      <c r="AH77" s="201"/>
      <c r="AJ77" s="193"/>
      <c r="AK77" s="270"/>
      <c r="AL77" s="271"/>
      <c r="AM77" s="265">
        <f>AM75+AN75</f>
        <v>190</v>
      </c>
      <c r="AN77" s="196"/>
      <c r="AO77" s="195">
        <f>AO75+AP75</f>
        <v>167</v>
      </c>
      <c r="AP77" s="201"/>
    </row>
    <row r="78" spans="3:42" x14ac:dyDescent="0.4">
      <c r="D78" s="191" t="s">
        <v>515</v>
      </c>
      <c r="E78" s="266"/>
      <c r="F78" s="267"/>
      <c r="G78" s="97" t="s">
        <v>103</v>
      </c>
      <c r="H78" s="70" t="s">
        <v>128</v>
      </c>
      <c r="I78" s="70" t="s">
        <v>129</v>
      </c>
      <c r="J78" s="71" t="s">
        <v>128</v>
      </c>
      <c r="L78" s="191" t="s">
        <v>463</v>
      </c>
      <c r="M78" s="266">
        <v>94</v>
      </c>
      <c r="N78" s="267"/>
      <c r="O78" s="97" t="s">
        <v>103</v>
      </c>
      <c r="P78" s="70" t="s">
        <v>128</v>
      </c>
      <c r="Q78" s="70" t="s">
        <v>129</v>
      </c>
      <c r="R78" s="71" t="s">
        <v>128</v>
      </c>
      <c r="T78" s="191" t="s">
        <v>447</v>
      </c>
      <c r="U78" s="266">
        <v>64</v>
      </c>
      <c r="V78" s="267"/>
      <c r="W78" s="97" t="s">
        <v>103</v>
      </c>
      <c r="X78" s="70" t="s">
        <v>128</v>
      </c>
      <c r="Y78" s="70" t="s">
        <v>129</v>
      </c>
      <c r="Z78" s="71" t="s">
        <v>128</v>
      </c>
      <c r="AB78" s="191" t="s">
        <v>399</v>
      </c>
      <c r="AC78" s="266">
        <v>176</v>
      </c>
      <c r="AD78" s="267"/>
      <c r="AE78" s="97" t="s">
        <v>103</v>
      </c>
      <c r="AF78" s="70" t="s">
        <v>128</v>
      </c>
      <c r="AG78" s="70" t="s">
        <v>129</v>
      </c>
      <c r="AH78" s="71" t="s">
        <v>128</v>
      </c>
      <c r="AJ78" s="191" t="s">
        <v>336</v>
      </c>
      <c r="AK78" s="266">
        <v>447</v>
      </c>
      <c r="AL78" s="267"/>
      <c r="AM78" s="97" t="s">
        <v>103</v>
      </c>
      <c r="AN78" s="70" t="s">
        <v>128</v>
      </c>
      <c r="AO78" s="70" t="s">
        <v>129</v>
      </c>
      <c r="AP78" s="71" t="s">
        <v>128</v>
      </c>
    </row>
    <row r="79" spans="3:42" x14ac:dyDescent="0.4">
      <c r="D79" s="192"/>
      <c r="E79" s="268"/>
      <c r="F79" s="269"/>
      <c r="G79" s="142"/>
      <c r="H79" s="154"/>
      <c r="I79" s="154"/>
      <c r="J79" s="144"/>
      <c r="L79" s="192"/>
      <c r="M79" s="268"/>
      <c r="N79" s="269"/>
      <c r="O79" s="142">
        <v>45</v>
      </c>
      <c r="P79" s="154">
        <v>1</v>
      </c>
      <c r="Q79" s="154">
        <v>38</v>
      </c>
      <c r="R79" s="144">
        <v>1</v>
      </c>
      <c r="T79" s="192"/>
      <c r="U79" s="268"/>
      <c r="V79" s="269"/>
      <c r="W79" s="142">
        <v>67</v>
      </c>
      <c r="X79" s="154">
        <v>8</v>
      </c>
      <c r="Y79" s="154">
        <v>44</v>
      </c>
      <c r="Z79" s="144">
        <v>8</v>
      </c>
      <c r="AB79" s="192"/>
      <c r="AC79" s="268"/>
      <c r="AD79" s="269"/>
      <c r="AE79" s="142">
        <v>21</v>
      </c>
      <c r="AF79" s="154">
        <v>4</v>
      </c>
      <c r="AG79" s="154">
        <v>23</v>
      </c>
      <c r="AH79" s="144">
        <v>4</v>
      </c>
      <c r="AJ79" s="192"/>
      <c r="AK79" s="268"/>
      <c r="AL79" s="269"/>
      <c r="AM79" s="142">
        <v>167</v>
      </c>
      <c r="AN79" s="154">
        <v>35</v>
      </c>
      <c r="AO79" s="154">
        <v>179</v>
      </c>
      <c r="AP79" s="144">
        <v>35</v>
      </c>
    </row>
    <row r="80" spans="3:42" x14ac:dyDescent="0.4">
      <c r="D80" s="192"/>
      <c r="E80" s="268"/>
      <c r="F80" s="269"/>
      <c r="G80" s="264"/>
      <c r="H80" s="156"/>
      <c r="I80" s="156"/>
      <c r="J80" s="146"/>
      <c r="L80" s="192"/>
      <c r="M80" s="268"/>
      <c r="N80" s="269"/>
      <c r="O80" s="264"/>
      <c r="P80" s="156"/>
      <c r="Q80" s="156"/>
      <c r="R80" s="146"/>
      <c r="T80" s="192"/>
      <c r="U80" s="268"/>
      <c r="V80" s="269"/>
      <c r="W80" s="264"/>
      <c r="X80" s="156"/>
      <c r="Y80" s="156"/>
      <c r="Z80" s="146"/>
      <c r="AB80" s="192"/>
      <c r="AC80" s="268"/>
      <c r="AD80" s="269"/>
      <c r="AE80" s="264"/>
      <c r="AF80" s="156"/>
      <c r="AG80" s="156"/>
      <c r="AH80" s="146"/>
      <c r="AJ80" s="192"/>
      <c r="AK80" s="268"/>
      <c r="AL80" s="269"/>
      <c r="AM80" s="264"/>
      <c r="AN80" s="156"/>
      <c r="AO80" s="156"/>
      <c r="AP80" s="146"/>
    </row>
    <row r="81" spans="4:42" ht="19.5" thickBot="1" x14ac:dyDescent="0.45">
      <c r="D81" s="193"/>
      <c r="E81" s="270"/>
      <c r="F81" s="271"/>
      <c r="G81" s="265">
        <f>G79+H79</f>
        <v>0</v>
      </c>
      <c r="H81" s="196"/>
      <c r="I81" s="195">
        <f>I79+J79</f>
        <v>0</v>
      </c>
      <c r="J81" s="201"/>
      <c r="L81" s="193"/>
      <c r="M81" s="270"/>
      <c r="N81" s="271"/>
      <c r="O81" s="265">
        <f>O79+P79</f>
        <v>46</v>
      </c>
      <c r="P81" s="196"/>
      <c r="Q81" s="195">
        <f>Q79+R79</f>
        <v>39</v>
      </c>
      <c r="R81" s="201"/>
      <c r="T81" s="193"/>
      <c r="U81" s="270"/>
      <c r="V81" s="271"/>
      <c r="W81" s="265">
        <f t="shared" ref="W81" si="5">W79+X79</f>
        <v>75</v>
      </c>
      <c r="X81" s="196"/>
      <c r="Y81" s="195">
        <f t="shared" ref="Y81" si="6">Y79+Z79</f>
        <v>52</v>
      </c>
      <c r="Z81" s="201"/>
      <c r="AB81" s="193"/>
      <c r="AC81" s="270"/>
      <c r="AD81" s="271"/>
      <c r="AE81" s="265">
        <f>AE79+AF79</f>
        <v>25</v>
      </c>
      <c r="AF81" s="196"/>
      <c r="AG81" s="195">
        <f>AG79+AH79</f>
        <v>27</v>
      </c>
      <c r="AH81" s="201"/>
      <c r="AJ81" s="193"/>
      <c r="AK81" s="270"/>
      <c r="AL81" s="271"/>
      <c r="AM81" s="265">
        <f>AM79+AN79</f>
        <v>202</v>
      </c>
      <c r="AN81" s="196"/>
      <c r="AO81" s="195">
        <f>AO79+AP79</f>
        <v>214</v>
      </c>
      <c r="AP81" s="201"/>
    </row>
    <row r="82" spans="4:42" x14ac:dyDescent="0.4">
      <c r="D82" s="191" t="s">
        <v>516</v>
      </c>
      <c r="E82" s="266"/>
      <c r="F82" s="267"/>
      <c r="G82" s="97" t="s">
        <v>103</v>
      </c>
      <c r="H82" s="70" t="s">
        <v>128</v>
      </c>
      <c r="I82" s="70" t="s">
        <v>129</v>
      </c>
      <c r="J82" s="71" t="s">
        <v>128</v>
      </c>
      <c r="L82" s="191" t="s">
        <v>496</v>
      </c>
      <c r="M82" s="266">
        <v>105</v>
      </c>
      <c r="N82" s="267"/>
      <c r="O82" s="97" t="s">
        <v>103</v>
      </c>
      <c r="P82" s="70" t="s">
        <v>128</v>
      </c>
      <c r="Q82" s="70" t="s">
        <v>129</v>
      </c>
      <c r="R82" s="71" t="s">
        <v>128</v>
      </c>
      <c r="T82" s="191" t="s">
        <v>448</v>
      </c>
      <c r="U82" s="266">
        <v>22</v>
      </c>
      <c r="V82" s="267"/>
      <c r="W82" s="97" t="s">
        <v>103</v>
      </c>
      <c r="X82" s="70" t="s">
        <v>128</v>
      </c>
      <c r="Y82" s="70" t="s">
        <v>129</v>
      </c>
      <c r="Z82" s="71" t="s">
        <v>128</v>
      </c>
      <c r="AB82" s="191" t="s">
        <v>427</v>
      </c>
      <c r="AC82" s="266">
        <v>576</v>
      </c>
      <c r="AD82" s="267"/>
      <c r="AE82" s="97" t="s">
        <v>103</v>
      </c>
      <c r="AF82" s="70" t="s">
        <v>128</v>
      </c>
      <c r="AG82" s="70" t="s">
        <v>129</v>
      </c>
      <c r="AH82" s="71" t="s">
        <v>128</v>
      </c>
      <c r="AJ82" s="191" t="s">
        <v>337</v>
      </c>
      <c r="AK82" s="266">
        <v>109</v>
      </c>
      <c r="AL82" s="267"/>
      <c r="AM82" s="97" t="s">
        <v>103</v>
      </c>
      <c r="AN82" s="70" t="s">
        <v>128</v>
      </c>
      <c r="AO82" s="70" t="s">
        <v>129</v>
      </c>
      <c r="AP82" s="71" t="s">
        <v>128</v>
      </c>
    </row>
    <row r="83" spans="4:42" x14ac:dyDescent="0.4">
      <c r="D83" s="192"/>
      <c r="E83" s="268"/>
      <c r="F83" s="269"/>
      <c r="G83" s="142"/>
      <c r="H83" s="154"/>
      <c r="I83" s="154"/>
      <c r="J83" s="144"/>
      <c r="L83" s="192"/>
      <c r="M83" s="268"/>
      <c r="N83" s="269"/>
      <c r="O83" s="142">
        <v>28</v>
      </c>
      <c r="P83" s="154">
        <v>3</v>
      </c>
      <c r="Q83" s="154">
        <v>36</v>
      </c>
      <c r="R83" s="144">
        <v>3</v>
      </c>
      <c r="T83" s="192"/>
      <c r="U83" s="268"/>
      <c r="V83" s="269"/>
      <c r="W83" s="142">
        <v>24</v>
      </c>
      <c r="X83" s="154">
        <v>3</v>
      </c>
      <c r="Y83" s="154">
        <v>21</v>
      </c>
      <c r="Z83" s="144">
        <v>3</v>
      </c>
      <c r="AB83" s="192"/>
      <c r="AC83" s="268"/>
      <c r="AD83" s="269"/>
      <c r="AE83" s="142">
        <v>44</v>
      </c>
      <c r="AF83" s="154">
        <v>6</v>
      </c>
      <c r="AG83" s="154">
        <v>29</v>
      </c>
      <c r="AH83" s="144">
        <v>6</v>
      </c>
      <c r="AJ83" s="192"/>
      <c r="AK83" s="268"/>
      <c r="AL83" s="269"/>
      <c r="AM83" s="142">
        <v>160</v>
      </c>
      <c r="AN83" s="154">
        <v>40</v>
      </c>
      <c r="AO83" s="154">
        <v>155</v>
      </c>
      <c r="AP83" s="144">
        <v>40</v>
      </c>
    </row>
    <row r="84" spans="4:42" x14ac:dyDescent="0.4">
      <c r="D84" s="192"/>
      <c r="E84" s="268"/>
      <c r="F84" s="269"/>
      <c r="G84" s="264"/>
      <c r="H84" s="156"/>
      <c r="I84" s="156"/>
      <c r="J84" s="146"/>
      <c r="L84" s="192"/>
      <c r="M84" s="268"/>
      <c r="N84" s="269"/>
      <c r="O84" s="264"/>
      <c r="P84" s="156"/>
      <c r="Q84" s="156"/>
      <c r="R84" s="146"/>
      <c r="T84" s="192"/>
      <c r="U84" s="268"/>
      <c r="V84" s="269"/>
      <c r="W84" s="264"/>
      <c r="X84" s="156"/>
      <c r="Y84" s="156"/>
      <c r="Z84" s="146"/>
      <c r="AB84" s="192"/>
      <c r="AC84" s="268"/>
      <c r="AD84" s="269"/>
      <c r="AE84" s="264"/>
      <c r="AF84" s="156"/>
      <c r="AG84" s="156"/>
      <c r="AH84" s="146"/>
      <c r="AJ84" s="192"/>
      <c r="AK84" s="268"/>
      <c r="AL84" s="269"/>
      <c r="AM84" s="264"/>
      <c r="AN84" s="156"/>
      <c r="AO84" s="156"/>
      <c r="AP84" s="146"/>
    </row>
    <row r="85" spans="4:42" ht="19.5" thickBot="1" x14ac:dyDescent="0.45">
      <c r="D85" s="193"/>
      <c r="E85" s="270"/>
      <c r="F85" s="271"/>
      <c r="G85" s="265">
        <f>G83+H83</f>
        <v>0</v>
      </c>
      <c r="H85" s="196"/>
      <c r="I85" s="195">
        <f>I83+J83</f>
        <v>0</v>
      </c>
      <c r="J85" s="201"/>
      <c r="L85" s="193"/>
      <c r="M85" s="270"/>
      <c r="N85" s="271"/>
      <c r="O85" s="265">
        <f>O83+P83</f>
        <v>31</v>
      </c>
      <c r="P85" s="196"/>
      <c r="Q85" s="195">
        <f>Q83+R83</f>
        <v>39</v>
      </c>
      <c r="R85" s="201"/>
      <c r="T85" s="193"/>
      <c r="U85" s="270"/>
      <c r="V85" s="271"/>
      <c r="W85" s="265">
        <f t="shared" ref="W85" si="7">W83+X83</f>
        <v>27</v>
      </c>
      <c r="X85" s="196"/>
      <c r="Y85" s="195">
        <f t="shared" ref="Y85" si="8">Y83+Z83</f>
        <v>24</v>
      </c>
      <c r="Z85" s="201"/>
      <c r="AB85" s="193"/>
      <c r="AC85" s="270"/>
      <c r="AD85" s="271"/>
      <c r="AE85" s="265">
        <f>AE83+AF83</f>
        <v>50</v>
      </c>
      <c r="AF85" s="196"/>
      <c r="AG85" s="195">
        <f>AG83+AH83</f>
        <v>35</v>
      </c>
      <c r="AH85" s="201"/>
      <c r="AJ85" s="193"/>
      <c r="AK85" s="270"/>
      <c r="AL85" s="271"/>
      <c r="AM85" s="265">
        <f>AM83+AN83</f>
        <v>200</v>
      </c>
      <c r="AN85" s="196"/>
      <c r="AO85" s="195">
        <f>AO83+AP83</f>
        <v>195</v>
      </c>
      <c r="AP85" s="201"/>
    </row>
    <row r="86" spans="4:42" x14ac:dyDescent="0.4">
      <c r="D86" s="191" t="s">
        <v>517</v>
      </c>
      <c r="E86" s="266"/>
      <c r="F86" s="267"/>
      <c r="G86" s="97" t="s">
        <v>103</v>
      </c>
      <c r="H86" s="70" t="s">
        <v>128</v>
      </c>
      <c r="I86" s="70" t="s">
        <v>129</v>
      </c>
      <c r="J86" s="71" t="s">
        <v>128</v>
      </c>
      <c r="L86" s="191" t="s">
        <v>497</v>
      </c>
      <c r="M86" s="266">
        <v>112</v>
      </c>
      <c r="N86" s="267"/>
      <c r="O86" s="97" t="s">
        <v>103</v>
      </c>
      <c r="P86" s="70" t="s">
        <v>128</v>
      </c>
      <c r="Q86" s="70" t="s">
        <v>129</v>
      </c>
      <c r="R86" s="71" t="s">
        <v>128</v>
      </c>
      <c r="T86" s="191" t="s">
        <v>449</v>
      </c>
      <c r="U86" s="266">
        <v>57</v>
      </c>
      <c r="V86" s="267"/>
      <c r="W86" s="97" t="s">
        <v>103</v>
      </c>
      <c r="X86" s="70" t="s">
        <v>128</v>
      </c>
      <c r="Y86" s="70" t="s">
        <v>129</v>
      </c>
      <c r="Z86" s="71" t="s">
        <v>128</v>
      </c>
      <c r="AB86" s="191" t="s">
        <v>429</v>
      </c>
      <c r="AC86" s="266">
        <v>47</v>
      </c>
      <c r="AD86" s="267"/>
      <c r="AE86" s="97" t="s">
        <v>103</v>
      </c>
      <c r="AF86" s="70" t="s">
        <v>128</v>
      </c>
      <c r="AG86" s="70" t="s">
        <v>129</v>
      </c>
      <c r="AH86" s="71" t="s">
        <v>128</v>
      </c>
      <c r="AJ86" s="191" t="s">
        <v>338</v>
      </c>
      <c r="AK86" s="266">
        <v>25</v>
      </c>
      <c r="AL86" s="267"/>
      <c r="AM86" s="97" t="s">
        <v>103</v>
      </c>
      <c r="AN86" s="70" t="s">
        <v>128</v>
      </c>
      <c r="AO86" s="70" t="s">
        <v>129</v>
      </c>
      <c r="AP86" s="71" t="s">
        <v>128</v>
      </c>
    </row>
    <row r="87" spans="4:42" x14ac:dyDescent="0.4">
      <c r="D87" s="192"/>
      <c r="E87" s="268"/>
      <c r="F87" s="269"/>
      <c r="G87" s="142"/>
      <c r="H87" s="154"/>
      <c r="I87" s="154"/>
      <c r="J87" s="144"/>
      <c r="L87" s="192"/>
      <c r="M87" s="268"/>
      <c r="N87" s="269"/>
      <c r="O87" s="142">
        <v>35</v>
      </c>
      <c r="P87" s="154">
        <v>4</v>
      </c>
      <c r="Q87" s="154">
        <v>29</v>
      </c>
      <c r="R87" s="144">
        <v>4</v>
      </c>
      <c r="T87" s="192"/>
      <c r="U87" s="268"/>
      <c r="V87" s="269"/>
      <c r="W87" s="142">
        <v>21</v>
      </c>
      <c r="X87" s="154">
        <v>1</v>
      </c>
      <c r="Y87" s="154">
        <v>49</v>
      </c>
      <c r="Z87" s="144">
        <v>1</v>
      </c>
      <c r="AB87" s="192"/>
      <c r="AC87" s="268"/>
      <c r="AD87" s="269"/>
      <c r="AE87" s="142">
        <v>42</v>
      </c>
      <c r="AF87" s="154">
        <v>7</v>
      </c>
      <c r="AG87" s="154">
        <v>35</v>
      </c>
      <c r="AH87" s="144">
        <v>7</v>
      </c>
      <c r="AJ87" s="192"/>
      <c r="AK87" s="268"/>
      <c r="AL87" s="269"/>
      <c r="AM87" s="142">
        <v>175</v>
      </c>
      <c r="AN87" s="154">
        <v>73</v>
      </c>
      <c r="AO87" s="154">
        <v>186</v>
      </c>
      <c r="AP87" s="144">
        <v>73</v>
      </c>
    </row>
    <row r="88" spans="4:42" x14ac:dyDescent="0.4">
      <c r="D88" s="192"/>
      <c r="E88" s="268"/>
      <c r="F88" s="269"/>
      <c r="G88" s="264"/>
      <c r="H88" s="156"/>
      <c r="I88" s="156"/>
      <c r="J88" s="146"/>
      <c r="L88" s="192"/>
      <c r="M88" s="268"/>
      <c r="N88" s="269"/>
      <c r="O88" s="264"/>
      <c r="P88" s="156"/>
      <c r="Q88" s="156"/>
      <c r="R88" s="146"/>
      <c r="T88" s="192"/>
      <c r="U88" s="268"/>
      <c r="V88" s="269"/>
      <c r="W88" s="264"/>
      <c r="X88" s="156"/>
      <c r="Y88" s="156"/>
      <c r="Z88" s="146"/>
      <c r="AB88" s="192"/>
      <c r="AC88" s="268"/>
      <c r="AD88" s="269"/>
      <c r="AE88" s="264"/>
      <c r="AF88" s="156"/>
      <c r="AG88" s="156"/>
      <c r="AH88" s="146"/>
      <c r="AJ88" s="192"/>
      <c r="AK88" s="268"/>
      <c r="AL88" s="269"/>
      <c r="AM88" s="264"/>
      <c r="AN88" s="156"/>
      <c r="AO88" s="156"/>
      <c r="AP88" s="146"/>
    </row>
    <row r="89" spans="4:42" ht="19.5" thickBot="1" x14ac:dyDescent="0.45">
      <c r="D89" s="193"/>
      <c r="E89" s="270"/>
      <c r="F89" s="271"/>
      <c r="G89" s="265">
        <f>G87+H87</f>
        <v>0</v>
      </c>
      <c r="H89" s="196"/>
      <c r="I89" s="195">
        <f>I87+J87</f>
        <v>0</v>
      </c>
      <c r="J89" s="201"/>
      <c r="L89" s="193"/>
      <c r="M89" s="270"/>
      <c r="N89" s="271"/>
      <c r="O89" s="265">
        <f>O87+P87</f>
        <v>39</v>
      </c>
      <c r="P89" s="196"/>
      <c r="Q89" s="195">
        <f>Q87+R87</f>
        <v>33</v>
      </c>
      <c r="R89" s="201"/>
      <c r="T89" s="193"/>
      <c r="U89" s="270"/>
      <c r="V89" s="271"/>
      <c r="W89" s="265">
        <f t="shared" ref="W89" si="9">W87+X87</f>
        <v>22</v>
      </c>
      <c r="X89" s="196"/>
      <c r="Y89" s="195">
        <f t="shared" ref="Y89" si="10">Y87+Z87</f>
        <v>50</v>
      </c>
      <c r="Z89" s="201"/>
      <c r="AB89" s="193"/>
      <c r="AC89" s="270"/>
      <c r="AD89" s="271"/>
      <c r="AE89" s="265">
        <f>AE87+AF87</f>
        <v>49</v>
      </c>
      <c r="AF89" s="196"/>
      <c r="AG89" s="195">
        <f>AG87+AH87</f>
        <v>42</v>
      </c>
      <c r="AH89" s="201"/>
      <c r="AJ89" s="193"/>
      <c r="AK89" s="270"/>
      <c r="AL89" s="271"/>
      <c r="AM89" s="265">
        <f>AM87+AN87</f>
        <v>248</v>
      </c>
      <c r="AN89" s="196"/>
      <c r="AO89" s="195">
        <f>AO87+AP87</f>
        <v>259</v>
      </c>
      <c r="AP89" s="201"/>
    </row>
    <row r="90" spans="4:42" x14ac:dyDescent="0.4">
      <c r="D90" s="191" t="s">
        <v>531</v>
      </c>
      <c r="E90" s="266"/>
      <c r="F90" s="267"/>
      <c r="G90" s="97" t="s">
        <v>103</v>
      </c>
      <c r="H90" s="70" t="s">
        <v>128</v>
      </c>
      <c r="I90" s="70" t="s">
        <v>129</v>
      </c>
      <c r="J90" s="71" t="s">
        <v>128</v>
      </c>
      <c r="L90" s="191" t="s">
        <v>498</v>
      </c>
      <c r="M90" s="266">
        <v>102</v>
      </c>
      <c r="N90" s="267"/>
      <c r="O90" s="97" t="s">
        <v>103</v>
      </c>
      <c r="P90" s="70" t="s">
        <v>128</v>
      </c>
      <c r="Q90" s="70" t="s">
        <v>129</v>
      </c>
      <c r="R90" s="71" t="s">
        <v>128</v>
      </c>
      <c r="T90" s="191" t="s">
        <v>450</v>
      </c>
      <c r="U90" s="266">
        <v>88</v>
      </c>
      <c r="V90" s="267"/>
      <c r="W90" s="97" t="s">
        <v>103</v>
      </c>
      <c r="X90" s="70" t="s">
        <v>128</v>
      </c>
      <c r="Y90" s="70" t="s">
        <v>129</v>
      </c>
      <c r="Z90" s="71" t="s">
        <v>128</v>
      </c>
      <c r="AB90" s="191" t="s">
        <v>402</v>
      </c>
      <c r="AC90" s="266">
        <v>80</v>
      </c>
      <c r="AD90" s="267"/>
      <c r="AE90" s="97" t="s">
        <v>103</v>
      </c>
      <c r="AF90" s="70" t="s">
        <v>128</v>
      </c>
      <c r="AG90" s="70" t="s">
        <v>129</v>
      </c>
      <c r="AH90" s="71" t="s">
        <v>128</v>
      </c>
      <c r="AJ90" s="191" t="s">
        <v>339</v>
      </c>
      <c r="AK90" s="266">
        <v>119</v>
      </c>
      <c r="AL90" s="267"/>
      <c r="AM90" s="97" t="s">
        <v>103</v>
      </c>
      <c r="AN90" s="70" t="s">
        <v>128</v>
      </c>
      <c r="AO90" s="70" t="s">
        <v>129</v>
      </c>
      <c r="AP90" s="71" t="s">
        <v>128</v>
      </c>
    </row>
    <row r="91" spans="4:42" x14ac:dyDescent="0.4">
      <c r="D91" s="192"/>
      <c r="E91" s="268"/>
      <c r="F91" s="269"/>
      <c r="G91" s="143"/>
      <c r="H91" s="143"/>
      <c r="I91" s="143"/>
      <c r="J91" s="143"/>
      <c r="L91" s="192"/>
      <c r="M91" s="268"/>
      <c r="N91" s="269"/>
      <c r="O91" s="143">
        <v>26</v>
      </c>
      <c r="P91" s="143">
        <v>4</v>
      </c>
      <c r="Q91" s="143">
        <v>37</v>
      </c>
      <c r="R91" s="143">
        <v>4</v>
      </c>
      <c r="T91" s="192"/>
      <c r="U91" s="268"/>
      <c r="V91" s="269"/>
      <c r="W91" s="142">
        <v>44</v>
      </c>
      <c r="X91" s="154">
        <v>2</v>
      </c>
      <c r="Y91" s="154">
        <v>34</v>
      </c>
      <c r="Z91" s="144">
        <v>2</v>
      </c>
      <c r="AB91" s="192"/>
      <c r="AC91" s="268"/>
      <c r="AD91" s="269"/>
      <c r="AE91" s="142">
        <v>35</v>
      </c>
      <c r="AF91" s="154">
        <v>14</v>
      </c>
      <c r="AG91" s="154">
        <v>52</v>
      </c>
      <c r="AH91" s="144">
        <v>14</v>
      </c>
      <c r="AJ91" s="192"/>
      <c r="AK91" s="268"/>
      <c r="AL91" s="269"/>
      <c r="AM91" s="142">
        <v>185</v>
      </c>
      <c r="AN91" s="154">
        <v>43</v>
      </c>
      <c r="AO91" s="154">
        <v>227</v>
      </c>
      <c r="AP91" s="144">
        <v>43</v>
      </c>
    </row>
    <row r="92" spans="4:42" x14ac:dyDescent="0.4">
      <c r="D92" s="192"/>
      <c r="E92" s="268"/>
      <c r="F92" s="269"/>
      <c r="G92" s="143"/>
      <c r="H92" s="143"/>
      <c r="I92" s="143"/>
      <c r="J92" s="143"/>
      <c r="L92" s="192"/>
      <c r="M92" s="268"/>
      <c r="N92" s="269"/>
      <c r="O92" s="143"/>
      <c r="P92" s="143"/>
      <c r="Q92" s="143"/>
      <c r="R92" s="143"/>
      <c r="T92" s="192"/>
      <c r="U92" s="268"/>
      <c r="V92" s="269"/>
      <c r="W92" s="264"/>
      <c r="X92" s="156"/>
      <c r="Y92" s="156"/>
      <c r="Z92" s="146"/>
      <c r="AB92" s="192"/>
      <c r="AC92" s="268"/>
      <c r="AD92" s="269"/>
      <c r="AE92" s="264"/>
      <c r="AF92" s="156"/>
      <c r="AG92" s="156"/>
      <c r="AH92" s="146"/>
      <c r="AJ92" s="192"/>
      <c r="AK92" s="268"/>
      <c r="AL92" s="269"/>
      <c r="AM92" s="264"/>
      <c r="AN92" s="156"/>
      <c r="AO92" s="156"/>
      <c r="AP92" s="146"/>
    </row>
    <row r="93" spans="4:42" ht="19.5" thickBot="1" x14ac:dyDescent="0.45">
      <c r="D93" s="193"/>
      <c r="E93" s="270"/>
      <c r="F93" s="271"/>
      <c r="G93" s="265">
        <f>G91+H91</f>
        <v>0</v>
      </c>
      <c r="H93" s="196"/>
      <c r="I93" s="195">
        <f>I91+J91</f>
        <v>0</v>
      </c>
      <c r="J93" s="201"/>
      <c r="L93" s="193"/>
      <c r="M93" s="270"/>
      <c r="N93" s="271"/>
      <c r="O93" s="265">
        <f>O91+P91</f>
        <v>30</v>
      </c>
      <c r="P93" s="196"/>
      <c r="Q93" s="195">
        <f>Q91+R91</f>
        <v>41</v>
      </c>
      <c r="R93" s="201"/>
      <c r="T93" s="193"/>
      <c r="U93" s="270"/>
      <c r="V93" s="271"/>
      <c r="W93" s="265">
        <f t="shared" ref="W93" si="11">W91+X91</f>
        <v>46</v>
      </c>
      <c r="X93" s="196"/>
      <c r="Y93" s="195">
        <f t="shared" ref="Y93" si="12">Y91+Z91</f>
        <v>36</v>
      </c>
      <c r="Z93" s="201"/>
      <c r="AB93" s="193"/>
      <c r="AC93" s="270"/>
      <c r="AD93" s="271"/>
      <c r="AE93" s="265">
        <f>AE91+AF91</f>
        <v>49</v>
      </c>
      <c r="AF93" s="196"/>
      <c r="AG93" s="195">
        <f>AG91+AH91</f>
        <v>66</v>
      </c>
      <c r="AH93" s="201"/>
      <c r="AJ93" s="193"/>
      <c r="AK93" s="270"/>
      <c r="AL93" s="271"/>
      <c r="AM93" s="265">
        <f>AM91+AN91</f>
        <v>228</v>
      </c>
      <c r="AN93" s="196"/>
      <c r="AO93" s="195">
        <f>AO91+AP91</f>
        <v>270</v>
      </c>
      <c r="AP93" s="201"/>
    </row>
    <row r="94" spans="4:42" ht="19.5" thickBot="1" x14ac:dyDescent="0.45">
      <c r="D94" s="191" t="s">
        <v>532</v>
      </c>
      <c r="E94" s="266"/>
      <c r="F94" s="267"/>
      <c r="G94" s="97" t="s">
        <v>103</v>
      </c>
      <c r="H94" s="70" t="s">
        <v>128</v>
      </c>
      <c r="I94" s="70" t="s">
        <v>129</v>
      </c>
      <c r="J94" s="71" t="s">
        <v>128</v>
      </c>
      <c r="L94" s="191" t="s">
        <v>499</v>
      </c>
      <c r="M94" s="266">
        <v>152</v>
      </c>
      <c r="N94" s="267"/>
      <c r="O94" s="97" t="s">
        <v>103</v>
      </c>
      <c r="P94" s="70" t="s">
        <v>128</v>
      </c>
      <c r="Q94" s="70" t="s">
        <v>129</v>
      </c>
      <c r="R94" s="71" t="s">
        <v>128</v>
      </c>
      <c r="T94" s="191" t="s">
        <v>451</v>
      </c>
      <c r="U94" s="266">
        <v>100</v>
      </c>
      <c r="V94" s="267"/>
      <c r="W94" s="97" t="s">
        <v>103</v>
      </c>
      <c r="X94" s="70" t="s">
        <v>128</v>
      </c>
      <c r="Y94" s="70" t="s">
        <v>129</v>
      </c>
      <c r="Z94" s="71" t="s">
        <v>128</v>
      </c>
      <c r="AB94" s="191" t="s">
        <v>403</v>
      </c>
      <c r="AC94" s="266">
        <v>68</v>
      </c>
      <c r="AD94" s="267"/>
      <c r="AE94" s="97" t="s">
        <v>103</v>
      </c>
      <c r="AF94" s="70" t="s">
        <v>128</v>
      </c>
      <c r="AG94" s="70" t="s">
        <v>129</v>
      </c>
      <c r="AH94" s="71" t="s">
        <v>128</v>
      </c>
      <c r="AJ94" s="191" t="s">
        <v>392</v>
      </c>
      <c r="AK94" s="266">
        <v>85</v>
      </c>
      <c r="AL94" s="267"/>
      <c r="AM94" s="97" t="s">
        <v>103</v>
      </c>
      <c r="AN94" s="70" t="s">
        <v>128</v>
      </c>
      <c r="AO94" s="70" t="s">
        <v>129</v>
      </c>
      <c r="AP94" s="71" t="s">
        <v>128</v>
      </c>
    </row>
    <row r="95" spans="4:42" x14ac:dyDescent="0.4">
      <c r="D95" s="192"/>
      <c r="E95" s="268"/>
      <c r="F95" s="269"/>
      <c r="G95" s="273"/>
      <c r="H95" s="273"/>
      <c r="I95" s="273"/>
      <c r="J95" s="273"/>
      <c r="L95" s="192"/>
      <c r="M95" s="268"/>
      <c r="N95" s="269"/>
      <c r="O95" s="273">
        <v>41</v>
      </c>
      <c r="P95" s="273">
        <v>3</v>
      </c>
      <c r="Q95" s="273">
        <v>42</v>
      </c>
      <c r="R95" s="273">
        <v>3</v>
      </c>
      <c r="T95" s="192"/>
      <c r="U95" s="268"/>
      <c r="V95" s="269"/>
      <c r="W95" s="273">
        <v>55</v>
      </c>
      <c r="X95" s="273">
        <v>3</v>
      </c>
      <c r="Y95" s="273">
        <v>45</v>
      </c>
      <c r="Z95" s="273">
        <v>3</v>
      </c>
      <c r="AB95" s="192"/>
      <c r="AC95" s="268"/>
      <c r="AD95" s="269"/>
      <c r="AE95" s="142">
        <v>6</v>
      </c>
      <c r="AF95" s="154">
        <v>6</v>
      </c>
      <c r="AG95" s="154">
        <v>43</v>
      </c>
      <c r="AH95" s="144">
        <v>6</v>
      </c>
      <c r="AJ95" s="192"/>
      <c r="AK95" s="268"/>
      <c r="AL95" s="269"/>
      <c r="AM95" s="142">
        <v>33</v>
      </c>
      <c r="AN95" s="154">
        <v>8</v>
      </c>
      <c r="AO95" s="154">
        <v>50</v>
      </c>
      <c r="AP95" s="144">
        <v>8</v>
      </c>
    </row>
    <row r="96" spans="4:42" x14ac:dyDescent="0.4">
      <c r="D96" s="192"/>
      <c r="E96" s="268"/>
      <c r="F96" s="269"/>
      <c r="G96" s="143"/>
      <c r="H96" s="143"/>
      <c r="I96" s="143"/>
      <c r="J96" s="143"/>
      <c r="L96" s="192"/>
      <c r="M96" s="268"/>
      <c r="N96" s="269"/>
      <c r="O96" s="143"/>
      <c r="P96" s="143"/>
      <c r="Q96" s="143"/>
      <c r="R96" s="143"/>
      <c r="T96" s="192"/>
      <c r="U96" s="268"/>
      <c r="V96" s="269"/>
      <c r="W96" s="143"/>
      <c r="X96" s="143"/>
      <c r="Y96" s="143"/>
      <c r="Z96" s="143"/>
      <c r="AB96" s="192"/>
      <c r="AC96" s="268"/>
      <c r="AD96" s="269"/>
      <c r="AE96" s="264"/>
      <c r="AF96" s="156"/>
      <c r="AG96" s="156"/>
      <c r="AH96" s="146"/>
      <c r="AJ96" s="192"/>
      <c r="AK96" s="268"/>
      <c r="AL96" s="269"/>
      <c r="AM96" s="264"/>
      <c r="AN96" s="156"/>
      <c r="AO96" s="156"/>
      <c r="AP96" s="146"/>
    </row>
    <row r="97" spans="4:42" ht="19.5" thickBot="1" x14ac:dyDescent="0.45">
      <c r="D97" s="193"/>
      <c r="E97" s="270"/>
      <c r="F97" s="271"/>
      <c r="G97" s="265">
        <f>G95+H95</f>
        <v>0</v>
      </c>
      <c r="H97" s="196"/>
      <c r="I97" s="195">
        <f>I95+J95</f>
        <v>0</v>
      </c>
      <c r="J97" s="201"/>
      <c r="L97" s="193"/>
      <c r="M97" s="270"/>
      <c r="N97" s="271"/>
      <c r="O97" s="265">
        <f>O95+P95</f>
        <v>44</v>
      </c>
      <c r="P97" s="196"/>
      <c r="Q97" s="195">
        <f>Q95+R95</f>
        <v>45</v>
      </c>
      <c r="R97" s="201"/>
      <c r="T97" s="193"/>
      <c r="U97" s="270"/>
      <c r="V97" s="271"/>
      <c r="W97" s="265">
        <f t="shared" ref="W97" si="13">W95+X95</f>
        <v>58</v>
      </c>
      <c r="X97" s="196"/>
      <c r="Y97" s="195">
        <f t="shared" ref="Y97" si="14">Y95+Z95</f>
        <v>48</v>
      </c>
      <c r="Z97" s="201"/>
      <c r="AB97" s="193"/>
      <c r="AC97" s="270"/>
      <c r="AD97" s="271"/>
      <c r="AE97" s="265">
        <f>AE95+AF95</f>
        <v>12</v>
      </c>
      <c r="AF97" s="196"/>
      <c r="AG97" s="195">
        <f>AG95+AH95</f>
        <v>49</v>
      </c>
      <c r="AH97" s="201"/>
      <c r="AJ97" s="193"/>
      <c r="AK97" s="270"/>
      <c r="AL97" s="271"/>
      <c r="AM97" s="265">
        <f>AM95+AN95</f>
        <v>41</v>
      </c>
      <c r="AN97" s="196"/>
      <c r="AO97" s="195">
        <f>AO95+AP95</f>
        <v>58</v>
      </c>
      <c r="AP97" s="201"/>
    </row>
  </sheetData>
  <mergeCells count="763">
    <mergeCell ref="B2:C3"/>
    <mergeCell ref="D2:I2"/>
    <mergeCell ref="E3:F3"/>
    <mergeCell ref="G3:H3"/>
    <mergeCell ref="B4:B11"/>
    <mergeCell ref="C5:C7"/>
    <mergeCell ref="D5:D7"/>
    <mergeCell ref="E5:E6"/>
    <mergeCell ref="F5:F6"/>
    <mergeCell ref="G5:G6"/>
    <mergeCell ref="I8:I10"/>
    <mergeCell ref="E10:F10"/>
    <mergeCell ref="G10:H10"/>
    <mergeCell ref="B12:C13"/>
    <mergeCell ref="D12:I12"/>
    <mergeCell ref="E13:F13"/>
    <mergeCell ref="G13:H13"/>
    <mergeCell ref="H5:H6"/>
    <mergeCell ref="I5:I7"/>
    <mergeCell ref="E7:F7"/>
    <mergeCell ref="G7:H7"/>
    <mergeCell ref="C8:C10"/>
    <mergeCell ref="D8:D10"/>
    <mergeCell ref="E8:E9"/>
    <mergeCell ref="F8:F9"/>
    <mergeCell ref="G8:G9"/>
    <mergeCell ref="H8:H9"/>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AI31:AJ31"/>
    <mergeCell ref="AK31:AL31"/>
    <mergeCell ref="B32:B61"/>
    <mergeCell ref="C32:C34"/>
    <mergeCell ref="D32:D34"/>
    <mergeCell ref="E32:E33"/>
    <mergeCell ref="F32:F33"/>
    <mergeCell ref="G32:G33"/>
    <mergeCell ref="H32:H33"/>
    <mergeCell ref="I32:I34"/>
    <mergeCell ref="L30:M31"/>
    <mergeCell ref="N30:S30"/>
    <mergeCell ref="V30:W31"/>
    <mergeCell ref="X30:AC30"/>
    <mergeCell ref="AF30:AG31"/>
    <mergeCell ref="AH30:AM30"/>
    <mergeCell ref="O31:P31"/>
    <mergeCell ref="Q31:R31"/>
    <mergeCell ref="Y31:Z31"/>
    <mergeCell ref="AA31:AB31"/>
    <mergeCell ref="AM32:AM34"/>
    <mergeCell ref="AI34:AJ34"/>
    <mergeCell ref="AK34:AL34"/>
    <mergeCell ref="Z32:Z33"/>
    <mergeCell ref="O32:O33"/>
    <mergeCell ref="P32:P33"/>
    <mergeCell ref="Q32:Q33"/>
    <mergeCell ref="O41:O42"/>
    <mergeCell ref="P41:P42"/>
    <mergeCell ref="AA32:AA33"/>
    <mergeCell ref="AB32:AB33"/>
    <mergeCell ref="AC32:AC34"/>
    <mergeCell ref="AF32:AF61"/>
    <mergeCell ref="AA38:AA39"/>
    <mergeCell ref="AB38:AB39"/>
    <mergeCell ref="AC38:AC40"/>
    <mergeCell ref="S50:S52"/>
    <mergeCell ref="W50:W52"/>
    <mergeCell ref="AA56:AA57"/>
    <mergeCell ref="AB56:AB57"/>
    <mergeCell ref="AC56:AC58"/>
    <mergeCell ref="R56:R57"/>
    <mergeCell ref="S56:S58"/>
    <mergeCell ref="W56:W58"/>
    <mergeCell ref="O59:O60"/>
    <mergeCell ref="P59:P60"/>
    <mergeCell ref="Q59:Q60"/>
    <mergeCell ref="AI32:AI33"/>
    <mergeCell ref="AJ32:AJ33"/>
    <mergeCell ref="AK32:AK33"/>
    <mergeCell ref="AL32:AL33"/>
    <mergeCell ref="R32:R33"/>
    <mergeCell ref="S32:S34"/>
    <mergeCell ref="V32:V61"/>
    <mergeCell ref="W32:W34"/>
    <mergeCell ref="X32:X34"/>
    <mergeCell ref="Y32:Y33"/>
    <mergeCell ref="R35:R36"/>
    <mergeCell ref="S35:S37"/>
    <mergeCell ref="W35:W37"/>
    <mergeCell ref="X35:X37"/>
    <mergeCell ref="AG32:AG34"/>
    <mergeCell ref="AG38:AG40"/>
    <mergeCell ref="AL35:AL36"/>
    <mergeCell ref="AJ41:AJ42"/>
    <mergeCell ref="AK41:AK42"/>
    <mergeCell ref="Y34:Z34"/>
    <mergeCell ref="AA34:AB34"/>
    <mergeCell ref="AH32:AH34"/>
    <mergeCell ref="S44:S46"/>
    <mergeCell ref="AK43:AL43"/>
    <mergeCell ref="C35:C37"/>
    <mergeCell ref="D35:D37"/>
    <mergeCell ref="E35:E36"/>
    <mergeCell ref="F35:F36"/>
    <mergeCell ref="G35:G36"/>
    <mergeCell ref="H35:H36"/>
    <mergeCell ref="E37:F37"/>
    <mergeCell ref="G37:H37"/>
    <mergeCell ref="E34:F34"/>
    <mergeCell ref="G34:H34"/>
    <mergeCell ref="AM35:AM37"/>
    <mergeCell ref="AI37:AJ37"/>
    <mergeCell ref="AK37:AL37"/>
    <mergeCell ref="Y35:Y36"/>
    <mergeCell ref="Z35:Z36"/>
    <mergeCell ref="AA35:AA36"/>
    <mergeCell ref="AB35:AB36"/>
    <mergeCell ref="AC35:AC37"/>
    <mergeCell ref="AG35:AG37"/>
    <mergeCell ref="Y37:Z37"/>
    <mergeCell ref="AA37:AB37"/>
    <mergeCell ref="AH35:AH37"/>
    <mergeCell ref="AI35:AI36"/>
    <mergeCell ref="AJ35:AJ36"/>
    <mergeCell ref="AK35:AK36"/>
    <mergeCell ref="I35:I37"/>
    <mergeCell ref="M35:M37"/>
    <mergeCell ref="N35:N37"/>
    <mergeCell ref="O35:O36"/>
    <mergeCell ref="P35:P36"/>
    <mergeCell ref="Q35:Q36"/>
    <mergeCell ref="O37:P37"/>
    <mergeCell ref="Q37:R37"/>
    <mergeCell ref="L32:L61"/>
    <mergeCell ref="M32:M34"/>
    <mergeCell ref="N32:N34"/>
    <mergeCell ref="M41:M43"/>
    <mergeCell ref="N41:N43"/>
    <mergeCell ref="O34:P34"/>
    <mergeCell ref="Q34:R34"/>
    <mergeCell ref="I38:I40"/>
    <mergeCell ref="M38:M40"/>
    <mergeCell ref="N38:N40"/>
    <mergeCell ref="O38:O39"/>
    <mergeCell ref="P38:P39"/>
    <mergeCell ref="O40:P40"/>
    <mergeCell ref="Q44:Q45"/>
    <mergeCell ref="R44:R45"/>
    <mergeCell ref="R50:R51"/>
    <mergeCell ref="AM38:AM40"/>
    <mergeCell ref="R38:R39"/>
    <mergeCell ref="S38:S40"/>
    <mergeCell ref="W38:W40"/>
    <mergeCell ref="X38:X40"/>
    <mergeCell ref="Y38:Y39"/>
    <mergeCell ref="Z38:Z39"/>
    <mergeCell ref="Q40:R40"/>
    <mergeCell ref="Y40:Z40"/>
    <mergeCell ref="Q38:Q39"/>
    <mergeCell ref="AA40:AB40"/>
    <mergeCell ref="AI40:AJ40"/>
    <mergeCell ref="AK40:AL40"/>
    <mergeCell ref="AJ38:AJ39"/>
    <mergeCell ref="AK38:AK39"/>
    <mergeCell ref="AL38:AL39"/>
    <mergeCell ref="AH38:AH40"/>
    <mergeCell ref="AI38:AI39"/>
    <mergeCell ref="C38:C40"/>
    <mergeCell ref="D38:D40"/>
    <mergeCell ref="E38:E39"/>
    <mergeCell ref="F38:F39"/>
    <mergeCell ref="G38:G39"/>
    <mergeCell ref="H38:H39"/>
    <mergeCell ref="E40:F40"/>
    <mergeCell ref="G40:H40"/>
    <mergeCell ref="AL41:AL42"/>
    <mergeCell ref="C41:C43"/>
    <mergeCell ref="D41:D43"/>
    <mergeCell ref="I41:I43"/>
    <mergeCell ref="AI41:AI42"/>
    <mergeCell ref="AM41:AM43"/>
    <mergeCell ref="E43:F43"/>
    <mergeCell ref="G43:H43"/>
    <mergeCell ref="O43:P43"/>
    <mergeCell ref="Q43:R43"/>
    <mergeCell ref="Y43:Z43"/>
    <mergeCell ref="Z41:Z42"/>
    <mergeCell ref="AA41:AA42"/>
    <mergeCell ref="AB41:AB42"/>
    <mergeCell ref="AC41:AC43"/>
    <mergeCell ref="AG41:AG43"/>
    <mergeCell ref="AH41:AH43"/>
    <mergeCell ref="AA43:AB43"/>
    <mergeCell ref="Q41:Q42"/>
    <mergeCell ref="R41:R42"/>
    <mergeCell ref="S41:S43"/>
    <mergeCell ref="W41:W43"/>
    <mergeCell ref="X41:X43"/>
    <mergeCell ref="Y41:Y42"/>
    <mergeCell ref="E41:E42"/>
    <mergeCell ref="F41:F42"/>
    <mergeCell ref="G41:G42"/>
    <mergeCell ref="H41:H42"/>
    <mergeCell ref="AI43:AJ43"/>
    <mergeCell ref="C44:C46"/>
    <mergeCell ref="D44:D46"/>
    <mergeCell ref="E44:E45"/>
    <mergeCell ref="F44:F45"/>
    <mergeCell ref="G44:G45"/>
    <mergeCell ref="H44:H45"/>
    <mergeCell ref="I44:I46"/>
    <mergeCell ref="M44:M46"/>
    <mergeCell ref="AL44:AL45"/>
    <mergeCell ref="AM44:AM46"/>
    <mergeCell ref="E46:F46"/>
    <mergeCell ref="G46:H46"/>
    <mergeCell ref="O46:P46"/>
    <mergeCell ref="Q46:R46"/>
    <mergeCell ref="Y46:Z46"/>
    <mergeCell ref="AA46:AB46"/>
    <mergeCell ref="AI46:AJ46"/>
    <mergeCell ref="AK46:AL46"/>
    <mergeCell ref="AC44:AC46"/>
    <mergeCell ref="AG44:AG46"/>
    <mergeCell ref="AH44:AH46"/>
    <mergeCell ref="AI44:AI45"/>
    <mergeCell ref="AJ44:AJ45"/>
    <mergeCell ref="AK44:AK45"/>
    <mergeCell ref="W44:W46"/>
    <mergeCell ref="X44:X46"/>
    <mergeCell ref="Y44:Y45"/>
    <mergeCell ref="Z44:Z45"/>
    <mergeCell ref="AA44:AA45"/>
    <mergeCell ref="AB44:AB45"/>
    <mergeCell ref="N44:N46"/>
    <mergeCell ref="O44:O45"/>
    <mergeCell ref="P44:P45"/>
    <mergeCell ref="AM47:AM49"/>
    <mergeCell ref="E49:F49"/>
    <mergeCell ref="G49:H49"/>
    <mergeCell ref="O49:P49"/>
    <mergeCell ref="Q49:R49"/>
    <mergeCell ref="Y49:Z49"/>
    <mergeCell ref="AA49:AB49"/>
    <mergeCell ref="AA47:AA48"/>
    <mergeCell ref="AB47:AB48"/>
    <mergeCell ref="AC47:AC49"/>
    <mergeCell ref="AG47:AG49"/>
    <mergeCell ref="AH47:AH49"/>
    <mergeCell ref="AI47:AI48"/>
    <mergeCell ref="AI49:AJ49"/>
    <mergeCell ref="R47:R48"/>
    <mergeCell ref="S47:S49"/>
    <mergeCell ref="W47:W49"/>
    <mergeCell ref="X47:X49"/>
    <mergeCell ref="Y47:Y48"/>
    <mergeCell ref="Z47:Z48"/>
    <mergeCell ref="I47:I49"/>
    <mergeCell ref="AK49:AL49"/>
    <mergeCell ref="C50:C52"/>
    <mergeCell ref="D50:D52"/>
    <mergeCell ref="E50:E51"/>
    <mergeCell ref="F50:F51"/>
    <mergeCell ref="G50:G51"/>
    <mergeCell ref="H50:H51"/>
    <mergeCell ref="I50:I52"/>
    <mergeCell ref="M50:M52"/>
    <mergeCell ref="N50:N52"/>
    <mergeCell ref="M47:M49"/>
    <mergeCell ref="N47:N49"/>
    <mergeCell ref="O47:O48"/>
    <mergeCell ref="P47:P48"/>
    <mergeCell ref="Q47:Q48"/>
    <mergeCell ref="C47:C49"/>
    <mergeCell ref="D47:D49"/>
    <mergeCell ref="E47:E48"/>
    <mergeCell ref="F47:F48"/>
    <mergeCell ref="G47:G48"/>
    <mergeCell ref="H47:H48"/>
    <mergeCell ref="AJ47:AJ48"/>
    <mergeCell ref="AK47:AK48"/>
    <mergeCell ref="AL47:AL48"/>
    <mergeCell ref="AM50:AM52"/>
    <mergeCell ref="E52:F52"/>
    <mergeCell ref="G52:H52"/>
    <mergeCell ref="O52:P52"/>
    <mergeCell ref="Q52:R52"/>
    <mergeCell ref="Y52:Z52"/>
    <mergeCell ref="AA52:AB52"/>
    <mergeCell ref="AI52:AJ52"/>
    <mergeCell ref="AK52:AL52"/>
    <mergeCell ref="AG50:AG52"/>
    <mergeCell ref="AH50:AH52"/>
    <mergeCell ref="AI50:AI51"/>
    <mergeCell ref="AJ50:AJ51"/>
    <mergeCell ref="AK50:AK51"/>
    <mergeCell ref="AL50:AL51"/>
    <mergeCell ref="X50:X52"/>
    <mergeCell ref="Y50:Y51"/>
    <mergeCell ref="Z50:Z51"/>
    <mergeCell ref="AA50:AA51"/>
    <mergeCell ref="AB50:AB51"/>
    <mergeCell ref="AC50:AC52"/>
    <mergeCell ref="O50:O51"/>
    <mergeCell ref="P50:P51"/>
    <mergeCell ref="Q50:Q51"/>
    <mergeCell ref="AM53:AM55"/>
    <mergeCell ref="E55:F55"/>
    <mergeCell ref="G55:H55"/>
    <mergeCell ref="O55:P55"/>
    <mergeCell ref="Q55:R55"/>
    <mergeCell ref="Y55:Z55"/>
    <mergeCell ref="AA55:AB55"/>
    <mergeCell ref="AA53:AA54"/>
    <mergeCell ref="AB53:AB54"/>
    <mergeCell ref="AC53:AC55"/>
    <mergeCell ref="AG53:AG55"/>
    <mergeCell ref="AH53:AH55"/>
    <mergeCell ref="AI53:AI54"/>
    <mergeCell ref="AI55:AJ55"/>
    <mergeCell ref="R53:R54"/>
    <mergeCell ref="S53:S55"/>
    <mergeCell ref="W53:W55"/>
    <mergeCell ref="X53:X55"/>
    <mergeCell ref="Y53:Y54"/>
    <mergeCell ref="Z53:Z54"/>
    <mergeCell ref="I53:I55"/>
    <mergeCell ref="F53:F54"/>
    <mergeCell ref="G53:G54"/>
    <mergeCell ref="H53:H54"/>
    <mergeCell ref="AJ53:AJ54"/>
    <mergeCell ref="AK53:AK54"/>
    <mergeCell ref="AL53:AL54"/>
    <mergeCell ref="C59:C61"/>
    <mergeCell ref="D59:D61"/>
    <mergeCell ref="E59:E60"/>
    <mergeCell ref="F59:F60"/>
    <mergeCell ref="G59:G60"/>
    <mergeCell ref="H59:H60"/>
    <mergeCell ref="AK55:AL55"/>
    <mergeCell ref="C56:C58"/>
    <mergeCell ref="D56:D58"/>
    <mergeCell ref="E56:E57"/>
    <mergeCell ref="F56:F57"/>
    <mergeCell ref="G56:G57"/>
    <mergeCell ref="H56:H57"/>
    <mergeCell ref="I56:I58"/>
    <mergeCell ref="M56:M58"/>
    <mergeCell ref="N56:N58"/>
    <mergeCell ref="M53:M55"/>
    <mergeCell ref="N53:N55"/>
    <mergeCell ref="O53:O54"/>
    <mergeCell ref="P53:P54"/>
    <mergeCell ref="Q53:Q54"/>
    <mergeCell ref="C53:C55"/>
    <mergeCell ref="D53:D55"/>
    <mergeCell ref="E53:E54"/>
    <mergeCell ref="AM56:AM58"/>
    <mergeCell ref="E58:F58"/>
    <mergeCell ref="G58:H58"/>
    <mergeCell ref="O58:P58"/>
    <mergeCell ref="Q58:R58"/>
    <mergeCell ref="Y58:Z58"/>
    <mergeCell ref="AA58:AB58"/>
    <mergeCell ref="AI58:AJ58"/>
    <mergeCell ref="AK58:AL58"/>
    <mergeCell ref="AG56:AG58"/>
    <mergeCell ref="AH56:AH58"/>
    <mergeCell ref="AI56:AI57"/>
    <mergeCell ref="AJ56:AJ57"/>
    <mergeCell ref="AK56:AK57"/>
    <mergeCell ref="AL56:AL57"/>
    <mergeCell ref="X56:X58"/>
    <mergeCell ref="Y56:Y57"/>
    <mergeCell ref="Z56:Z57"/>
    <mergeCell ref="O56:O57"/>
    <mergeCell ref="P56:P57"/>
    <mergeCell ref="Q56:Q57"/>
    <mergeCell ref="AM59:AM61"/>
    <mergeCell ref="E61:F61"/>
    <mergeCell ref="G61:H61"/>
    <mergeCell ref="O61:P61"/>
    <mergeCell ref="Q61:R61"/>
    <mergeCell ref="Y61:Z61"/>
    <mergeCell ref="AA61:AB61"/>
    <mergeCell ref="AA59:AA60"/>
    <mergeCell ref="AB59:AB60"/>
    <mergeCell ref="AC59:AC61"/>
    <mergeCell ref="AG59:AG61"/>
    <mergeCell ref="AH59:AH61"/>
    <mergeCell ref="AI59:AI60"/>
    <mergeCell ref="AI61:AJ61"/>
    <mergeCell ref="R59:R60"/>
    <mergeCell ref="S59:S61"/>
    <mergeCell ref="W59:W61"/>
    <mergeCell ref="X59:X61"/>
    <mergeCell ref="Y59:Y60"/>
    <mergeCell ref="Z59:Z60"/>
    <mergeCell ref="I59:I61"/>
    <mergeCell ref="AK61:AL61"/>
    <mergeCell ref="M59:M61"/>
    <mergeCell ref="N59:N61"/>
    <mergeCell ref="D63:D64"/>
    <mergeCell ref="E65:F65"/>
    <mergeCell ref="G65:H65"/>
    <mergeCell ref="I65:J65"/>
    <mergeCell ref="M65:N65"/>
    <mergeCell ref="O65:P65"/>
    <mergeCell ref="Q65:R65"/>
    <mergeCell ref="U65:V65"/>
    <mergeCell ref="W65:X65"/>
    <mergeCell ref="AJ59:AJ60"/>
    <mergeCell ref="AK59:AK60"/>
    <mergeCell ref="AL59:AL60"/>
    <mergeCell ref="AO65:AP65"/>
    <mergeCell ref="D66:D69"/>
    <mergeCell ref="E66:F69"/>
    <mergeCell ref="L66:L69"/>
    <mergeCell ref="M66:N69"/>
    <mergeCell ref="T66:T69"/>
    <mergeCell ref="U66:V69"/>
    <mergeCell ref="AB66:AB69"/>
    <mergeCell ref="AC66:AD69"/>
    <mergeCell ref="AJ66:AJ69"/>
    <mergeCell ref="Y65:Z65"/>
    <mergeCell ref="AC65:AD65"/>
    <mergeCell ref="AE65:AF65"/>
    <mergeCell ref="AG65:AH65"/>
    <mergeCell ref="AK65:AL65"/>
    <mergeCell ref="AM65:AN65"/>
    <mergeCell ref="AH67:AH68"/>
    <mergeCell ref="AM67:AM68"/>
    <mergeCell ref="AN67:AN68"/>
    <mergeCell ref="AO67:AO68"/>
    <mergeCell ref="AP67:AP68"/>
    <mergeCell ref="G69:H69"/>
    <mergeCell ref="AG67:AG68"/>
    <mergeCell ref="AK66:AL69"/>
    <mergeCell ref="G67:G68"/>
    <mergeCell ref="H67:H68"/>
    <mergeCell ref="I67:I68"/>
    <mergeCell ref="J67:J68"/>
    <mergeCell ref="O67:O68"/>
    <mergeCell ref="P67:P68"/>
    <mergeCell ref="Q67:Q68"/>
    <mergeCell ref="Y69:Z69"/>
    <mergeCell ref="AE69:AF69"/>
    <mergeCell ref="AG69:AH69"/>
    <mergeCell ref="I69:J69"/>
    <mergeCell ref="O69:P69"/>
    <mergeCell ref="Q69:R69"/>
    <mergeCell ref="W69:X69"/>
    <mergeCell ref="X67:X68"/>
    <mergeCell ref="Y67:Y68"/>
    <mergeCell ref="Z67:Z68"/>
    <mergeCell ref="AE67:AE68"/>
    <mergeCell ref="AF67:AF68"/>
    <mergeCell ref="R67:R68"/>
    <mergeCell ref="W67:W68"/>
    <mergeCell ref="AM69:AN69"/>
    <mergeCell ref="AO69:AP69"/>
    <mergeCell ref="D70:D73"/>
    <mergeCell ref="E70:F73"/>
    <mergeCell ref="L70:L73"/>
    <mergeCell ref="M70:N73"/>
    <mergeCell ref="T70:T73"/>
    <mergeCell ref="AN71:AN72"/>
    <mergeCell ref="AO71:AO72"/>
    <mergeCell ref="AP71:AP72"/>
    <mergeCell ref="G73:H73"/>
    <mergeCell ref="I73:J73"/>
    <mergeCell ref="O73:P73"/>
    <mergeCell ref="Q73:R73"/>
    <mergeCell ref="W73:X73"/>
    <mergeCell ref="Y73:Z73"/>
    <mergeCell ref="AE73:AF73"/>
    <mergeCell ref="Z71:Z72"/>
    <mergeCell ref="AE71:AE72"/>
    <mergeCell ref="AF71:AF72"/>
    <mergeCell ref="AG71:AG72"/>
    <mergeCell ref="AH71:AH72"/>
    <mergeCell ref="AM71:AM72"/>
    <mergeCell ref="P71:P72"/>
    <mergeCell ref="D74:D77"/>
    <mergeCell ref="E74:F77"/>
    <mergeCell ref="L74:L77"/>
    <mergeCell ref="M74:N77"/>
    <mergeCell ref="T74:T77"/>
    <mergeCell ref="U74:V77"/>
    <mergeCell ref="AB74:AB77"/>
    <mergeCell ref="AC70:AD73"/>
    <mergeCell ref="AJ70:AJ73"/>
    <mergeCell ref="G71:G72"/>
    <mergeCell ref="H71:H72"/>
    <mergeCell ref="I71:I72"/>
    <mergeCell ref="J71:J72"/>
    <mergeCell ref="O71:O72"/>
    <mergeCell ref="G77:H77"/>
    <mergeCell ref="I77:J77"/>
    <mergeCell ref="O77:P77"/>
    <mergeCell ref="Q77:R77"/>
    <mergeCell ref="W77:X77"/>
    <mergeCell ref="Y77:Z77"/>
    <mergeCell ref="AE77:AF77"/>
    <mergeCell ref="Q71:Q72"/>
    <mergeCell ref="R71:R72"/>
    <mergeCell ref="W71:W72"/>
    <mergeCell ref="R75:R76"/>
    <mergeCell ref="W75:W76"/>
    <mergeCell ref="X75:X76"/>
    <mergeCell ref="Y75:Y76"/>
    <mergeCell ref="Z75:Z76"/>
    <mergeCell ref="AE75:AE76"/>
    <mergeCell ref="AC74:AD77"/>
    <mergeCell ref="AJ74:AJ77"/>
    <mergeCell ref="AO73:AP73"/>
    <mergeCell ref="AK70:AL73"/>
    <mergeCell ref="AP75:AP76"/>
    <mergeCell ref="X71:X72"/>
    <mergeCell ref="Y71:Y72"/>
    <mergeCell ref="U70:V73"/>
    <mergeCell ref="AB70:AB73"/>
    <mergeCell ref="AG73:AH73"/>
    <mergeCell ref="AM73:AN73"/>
    <mergeCell ref="AM79:AM80"/>
    <mergeCell ref="AN79:AN80"/>
    <mergeCell ref="AO79:AO80"/>
    <mergeCell ref="AG77:AH77"/>
    <mergeCell ref="AM77:AN77"/>
    <mergeCell ref="AF75:AF76"/>
    <mergeCell ref="AG75:AG76"/>
    <mergeCell ref="AH75:AH76"/>
    <mergeCell ref="AM75:AM76"/>
    <mergeCell ref="AN75:AN76"/>
    <mergeCell ref="AO75:AO76"/>
    <mergeCell ref="AE81:AF81"/>
    <mergeCell ref="AG81:AH81"/>
    <mergeCell ref="AM81:AN81"/>
    <mergeCell ref="R79:R80"/>
    <mergeCell ref="W79:W80"/>
    <mergeCell ref="AO77:AP77"/>
    <mergeCell ref="D78:D81"/>
    <mergeCell ref="E78:F81"/>
    <mergeCell ref="L78:L81"/>
    <mergeCell ref="M78:N81"/>
    <mergeCell ref="T78:T81"/>
    <mergeCell ref="U78:V81"/>
    <mergeCell ref="AB78:AB81"/>
    <mergeCell ref="AC78:AD81"/>
    <mergeCell ref="AJ78:AJ81"/>
    <mergeCell ref="AK74:AL77"/>
    <mergeCell ref="G75:G76"/>
    <mergeCell ref="H75:H76"/>
    <mergeCell ref="I75:I76"/>
    <mergeCell ref="J75:J76"/>
    <mergeCell ref="O75:O76"/>
    <mergeCell ref="P75:P76"/>
    <mergeCell ref="Q75:Q76"/>
    <mergeCell ref="AH79:AH80"/>
    <mergeCell ref="AM83:AM84"/>
    <mergeCell ref="P83:P84"/>
    <mergeCell ref="Q83:Q84"/>
    <mergeCell ref="AP79:AP80"/>
    <mergeCell ref="G81:H81"/>
    <mergeCell ref="I81:J81"/>
    <mergeCell ref="O81:P81"/>
    <mergeCell ref="Q81:R81"/>
    <mergeCell ref="W81:X81"/>
    <mergeCell ref="X79:X80"/>
    <mergeCell ref="Y79:Y80"/>
    <mergeCell ref="Z79:Z80"/>
    <mergeCell ref="AE79:AE80"/>
    <mergeCell ref="AF79:AF80"/>
    <mergeCell ref="AG79:AG80"/>
    <mergeCell ref="AK78:AL81"/>
    <mergeCell ref="G79:G80"/>
    <mergeCell ref="H79:H80"/>
    <mergeCell ref="I79:I80"/>
    <mergeCell ref="J79:J80"/>
    <mergeCell ref="O79:O80"/>
    <mergeCell ref="P79:P80"/>
    <mergeCell ref="Q79:Q80"/>
    <mergeCell ref="Y81:Z81"/>
    <mergeCell ref="AM85:AN85"/>
    <mergeCell ref="AO85:AP85"/>
    <mergeCell ref="AK82:AL85"/>
    <mergeCell ref="AO81:AP81"/>
    <mergeCell ref="D82:D85"/>
    <mergeCell ref="E82:F85"/>
    <mergeCell ref="L82:L85"/>
    <mergeCell ref="M82:N85"/>
    <mergeCell ref="T82:T85"/>
    <mergeCell ref="AN83:AN84"/>
    <mergeCell ref="AO83:AO84"/>
    <mergeCell ref="AP83:AP84"/>
    <mergeCell ref="G85:H85"/>
    <mergeCell ref="I85:J85"/>
    <mergeCell ref="O85:P85"/>
    <mergeCell ref="Q85:R85"/>
    <mergeCell ref="W85:X85"/>
    <mergeCell ref="Y85:Z85"/>
    <mergeCell ref="AE85:AF85"/>
    <mergeCell ref="Z83:Z84"/>
    <mergeCell ref="AE83:AE84"/>
    <mergeCell ref="AF83:AF84"/>
    <mergeCell ref="AG83:AG84"/>
    <mergeCell ref="AH83:AH84"/>
    <mergeCell ref="D86:D89"/>
    <mergeCell ref="E86:F89"/>
    <mergeCell ref="L86:L89"/>
    <mergeCell ref="M86:N89"/>
    <mergeCell ref="T86:T89"/>
    <mergeCell ref="U86:V89"/>
    <mergeCell ref="AB86:AB89"/>
    <mergeCell ref="AC82:AD85"/>
    <mergeCell ref="AJ82:AJ85"/>
    <mergeCell ref="G83:G84"/>
    <mergeCell ref="H83:H84"/>
    <mergeCell ref="I83:I84"/>
    <mergeCell ref="J83:J84"/>
    <mergeCell ref="O83:O84"/>
    <mergeCell ref="R83:R84"/>
    <mergeCell ref="W83:W84"/>
    <mergeCell ref="X83:X84"/>
    <mergeCell ref="Y83:Y84"/>
    <mergeCell ref="U82:V85"/>
    <mergeCell ref="AB82:AB85"/>
    <mergeCell ref="AG85:AH85"/>
    <mergeCell ref="AP87:AP88"/>
    <mergeCell ref="G89:H89"/>
    <mergeCell ref="I89:J89"/>
    <mergeCell ref="O89:P89"/>
    <mergeCell ref="Q89:R89"/>
    <mergeCell ref="W89:X89"/>
    <mergeCell ref="Y89:Z89"/>
    <mergeCell ref="AE89:AF89"/>
    <mergeCell ref="AG89:AH89"/>
    <mergeCell ref="AM89:AN89"/>
    <mergeCell ref="AF87:AF88"/>
    <mergeCell ref="AG87:AG88"/>
    <mergeCell ref="AH87:AH88"/>
    <mergeCell ref="AM87:AM88"/>
    <mergeCell ref="AN87:AN88"/>
    <mergeCell ref="AO87:AO88"/>
    <mergeCell ref="R87:R88"/>
    <mergeCell ref="W87:W88"/>
    <mergeCell ref="X87:X88"/>
    <mergeCell ref="Y87:Y88"/>
    <mergeCell ref="Z87:Z88"/>
    <mergeCell ref="AE87:AE88"/>
    <mergeCell ref="AC86:AD89"/>
    <mergeCell ref="AJ86:AJ89"/>
    <mergeCell ref="R91:R92"/>
    <mergeCell ref="W91:W92"/>
    <mergeCell ref="AO89:AP89"/>
    <mergeCell ref="D90:D93"/>
    <mergeCell ref="E90:F93"/>
    <mergeCell ref="L90:L93"/>
    <mergeCell ref="M90:N93"/>
    <mergeCell ref="T90:T93"/>
    <mergeCell ref="U90:V93"/>
    <mergeCell ref="AB90:AB93"/>
    <mergeCell ref="AC90:AD93"/>
    <mergeCell ref="AJ90:AJ93"/>
    <mergeCell ref="AK86:AL89"/>
    <mergeCell ref="G87:G88"/>
    <mergeCell ref="H87:H88"/>
    <mergeCell ref="I87:I88"/>
    <mergeCell ref="J87:J88"/>
    <mergeCell ref="O87:O88"/>
    <mergeCell ref="P87:P88"/>
    <mergeCell ref="Q87:Q88"/>
    <mergeCell ref="AH91:AH92"/>
    <mergeCell ref="AM91:AM92"/>
    <mergeCell ref="AN91:AN92"/>
    <mergeCell ref="AO91:AO92"/>
    <mergeCell ref="AP91:AP92"/>
    <mergeCell ref="G93:H93"/>
    <mergeCell ref="I93:J93"/>
    <mergeCell ref="O93:P93"/>
    <mergeCell ref="Q93:R93"/>
    <mergeCell ref="W93:X93"/>
    <mergeCell ref="X91:X92"/>
    <mergeCell ref="Y91:Y92"/>
    <mergeCell ref="Z91:Z92"/>
    <mergeCell ref="AE91:AE92"/>
    <mergeCell ref="AF91:AF92"/>
    <mergeCell ref="AG91:AG92"/>
    <mergeCell ref="AK90:AL93"/>
    <mergeCell ref="G91:G92"/>
    <mergeCell ref="H91:H92"/>
    <mergeCell ref="I91:I92"/>
    <mergeCell ref="J91:J92"/>
    <mergeCell ref="O91:O92"/>
    <mergeCell ref="P91:P92"/>
    <mergeCell ref="Q91:Q92"/>
    <mergeCell ref="Y93:Z93"/>
    <mergeCell ref="AE93:AF93"/>
    <mergeCell ref="AG93:AH93"/>
    <mergeCell ref="AM93:AN93"/>
    <mergeCell ref="AO93:AP93"/>
    <mergeCell ref="D94:D97"/>
    <mergeCell ref="E94:F97"/>
    <mergeCell ref="L94:L97"/>
    <mergeCell ref="M94:N97"/>
    <mergeCell ref="T94:T97"/>
    <mergeCell ref="Y95:Y96"/>
    <mergeCell ref="U94:V97"/>
    <mergeCell ref="AB94:AB97"/>
    <mergeCell ref="AC94:AD97"/>
    <mergeCell ref="AJ94:AJ97"/>
    <mergeCell ref="AK94:AL97"/>
    <mergeCell ref="G95:G96"/>
    <mergeCell ref="H95:H96"/>
    <mergeCell ref="I95:I96"/>
    <mergeCell ref="J95:J96"/>
    <mergeCell ref="O95:O96"/>
    <mergeCell ref="AG97:AH97"/>
    <mergeCell ref="AM97:AN97"/>
    <mergeCell ref="AO97:AP97"/>
    <mergeCell ref="AN95:AN96"/>
    <mergeCell ref="AO95:AO96"/>
    <mergeCell ref="AP95:AP96"/>
    <mergeCell ref="G97:H97"/>
    <mergeCell ref="AG95:AG96"/>
    <mergeCell ref="AH95:AH96"/>
    <mergeCell ref="AM95:AM96"/>
    <mergeCell ref="P95:P96"/>
    <mergeCell ref="Q95:Q96"/>
    <mergeCell ref="R95:R96"/>
    <mergeCell ref="W95:W96"/>
    <mergeCell ref="X95:X96"/>
    <mergeCell ref="I97:J97"/>
    <mergeCell ref="O97:P97"/>
    <mergeCell ref="Q97:R97"/>
    <mergeCell ref="W97:X97"/>
    <mergeCell ref="Y97:Z97"/>
    <mergeCell ref="AE97:AF97"/>
    <mergeCell ref="Z95:Z96"/>
    <mergeCell ref="AE95:AE96"/>
    <mergeCell ref="AF95:AF96"/>
  </mergeCells>
  <phoneticPr fontId="4"/>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B3072-C16D-4516-814C-31EC960E31A8}">
  <dimension ref="B1:AP97"/>
  <sheetViews>
    <sheetView zoomScale="70" zoomScaleNormal="70" workbookViewId="0">
      <selection activeCell="Q6" sqref="Q6"/>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3" width="14.125" style="66" customWidth="1"/>
    <col min="14" max="14" width="23.375" style="66" customWidth="1"/>
    <col min="15" max="18" width="14.125" style="66" customWidth="1"/>
    <col min="19" max="20" width="8.75" style="66"/>
    <col min="21" max="21" width="19.875" style="66" customWidth="1"/>
    <col min="22" max="23" width="14.125" style="66" customWidth="1"/>
    <col min="24" max="24" width="25.875" style="66" customWidth="1"/>
    <col min="25" max="27" width="14.125" style="66" customWidth="1"/>
    <col min="28" max="29" width="8.75" style="66"/>
    <col min="30" max="30" width="19.875" style="66" customWidth="1"/>
    <col min="31" max="33" width="14.125" style="66" customWidth="1"/>
    <col min="34" max="34" width="26.75" style="66" customWidth="1"/>
    <col min="35"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548</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550</v>
      </c>
      <c r="D8" s="143">
        <v>229</v>
      </c>
      <c r="E8" s="143">
        <v>87</v>
      </c>
      <c r="F8" s="143">
        <v>25</v>
      </c>
      <c r="G8" s="143">
        <v>50</v>
      </c>
      <c r="H8" s="143">
        <v>25</v>
      </c>
      <c r="I8" s="144">
        <v>463</v>
      </c>
      <c r="J8" s="106" t="s">
        <v>265</v>
      </c>
    </row>
    <row r="9" spans="2:10" x14ac:dyDescent="0.4">
      <c r="B9" s="141"/>
      <c r="C9" s="143"/>
      <c r="D9" s="143"/>
      <c r="E9" s="143"/>
      <c r="F9" s="143"/>
      <c r="G9" s="143"/>
      <c r="H9" s="143"/>
      <c r="I9" s="145"/>
    </row>
    <row r="10" spans="2:10" x14ac:dyDescent="0.4">
      <c r="B10" s="141"/>
      <c r="C10" s="143"/>
      <c r="D10" s="143"/>
      <c r="E10" s="143">
        <f>E8+F8</f>
        <v>112</v>
      </c>
      <c r="F10" s="143"/>
      <c r="G10" s="143">
        <f>G8+H8</f>
        <v>75</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551</v>
      </c>
      <c r="D15" s="143"/>
      <c r="E15" s="143"/>
      <c r="F15" s="143"/>
      <c r="G15" s="143"/>
      <c r="H15" s="143"/>
      <c r="I15" s="144"/>
    </row>
    <row r="16" spans="2:10" x14ac:dyDescent="0.4">
      <c r="B16" s="141"/>
      <c r="C16" s="143"/>
      <c r="D16" s="143"/>
      <c r="E16" s="143"/>
      <c r="F16" s="143"/>
      <c r="G16" s="143"/>
      <c r="H16" s="143"/>
      <c r="I16" s="145"/>
    </row>
    <row r="17" spans="2:39" x14ac:dyDescent="0.4">
      <c r="B17" s="141"/>
      <c r="C17" s="143"/>
      <c r="D17" s="143"/>
      <c r="E17" s="143">
        <f>E15+F15</f>
        <v>0</v>
      </c>
      <c r="F17" s="143"/>
      <c r="G17" s="143">
        <f>G15+H15</f>
        <v>0</v>
      </c>
      <c r="H17" s="143"/>
      <c r="I17" s="146"/>
    </row>
    <row r="18" spans="2:39" x14ac:dyDescent="0.4">
      <c r="B18" s="141"/>
      <c r="C18" s="276" t="s">
        <v>552</v>
      </c>
      <c r="D18" s="150" t="e">
        <f t="shared" ref="D18:I18" si="1">D15*D11</f>
        <v>#DIV/0!</v>
      </c>
      <c r="E18" s="150" t="e">
        <f t="shared" si="1"/>
        <v>#DIV/0!</v>
      </c>
      <c r="F18" s="150" t="e">
        <f t="shared" si="1"/>
        <v>#DIV/0!</v>
      </c>
      <c r="G18" s="150" t="e">
        <f t="shared" si="1"/>
        <v>#DIV/0!</v>
      </c>
      <c r="H18" s="150" t="e">
        <f t="shared" si="1"/>
        <v>#DIV/0!</v>
      </c>
      <c r="I18" s="147" t="e">
        <f t="shared" si="1"/>
        <v>#DIV/0!</v>
      </c>
    </row>
    <row r="19" spans="2:39" x14ac:dyDescent="0.4">
      <c r="B19" s="141"/>
      <c r="C19" s="143"/>
      <c r="D19" s="150"/>
      <c r="E19" s="150"/>
      <c r="F19" s="150"/>
      <c r="G19" s="150"/>
      <c r="H19" s="150"/>
      <c r="I19" s="148"/>
    </row>
    <row r="20" spans="2:39" x14ac:dyDescent="0.4">
      <c r="B20" s="141"/>
      <c r="C20" s="143"/>
      <c r="D20" s="150"/>
      <c r="E20" s="150" t="e">
        <f>E18+F18</f>
        <v>#DIV/0!</v>
      </c>
      <c r="F20" s="150"/>
      <c r="G20" s="150" t="e">
        <f>G18+H18</f>
        <v>#DIV/0!</v>
      </c>
      <c r="H20" s="150"/>
      <c r="I20" s="149"/>
    </row>
    <row r="21" spans="2:3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39" x14ac:dyDescent="0.4">
      <c r="B22" s="77"/>
      <c r="C22" s="77"/>
      <c r="D22" s="151" t="s">
        <v>261</v>
      </c>
      <c r="E22" s="78"/>
      <c r="F22" s="78"/>
      <c r="G22" s="78"/>
      <c r="H22" s="78"/>
      <c r="I22" s="78"/>
    </row>
    <row r="23" spans="2:39" x14ac:dyDescent="0.4">
      <c r="B23" s="77"/>
      <c r="C23" s="77"/>
      <c r="D23" s="152"/>
      <c r="E23" s="78"/>
      <c r="F23" s="78"/>
      <c r="G23" s="78"/>
      <c r="H23" s="78"/>
      <c r="I23" s="78"/>
    </row>
    <row r="24" spans="2:39" x14ac:dyDescent="0.4">
      <c r="B24" s="77"/>
      <c r="C24" s="77"/>
      <c r="D24" s="78"/>
      <c r="E24" s="78"/>
      <c r="F24" s="78"/>
      <c r="G24" s="78"/>
      <c r="H24" s="78"/>
      <c r="I24" s="78"/>
    </row>
    <row r="25" spans="2:39" x14ac:dyDescent="0.4">
      <c r="B25" s="77"/>
      <c r="C25" s="77"/>
      <c r="D25" s="78"/>
      <c r="E25" s="78"/>
      <c r="F25" s="78"/>
      <c r="G25" s="78"/>
      <c r="H25" s="78"/>
      <c r="I25" s="78"/>
    </row>
    <row r="26" spans="2:39" x14ac:dyDescent="0.4">
      <c r="B26" s="77"/>
      <c r="C26" s="77"/>
      <c r="D26" s="78"/>
      <c r="E26" s="78"/>
      <c r="F26" s="78"/>
      <c r="G26" s="78"/>
      <c r="H26" s="78"/>
      <c r="I26" s="78"/>
    </row>
    <row r="27" spans="2:39" x14ac:dyDescent="0.4">
      <c r="B27" s="77"/>
      <c r="C27" s="77"/>
      <c r="D27" s="77"/>
      <c r="E27" s="78"/>
      <c r="F27" s="78"/>
      <c r="G27" s="78"/>
      <c r="H27" s="78"/>
      <c r="I27" s="78"/>
    </row>
    <row r="29" spans="2:39" ht="19.5" thickBot="1" x14ac:dyDescent="0.45">
      <c r="D29" s="79"/>
    </row>
    <row r="30" spans="2:39" ht="19.5" customHeight="1"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c r="AF30" s="134" t="s">
        <v>140</v>
      </c>
      <c r="AG30" s="135"/>
      <c r="AH30" s="138" t="s">
        <v>121</v>
      </c>
      <c r="AI30" s="138"/>
      <c r="AJ30" s="138"/>
      <c r="AK30" s="138"/>
      <c r="AL30" s="138"/>
      <c r="AM30" s="139"/>
    </row>
    <row r="31" spans="2:3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c r="AF31" s="190"/>
      <c r="AG31" s="274"/>
      <c r="AH31" s="102" t="s">
        <v>183</v>
      </c>
      <c r="AI31" s="275" t="s">
        <v>123</v>
      </c>
      <c r="AJ31" s="275"/>
      <c r="AK31" s="275" t="s">
        <v>124</v>
      </c>
      <c r="AL31" s="275"/>
      <c r="AM31" s="103" t="s">
        <v>125</v>
      </c>
    </row>
    <row r="32" spans="2:39" x14ac:dyDescent="0.4">
      <c r="B32" s="281" t="s">
        <v>193</v>
      </c>
      <c r="C32" s="272" t="s">
        <v>496</v>
      </c>
      <c r="D32" s="273" t="s">
        <v>511</v>
      </c>
      <c r="E32" s="143">
        <v>147</v>
      </c>
      <c r="F32" s="143">
        <v>25</v>
      </c>
      <c r="G32" s="143">
        <v>145</v>
      </c>
      <c r="H32" s="143">
        <v>25</v>
      </c>
      <c r="I32" s="278">
        <v>633</v>
      </c>
      <c r="K32"/>
      <c r="L32" s="281" t="s">
        <v>193</v>
      </c>
      <c r="M32" s="272" t="s">
        <v>457</v>
      </c>
      <c r="N32" s="273" t="s">
        <v>458</v>
      </c>
      <c r="O32" s="142">
        <v>154</v>
      </c>
      <c r="P32" s="154">
        <v>46</v>
      </c>
      <c r="Q32" s="154">
        <v>174</v>
      </c>
      <c r="R32" s="144">
        <v>46</v>
      </c>
      <c r="S32" s="278">
        <v>328</v>
      </c>
      <c r="V32" s="281" t="s">
        <v>193</v>
      </c>
      <c r="W32" s="272" t="s">
        <v>390</v>
      </c>
      <c r="X32" s="273" t="s">
        <v>397</v>
      </c>
      <c r="Y32" s="273">
        <v>111</v>
      </c>
      <c r="Z32" s="273">
        <v>72</v>
      </c>
      <c r="AA32" s="273">
        <v>191</v>
      </c>
      <c r="AB32" s="273">
        <v>72</v>
      </c>
      <c r="AC32" s="278">
        <v>175</v>
      </c>
      <c r="AF32" s="191" t="s">
        <v>193</v>
      </c>
      <c r="AG32" s="272" t="s">
        <v>333</v>
      </c>
      <c r="AH32" s="273" t="s">
        <v>344</v>
      </c>
      <c r="AI32" s="273">
        <v>232</v>
      </c>
      <c r="AJ32" s="273">
        <v>59</v>
      </c>
      <c r="AK32" s="273">
        <v>173</v>
      </c>
      <c r="AL32" s="273">
        <v>59</v>
      </c>
      <c r="AM32" s="194">
        <v>704</v>
      </c>
    </row>
    <row r="33" spans="2:40" x14ac:dyDescent="0.4">
      <c r="B33" s="282"/>
      <c r="C33" s="141"/>
      <c r="D33" s="143"/>
      <c r="E33" s="143"/>
      <c r="F33" s="143"/>
      <c r="G33" s="143"/>
      <c r="H33" s="143"/>
      <c r="I33" s="184"/>
      <c r="K33"/>
      <c r="L33" s="282"/>
      <c r="M33" s="141"/>
      <c r="N33" s="143"/>
      <c r="O33" s="264"/>
      <c r="P33" s="156"/>
      <c r="Q33" s="156"/>
      <c r="R33" s="146"/>
      <c r="S33" s="184"/>
      <c r="V33" s="282"/>
      <c r="W33" s="141"/>
      <c r="X33" s="143"/>
      <c r="Y33" s="143"/>
      <c r="Z33" s="143"/>
      <c r="AA33" s="143"/>
      <c r="AB33" s="143"/>
      <c r="AC33" s="184"/>
      <c r="AF33" s="192"/>
      <c r="AG33" s="141"/>
      <c r="AH33" s="143"/>
      <c r="AI33" s="143"/>
      <c r="AJ33" s="143"/>
      <c r="AK33" s="143"/>
      <c r="AL33" s="143"/>
      <c r="AM33" s="145"/>
    </row>
    <row r="34" spans="2:40" ht="19.5" thickBot="1" x14ac:dyDescent="0.45">
      <c r="B34" s="282"/>
      <c r="C34" s="153"/>
      <c r="D34" s="177"/>
      <c r="E34" s="277">
        <f>E32+F32</f>
        <v>172</v>
      </c>
      <c r="F34" s="277"/>
      <c r="G34" s="277">
        <f>G32+H32</f>
        <v>170</v>
      </c>
      <c r="H34" s="277"/>
      <c r="I34" s="185"/>
      <c r="K34"/>
      <c r="L34" s="282"/>
      <c r="M34" s="153"/>
      <c r="N34" s="177"/>
      <c r="O34" s="277">
        <f>O32+P32</f>
        <v>200</v>
      </c>
      <c r="P34" s="277"/>
      <c r="Q34" s="277">
        <f>Q32+R32</f>
        <v>220</v>
      </c>
      <c r="R34" s="277"/>
      <c r="S34" s="185"/>
      <c r="V34" s="282"/>
      <c r="W34" s="153"/>
      <c r="X34" s="177"/>
      <c r="Y34" s="277">
        <f>Y32+Z32</f>
        <v>183</v>
      </c>
      <c r="Z34" s="277"/>
      <c r="AA34" s="277">
        <f>AA32+AB32</f>
        <v>263</v>
      </c>
      <c r="AB34" s="277"/>
      <c r="AC34" s="185"/>
      <c r="AF34" s="192"/>
      <c r="AG34" s="153"/>
      <c r="AH34" s="177"/>
      <c r="AI34" s="207">
        <f>AI32+AJ32</f>
        <v>291</v>
      </c>
      <c r="AJ34" s="208"/>
      <c r="AK34" s="207">
        <f>AK32+AL32</f>
        <v>232</v>
      </c>
      <c r="AL34" s="208"/>
      <c r="AM34" s="176"/>
    </row>
    <row r="35" spans="2:40" x14ac:dyDescent="0.4">
      <c r="B35" s="282"/>
      <c r="C35" s="272" t="s">
        <v>497</v>
      </c>
      <c r="D35" s="279" t="s">
        <v>520</v>
      </c>
      <c r="E35" s="143">
        <v>111</v>
      </c>
      <c r="F35" s="143">
        <v>20</v>
      </c>
      <c r="G35" s="143">
        <v>137</v>
      </c>
      <c r="H35" s="143">
        <v>20</v>
      </c>
      <c r="I35" s="144">
        <v>397</v>
      </c>
      <c r="K35"/>
      <c r="L35" s="282"/>
      <c r="M35" s="272" t="s">
        <v>459</v>
      </c>
      <c r="N35" s="279" t="s">
        <v>474</v>
      </c>
      <c r="O35" s="143">
        <v>155</v>
      </c>
      <c r="P35" s="143">
        <v>47</v>
      </c>
      <c r="Q35" s="143">
        <v>194</v>
      </c>
      <c r="R35" s="143">
        <v>47</v>
      </c>
      <c r="S35" s="144">
        <v>648</v>
      </c>
      <c r="V35" s="282"/>
      <c r="W35" s="272" t="s">
        <v>391</v>
      </c>
      <c r="X35" s="279" t="s">
        <v>409</v>
      </c>
      <c r="Y35" s="273">
        <v>183</v>
      </c>
      <c r="Z35" s="273">
        <v>26</v>
      </c>
      <c r="AA35" s="273">
        <v>183</v>
      </c>
      <c r="AB35" s="273">
        <v>26</v>
      </c>
      <c r="AC35" s="278">
        <v>508</v>
      </c>
      <c r="AF35" s="192"/>
      <c r="AG35" s="272" t="s">
        <v>334</v>
      </c>
      <c r="AH35" s="197" t="s">
        <v>359</v>
      </c>
      <c r="AI35" s="273">
        <v>274</v>
      </c>
      <c r="AJ35" s="273">
        <v>47</v>
      </c>
      <c r="AK35" s="273">
        <v>257</v>
      </c>
      <c r="AL35" s="273">
        <v>47</v>
      </c>
      <c r="AM35" s="194">
        <v>1841</v>
      </c>
    </row>
    <row r="36" spans="2:40" x14ac:dyDescent="0.4">
      <c r="B36" s="282"/>
      <c r="C36" s="141"/>
      <c r="D36" s="150"/>
      <c r="E36" s="143"/>
      <c r="F36" s="143"/>
      <c r="G36" s="143"/>
      <c r="H36" s="143"/>
      <c r="I36" s="145"/>
      <c r="K36"/>
      <c r="L36" s="282"/>
      <c r="M36" s="141"/>
      <c r="N36" s="150"/>
      <c r="O36" s="143"/>
      <c r="P36" s="143"/>
      <c r="Q36" s="143"/>
      <c r="R36" s="143"/>
      <c r="S36" s="145"/>
      <c r="V36" s="282"/>
      <c r="W36" s="141"/>
      <c r="X36" s="150"/>
      <c r="Y36" s="143"/>
      <c r="Z36" s="143"/>
      <c r="AA36" s="143"/>
      <c r="AB36" s="143"/>
      <c r="AC36" s="184"/>
      <c r="AF36" s="192"/>
      <c r="AG36" s="141"/>
      <c r="AH36" s="204"/>
      <c r="AI36" s="143"/>
      <c r="AJ36" s="143"/>
      <c r="AK36" s="143"/>
      <c r="AL36" s="143"/>
      <c r="AM36" s="145"/>
    </row>
    <row r="37" spans="2:40" ht="19.5" thickBot="1" x14ac:dyDescent="0.45">
      <c r="B37" s="282"/>
      <c r="C37" s="153"/>
      <c r="D37" s="280"/>
      <c r="E37" s="277">
        <f>E35+F35</f>
        <v>131</v>
      </c>
      <c r="F37" s="277"/>
      <c r="G37" s="277">
        <f>G35+H35</f>
        <v>157</v>
      </c>
      <c r="H37" s="277"/>
      <c r="I37" s="146"/>
      <c r="K37"/>
      <c r="L37" s="282"/>
      <c r="M37" s="153"/>
      <c r="N37" s="280"/>
      <c r="O37" s="277">
        <f>O35+P35</f>
        <v>202</v>
      </c>
      <c r="P37" s="277"/>
      <c r="Q37" s="277">
        <f>Q35+R35</f>
        <v>241</v>
      </c>
      <c r="R37" s="277"/>
      <c r="S37" s="146"/>
      <c r="V37" s="282"/>
      <c r="W37" s="153"/>
      <c r="X37" s="280"/>
      <c r="Y37" s="277">
        <f>Y35+Z35</f>
        <v>209</v>
      </c>
      <c r="Z37" s="277"/>
      <c r="AA37" s="277">
        <f>AA35+AB35</f>
        <v>209</v>
      </c>
      <c r="AB37" s="277"/>
      <c r="AC37" s="185"/>
      <c r="AF37" s="192"/>
      <c r="AG37" s="153"/>
      <c r="AH37" s="205"/>
      <c r="AI37" s="207">
        <f>AI35+AJ35</f>
        <v>321</v>
      </c>
      <c r="AJ37" s="208"/>
      <c r="AK37" s="207">
        <f>AK35+AL35</f>
        <v>304</v>
      </c>
      <c r="AL37" s="208"/>
      <c r="AM37" s="176"/>
    </row>
    <row r="38" spans="2:40" x14ac:dyDescent="0.4">
      <c r="B38" s="282"/>
      <c r="C38" s="272" t="s">
        <v>498</v>
      </c>
      <c r="D38" s="273" t="s">
        <v>523</v>
      </c>
      <c r="E38" s="143">
        <v>109</v>
      </c>
      <c r="F38" s="143">
        <v>37</v>
      </c>
      <c r="G38" s="143">
        <v>121</v>
      </c>
      <c r="H38" s="143">
        <v>37</v>
      </c>
      <c r="I38" s="144">
        <v>445</v>
      </c>
      <c r="K38"/>
      <c r="L38" s="282"/>
      <c r="M38" s="272" t="s">
        <v>448</v>
      </c>
      <c r="N38" s="273" t="s">
        <v>478</v>
      </c>
      <c r="O38" s="143">
        <v>151</v>
      </c>
      <c r="P38" s="143">
        <v>17</v>
      </c>
      <c r="Q38" s="143">
        <v>113</v>
      </c>
      <c r="R38" s="143">
        <v>17</v>
      </c>
      <c r="S38" s="144">
        <v>251</v>
      </c>
      <c r="V38" s="282"/>
      <c r="W38" s="272" t="s">
        <v>398</v>
      </c>
      <c r="X38" s="273" t="s">
        <v>419</v>
      </c>
      <c r="Y38" s="273">
        <v>182</v>
      </c>
      <c r="Z38" s="273">
        <v>72</v>
      </c>
      <c r="AA38" s="273">
        <v>253</v>
      </c>
      <c r="AB38" s="273">
        <v>72</v>
      </c>
      <c r="AC38" s="278">
        <v>553</v>
      </c>
      <c r="AF38" s="192"/>
      <c r="AG38" s="272" t="s">
        <v>335</v>
      </c>
      <c r="AH38" s="273" t="s">
        <v>364</v>
      </c>
      <c r="AI38" s="273">
        <v>275</v>
      </c>
      <c r="AJ38" s="273">
        <v>74</v>
      </c>
      <c r="AK38" s="273">
        <v>253</v>
      </c>
      <c r="AL38" s="273">
        <v>74</v>
      </c>
      <c r="AM38" s="194">
        <v>1867</v>
      </c>
    </row>
    <row r="39" spans="2:40" x14ac:dyDescent="0.4">
      <c r="B39" s="282"/>
      <c r="C39" s="141"/>
      <c r="D39" s="143"/>
      <c r="E39" s="143"/>
      <c r="F39" s="143"/>
      <c r="G39" s="143"/>
      <c r="H39" s="143"/>
      <c r="I39" s="145"/>
      <c r="K39"/>
      <c r="L39" s="282"/>
      <c r="M39" s="141"/>
      <c r="N39" s="143"/>
      <c r="O39" s="143"/>
      <c r="P39" s="143"/>
      <c r="Q39" s="143"/>
      <c r="R39" s="143"/>
      <c r="S39" s="145"/>
      <c r="V39" s="282"/>
      <c r="W39" s="141"/>
      <c r="X39" s="143"/>
      <c r="Y39" s="143"/>
      <c r="Z39" s="143"/>
      <c r="AA39" s="143"/>
      <c r="AB39" s="143"/>
      <c r="AC39" s="184"/>
      <c r="AF39" s="192"/>
      <c r="AG39" s="141"/>
      <c r="AH39" s="143"/>
      <c r="AI39" s="143"/>
      <c r="AJ39" s="143"/>
      <c r="AK39" s="143"/>
      <c r="AL39" s="143"/>
      <c r="AM39" s="145"/>
    </row>
    <row r="40" spans="2:40" ht="19.5" thickBot="1" x14ac:dyDescent="0.45">
      <c r="B40" s="282"/>
      <c r="C40" s="153"/>
      <c r="D40" s="177"/>
      <c r="E40" s="277">
        <f>E38+F38</f>
        <v>146</v>
      </c>
      <c r="F40" s="277"/>
      <c r="G40" s="277">
        <f>G38+H38</f>
        <v>158</v>
      </c>
      <c r="H40" s="277"/>
      <c r="I40" s="146"/>
      <c r="K40"/>
      <c r="L40" s="282"/>
      <c r="M40" s="153"/>
      <c r="N40" s="177"/>
      <c r="O40" s="277">
        <f>O38+P38</f>
        <v>168</v>
      </c>
      <c r="P40" s="277"/>
      <c r="Q40" s="277">
        <f>Q38+R38</f>
        <v>130</v>
      </c>
      <c r="R40" s="277"/>
      <c r="S40" s="146"/>
      <c r="V40" s="282"/>
      <c r="W40" s="153"/>
      <c r="X40" s="177"/>
      <c r="Y40" s="277">
        <f>Y38+Z38</f>
        <v>254</v>
      </c>
      <c r="Z40" s="277"/>
      <c r="AA40" s="277">
        <f>AA38+AB38</f>
        <v>325</v>
      </c>
      <c r="AB40" s="277"/>
      <c r="AC40" s="185"/>
      <c r="AF40" s="192"/>
      <c r="AG40" s="153"/>
      <c r="AH40" s="177"/>
      <c r="AI40" s="207">
        <f>AI38+AJ38</f>
        <v>349</v>
      </c>
      <c r="AJ40" s="208"/>
      <c r="AK40" s="207">
        <f>AK38+AL38</f>
        <v>327</v>
      </c>
      <c r="AL40" s="208"/>
      <c r="AM40" s="176"/>
      <c r="AN40" s="66">
        <v>82.9</v>
      </c>
    </row>
    <row r="41" spans="2:40" x14ac:dyDescent="0.4">
      <c r="B41" s="282"/>
      <c r="C41" s="272" t="s">
        <v>499</v>
      </c>
      <c r="D41" s="143" t="s">
        <v>526</v>
      </c>
      <c r="E41" s="143">
        <v>145</v>
      </c>
      <c r="F41" s="143">
        <v>40</v>
      </c>
      <c r="G41" s="143">
        <v>123</v>
      </c>
      <c r="H41" s="143">
        <v>40</v>
      </c>
      <c r="I41" s="144">
        <v>367</v>
      </c>
      <c r="K41"/>
      <c r="L41" s="282"/>
      <c r="M41" s="272" t="s">
        <v>449</v>
      </c>
      <c r="N41" s="273" t="s">
        <v>481</v>
      </c>
      <c r="O41" s="143">
        <v>104</v>
      </c>
      <c r="P41" s="143">
        <v>31</v>
      </c>
      <c r="Q41" s="143">
        <v>139</v>
      </c>
      <c r="R41" s="143">
        <v>31</v>
      </c>
      <c r="S41" s="144">
        <v>484</v>
      </c>
      <c r="V41" s="282"/>
      <c r="W41" s="272" t="s">
        <v>399</v>
      </c>
      <c r="X41" s="273" t="s">
        <v>423</v>
      </c>
      <c r="Y41" s="273">
        <v>84</v>
      </c>
      <c r="Z41" s="273">
        <v>23</v>
      </c>
      <c r="AA41" s="273">
        <v>102</v>
      </c>
      <c r="AB41" s="273">
        <v>23</v>
      </c>
      <c r="AC41" s="278">
        <v>332</v>
      </c>
      <c r="AF41" s="192"/>
      <c r="AG41" s="272" t="s">
        <v>336</v>
      </c>
      <c r="AH41" s="273" t="s">
        <v>365</v>
      </c>
      <c r="AI41" s="273">
        <v>362</v>
      </c>
      <c r="AJ41" s="273">
        <v>110</v>
      </c>
      <c r="AK41" s="273">
        <v>475</v>
      </c>
      <c r="AL41" s="273">
        <v>110</v>
      </c>
      <c r="AM41" s="194">
        <v>3341</v>
      </c>
    </row>
    <row r="42" spans="2:40" x14ac:dyDescent="0.4">
      <c r="B42" s="282"/>
      <c r="C42" s="141"/>
      <c r="D42" s="143"/>
      <c r="E42" s="143"/>
      <c r="F42" s="143"/>
      <c r="G42" s="143"/>
      <c r="H42" s="143"/>
      <c r="I42" s="145"/>
      <c r="K42"/>
      <c r="L42" s="282"/>
      <c r="M42" s="141"/>
      <c r="N42" s="143"/>
      <c r="O42" s="143"/>
      <c r="P42" s="143"/>
      <c r="Q42" s="143"/>
      <c r="R42" s="143"/>
      <c r="S42" s="145"/>
      <c r="V42" s="282"/>
      <c r="W42" s="141"/>
      <c r="X42" s="143"/>
      <c r="Y42" s="143"/>
      <c r="Z42" s="143"/>
      <c r="AA42" s="143"/>
      <c r="AB42" s="143"/>
      <c r="AC42" s="184"/>
      <c r="AF42" s="192"/>
      <c r="AG42" s="141"/>
      <c r="AH42" s="143"/>
      <c r="AI42" s="143"/>
      <c r="AJ42" s="143"/>
      <c r="AK42" s="143"/>
      <c r="AL42" s="143"/>
      <c r="AM42" s="145"/>
    </row>
    <row r="43" spans="2:40" ht="19.5" thickBot="1" x14ac:dyDescent="0.45">
      <c r="B43" s="282"/>
      <c r="C43" s="153"/>
      <c r="D43" s="143"/>
      <c r="E43" s="277">
        <f>E41+F41</f>
        <v>185</v>
      </c>
      <c r="F43" s="277"/>
      <c r="G43" s="277">
        <f>G41+H41</f>
        <v>163</v>
      </c>
      <c r="H43" s="277"/>
      <c r="I43" s="146"/>
      <c r="K43"/>
      <c r="L43" s="282"/>
      <c r="M43" s="153"/>
      <c r="N43" s="177"/>
      <c r="O43" s="277">
        <f>O41+P41</f>
        <v>135</v>
      </c>
      <c r="P43" s="277"/>
      <c r="Q43" s="277">
        <f>Q41+R41</f>
        <v>170</v>
      </c>
      <c r="R43" s="277"/>
      <c r="S43" s="146"/>
      <c r="V43" s="282"/>
      <c r="W43" s="153"/>
      <c r="X43" s="177"/>
      <c r="Y43" s="277">
        <f>Y41+Z41</f>
        <v>107</v>
      </c>
      <c r="Z43" s="277"/>
      <c r="AA43" s="277">
        <f>AA41+AB41</f>
        <v>125</v>
      </c>
      <c r="AB43" s="277"/>
      <c r="AC43" s="185"/>
      <c r="AF43" s="192"/>
      <c r="AG43" s="153"/>
      <c r="AH43" s="177"/>
      <c r="AI43" s="207">
        <f>AI41+AJ41</f>
        <v>472</v>
      </c>
      <c r="AJ43" s="208"/>
      <c r="AK43" s="207">
        <f>AK41+AL41</f>
        <v>585</v>
      </c>
      <c r="AL43" s="208"/>
      <c r="AM43" s="176"/>
      <c r="AN43" s="66">
        <v>148.47999999999999</v>
      </c>
    </row>
    <row r="44" spans="2:40" x14ac:dyDescent="0.4">
      <c r="B44" s="282"/>
      <c r="C44" s="272" t="s">
        <v>512</v>
      </c>
      <c r="D44" s="143" t="s">
        <v>530</v>
      </c>
      <c r="E44" s="143">
        <v>203</v>
      </c>
      <c r="F44" s="143">
        <v>41</v>
      </c>
      <c r="G44" s="143">
        <v>213</v>
      </c>
      <c r="H44" s="143">
        <v>41</v>
      </c>
      <c r="I44" s="144">
        <v>288</v>
      </c>
      <c r="K44"/>
      <c r="L44" s="282"/>
      <c r="M44" s="272" t="s">
        <v>450</v>
      </c>
      <c r="N44" s="143" t="s">
        <v>484</v>
      </c>
      <c r="O44" s="143">
        <v>133</v>
      </c>
      <c r="P44" s="143">
        <v>29</v>
      </c>
      <c r="Q44" s="143">
        <v>146</v>
      </c>
      <c r="R44" s="143">
        <v>29</v>
      </c>
      <c r="S44" s="144">
        <v>432</v>
      </c>
      <c r="V44" s="282"/>
      <c r="W44" s="272" t="s">
        <v>427</v>
      </c>
      <c r="X44" s="273" t="s">
        <v>428</v>
      </c>
      <c r="Y44" s="273">
        <v>76</v>
      </c>
      <c r="Z44" s="273">
        <v>20</v>
      </c>
      <c r="AA44" s="273">
        <v>78</v>
      </c>
      <c r="AB44" s="273">
        <v>20</v>
      </c>
      <c r="AC44" s="278">
        <v>332</v>
      </c>
      <c r="AF44" s="192"/>
      <c r="AG44" s="272" t="s">
        <v>337</v>
      </c>
      <c r="AH44" s="143" t="s">
        <v>370</v>
      </c>
      <c r="AI44" s="143">
        <v>457</v>
      </c>
      <c r="AJ44" s="143">
        <v>150</v>
      </c>
      <c r="AK44" s="143">
        <v>536</v>
      </c>
      <c r="AL44" s="143">
        <v>150</v>
      </c>
      <c r="AM44" s="144">
        <v>2319</v>
      </c>
    </row>
    <row r="45" spans="2:40" x14ac:dyDescent="0.4">
      <c r="B45" s="282"/>
      <c r="C45" s="141"/>
      <c r="D45" s="143"/>
      <c r="E45" s="143"/>
      <c r="F45" s="143"/>
      <c r="G45" s="143"/>
      <c r="H45" s="143"/>
      <c r="I45" s="145"/>
      <c r="K45"/>
      <c r="L45" s="282"/>
      <c r="M45" s="141"/>
      <c r="N45" s="143"/>
      <c r="O45" s="143"/>
      <c r="P45" s="143"/>
      <c r="Q45" s="143"/>
      <c r="R45" s="143"/>
      <c r="S45" s="145"/>
      <c r="V45" s="282"/>
      <c r="W45" s="141"/>
      <c r="X45" s="143"/>
      <c r="Y45" s="143"/>
      <c r="Z45" s="143"/>
      <c r="AA45" s="143"/>
      <c r="AB45" s="143"/>
      <c r="AC45" s="184"/>
      <c r="AF45" s="192"/>
      <c r="AG45" s="141"/>
      <c r="AH45" s="143"/>
      <c r="AI45" s="143"/>
      <c r="AJ45" s="143"/>
      <c r="AK45" s="143"/>
      <c r="AL45" s="143"/>
      <c r="AM45" s="145"/>
    </row>
    <row r="46" spans="2:40" ht="19.5" thickBot="1" x14ac:dyDescent="0.45">
      <c r="B46" s="282"/>
      <c r="C46" s="153"/>
      <c r="D46" s="143"/>
      <c r="E46" s="277">
        <f>E44+F44</f>
        <v>244</v>
      </c>
      <c r="F46" s="277"/>
      <c r="G46" s="277">
        <f>G44+H44</f>
        <v>254</v>
      </c>
      <c r="H46" s="277"/>
      <c r="I46" s="146"/>
      <c r="K46"/>
      <c r="L46" s="282"/>
      <c r="M46" s="153"/>
      <c r="N46" s="143"/>
      <c r="O46" s="277">
        <f>O44+P44</f>
        <v>162</v>
      </c>
      <c r="P46" s="277"/>
      <c r="Q46" s="277">
        <f>Q44+R44</f>
        <v>175</v>
      </c>
      <c r="R46" s="277"/>
      <c r="S46" s="146"/>
      <c r="V46" s="282"/>
      <c r="W46" s="153"/>
      <c r="X46" s="177"/>
      <c r="Y46" s="277">
        <f>Y44+Z44</f>
        <v>96</v>
      </c>
      <c r="Z46" s="277"/>
      <c r="AA46" s="277">
        <f>AA44+AB44</f>
        <v>98</v>
      </c>
      <c r="AB46" s="277"/>
      <c r="AC46" s="185"/>
      <c r="AF46" s="192"/>
      <c r="AG46" s="153"/>
      <c r="AH46" s="143"/>
      <c r="AI46" s="207">
        <f>AI44+AJ44</f>
        <v>607</v>
      </c>
      <c r="AJ46" s="208"/>
      <c r="AK46" s="207">
        <f>AK44+AL44</f>
        <v>686</v>
      </c>
      <c r="AL46" s="208"/>
      <c r="AM46" s="146"/>
      <c r="AN46" s="66">
        <v>103</v>
      </c>
    </row>
    <row r="47" spans="2:40" x14ac:dyDescent="0.4">
      <c r="B47" s="282"/>
      <c r="C47" s="272" t="s">
        <v>513</v>
      </c>
      <c r="D47" s="143" t="s">
        <v>536</v>
      </c>
      <c r="E47" s="143">
        <v>119</v>
      </c>
      <c r="F47" s="143">
        <v>51</v>
      </c>
      <c r="G47" s="143">
        <v>107</v>
      </c>
      <c r="H47" s="143">
        <v>51</v>
      </c>
      <c r="I47" s="144">
        <v>233</v>
      </c>
      <c r="K47" s="88"/>
      <c r="L47" s="282"/>
      <c r="M47" s="272" t="s">
        <v>451</v>
      </c>
      <c r="N47" s="273" t="s">
        <v>492</v>
      </c>
      <c r="O47" s="273">
        <v>215</v>
      </c>
      <c r="P47" s="273">
        <v>37</v>
      </c>
      <c r="Q47" s="273">
        <v>168</v>
      </c>
      <c r="R47" s="273">
        <v>37</v>
      </c>
      <c r="S47" s="278">
        <v>478</v>
      </c>
      <c r="V47" s="282"/>
      <c r="W47" s="272" t="s">
        <v>429</v>
      </c>
      <c r="X47" s="273" t="s">
        <v>432</v>
      </c>
      <c r="Y47" s="273">
        <v>102</v>
      </c>
      <c r="Z47" s="273">
        <v>24</v>
      </c>
      <c r="AA47" s="273">
        <v>72</v>
      </c>
      <c r="AB47" s="273">
        <v>24</v>
      </c>
      <c r="AC47" s="278">
        <v>184</v>
      </c>
      <c r="AF47" s="192"/>
      <c r="AG47" s="272" t="s">
        <v>338</v>
      </c>
      <c r="AH47" s="143" t="s">
        <v>374</v>
      </c>
      <c r="AI47" s="143">
        <v>754</v>
      </c>
      <c r="AJ47" s="143">
        <v>244</v>
      </c>
      <c r="AK47" s="143">
        <v>853</v>
      </c>
      <c r="AL47" s="143">
        <v>244</v>
      </c>
      <c r="AM47" s="144">
        <v>3095</v>
      </c>
    </row>
    <row r="48" spans="2:40" x14ac:dyDescent="0.4">
      <c r="B48" s="282"/>
      <c r="C48" s="141"/>
      <c r="D48" s="143"/>
      <c r="E48" s="143"/>
      <c r="F48" s="143"/>
      <c r="G48" s="143"/>
      <c r="H48" s="143"/>
      <c r="I48" s="145"/>
      <c r="K48" s="88"/>
      <c r="L48" s="282"/>
      <c r="M48" s="141"/>
      <c r="N48" s="143"/>
      <c r="O48" s="143"/>
      <c r="P48" s="143"/>
      <c r="Q48" s="143"/>
      <c r="R48" s="143"/>
      <c r="S48" s="184"/>
      <c r="V48" s="282"/>
      <c r="W48" s="141"/>
      <c r="X48" s="143"/>
      <c r="Y48" s="143"/>
      <c r="Z48" s="143"/>
      <c r="AA48" s="143"/>
      <c r="AB48" s="143"/>
      <c r="AC48" s="184"/>
      <c r="AF48" s="192"/>
      <c r="AG48" s="141"/>
      <c r="AH48" s="143"/>
      <c r="AI48" s="143"/>
      <c r="AJ48" s="143"/>
      <c r="AK48" s="143"/>
      <c r="AL48" s="143"/>
      <c r="AM48" s="145"/>
    </row>
    <row r="49" spans="2:40" ht="19.5" thickBot="1" x14ac:dyDescent="0.45">
      <c r="B49" s="282"/>
      <c r="C49" s="153"/>
      <c r="D49" s="143"/>
      <c r="E49" s="277">
        <f>E47+F47</f>
        <v>170</v>
      </c>
      <c r="F49" s="277"/>
      <c r="G49" s="277">
        <f>G47+H47</f>
        <v>158</v>
      </c>
      <c r="H49" s="277"/>
      <c r="I49" s="146"/>
      <c r="K49" s="88"/>
      <c r="L49" s="282"/>
      <c r="M49" s="153"/>
      <c r="N49" s="177"/>
      <c r="O49" s="277">
        <f>O47+P47</f>
        <v>252</v>
      </c>
      <c r="P49" s="277"/>
      <c r="Q49" s="277">
        <f>Q47+R47</f>
        <v>205</v>
      </c>
      <c r="R49" s="277"/>
      <c r="S49" s="185"/>
      <c r="V49" s="282"/>
      <c r="W49" s="153"/>
      <c r="X49" s="177"/>
      <c r="Y49" s="277">
        <f>Y47+Z47</f>
        <v>126</v>
      </c>
      <c r="Z49" s="277"/>
      <c r="AA49" s="277">
        <f>AA47+AB47</f>
        <v>96</v>
      </c>
      <c r="AB49" s="277"/>
      <c r="AC49" s="185"/>
      <c r="AF49" s="192"/>
      <c r="AG49" s="153"/>
      <c r="AH49" s="143"/>
      <c r="AI49" s="207">
        <f>AI47+AJ47</f>
        <v>998</v>
      </c>
      <c r="AJ49" s="208"/>
      <c r="AK49" s="207">
        <f>AK47+AL47</f>
        <v>1097</v>
      </c>
      <c r="AL49" s="208"/>
      <c r="AM49" s="146"/>
      <c r="AN49" s="66">
        <v>137.5</v>
      </c>
    </row>
    <row r="50" spans="2:40" x14ac:dyDescent="0.4">
      <c r="B50" s="282"/>
      <c r="C50" s="284" t="s">
        <v>514</v>
      </c>
      <c r="D50" s="273">
        <v>723</v>
      </c>
      <c r="E50" s="143">
        <v>49</v>
      </c>
      <c r="F50" s="143">
        <v>15</v>
      </c>
      <c r="G50" s="143">
        <v>169</v>
      </c>
      <c r="H50" s="143">
        <v>15</v>
      </c>
      <c r="I50" s="144">
        <v>474</v>
      </c>
      <c r="K50" s="88"/>
      <c r="L50" s="282"/>
      <c r="M50" s="272" t="s">
        <v>460</v>
      </c>
      <c r="N50" s="273" t="s">
        <v>495</v>
      </c>
      <c r="O50" s="143">
        <v>165</v>
      </c>
      <c r="P50" s="143">
        <v>31</v>
      </c>
      <c r="Q50" s="143">
        <v>147</v>
      </c>
      <c r="R50" s="143">
        <v>31</v>
      </c>
      <c r="S50" s="144">
        <v>221</v>
      </c>
      <c r="V50" s="282"/>
      <c r="W50" s="272" t="s">
        <v>402</v>
      </c>
      <c r="X50" s="273" t="s">
        <v>436</v>
      </c>
      <c r="Y50" s="143">
        <v>154</v>
      </c>
      <c r="Z50" s="143">
        <v>35</v>
      </c>
      <c r="AA50" s="143">
        <v>159</v>
      </c>
      <c r="AB50" s="143">
        <v>35</v>
      </c>
      <c r="AC50" s="144">
        <v>270</v>
      </c>
      <c r="AF50" s="192"/>
      <c r="AG50" s="272" t="s">
        <v>339</v>
      </c>
      <c r="AH50" s="143" t="s">
        <v>384</v>
      </c>
      <c r="AI50" s="143">
        <v>508</v>
      </c>
      <c r="AJ50" s="143">
        <v>167</v>
      </c>
      <c r="AK50" s="143">
        <v>563</v>
      </c>
      <c r="AL50" s="143">
        <v>167</v>
      </c>
      <c r="AM50" s="144">
        <v>1064</v>
      </c>
    </row>
    <row r="51" spans="2:40" x14ac:dyDescent="0.4">
      <c r="B51" s="282"/>
      <c r="C51" s="285"/>
      <c r="D51" s="143"/>
      <c r="E51" s="143"/>
      <c r="F51" s="143"/>
      <c r="G51" s="143"/>
      <c r="H51" s="143"/>
      <c r="I51" s="145"/>
      <c r="K51" s="88"/>
      <c r="L51" s="282"/>
      <c r="M51" s="141"/>
      <c r="N51" s="143"/>
      <c r="O51" s="143"/>
      <c r="P51" s="143"/>
      <c r="Q51" s="143"/>
      <c r="R51" s="143"/>
      <c r="S51" s="145"/>
      <c r="V51" s="282"/>
      <c r="W51" s="141"/>
      <c r="X51" s="143"/>
      <c r="Y51" s="143"/>
      <c r="Z51" s="143"/>
      <c r="AA51" s="143"/>
      <c r="AB51" s="143"/>
      <c r="AC51" s="145"/>
      <c r="AF51" s="192"/>
      <c r="AG51" s="141"/>
      <c r="AH51" s="143"/>
      <c r="AI51" s="143"/>
      <c r="AJ51" s="143"/>
      <c r="AK51" s="143"/>
      <c r="AL51" s="143"/>
      <c r="AM51" s="145"/>
    </row>
    <row r="52" spans="2:40" ht="19.5" thickBot="1" x14ac:dyDescent="0.45">
      <c r="B52" s="282"/>
      <c r="C52" s="286"/>
      <c r="D52" s="177"/>
      <c r="E52" s="277">
        <f>E50+F50</f>
        <v>64</v>
      </c>
      <c r="F52" s="277"/>
      <c r="G52" s="277">
        <f>G50+H50</f>
        <v>184</v>
      </c>
      <c r="H52" s="277"/>
      <c r="I52" s="146"/>
      <c r="K52" s="88"/>
      <c r="L52" s="282"/>
      <c r="M52" s="153"/>
      <c r="N52" s="177"/>
      <c r="O52" s="277">
        <f>O50+P50</f>
        <v>196</v>
      </c>
      <c r="P52" s="277"/>
      <c r="Q52" s="277">
        <f>Q50+R50</f>
        <v>178</v>
      </c>
      <c r="R52" s="277"/>
      <c r="S52" s="146"/>
      <c r="V52" s="282"/>
      <c r="W52" s="153"/>
      <c r="X52" s="177"/>
      <c r="Y52" s="277">
        <f>Y50+Z50</f>
        <v>189</v>
      </c>
      <c r="Z52" s="277"/>
      <c r="AA52" s="277">
        <f>AA50+AB50</f>
        <v>194</v>
      </c>
      <c r="AB52" s="277"/>
      <c r="AC52" s="146"/>
      <c r="AF52" s="192"/>
      <c r="AG52" s="153"/>
      <c r="AH52" s="143"/>
      <c r="AI52" s="207">
        <f>AI50+AJ50</f>
        <v>675</v>
      </c>
      <c r="AJ52" s="208"/>
      <c r="AK52" s="207">
        <f>AK50+AL50</f>
        <v>730</v>
      </c>
      <c r="AL52" s="208"/>
      <c r="AM52" s="146"/>
      <c r="AN52" s="66">
        <v>47.2</v>
      </c>
    </row>
    <row r="53" spans="2:40" x14ac:dyDescent="0.4">
      <c r="B53" s="282"/>
      <c r="C53" s="284" t="s">
        <v>515</v>
      </c>
      <c r="D53" s="143">
        <v>563</v>
      </c>
      <c r="E53" s="143">
        <v>109</v>
      </c>
      <c r="F53" s="143">
        <v>45</v>
      </c>
      <c r="G53" s="143">
        <v>123</v>
      </c>
      <c r="H53" s="143">
        <v>45</v>
      </c>
      <c r="I53" s="144">
        <v>323</v>
      </c>
      <c r="K53" s="88"/>
      <c r="L53" s="282"/>
      <c r="M53" s="272" t="s">
        <v>461</v>
      </c>
      <c r="N53" s="273" t="s">
        <v>502</v>
      </c>
      <c r="O53" s="143">
        <v>95</v>
      </c>
      <c r="P53" s="143">
        <v>34</v>
      </c>
      <c r="Q53" s="143">
        <v>97</v>
      </c>
      <c r="R53" s="143">
        <v>34</v>
      </c>
      <c r="S53" s="278">
        <v>345</v>
      </c>
      <c r="V53" s="282"/>
      <c r="W53" s="272" t="s">
        <v>403</v>
      </c>
      <c r="X53" s="273" t="s">
        <v>440</v>
      </c>
      <c r="Y53" s="273">
        <v>89</v>
      </c>
      <c r="Z53" s="273">
        <v>49</v>
      </c>
      <c r="AA53" s="273">
        <v>136</v>
      </c>
      <c r="AB53" s="273">
        <v>49</v>
      </c>
      <c r="AC53" s="278">
        <v>277</v>
      </c>
      <c r="AF53" s="192"/>
      <c r="AG53" s="179" t="s">
        <v>388</v>
      </c>
      <c r="AH53" s="143" t="s">
        <v>389</v>
      </c>
      <c r="AI53" s="143">
        <v>176</v>
      </c>
      <c r="AJ53" s="143">
        <v>33</v>
      </c>
      <c r="AK53" s="143">
        <v>174</v>
      </c>
      <c r="AL53" s="143">
        <v>33</v>
      </c>
      <c r="AM53" s="144">
        <v>476</v>
      </c>
    </row>
    <row r="54" spans="2:40" x14ac:dyDescent="0.4">
      <c r="B54" s="282"/>
      <c r="C54" s="285"/>
      <c r="D54" s="143"/>
      <c r="E54" s="143"/>
      <c r="F54" s="143"/>
      <c r="G54" s="143"/>
      <c r="H54" s="143"/>
      <c r="I54" s="145"/>
      <c r="K54" s="88"/>
      <c r="L54" s="282"/>
      <c r="M54" s="141"/>
      <c r="N54" s="143"/>
      <c r="O54" s="143"/>
      <c r="P54" s="143"/>
      <c r="Q54" s="143"/>
      <c r="R54" s="143"/>
      <c r="S54" s="184"/>
      <c r="V54" s="282"/>
      <c r="W54" s="141"/>
      <c r="X54" s="143"/>
      <c r="Y54" s="143"/>
      <c r="Z54" s="143"/>
      <c r="AA54" s="143"/>
      <c r="AB54" s="143"/>
      <c r="AC54" s="184"/>
      <c r="AF54" s="192"/>
      <c r="AG54" s="180"/>
      <c r="AH54" s="143"/>
      <c r="AI54" s="143"/>
      <c r="AJ54" s="143"/>
      <c r="AK54" s="143"/>
      <c r="AL54" s="143"/>
      <c r="AM54" s="145"/>
    </row>
    <row r="55" spans="2:40" ht="19.5" thickBot="1" x14ac:dyDescent="0.45">
      <c r="B55" s="282"/>
      <c r="C55" s="286"/>
      <c r="D55" s="143"/>
      <c r="E55" s="277">
        <f>E53+F53</f>
        <v>154</v>
      </c>
      <c r="F55" s="277"/>
      <c r="G55" s="277">
        <f>G53+H53</f>
        <v>168</v>
      </c>
      <c r="H55" s="277"/>
      <c r="I55" s="146"/>
      <c r="K55" s="88"/>
      <c r="L55" s="282"/>
      <c r="M55" s="153"/>
      <c r="N55" s="177"/>
      <c r="O55" s="277">
        <f>O53+P53</f>
        <v>129</v>
      </c>
      <c r="P55" s="277"/>
      <c r="Q55" s="277">
        <f>Q53+R53</f>
        <v>131</v>
      </c>
      <c r="R55" s="277"/>
      <c r="S55" s="185"/>
      <c r="V55" s="282"/>
      <c r="W55" s="153"/>
      <c r="X55" s="177"/>
      <c r="Y55" s="277">
        <f>Y53+Z53</f>
        <v>138</v>
      </c>
      <c r="Z55" s="277"/>
      <c r="AA55" s="277">
        <f>AA53+AB53</f>
        <v>185</v>
      </c>
      <c r="AB55" s="277"/>
      <c r="AC55" s="185"/>
      <c r="AF55" s="192"/>
      <c r="AG55" s="181"/>
      <c r="AH55" s="143"/>
      <c r="AI55" s="207">
        <f>AI53+AJ53</f>
        <v>209</v>
      </c>
      <c r="AJ55" s="208"/>
      <c r="AK55" s="207">
        <f>AK53+AL53</f>
        <v>207</v>
      </c>
      <c r="AL55" s="208"/>
      <c r="AM55" s="146"/>
      <c r="AN55" s="66">
        <f>AM53/22.5</f>
        <v>21.155555555555555</v>
      </c>
    </row>
    <row r="56" spans="2:40" x14ac:dyDescent="0.4">
      <c r="B56" s="282"/>
      <c r="C56" s="284" t="s">
        <v>516</v>
      </c>
      <c r="D56" s="143">
        <v>192</v>
      </c>
      <c r="E56" s="143">
        <v>131</v>
      </c>
      <c r="F56" s="143">
        <v>52</v>
      </c>
      <c r="G56" s="143">
        <v>99</v>
      </c>
      <c r="H56" s="143">
        <v>52</v>
      </c>
      <c r="I56" s="144">
        <v>622</v>
      </c>
      <c r="K56" s="88"/>
      <c r="L56" s="282"/>
      <c r="M56" s="272" t="s">
        <v>462</v>
      </c>
      <c r="N56" s="143" t="s">
        <v>505</v>
      </c>
      <c r="O56" s="143">
        <v>33</v>
      </c>
      <c r="P56" s="143">
        <v>19</v>
      </c>
      <c r="Q56" s="143">
        <v>55</v>
      </c>
      <c r="R56" s="143">
        <v>19</v>
      </c>
      <c r="S56" s="144">
        <v>44</v>
      </c>
      <c r="V56" s="282"/>
      <c r="W56" s="272" t="s">
        <v>439</v>
      </c>
      <c r="X56" s="143" t="s">
        <v>444</v>
      </c>
      <c r="Y56" s="143">
        <v>79</v>
      </c>
      <c r="Z56" s="143">
        <v>22</v>
      </c>
      <c r="AA56" s="143">
        <v>112</v>
      </c>
      <c r="AB56" s="143">
        <v>22</v>
      </c>
      <c r="AC56" s="144">
        <v>336</v>
      </c>
      <c r="AF56" s="192"/>
      <c r="AG56" s="272" t="s">
        <v>390</v>
      </c>
      <c r="AH56" s="273"/>
      <c r="AI56" s="200"/>
      <c r="AJ56" s="200"/>
      <c r="AK56" s="200"/>
      <c r="AL56" s="200"/>
      <c r="AM56" s="194"/>
    </row>
    <row r="57" spans="2:40" x14ac:dyDescent="0.4">
      <c r="B57" s="282"/>
      <c r="C57" s="285"/>
      <c r="D57" s="143"/>
      <c r="E57" s="143"/>
      <c r="F57" s="143"/>
      <c r="G57" s="143"/>
      <c r="H57" s="143"/>
      <c r="I57" s="145"/>
      <c r="K57" s="88"/>
      <c r="L57" s="282"/>
      <c r="M57" s="141"/>
      <c r="N57" s="143"/>
      <c r="O57" s="143"/>
      <c r="P57" s="143"/>
      <c r="Q57" s="143"/>
      <c r="R57" s="143"/>
      <c r="S57" s="145"/>
      <c r="V57" s="282"/>
      <c r="W57" s="141"/>
      <c r="X57" s="143"/>
      <c r="Y57" s="143"/>
      <c r="Z57" s="143"/>
      <c r="AA57" s="143"/>
      <c r="AB57" s="143"/>
      <c r="AC57" s="145"/>
      <c r="AF57" s="192"/>
      <c r="AG57" s="141"/>
      <c r="AH57" s="143"/>
      <c r="AI57" s="156"/>
      <c r="AJ57" s="156"/>
      <c r="AK57" s="156"/>
      <c r="AL57" s="156"/>
      <c r="AM57" s="145"/>
    </row>
    <row r="58" spans="2:40" ht="19.5" thickBot="1" x14ac:dyDescent="0.45">
      <c r="B58" s="282"/>
      <c r="C58" s="286"/>
      <c r="D58" s="143"/>
      <c r="E58" s="277">
        <f>E56+F56</f>
        <v>183</v>
      </c>
      <c r="F58" s="277"/>
      <c r="G58" s="277">
        <f>G56+H56</f>
        <v>151</v>
      </c>
      <c r="H58" s="277"/>
      <c r="I58" s="146"/>
      <c r="K58" s="88"/>
      <c r="L58" s="282"/>
      <c r="M58" s="153"/>
      <c r="N58" s="143"/>
      <c r="O58" s="277">
        <f>O56+P56</f>
        <v>52</v>
      </c>
      <c r="P58" s="277"/>
      <c r="Q58" s="277">
        <f>Q56+R56</f>
        <v>74</v>
      </c>
      <c r="R58" s="277"/>
      <c r="S58" s="146"/>
      <c r="V58" s="282"/>
      <c r="W58" s="153"/>
      <c r="X58" s="143"/>
      <c r="Y58" s="277">
        <f>Y56+Z56</f>
        <v>101</v>
      </c>
      <c r="Z58" s="277"/>
      <c r="AA58" s="277">
        <f>AA56+AB56</f>
        <v>134</v>
      </c>
      <c r="AB58" s="277"/>
      <c r="AC58" s="146"/>
      <c r="AF58" s="192"/>
      <c r="AG58" s="153"/>
      <c r="AH58" s="177"/>
      <c r="AI58" s="207"/>
      <c r="AJ58" s="208"/>
      <c r="AK58" s="207"/>
      <c r="AL58" s="208"/>
      <c r="AM58" s="176"/>
    </row>
    <row r="59" spans="2:40" x14ac:dyDescent="0.4">
      <c r="B59" s="282"/>
      <c r="C59" s="284" t="s">
        <v>517</v>
      </c>
      <c r="D59" s="279">
        <v>183</v>
      </c>
      <c r="E59" s="143">
        <v>71</v>
      </c>
      <c r="F59" s="143">
        <v>37</v>
      </c>
      <c r="G59" s="143">
        <v>85</v>
      </c>
      <c r="H59" s="143">
        <v>37</v>
      </c>
      <c r="I59" s="144">
        <v>239</v>
      </c>
      <c r="K59" s="88"/>
      <c r="L59" s="282"/>
      <c r="M59" s="272" t="s">
        <v>463</v>
      </c>
      <c r="N59" s="279" t="s">
        <v>508</v>
      </c>
      <c r="O59" s="143">
        <v>164</v>
      </c>
      <c r="P59" s="143">
        <v>41</v>
      </c>
      <c r="Q59" s="143">
        <v>158</v>
      </c>
      <c r="R59" s="143">
        <v>41</v>
      </c>
      <c r="S59" s="144">
        <v>525</v>
      </c>
      <c r="V59" s="282"/>
      <c r="W59" s="272" t="s">
        <v>455</v>
      </c>
      <c r="X59" s="279" t="s">
        <v>456</v>
      </c>
      <c r="Y59" s="143">
        <v>148</v>
      </c>
      <c r="Z59" s="143">
        <v>48</v>
      </c>
      <c r="AA59" s="143">
        <v>172</v>
      </c>
      <c r="AB59" s="143">
        <v>48</v>
      </c>
      <c r="AC59" s="144">
        <v>317</v>
      </c>
      <c r="AF59" s="192"/>
      <c r="AG59" s="272" t="s">
        <v>391</v>
      </c>
      <c r="AH59" s="197"/>
      <c r="AI59" s="273"/>
      <c r="AJ59" s="273"/>
      <c r="AK59" s="273"/>
      <c r="AL59" s="273"/>
      <c r="AM59" s="194"/>
    </row>
    <row r="60" spans="2:40" x14ac:dyDescent="0.4">
      <c r="B60" s="282"/>
      <c r="C60" s="285"/>
      <c r="D60" s="150"/>
      <c r="E60" s="143"/>
      <c r="F60" s="143"/>
      <c r="G60" s="143"/>
      <c r="H60" s="143"/>
      <c r="I60" s="145"/>
      <c r="K60" s="88"/>
      <c r="L60" s="282"/>
      <c r="M60" s="141"/>
      <c r="N60" s="150"/>
      <c r="O60" s="143"/>
      <c r="P60" s="143"/>
      <c r="Q60" s="143"/>
      <c r="R60" s="143"/>
      <c r="S60" s="145"/>
      <c r="V60" s="282"/>
      <c r="W60" s="141"/>
      <c r="X60" s="150"/>
      <c r="Y60" s="143"/>
      <c r="Z60" s="143"/>
      <c r="AA60" s="143"/>
      <c r="AB60" s="143"/>
      <c r="AC60" s="145"/>
      <c r="AF60" s="192"/>
      <c r="AG60" s="141"/>
      <c r="AH60" s="204"/>
      <c r="AI60" s="143"/>
      <c r="AJ60" s="143"/>
      <c r="AK60" s="143"/>
      <c r="AL60" s="143"/>
      <c r="AM60" s="145"/>
    </row>
    <row r="61" spans="2:40" ht="19.5" thickBot="1" x14ac:dyDescent="0.45">
      <c r="B61" s="283"/>
      <c r="C61" s="286"/>
      <c r="D61" s="280"/>
      <c r="E61" s="277">
        <f>E59+F59</f>
        <v>108</v>
      </c>
      <c r="F61" s="277"/>
      <c r="G61" s="277">
        <f>G59+H59</f>
        <v>122</v>
      </c>
      <c r="H61" s="277"/>
      <c r="I61" s="146"/>
      <c r="K61" s="88"/>
      <c r="L61" s="283"/>
      <c r="M61" s="153"/>
      <c r="N61" s="280"/>
      <c r="O61" s="277">
        <f>O59+P59</f>
        <v>205</v>
      </c>
      <c r="P61" s="277"/>
      <c r="Q61" s="277">
        <f>Q59+R59</f>
        <v>199</v>
      </c>
      <c r="R61" s="277"/>
      <c r="S61" s="146"/>
      <c r="V61" s="283"/>
      <c r="W61" s="153"/>
      <c r="X61" s="280"/>
      <c r="Y61" s="277">
        <f>Y59+Z59</f>
        <v>196</v>
      </c>
      <c r="Z61" s="277"/>
      <c r="AA61" s="277">
        <f>AA59+AB59</f>
        <v>220</v>
      </c>
      <c r="AB61" s="277"/>
      <c r="AC61" s="146"/>
      <c r="AF61" s="193"/>
      <c r="AG61" s="153"/>
      <c r="AH61" s="205"/>
      <c r="AI61" s="207">
        <f>AI59+AJ59</f>
        <v>0</v>
      </c>
      <c r="AJ61" s="208"/>
      <c r="AK61" s="207">
        <f>AK59+AL59</f>
        <v>0</v>
      </c>
      <c r="AL61" s="208"/>
      <c r="AM61" s="176"/>
    </row>
    <row r="62" spans="2:40" x14ac:dyDescent="0.4">
      <c r="B62" s="77"/>
      <c r="C62" s="77"/>
      <c r="D62" s="91"/>
      <c r="E62" s="92"/>
      <c r="F62" s="92"/>
      <c r="G62" s="92"/>
      <c r="H62" s="92"/>
      <c r="I62" s="77"/>
      <c r="K62" s="88"/>
      <c r="L62" s="88"/>
      <c r="M62" s="88"/>
      <c r="N62" s="88"/>
      <c r="O62" s="88"/>
      <c r="P62" s="88"/>
      <c r="Q62" s="88"/>
      <c r="R62" s="88"/>
    </row>
    <row r="63" spans="2:40" x14ac:dyDescent="0.4">
      <c r="D63" s="178" t="s">
        <v>145</v>
      </c>
    </row>
    <row r="64" spans="2:40" ht="19.5" thickBot="1" x14ac:dyDescent="0.45">
      <c r="D64" s="178"/>
    </row>
    <row r="65" spans="3:42"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B65" s="83"/>
      <c r="AC65" s="255" t="s">
        <v>183</v>
      </c>
      <c r="AD65" s="256"/>
      <c r="AE65" s="263" t="s">
        <v>147</v>
      </c>
      <c r="AF65" s="182"/>
      <c r="AG65" s="182" t="s">
        <v>148</v>
      </c>
      <c r="AH65" s="183"/>
      <c r="AJ65" s="83"/>
      <c r="AK65" s="255" t="s">
        <v>183</v>
      </c>
      <c r="AL65" s="256"/>
      <c r="AM65" s="263" t="s">
        <v>147</v>
      </c>
      <c r="AN65" s="182"/>
      <c r="AO65" s="182" t="s">
        <v>148</v>
      </c>
      <c r="AP65" s="183"/>
    </row>
    <row r="66" spans="3:42" x14ac:dyDescent="0.4">
      <c r="C66" s="84" t="s">
        <v>146</v>
      </c>
      <c r="D66" s="191" t="s">
        <v>512</v>
      </c>
      <c r="E66" s="266">
        <v>81</v>
      </c>
      <c r="F66" s="267"/>
      <c r="G66" s="97" t="s">
        <v>103</v>
      </c>
      <c r="H66" s="70" t="s">
        <v>128</v>
      </c>
      <c r="I66" s="70" t="s">
        <v>129</v>
      </c>
      <c r="J66" s="71" t="s">
        <v>128</v>
      </c>
      <c r="L66" s="191" t="s">
        <v>460</v>
      </c>
      <c r="M66" s="266">
        <v>79</v>
      </c>
      <c r="N66" s="267"/>
      <c r="O66" s="97" t="s">
        <v>103</v>
      </c>
      <c r="P66" s="70" t="s">
        <v>128</v>
      </c>
      <c r="Q66" s="70" t="s">
        <v>129</v>
      </c>
      <c r="R66" s="71" t="s">
        <v>128</v>
      </c>
      <c r="T66" s="191" t="s">
        <v>439</v>
      </c>
      <c r="U66" s="266">
        <v>162</v>
      </c>
      <c r="V66" s="267"/>
      <c r="W66" s="97" t="s">
        <v>103</v>
      </c>
      <c r="X66" s="70" t="s">
        <v>128</v>
      </c>
      <c r="Y66" s="70" t="s">
        <v>129</v>
      </c>
      <c r="Z66" s="71" t="s">
        <v>128</v>
      </c>
      <c r="AB66" s="191" t="s">
        <v>390</v>
      </c>
      <c r="AC66" s="266">
        <v>47</v>
      </c>
      <c r="AD66" s="267"/>
      <c r="AE66" s="97" t="s">
        <v>103</v>
      </c>
      <c r="AF66" s="70" t="s">
        <v>128</v>
      </c>
      <c r="AG66" s="70" t="s">
        <v>129</v>
      </c>
      <c r="AH66" s="71" t="s">
        <v>128</v>
      </c>
      <c r="AJ66" s="191" t="s">
        <v>333</v>
      </c>
      <c r="AK66" s="266">
        <v>88</v>
      </c>
      <c r="AL66" s="267"/>
      <c r="AM66" s="97" t="s">
        <v>103</v>
      </c>
      <c r="AN66" s="70" t="s">
        <v>128</v>
      </c>
      <c r="AO66" s="70" t="s">
        <v>129</v>
      </c>
      <c r="AP66" s="71" t="s">
        <v>128</v>
      </c>
    </row>
    <row r="67" spans="3:42" ht="19.5" x14ac:dyDescent="0.4">
      <c r="C67" s="107" t="s">
        <v>302</v>
      </c>
      <c r="D67" s="192"/>
      <c r="E67" s="268"/>
      <c r="F67" s="269"/>
      <c r="G67" s="142">
        <v>62</v>
      </c>
      <c r="H67" s="154">
        <v>5</v>
      </c>
      <c r="I67" s="154">
        <v>82</v>
      </c>
      <c r="J67" s="144">
        <v>5</v>
      </c>
      <c r="L67" s="192"/>
      <c r="M67" s="268"/>
      <c r="N67" s="269"/>
      <c r="O67" s="142">
        <v>43</v>
      </c>
      <c r="P67" s="154">
        <v>10</v>
      </c>
      <c r="Q67" s="154">
        <v>27</v>
      </c>
      <c r="R67" s="144">
        <v>10</v>
      </c>
      <c r="T67" s="192"/>
      <c r="U67" s="268"/>
      <c r="V67" s="269"/>
      <c r="W67" s="142">
        <v>38</v>
      </c>
      <c r="X67" s="154">
        <v>10</v>
      </c>
      <c r="Y67" s="154">
        <v>37</v>
      </c>
      <c r="Z67" s="144">
        <v>10</v>
      </c>
      <c r="AB67" s="192"/>
      <c r="AC67" s="268"/>
      <c r="AD67" s="269"/>
      <c r="AE67" s="142">
        <v>27</v>
      </c>
      <c r="AF67" s="154">
        <v>13</v>
      </c>
      <c r="AG67" s="154">
        <v>43</v>
      </c>
      <c r="AH67" s="144">
        <v>13</v>
      </c>
      <c r="AJ67" s="192"/>
      <c r="AK67" s="268"/>
      <c r="AL67" s="269"/>
      <c r="AM67" s="142">
        <v>43</v>
      </c>
      <c r="AN67" s="154">
        <v>9</v>
      </c>
      <c r="AO67" s="154">
        <v>42</v>
      </c>
      <c r="AP67" s="144">
        <v>9</v>
      </c>
    </row>
    <row r="68" spans="3:42" x14ac:dyDescent="0.4">
      <c r="D68" s="192"/>
      <c r="E68" s="268"/>
      <c r="F68" s="269"/>
      <c r="G68" s="264"/>
      <c r="H68" s="156"/>
      <c r="I68" s="156"/>
      <c r="J68" s="146"/>
      <c r="L68" s="192"/>
      <c r="M68" s="268"/>
      <c r="N68" s="269"/>
      <c r="O68" s="264"/>
      <c r="P68" s="156"/>
      <c r="Q68" s="156"/>
      <c r="R68" s="146"/>
      <c r="T68" s="192"/>
      <c r="U68" s="268"/>
      <c r="V68" s="269"/>
      <c r="W68" s="264"/>
      <c r="X68" s="156"/>
      <c r="Y68" s="156"/>
      <c r="Z68" s="146"/>
      <c r="AB68" s="192"/>
      <c r="AC68" s="268"/>
      <c r="AD68" s="269"/>
      <c r="AE68" s="264"/>
      <c r="AF68" s="156"/>
      <c r="AG68" s="156"/>
      <c r="AH68" s="146"/>
      <c r="AJ68" s="192"/>
      <c r="AK68" s="268"/>
      <c r="AL68" s="269"/>
      <c r="AM68" s="264"/>
      <c r="AN68" s="156"/>
      <c r="AO68" s="156"/>
      <c r="AP68" s="146"/>
    </row>
    <row r="69" spans="3:42" ht="19.5" thickBot="1" x14ac:dyDescent="0.45">
      <c r="D69" s="193"/>
      <c r="E69" s="270"/>
      <c r="F69" s="271"/>
      <c r="G69" s="265">
        <f>G67+H67</f>
        <v>67</v>
      </c>
      <c r="H69" s="196"/>
      <c r="I69" s="195">
        <f>I67+J67</f>
        <v>87</v>
      </c>
      <c r="J69" s="201"/>
      <c r="L69" s="193"/>
      <c r="M69" s="270"/>
      <c r="N69" s="271"/>
      <c r="O69" s="265">
        <f>O67+P67</f>
        <v>53</v>
      </c>
      <c r="P69" s="196"/>
      <c r="Q69" s="195">
        <f>Q67+R67</f>
        <v>37</v>
      </c>
      <c r="R69" s="201"/>
      <c r="T69" s="193"/>
      <c r="U69" s="270"/>
      <c r="V69" s="271"/>
      <c r="W69" s="265">
        <f>W67+X67</f>
        <v>48</v>
      </c>
      <c r="X69" s="196"/>
      <c r="Y69" s="195">
        <f>Y67+Z67</f>
        <v>47</v>
      </c>
      <c r="Z69" s="201"/>
      <c r="AB69" s="193"/>
      <c r="AC69" s="270"/>
      <c r="AD69" s="271"/>
      <c r="AE69" s="265">
        <f>AE67+AF67</f>
        <v>40</v>
      </c>
      <c r="AF69" s="196"/>
      <c r="AG69" s="195">
        <f>AG67+AH67</f>
        <v>56</v>
      </c>
      <c r="AH69" s="201"/>
      <c r="AJ69" s="193"/>
      <c r="AK69" s="270"/>
      <c r="AL69" s="271"/>
      <c r="AM69" s="265">
        <f>AM67+AN67</f>
        <v>52</v>
      </c>
      <c r="AN69" s="196"/>
      <c r="AO69" s="195">
        <f>AO67+AP67</f>
        <v>51</v>
      </c>
      <c r="AP69" s="201"/>
    </row>
    <row r="70" spans="3:42" x14ac:dyDescent="0.4">
      <c r="D70" s="191" t="s">
        <v>513</v>
      </c>
      <c r="E70" s="266">
        <v>76</v>
      </c>
      <c r="F70" s="267"/>
      <c r="G70" s="97" t="s">
        <v>103</v>
      </c>
      <c r="H70" s="70" t="s">
        <v>128</v>
      </c>
      <c r="I70" s="70" t="s">
        <v>129</v>
      </c>
      <c r="J70" s="71" t="s">
        <v>128</v>
      </c>
      <c r="L70" s="191" t="s">
        <v>461</v>
      </c>
      <c r="M70" s="266">
        <v>184</v>
      </c>
      <c r="N70" s="267"/>
      <c r="O70" s="97" t="s">
        <v>103</v>
      </c>
      <c r="P70" s="70" t="s">
        <v>128</v>
      </c>
      <c r="Q70" s="70" t="s">
        <v>129</v>
      </c>
      <c r="R70" s="71" t="s">
        <v>128</v>
      </c>
      <c r="T70" s="191" t="s">
        <v>455</v>
      </c>
      <c r="U70" s="266">
        <v>380</v>
      </c>
      <c r="V70" s="267"/>
      <c r="W70" s="97" t="s">
        <v>103</v>
      </c>
      <c r="X70" s="70" t="s">
        <v>128</v>
      </c>
      <c r="Y70" s="70" t="s">
        <v>129</v>
      </c>
      <c r="Z70" s="71" t="s">
        <v>128</v>
      </c>
      <c r="AB70" s="191" t="s">
        <v>391</v>
      </c>
      <c r="AC70" s="266">
        <v>57</v>
      </c>
      <c r="AD70" s="267"/>
      <c r="AE70" s="97" t="s">
        <v>103</v>
      </c>
      <c r="AF70" s="70" t="s">
        <v>128</v>
      </c>
      <c r="AG70" s="70" t="s">
        <v>129</v>
      </c>
      <c r="AH70" s="71" t="s">
        <v>128</v>
      </c>
      <c r="AJ70" s="191" t="s">
        <v>334</v>
      </c>
      <c r="AK70" s="266">
        <v>62</v>
      </c>
      <c r="AL70" s="267"/>
      <c r="AM70" s="97" t="s">
        <v>103</v>
      </c>
      <c r="AN70" s="70" t="s">
        <v>128</v>
      </c>
      <c r="AO70" s="70" t="s">
        <v>129</v>
      </c>
      <c r="AP70" s="71" t="s">
        <v>128</v>
      </c>
    </row>
    <row r="71" spans="3:42" x14ac:dyDescent="0.4">
      <c r="D71" s="192"/>
      <c r="E71" s="268"/>
      <c r="F71" s="269"/>
      <c r="G71" s="142">
        <v>10</v>
      </c>
      <c r="H71" s="154">
        <v>3</v>
      </c>
      <c r="I71" s="154">
        <v>30</v>
      </c>
      <c r="J71" s="144">
        <v>3</v>
      </c>
      <c r="L71" s="192"/>
      <c r="M71" s="268"/>
      <c r="N71" s="269"/>
      <c r="O71" s="142">
        <v>21</v>
      </c>
      <c r="P71" s="154">
        <v>0</v>
      </c>
      <c r="Q71" s="154">
        <v>25</v>
      </c>
      <c r="R71" s="144">
        <v>0</v>
      </c>
      <c r="T71" s="192"/>
      <c r="U71" s="268"/>
      <c r="V71" s="269"/>
      <c r="W71" s="142">
        <v>53</v>
      </c>
      <c r="X71" s="154">
        <v>16</v>
      </c>
      <c r="Y71" s="154">
        <v>65</v>
      </c>
      <c r="Z71" s="144">
        <v>16</v>
      </c>
      <c r="AB71" s="192"/>
      <c r="AC71" s="268"/>
      <c r="AD71" s="269"/>
      <c r="AE71" s="142">
        <v>32</v>
      </c>
      <c r="AF71" s="154">
        <v>7</v>
      </c>
      <c r="AG71" s="154">
        <v>32</v>
      </c>
      <c r="AH71" s="144">
        <v>7</v>
      </c>
      <c r="AJ71" s="192"/>
      <c r="AK71" s="268"/>
      <c r="AL71" s="269"/>
      <c r="AM71" s="142">
        <v>85</v>
      </c>
      <c r="AN71" s="154">
        <v>18</v>
      </c>
      <c r="AO71" s="154">
        <v>91</v>
      </c>
      <c r="AP71" s="144">
        <v>18</v>
      </c>
    </row>
    <row r="72" spans="3:42" x14ac:dyDescent="0.4">
      <c r="D72" s="192"/>
      <c r="E72" s="268"/>
      <c r="F72" s="269"/>
      <c r="G72" s="264"/>
      <c r="H72" s="156"/>
      <c r="I72" s="156"/>
      <c r="J72" s="146"/>
      <c r="L72" s="192"/>
      <c r="M72" s="268"/>
      <c r="N72" s="269"/>
      <c r="O72" s="264"/>
      <c r="P72" s="156"/>
      <c r="Q72" s="156"/>
      <c r="R72" s="146"/>
      <c r="T72" s="192"/>
      <c r="U72" s="268"/>
      <c r="V72" s="269"/>
      <c r="W72" s="264"/>
      <c r="X72" s="156"/>
      <c r="Y72" s="156"/>
      <c r="Z72" s="146"/>
      <c r="AB72" s="192"/>
      <c r="AC72" s="268"/>
      <c r="AD72" s="269"/>
      <c r="AE72" s="264"/>
      <c r="AF72" s="156"/>
      <c r="AG72" s="156"/>
      <c r="AH72" s="146"/>
      <c r="AJ72" s="192"/>
      <c r="AK72" s="268"/>
      <c r="AL72" s="269"/>
      <c r="AM72" s="264"/>
      <c r="AN72" s="156"/>
      <c r="AO72" s="156"/>
      <c r="AP72" s="146"/>
    </row>
    <row r="73" spans="3:42" ht="19.5" thickBot="1" x14ac:dyDescent="0.45">
      <c r="D73" s="193"/>
      <c r="E73" s="270"/>
      <c r="F73" s="271"/>
      <c r="G73" s="265">
        <f>G71+H71</f>
        <v>13</v>
      </c>
      <c r="H73" s="196"/>
      <c r="I73" s="195">
        <f>I71+J71</f>
        <v>33</v>
      </c>
      <c r="J73" s="201"/>
      <c r="L73" s="193"/>
      <c r="M73" s="270"/>
      <c r="N73" s="271"/>
      <c r="O73" s="265">
        <f>O71+P71</f>
        <v>21</v>
      </c>
      <c r="P73" s="196"/>
      <c r="Q73" s="195">
        <f>Q71+R71</f>
        <v>25</v>
      </c>
      <c r="R73" s="201"/>
      <c r="T73" s="193"/>
      <c r="U73" s="270"/>
      <c r="V73" s="271"/>
      <c r="W73" s="265">
        <f>W71+X71</f>
        <v>69</v>
      </c>
      <c r="X73" s="196"/>
      <c r="Y73" s="195">
        <f>Y71+Z71</f>
        <v>81</v>
      </c>
      <c r="Z73" s="201"/>
      <c r="AB73" s="193"/>
      <c r="AC73" s="270"/>
      <c r="AD73" s="271"/>
      <c r="AE73" s="265">
        <f>AE71+AF71</f>
        <v>39</v>
      </c>
      <c r="AF73" s="196"/>
      <c r="AG73" s="195">
        <f>AG71+AH71</f>
        <v>39</v>
      </c>
      <c r="AH73" s="201"/>
      <c r="AJ73" s="193"/>
      <c r="AK73" s="270"/>
      <c r="AL73" s="271"/>
      <c r="AM73" s="265">
        <f>AM71+AN71</f>
        <v>103</v>
      </c>
      <c r="AN73" s="196"/>
      <c r="AO73" s="195">
        <f>AO71+AP71</f>
        <v>109</v>
      </c>
      <c r="AP73" s="201"/>
    </row>
    <row r="74" spans="3:42" x14ac:dyDescent="0.4">
      <c r="D74" s="191" t="s">
        <v>514</v>
      </c>
      <c r="E74" s="266">
        <v>94</v>
      </c>
      <c r="F74" s="267"/>
      <c r="G74" s="97" t="s">
        <v>103</v>
      </c>
      <c r="H74" s="70" t="s">
        <v>128</v>
      </c>
      <c r="I74" s="70" t="s">
        <v>129</v>
      </c>
      <c r="J74" s="71" t="s">
        <v>128</v>
      </c>
      <c r="L74" s="191" t="s">
        <v>462</v>
      </c>
      <c r="M74" s="266">
        <v>127</v>
      </c>
      <c r="N74" s="267"/>
      <c r="O74" s="97" t="s">
        <v>103</v>
      </c>
      <c r="P74" s="70" t="s">
        <v>128</v>
      </c>
      <c r="Q74" s="70" t="s">
        <v>129</v>
      </c>
      <c r="R74" s="71" t="s">
        <v>128</v>
      </c>
      <c r="T74" s="191" t="s">
        <v>454</v>
      </c>
      <c r="U74" s="266">
        <v>97</v>
      </c>
      <c r="V74" s="267"/>
      <c r="W74" s="97" t="s">
        <v>103</v>
      </c>
      <c r="X74" s="70" t="s">
        <v>128</v>
      </c>
      <c r="Y74" s="70" t="s">
        <v>129</v>
      </c>
      <c r="Z74" s="71" t="s">
        <v>128</v>
      </c>
      <c r="AB74" s="191" t="s">
        <v>398</v>
      </c>
      <c r="AC74" s="266">
        <v>111</v>
      </c>
      <c r="AD74" s="267"/>
      <c r="AE74" s="97" t="s">
        <v>103</v>
      </c>
      <c r="AF74" s="70" t="s">
        <v>128</v>
      </c>
      <c r="AG74" s="70" t="s">
        <v>129</v>
      </c>
      <c r="AH74" s="71" t="s">
        <v>128</v>
      </c>
      <c r="AJ74" s="191" t="s">
        <v>335</v>
      </c>
      <c r="AK74" s="266">
        <v>148</v>
      </c>
      <c r="AL74" s="267"/>
      <c r="AM74" s="97" t="s">
        <v>103</v>
      </c>
      <c r="AN74" s="70" t="s">
        <v>128</v>
      </c>
      <c r="AO74" s="70" t="s">
        <v>129</v>
      </c>
      <c r="AP74" s="71" t="s">
        <v>128</v>
      </c>
    </row>
    <row r="75" spans="3:42" x14ac:dyDescent="0.4">
      <c r="D75" s="192"/>
      <c r="E75" s="268"/>
      <c r="F75" s="269"/>
      <c r="G75" s="142">
        <v>18</v>
      </c>
      <c r="H75" s="154">
        <v>5</v>
      </c>
      <c r="I75" s="154">
        <v>26</v>
      </c>
      <c r="J75" s="144">
        <v>5</v>
      </c>
      <c r="L75" s="192"/>
      <c r="M75" s="268"/>
      <c r="N75" s="269"/>
      <c r="O75" s="142">
        <v>21</v>
      </c>
      <c r="P75" s="154">
        <v>4</v>
      </c>
      <c r="Q75" s="154">
        <v>37</v>
      </c>
      <c r="R75" s="144">
        <v>4</v>
      </c>
      <c r="T75" s="192"/>
      <c r="U75" s="268"/>
      <c r="V75" s="269"/>
      <c r="W75" s="142">
        <v>53</v>
      </c>
      <c r="X75" s="154">
        <v>7</v>
      </c>
      <c r="Y75" s="154">
        <v>75</v>
      </c>
      <c r="Z75" s="144">
        <v>7</v>
      </c>
      <c r="AB75" s="192"/>
      <c r="AC75" s="268"/>
      <c r="AD75" s="269"/>
      <c r="AE75" s="142">
        <v>61</v>
      </c>
      <c r="AF75" s="154">
        <v>15</v>
      </c>
      <c r="AG75" s="154">
        <v>58</v>
      </c>
      <c r="AH75" s="144">
        <v>15</v>
      </c>
      <c r="AJ75" s="192"/>
      <c r="AK75" s="268"/>
      <c r="AL75" s="269"/>
      <c r="AM75" s="142">
        <v>157</v>
      </c>
      <c r="AN75" s="154">
        <v>33</v>
      </c>
      <c r="AO75" s="154">
        <v>134</v>
      </c>
      <c r="AP75" s="144">
        <v>33</v>
      </c>
    </row>
    <row r="76" spans="3:42" x14ac:dyDescent="0.4">
      <c r="D76" s="192"/>
      <c r="E76" s="268"/>
      <c r="F76" s="269"/>
      <c r="G76" s="264"/>
      <c r="H76" s="156"/>
      <c r="I76" s="156"/>
      <c r="J76" s="146"/>
      <c r="L76" s="192"/>
      <c r="M76" s="268"/>
      <c r="N76" s="269"/>
      <c r="O76" s="264"/>
      <c r="P76" s="156"/>
      <c r="Q76" s="156"/>
      <c r="R76" s="146"/>
      <c r="T76" s="192"/>
      <c r="U76" s="268"/>
      <c r="V76" s="269"/>
      <c r="W76" s="264"/>
      <c r="X76" s="156"/>
      <c r="Y76" s="156"/>
      <c r="Z76" s="146"/>
      <c r="AB76" s="192"/>
      <c r="AC76" s="268"/>
      <c r="AD76" s="269"/>
      <c r="AE76" s="264"/>
      <c r="AF76" s="156"/>
      <c r="AG76" s="156"/>
      <c r="AH76" s="146"/>
      <c r="AJ76" s="192"/>
      <c r="AK76" s="268"/>
      <c r="AL76" s="269"/>
      <c r="AM76" s="264"/>
      <c r="AN76" s="156"/>
      <c r="AO76" s="156"/>
      <c r="AP76" s="146"/>
    </row>
    <row r="77" spans="3:42" ht="19.5" thickBot="1" x14ac:dyDescent="0.45">
      <c r="D77" s="193"/>
      <c r="E77" s="270"/>
      <c r="F77" s="271"/>
      <c r="G77" s="265">
        <f>G75+H75</f>
        <v>23</v>
      </c>
      <c r="H77" s="196"/>
      <c r="I77" s="195">
        <f>I75+J75</f>
        <v>31</v>
      </c>
      <c r="J77" s="201"/>
      <c r="L77" s="193"/>
      <c r="M77" s="270"/>
      <c r="N77" s="271"/>
      <c r="O77" s="265">
        <f>O75+P75</f>
        <v>25</v>
      </c>
      <c r="P77" s="196"/>
      <c r="Q77" s="195">
        <f>Q75+R75</f>
        <v>41</v>
      </c>
      <c r="R77" s="201"/>
      <c r="T77" s="193"/>
      <c r="U77" s="270"/>
      <c r="V77" s="271"/>
      <c r="W77" s="265">
        <f t="shared" ref="W77" si="3">W75+X75</f>
        <v>60</v>
      </c>
      <c r="X77" s="196"/>
      <c r="Y77" s="195">
        <f t="shared" ref="Y77" si="4">Y75+Z75</f>
        <v>82</v>
      </c>
      <c r="Z77" s="201"/>
      <c r="AB77" s="193"/>
      <c r="AC77" s="270"/>
      <c r="AD77" s="271"/>
      <c r="AE77" s="265">
        <f>AE75+AF75</f>
        <v>76</v>
      </c>
      <c r="AF77" s="196"/>
      <c r="AG77" s="195">
        <f>AG75+AH75</f>
        <v>73</v>
      </c>
      <c r="AH77" s="201"/>
      <c r="AJ77" s="193"/>
      <c r="AK77" s="270"/>
      <c r="AL77" s="271"/>
      <c r="AM77" s="265">
        <f>AM75+AN75</f>
        <v>190</v>
      </c>
      <c r="AN77" s="196"/>
      <c r="AO77" s="195">
        <f>AO75+AP75</f>
        <v>167</v>
      </c>
      <c r="AP77" s="201"/>
    </row>
    <row r="78" spans="3:42" x14ac:dyDescent="0.4">
      <c r="D78" s="191" t="s">
        <v>515</v>
      </c>
      <c r="E78" s="266"/>
      <c r="F78" s="267"/>
      <c r="G78" s="97" t="s">
        <v>103</v>
      </c>
      <c r="H78" s="70" t="s">
        <v>128</v>
      </c>
      <c r="I78" s="70" t="s">
        <v>129</v>
      </c>
      <c r="J78" s="71" t="s">
        <v>128</v>
      </c>
      <c r="L78" s="191" t="s">
        <v>463</v>
      </c>
      <c r="M78" s="266">
        <v>94</v>
      </c>
      <c r="N78" s="267"/>
      <c r="O78" s="97" t="s">
        <v>103</v>
      </c>
      <c r="P78" s="70" t="s">
        <v>128</v>
      </c>
      <c r="Q78" s="70" t="s">
        <v>129</v>
      </c>
      <c r="R78" s="71" t="s">
        <v>128</v>
      </c>
      <c r="T78" s="191" t="s">
        <v>447</v>
      </c>
      <c r="U78" s="266">
        <v>64</v>
      </c>
      <c r="V78" s="267"/>
      <c r="W78" s="97" t="s">
        <v>103</v>
      </c>
      <c r="X78" s="70" t="s">
        <v>128</v>
      </c>
      <c r="Y78" s="70" t="s">
        <v>129</v>
      </c>
      <c r="Z78" s="71" t="s">
        <v>128</v>
      </c>
      <c r="AB78" s="191" t="s">
        <v>399</v>
      </c>
      <c r="AC78" s="266">
        <v>176</v>
      </c>
      <c r="AD78" s="267"/>
      <c r="AE78" s="97" t="s">
        <v>103</v>
      </c>
      <c r="AF78" s="70" t="s">
        <v>128</v>
      </c>
      <c r="AG78" s="70" t="s">
        <v>129</v>
      </c>
      <c r="AH78" s="71" t="s">
        <v>128</v>
      </c>
      <c r="AJ78" s="191" t="s">
        <v>336</v>
      </c>
      <c r="AK78" s="266">
        <v>447</v>
      </c>
      <c r="AL78" s="267"/>
      <c r="AM78" s="97" t="s">
        <v>103</v>
      </c>
      <c r="AN78" s="70" t="s">
        <v>128</v>
      </c>
      <c r="AO78" s="70" t="s">
        <v>129</v>
      </c>
      <c r="AP78" s="71" t="s">
        <v>128</v>
      </c>
    </row>
    <row r="79" spans="3:42" x14ac:dyDescent="0.4">
      <c r="D79" s="192"/>
      <c r="E79" s="268"/>
      <c r="F79" s="269"/>
      <c r="G79" s="142"/>
      <c r="H79" s="154"/>
      <c r="I79" s="154"/>
      <c r="J79" s="144"/>
      <c r="L79" s="192"/>
      <c r="M79" s="268"/>
      <c r="N79" s="269"/>
      <c r="O79" s="142">
        <v>45</v>
      </c>
      <c r="P79" s="154">
        <v>1</v>
      </c>
      <c r="Q79" s="154">
        <v>38</v>
      </c>
      <c r="R79" s="144">
        <v>1</v>
      </c>
      <c r="T79" s="192"/>
      <c r="U79" s="268"/>
      <c r="V79" s="269"/>
      <c r="W79" s="142">
        <v>67</v>
      </c>
      <c r="X79" s="154">
        <v>8</v>
      </c>
      <c r="Y79" s="154">
        <v>44</v>
      </c>
      <c r="Z79" s="144">
        <v>8</v>
      </c>
      <c r="AB79" s="192"/>
      <c r="AC79" s="268"/>
      <c r="AD79" s="269"/>
      <c r="AE79" s="142">
        <v>21</v>
      </c>
      <c r="AF79" s="154">
        <v>4</v>
      </c>
      <c r="AG79" s="154">
        <v>23</v>
      </c>
      <c r="AH79" s="144">
        <v>4</v>
      </c>
      <c r="AJ79" s="192"/>
      <c r="AK79" s="268"/>
      <c r="AL79" s="269"/>
      <c r="AM79" s="142">
        <v>167</v>
      </c>
      <c r="AN79" s="154">
        <v>35</v>
      </c>
      <c r="AO79" s="154">
        <v>179</v>
      </c>
      <c r="AP79" s="144">
        <v>35</v>
      </c>
    </row>
    <row r="80" spans="3:42" x14ac:dyDescent="0.4">
      <c r="D80" s="192"/>
      <c r="E80" s="268"/>
      <c r="F80" s="269"/>
      <c r="G80" s="264"/>
      <c r="H80" s="156"/>
      <c r="I80" s="156"/>
      <c r="J80" s="146"/>
      <c r="L80" s="192"/>
      <c r="M80" s="268"/>
      <c r="N80" s="269"/>
      <c r="O80" s="264"/>
      <c r="P80" s="156"/>
      <c r="Q80" s="156"/>
      <c r="R80" s="146"/>
      <c r="T80" s="192"/>
      <c r="U80" s="268"/>
      <c r="V80" s="269"/>
      <c r="W80" s="264"/>
      <c r="X80" s="156"/>
      <c r="Y80" s="156"/>
      <c r="Z80" s="146"/>
      <c r="AB80" s="192"/>
      <c r="AC80" s="268"/>
      <c r="AD80" s="269"/>
      <c r="AE80" s="264"/>
      <c r="AF80" s="156"/>
      <c r="AG80" s="156"/>
      <c r="AH80" s="146"/>
      <c r="AJ80" s="192"/>
      <c r="AK80" s="268"/>
      <c r="AL80" s="269"/>
      <c r="AM80" s="264"/>
      <c r="AN80" s="156"/>
      <c r="AO80" s="156"/>
      <c r="AP80" s="146"/>
    </row>
    <row r="81" spans="4:42" ht="19.5" thickBot="1" x14ac:dyDescent="0.45">
      <c r="D81" s="193"/>
      <c r="E81" s="270"/>
      <c r="F81" s="271"/>
      <c r="G81" s="265">
        <f>G79+H79</f>
        <v>0</v>
      </c>
      <c r="H81" s="196"/>
      <c r="I81" s="195">
        <f>I79+J79</f>
        <v>0</v>
      </c>
      <c r="J81" s="201"/>
      <c r="L81" s="193"/>
      <c r="M81" s="270"/>
      <c r="N81" s="271"/>
      <c r="O81" s="265">
        <f>O79+P79</f>
        <v>46</v>
      </c>
      <c r="P81" s="196"/>
      <c r="Q81" s="195">
        <f>Q79+R79</f>
        <v>39</v>
      </c>
      <c r="R81" s="201"/>
      <c r="T81" s="193"/>
      <c r="U81" s="270"/>
      <c r="V81" s="271"/>
      <c r="W81" s="265">
        <f t="shared" ref="W81" si="5">W79+X79</f>
        <v>75</v>
      </c>
      <c r="X81" s="196"/>
      <c r="Y81" s="195">
        <f t="shared" ref="Y81" si="6">Y79+Z79</f>
        <v>52</v>
      </c>
      <c r="Z81" s="201"/>
      <c r="AB81" s="193"/>
      <c r="AC81" s="270"/>
      <c r="AD81" s="271"/>
      <c r="AE81" s="265">
        <f>AE79+AF79</f>
        <v>25</v>
      </c>
      <c r="AF81" s="196"/>
      <c r="AG81" s="195">
        <f>AG79+AH79</f>
        <v>27</v>
      </c>
      <c r="AH81" s="201"/>
      <c r="AJ81" s="193"/>
      <c r="AK81" s="270"/>
      <c r="AL81" s="271"/>
      <c r="AM81" s="265">
        <f>AM79+AN79</f>
        <v>202</v>
      </c>
      <c r="AN81" s="196"/>
      <c r="AO81" s="195">
        <f>AO79+AP79</f>
        <v>214</v>
      </c>
      <c r="AP81" s="201"/>
    </row>
    <row r="82" spans="4:42" x14ac:dyDescent="0.4">
      <c r="D82" s="191" t="s">
        <v>516</v>
      </c>
      <c r="E82" s="266"/>
      <c r="F82" s="267"/>
      <c r="G82" s="97" t="s">
        <v>103</v>
      </c>
      <c r="H82" s="70" t="s">
        <v>128</v>
      </c>
      <c r="I82" s="70" t="s">
        <v>129</v>
      </c>
      <c r="J82" s="71" t="s">
        <v>128</v>
      </c>
      <c r="L82" s="191" t="s">
        <v>496</v>
      </c>
      <c r="M82" s="266">
        <v>105</v>
      </c>
      <c r="N82" s="267"/>
      <c r="O82" s="97" t="s">
        <v>103</v>
      </c>
      <c r="P82" s="70" t="s">
        <v>128</v>
      </c>
      <c r="Q82" s="70" t="s">
        <v>129</v>
      </c>
      <c r="R82" s="71" t="s">
        <v>128</v>
      </c>
      <c r="T82" s="191" t="s">
        <v>448</v>
      </c>
      <c r="U82" s="266">
        <v>22</v>
      </c>
      <c r="V82" s="267"/>
      <c r="W82" s="97" t="s">
        <v>103</v>
      </c>
      <c r="X82" s="70" t="s">
        <v>128</v>
      </c>
      <c r="Y82" s="70" t="s">
        <v>129</v>
      </c>
      <c r="Z82" s="71" t="s">
        <v>128</v>
      </c>
      <c r="AB82" s="191" t="s">
        <v>427</v>
      </c>
      <c r="AC82" s="266">
        <v>576</v>
      </c>
      <c r="AD82" s="267"/>
      <c r="AE82" s="97" t="s">
        <v>103</v>
      </c>
      <c r="AF82" s="70" t="s">
        <v>128</v>
      </c>
      <c r="AG82" s="70" t="s">
        <v>129</v>
      </c>
      <c r="AH82" s="71" t="s">
        <v>128</v>
      </c>
      <c r="AJ82" s="191" t="s">
        <v>337</v>
      </c>
      <c r="AK82" s="266">
        <v>109</v>
      </c>
      <c r="AL82" s="267"/>
      <c r="AM82" s="97" t="s">
        <v>103</v>
      </c>
      <c r="AN82" s="70" t="s">
        <v>128</v>
      </c>
      <c r="AO82" s="70" t="s">
        <v>129</v>
      </c>
      <c r="AP82" s="71" t="s">
        <v>128</v>
      </c>
    </row>
    <row r="83" spans="4:42" x14ac:dyDescent="0.4">
      <c r="D83" s="192"/>
      <c r="E83" s="268"/>
      <c r="F83" s="269"/>
      <c r="G83" s="142"/>
      <c r="H83" s="154"/>
      <c r="I83" s="154"/>
      <c r="J83" s="144"/>
      <c r="L83" s="192"/>
      <c r="M83" s="268"/>
      <c r="N83" s="269"/>
      <c r="O83" s="142">
        <v>28</v>
      </c>
      <c r="P83" s="154">
        <v>3</v>
      </c>
      <c r="Q83" s="154">
        <v>36</v>
      </c>
      <c r="R83" s="144">
        <v>3</v>
      </c>
      <c r="T83" s="192"/>
      <c r="U83" s="268"/>
      <c r="V83" s="269"/>
      <c r="W83" s="142">
        <v>24</v>
      </c>
      <c r="X83" s="154">
        <v>3</v>
      </c>
      <c r="Y83" s="154">
        <v>21</v>
      </c>
      <c r="Z83" s="144">
        <v>3</v>
      </c>
      <c r="AB83" s="192"/>
      <c r="AC83" s="268"/>
      <c r="AD83" s="269"/>
      <c r="AE83" s="142">
        <v>44</v>
      </c>
      <c r="AF83" s="154">
        <v>6</v>
      </c>
      <c r="AG83" s="154">
        <v>29</v>
      </c>
      <c r="AH83" s="144">
        <v>6</v>
      </c>
      <c r="AJ83" s="192"/>
      <c r="AK83" s="268"/>
      <c r="AL83" s="269"/>
      <c r="AM83" s="142">
        <v>160</v>
      </c>
      <c r="AN83" s="154">
        <v>40</v>
      </c>
      <c r="AO83" s="154">
        <v>155</v>
      </c>
      <c r="AP83" s="144">
        <v>40</v>
      </c>
    </row>
    <row r="84" spans="4:42" x14ac:dyDescent="0.4">
      <c r="D84" s="192"/>
      <c r="E84" s="268"/>
      <c r="F84" s="269"/>
      <c r="G84" s="264"/>
      <c r="H84" s="156"/>
      <c r="I84" s="156"/>
      <c r="J84" s="146"/>
      <c r="L84" s="192"/>
      <c r="M84" s="268"/>
      <c r="N84" s="269"/>
      <c r="O84" s="264"/>
      <c r="P84" s="156"/>
      <c r="Q84" s="156"/>
      <c r="R84" s="146"/>
      <c r="T84" s="192"/>
      <c r="U84" s="268"/>
      <c r="V84" s="269"/>
      <c r="W84" s="264"/>
      <c r="X84" s="156"/>
      <c r="Y84" s="156"/>
      <c r="Z84" s="146"/>
      <c r="AB84" s="192"/>
      <c r="AC84" s="268"/>
      <c r="AD84" s="269"/>
      <c r="AE84" s="264"/>
      <c r="AF84" s="156"/>
      <c r="AG84" s="156"/>
      <c r="AH84" s="146"/>
      <c r="AJ84" s="192"/>
      <c r="AK84" s="268"/>
      <c r="AL84" s="269"/>
      <c r="AM84" s="264"/>
      <c r="AN84" s="156"/>
      <c r="AO84" s="156"/>
      <c r="AP84" s="146"/>
    </row>
    <row r="85" spans="4:42" ht="19.5" thickBot="1" x14ac:dyDescent="0.45">
      <c r="D85" s="193"/>
      <c r="E85" s="270"/>
      <c r="F85" s="271"/>
      <c r="G85" s="265">
        <f>G83+H83</f>
        <v>0</v>
      </c>
      <c r="H85" s="196"/>
      <c r="I85" s="195">
        <f>I83+J83</f>
        <v>0</v>
      </c>
      <c r="J85" s="201"/>
      <c r="L85" s="193"/>
      <c r="M85" s="270"/>
      <c r="N85" s="271"/>
      <c r="O85" s="265">
        <f>O83+P83</f>
        <v>31</v>
      </c>
      <c r="P85" s="196"/>
      <c r="Q85" s="195">
        <f>Q83+R83</f>
        <v>39</v>
      </c>
      <c r="R85" s="201"/>
      <c r="T85" s="193"/>
      <c r="U85" s="270"/>
      <c r="V85" s="271"/>
      <c r="W85" s="265">
        <f t="shared" ref="W85" si="7">W83+X83</f>
        <v>27</v>
      </c>
      <c r="X85" s="196"/>
      <c r="Y85" s="195">
        <f t="shared" ref="Y85" si="8">Y83+Z83</f>
        <v>24</v>
      </c>
      <c r="Z85" s="201"/>
      <c r="AB85" s="193"/>
      <c r="AC85" s="270"/>
      <c r="AD85" s="271"/>
      <c r="AE85" s="265">
        <f>AE83+AF83</f>
        <v>50</v>
      </c>
      <c r="AF85" s="196"/>
      <c r="AG85" s="195">
        <f>AG83+AH83</f>
        <v>35</v>
      </c>
      <c r="AH85" s="201"/>
      <c r="AJ85" s="193"/>
      <c r="AK85" s="270"/>
      <c r="AL85" s="271"/>
      <c r="AM85" s="265">
        <f>AM83+AN83</f>
        <v>200</v>
      </c>
      <c r="AN85" s="196"/>
      <c r="AO85" s="195">
        <f>AO83+AP83</f>
        <v>195</v>
      </c>
      <c r="AP85" s="201"/>
    </row>
    <row r="86" spans="4:42" x14ac:dyDescent="0.4">
      <c r="D86" s="191" t="s">
        <v>517</v>
      </c>
      <c r="E86" s="266"/>
      <c r="F86" s="267"/>
      <c r="G86" s="97" t="s">
        <v>103</v>
      </c>
      <c r="H86" s="70" t="s">
        <v>128</v>
      </c>
      <c r="I86" s="70" t="s">
        <v>129</v>
      </c>
      <c r="J86" s="71" t="s">
        <v>128</v>
      </c>
      <c r="L86" s="191" t="s">
        <v>497</v>
      </c>
      <c r="M86" s="266">
        <v>112</v>
      </c>
      <c r="N86" s="267"/>
      <c r="O86" s="97" t="s">
        <v>103</v>
      </c>
      <c r="P86" s="70" t="s">
        <v>128</v>
      </c>
      <c r="Q86" s="70" t="s">
        <v>129</v>
      </c>
      <c r="R86" s="71" t="s">
        <v>128</v>
      </c>
      <c r="T86" s="191" t="s">
        <v>449</v>
      </c>
      <c r="U86" s="266">
        <v>57</v>
      </c>
      <c r="V86" s="267"/>
      <c r="W86" s="97" t="s">
        <v>103</v>
      </c>
      <c r="X86" s="70" t="s">
        <v>128</v>
      </c>
      <c r="Y86" s="70" t="s">
        <v>129</v>
      </c>
      <c r="Z86" s="71" t="s">
        <v>128</v>
      </c>
      <c r="AB86" s="191" t="s">
        <v>429</v>
      </c>
      <c r="AC86" s="266">
        <v>47</v>
      </c>
      <c r="AD86" s="267"/>
      <c r="AE86" s="97" t="s">
        <v>103</v>
      </c>
      <c r="AF86" s="70" t="s">
        <v>128</v>
      </c>
      <c r="AG86" s="70" t="s">
        <v>129</v>
      </c>
      <c r="AH86" s="71" t="s">
        <v>128</v>
      </c>
      <c r="AJ86" s="191" t="s">
        <v>338</v>
      </c>
      <c r="AK86" s="266">
        <v>25</v>
      </c>
      <c r="AL86" s="267"/>
      <c r="AM86" s="97" t="s">
        <v>103</v>
      </c>
      <c r="AN86" s="70" t="s">
        <v>128</v>
      </c>
      <c r="AO86" s="70" t="s">
        <v>129</v>
      </c>
      <c r="AP86" s="71" t="s">
        <v>128</v>
      </c>
    </row>
    <row r="87" spans="4:42" x14ac:dyDescent="0.4">
      <c r="D87" s="192"/>
      <c r="E87" s="268"/>
      <c r="F87" s="269"/>
      <c r="G87" s="142"/>
      <c r="H87" s="154"/>
      <c r="I87" s="154"/>
      <c r="J87" s="144"/>
      <c r="L87" s="192"/>
      <c r="M87" s="268"/>
      <c r="N87" s="269"/>
      <c r="O87" s="142">
        <v>35</v>
      </c>
      <c r="P87" s="154">
        <v>4</v>
      </c>
      <c r="Q87" s="154">
        <v>29</v>
      </c>
      <c r="R87" s="144">
        <v>4</v>
      </c>
      <c r="T87" s="192"/>
      <c r="U87" s="268"/>
      <c r="V87" s="269"/>
      <c r="W87" s="142">
        <v>21</v>
      </c>
      <c r="X87" s="154">
        <v>1</v>
      </c>
      <c r="Y87" s="154">
        <v>49</v>
      </c>
      <c r="Z87" s="144">
        <v>1</v>
      </c>
      <c r="AB87" s="192"/>
      <c r="AC87" s="268"/>
      <c r="AD87" s="269"/>
      <c r="AE87" s="142">
        <v>42</v>
      </c>
      <c r="AF87" s="154">
        <v>7</v>
      </c>
      <c r="AG87" s="154">
        <v>35</v>
      </c>
      <c r="AH87" s="144">
        <v>7</v>
      </c>
      <c r="AJ87" s="192"/>
      <c r="AK87" s="268"/>
      <c r="AL87" s="269"/>
      <c r="AM87" s="142">
        <v>175</v>
      </c>
      <c r="AN87" s="154">
        <v>73</v>
      </c>
      <c r="AO87" s="154">
        <v>186</v>
      </c>
      <c r="AP87" s="144">
        <v>73</v>
      </c>
    </row>
    <row r="88" spans="4:42" x14ac:dyDescent="0.4">
      <c r="D88" s="192"/>
      <c r="E88" s="268"/>
      <c r="F88" s="269"/>
      <c r="G88" s="264"/>
      <c r="H88" s="156"/>
      <c r="I88" s="156"/>
      <c r="J88" s="146"/>
      <c r="L88" s="192"/>
      <c r="M88" s="268"/>
      <c r="N88" s="269"/>
      <c r="O88" s="264"/>
      <c r="P88" s="156"/>
      <c r="Q88" s="156"/>
      <c r="R88" s="146"/>
      <c r="T88" s="192"/>
      <c r="U88" s="268"/>
      <c r="V88" s="269"/>
      <c r="W88" s="264"/>
      <c r="X88" s="156"/>
      <c r="Y88" s="156"/>
      <c r="Z88" s="146"/>
      <c r="AB88" s="192"/>
      <c r="AC88" s="268"/>
      <c r="AD88" s="269"/>
      <c r="AE88" s="264"/>
      <c r="AF88" s="156"/>
      <c r="AG88" s="156"/>
      <c r="AH88" s="146"/>
      <c r="AJ88" s="192"/>
      <c r="AK88" s="268"/>
      <c r="AL88" s="269"/>
      <c r="AM88" s="264"/>
      <c r="AN88" s="156"/>
      <c r="AO88" s="156"/>
      <c r="AP88" s="146"/>
    </row>
    <row r="89" spans="4:42" ht="19.5" thickBot="1" x14ac:dyDescent="0.45">
      <c r="D89" s="193"/>
      <c r="E89" s="270"/>
      <c r="F89" s="271"/>
      <c r="G89" s="265">
        <f>G87+H87</f>
        <v>0</v>
      </c>
      <c r="H89" s="196"/>
      <c r="I89" s="195">
        <f>I87+J87</f>
        <v>0</v>
      </c>
      <c r="J89" s="201"/>
      <c r="L89" s="193"/>
      <c r="M89" s="270"/>
      <c r="N89" s="271"/>
      <c r="O89" s="265">
        <f>O87+P87</f>
        <v>39</v>
      </c>
      <c r="P89" s="196"/>
      <c r="Q89" s="195">
        <f>Q87+R87</f>
        <v>33</v>
      </c>
      <c r="R89" s="201"/>
      <c r="T89" s="193"/>
      <c r="U89" s="270"/>
      <c r="V89" s="271"/>
      <c r="W89" s="265">
        <f t="shared" ref="W89" si="9">W87+X87</f>
        <v>22</v>
      </c>
      <c r="X89" s="196"/>
      <c r="Y89" s="195">
        <f t="shared" ref="Y89" si="10">Y87+Z87</f>
        <v>50</v>
      </c>
      <c r="Z89" s="201"/>
      <c r="AB89" s="193"/>
      <c r="AC89" s="270"/>
      <c r="AD89" s="271"/>
      <c r="AE89" s="265">
        <f>AE87+AF87</f>
        <v>49</v>
      </c>
      <c r="AF89" s="196"/>
      <c r="AG89" s="195">
        <f>AG87+AH87</f>
        <v>42</v>
      </c>
      <c r="AH89" s="201"/>
      <c r="AJ89" s="193"/>
      <c r="AK89" s="270"/>
      <c r="AL89" s="271"/>
      <c r="AM89" s="265">
        <f>AM87+AN87</f>
        <v>248</v>
      </c>
      <c r="AN89" s="196"/>
      <c r="AO89" s="195">
        <f>AO87+AP87</f>
        <v>259</v>
      </c>
      <c r="AP89" s="201"/>
    </row>
    <row r="90" spans="4:42" x14ac:dyDescent="0.4">
      <c r="D90" s="191" t="s">
        <v>531</v>
      </c>
      <c r="E90" s="266"/>
      <c r="F90" s="267"/>
      <c r="G90" s="97" t="s">
        <v>103</v>
      </c>
      <c r="H90" s="70" t="s">
        <v>128</v>
      </c>
      <c r="I90" s="70" t="s">
        <v>129</v>
      </c>
      <c r="J90" s="71" t="s">
        <v>128</v>
      </c>
      <c r="L90" s="191" t="s">
        <v>498</v>
      </c>
      <c r="M90" s="266">
        <v>102</v>
      </c>
      <c r="N90" s="267"/>
      <c r="O90" s="97" t="s">
        <v>103</v>
      </c>
      <c r="P90" s="70" t="s">
        <v>128</v>
      </c>
      <c r="Q90" s="70" t="s">
        <v>129</v>
      </c>
      <c r="R90" s="71" t="s">
        <v>128</v>
      </c>
      <c r="T90" s="191" t="s">
        <v>450</v>
      </c>
      <c r="U90" s="266">
        <v>88</v>
      </c>
      <c r="V90" s="267"/>
      <c r="W90" s="97" t="s">
        <v>103</v>
      </c>
      <c r="X90" s="70" t="s">
        <v>128</v>
      </c>
      <c r="Y90" s="70" t="s">
        <v>129</v>
      </c>
      <c r="Z90" s="71" t="s">
        <v>128</v>
      </c>
      <c r="AB90" s="191" t="s">
        <v>402</v>
      </c>
      <c r="AC90" s="266">
        <v>80</v>
      </c>
      <c r="AD90" s="267"/>
      <c r="AE90" s="97" t="s">
        <v>103</v>
      </c>
      <c r="AF90" s="70" t="s">
        <v>128</v>
      </c>
      <c r="AG90" s="70" t="s">
        <v>129</v>
      </c>
      <c r="AH90" s="71" t="s">
        <v>128</v>
      </c>
      <c r="AJ90" s="191" t="s">
        <v>339</v>
      </c>
      <c r="AK90" s="266">
        <v>119</v>
      </c>
      <c r="AL90" s="267"/>
      <c r="AM90" s="97" t="s">
        <v>103</v>
      </c>
      <c r="AN90" s="70" t="s">
        <v>128</v>
      </c>
      <c r="AO90" s="70" t="s">
        <v>129</v>
      </c>
      <c r="AP90" s="71" t="s">
        <v>128</v>
      </c>
    </row>
    <row r="91" spans="4:42" x14ac:dyDescent="0.4">
      <c r="D91" s="192"/>
      <c r="E91" s="268"/>
      <c r="F91" s="269"/>
      <c r="G91" s="143"/>
      <c r="H91" s="143"/>
      <c r="I91" s="143"/>
      <c r="J91" s="143"/>
      <c r="L91" s="192"/>
      <c r="M91" s="268"/>
      <c r="N91" s="269"/>
      <c r="O91" s="143">
        <v>26</v>
      </c>
      <c r="P91" s="143">
        <v>4</v>
      </c>
      <c r="Q91" s="143">
        <v>37</v>
      </c>
      <c r="R91" s="143">
        <v>4</v>
      </c>
      <c r="T91" s="192"/>
      <c r="U91" s="268"/>
      <c r="V91" s="269"/>
      <c r="W91" s="142">
        <v>44</v>
      </c>
      <c r="X91" s="154">
        <v>2</v>
      </c>
      <c r="Y91" s="154">
        <v>34</v>
      </c>
      <c r="Z91" s="144">
        <v>2</v>
      </c>
      <c r="AB91" s="192"/>
      <c r="AC91" s="268"/>
      <c r="AD91" s="269"/>
      <c r="AE91" s="142">
        <v>35</v>
      </c>
      <c r="AF91" s="154">
        <v>14</v>
      </c>
      <c r="AG91" s="154">
        <v>52</v>
      </c>
      <c r="AH91" s="144">
        <v>14</v>
      </c>
      <c r="AJ91" s="192"/>
      <c r="AK91" s="268"/>
      <c r="AL91" s="269"/>
      <c r="AM91" s="142">
        <v>185</v>
      </c>
      <c r="AN91" s="154">
        <v>43</v>
      </c>
      <c r="AO91" s="154">
        <v>227</v>
      </c>
      <c r="AP91" s="144">
        <v>43</v>
      </c>
    </row>
    <row r="92" spans="4:42" x14ac:dyDescent="0.4">
      <c r="D92" s="192"/>
      <c r="E92" s="268"/>
      <c r="F92" s="269"/>
      <c r="G92" s="143"/>
      <c r="H92" s="143"/>
      <c r="I92" s="143"/>
      <c r="J92" s="143"/>
      <c r="L92" s="192"/>
      <c r="M92" s="268"/>
      <c r="N92" s="269"/>
      <c r="O92" s="143"/>
      <c r="P92" s="143"/>
      <c r="Q92" s="143"/>
      <c r="R92" s="143"/>
      <c r="T92" s="192"/>
      <c r="U92" s="268"/>
      <c r="V92" s="269"/>
      <c r="W92" s="264"/>
      <c r="X92" s="156"/>
      <c r="Y92" s="156"/>
      <c r="Z92" s="146"/>
      <c r="AB92" s="192"/>
      <c r="AC92" s="268"/>
      <c r="AD92" s="269"/>
      <c r="AE92" s="264"/>
      <c r="AF92" s="156"/>
      <c r="AG92" s="156"/>
      <c r="AH92" s="146"/>
      <c r="AJ92" s="192"/>
      <c r="AK92" s="268"/>
      <c r="AL92" s="269"/>
      <c r="AM92" s="264"/>
      <c r="AN92" s="156"/>
      <c r="AO92" s="156"/>
      <c r="AP92" s="146"/>
    </row>
    <row r="93" spans="4:42" ht="19.5" thickBot="1" x14ac:dyDescent="0.45">
      <c r="D93" s="193"/>
      <c r="E93" s="270"/>
      <c r="F93" s="271"/>
      <c r="G93" s="265">
        <f>G91+H91</f>
        <v>0</v>
      </c>
      <c r="H93" s="196"/>
      <c r="I93" s="195">
        <f>I91+J91</f>
        <v>0</v>
      </c>
      <c r="J93" s="201"/>
      <c r="L93" s="193"/>
      <c r="M93" s="270"/>
      <c r="N93" s="271"/>
      <c r="O93" s="265">
        <f>O91+P91</f>
        <v>30</v>
      </c>
      <c r="P93" s="196"/>
      <c r="Q93" s="195">
        <f>Q91+R91</f>
        <v>41</v>
      </c>
      <c r="R93" s="201"/>
      <c r="T93" s="193"/>
      <c r="U93" s="270"/>
      <c r="V93" s="271"/>
      <c r="W93" s="265">
        <f t="shared" ref="W93" si="11">W91+X91</f>
        <v>46</v>
      </c>
      <c r="X93" s="196"/>
      <c r="Y93" s="195">
        <f t="shared" ref="Y93" si="12">Y91+Z91</f>
        <v>36</v>
      </c>
      <c r="Z93" s="201"/>
      <c r="AB93" s="193"/>
      <c r="AC93" s="270"/>
      <c r="AD93" s="271"/>
      <c r="AE93" s="265">
        <f>AE91+AF91</f>
        <v>49</v>
      </c>
      <c r="AF93" s="196"/>
      <c r="AG93" s="195">
        <f>AG91+AH91</f>
        <v>66</v>
      </c>
      <c r="AH93" s="201"/>
      <c r="AJ93" s="193"/>
      <c r="AK93" s="270"/>
      <c r="AL93" s="271"/>
      <c r="AM93" s="265">
        <f>AM91+AN91</f>
        <v>228</v>
      </c>
      <c r="AN93" s="196"/>
      <c r="AO93" s="195">
        <f>AO91+AP91</f>
        <v>270</v>
      </c>
      <c r="AP93" s="201"/>
    </row>
    <row r="94" spans="4:42" ht="19.5" thickBot="1" x14ac:dyDescent="0.45">
      <c r="D94" s="191" t="s">
        <v>532</v>
      </c>
      <c r="E94" s="266"/>
      <c r="F94" s="267"/>
      <c r="G94" s="97" t="s">
        <v>103</v>
      </c>
      <c r="H94" s="70" t="s">
        <v>128</v>
      </c>
      <c r="I94" s="70" t="s">
        <v>129</v>
      </c>
      <c r="J94" s="71" t="s">
        <v>128</v>
      </c>
      <c r="L94" s="191" t="s">
        <v>499</v>
      </c>
      <c r="M94" s="266">
        <v>152</v>
      </c>
      <c r="N94" s="267"/>
      <c r="O94" s="97" t="s">
        <v>103</v>
      </c>
      <c r="P94" s="70" t="s">
        <v>128</v>
      </c>
      <c r="Q94" s="70" t="s">
        <v>129</v>
      </c>
      <c r="R94" s="71" t="s">
        <v>128</v>
      </c>
      <c r="T94" s="191" t="s">
        <v>451</v>
      </c>
      <c r="U94" s="266">
        <v>100</v>
      </c>
      <c r="V94" s="267"/>
      <c r="W94" s="97" t="s">
        <v>103</v>
      </c>
      <c r="X94" s="70" t="s">
        <v>128</v>
      </c>
      <c r="Y94" s="70" t="s">
        <v>129</v>
      </c>
      <c r="Z94" s="71" t="s">
        <v>128</v>
      </c>
      <c r="AB94" s="191" t="s">
        <v>403</v>
      </c>
      <c r="AC94" s="266">
        <v>68</v>
      </c>
      <c r="AD94" s="267"/>
      <c r="AE94" s="97" t="s">
        <v>103</v>
      </c>
      <c r="AF94" s="70" t="s">
        <v>128</v>
      </c>
      <c r="AG94" s="70" t="s">
        <v>129</v>
      </c>
      <c r="AH94" s="71" t="s">
        <v>128</v>
      </c>
      <c r="AJ94" s="191" t="s">
        <v>392</v>
      </c>
      <c r="AK94" s="266">
        <v>85</v>
      </c>
      <c r="AL94" s="267"/>
      <c r="AM94" s="97" t="s">
        <v>103</v>
      </c>
      <c r="AN94" s="70" t="s">
        <v>128</v>
      </c>
      <c r="AO94" s="70" t="s">
        <v>129</v>
      </c>
      <c r="AP94" s="71" t="s">
        <v>128</v>
      </c>
    </row>
    <row r="95" spans="4:42" x14ac:dyDescent="0.4">
      <c r="D95" s="192"/>
      <c r="E95" s="268"/>
      <c r="F95" s="269"/>
      <c r="G95" s="273"/>
      <c r="H95" s="273"/>
      <c r="I95" s="273"/>
      <c r="J95" s="273"/>
      <c r="L95" s="192"/>
      <c r="M95" s="268"/>
      <c r="N95" s="269"/>
      <c r="O95" s="273">
        <v>41</v>
      </c>
      <c r="P95" s="273">
        <v>3</v>
      </c>
      <c r="Q95" s="273">
        <v>42</v>
      </c>
      <c r="R95" s="273">
        <v>3</v>
      </c>
      <c r="T95" s="192"/>
      <c r="U95" s="268"/>
      <c r="V95" s="269"/>
      <c r="W95" s="273">
        <v>55</v>
      </c>
      <c r="X95" s="273">
        <v>3</v>
      </c>
      <c r="Y95" s="273">
        <v>45</v>
      </c>
      <c r="Z95" s="273">
        <v>3</v>
      </c>
      <c r="AB95" s="192"/>
      <c r="AC95" s="268"/>
      <c r="AD95" s="269"/>
      <c r="AE95" s="142">
        <v>6</v>
      </c>
      <c r="AF95" s="154">
        <v>6</v>
      </c>
      <c r="AG95" s="154">
        <v>43</v>
      </c>
      <c r="AH95" s="144">
        <v>6</v>
      </c>
      <c r="AJ95" s="192"/>
      <c r="AK95" s="268"/>
      <c r="AL95" s="269"/>
      <c r="AM95" s="142">
        <v>33</v>
      </c>
      <c r="AN95" s="154">
        <v>8</v>
      </c>
      <c r="AO95" s="154">
        <v>50</v>
      </c>
      <c r="AP95" s="144">
        <v>8</v>
      </c>
    </row>
    <row r="96" spans="4:42" x14ac:dyDescent="0.4">
      <c r="D96" s="192"/>
      <c r="E96" s="268"/>
      <c r="F96" s="269"/>
      <c r="G96" s="143"/>
      <c r="H96" s="143"/>
      <c r="I96" s="143"/>
      <c r="J96" s="143"/>
      <c r="L96" s="192"/>
      <c r="M96" s="268"/>
      <c r="N96" s="269"/>
      <c r="O96" s="143"/>
      <c r="P96" s="143"/>
      <c r="Q96" s="143"/>
      <c r="R96" s="143"/>
      <c r="T96" s="192"/>
      <c r="U96" s="268"/>
      <c r="V96" s="269"/>
      <c r="W96" s="143"/>
      <c r="X96" s="143"/>
      <c r="Y96" s="143"/>
      <c r="Z96" s="143"/>
      <c r="AB96" s="192"/>
      <c r="AC96" s="268"/>
      <c r="AD96" s="269"/>
      <c r="AE96" s="264"/>
      <c r="AF96" s="156"/>
      <c r="AG96" s="156"/>
      <c r="AH96" s="146"/>
      <c r="AJ96" s="192"/>
      <c r="AK96" s="268"/>
      <c r="AL96" s="269"/>
      <c r="AM96" s="264"/>
      <c r="AN96" s="156"/>
      <c r="AO96" s="156"/>
      <c r="AP96" s="146"/>
    </row>
    <row r="97" spans="4:42" ht="19.5" thickBot="1" x14ac:dyDescent="0.45">
      <c r="D97" s="193"/>
      <c r="E97" s="270"/>
      <c r="F97" s="271"/>
      <c r="G97" s="265">
        <f>G95+H95</f>
        <v>0</v>
      </c>
      <c r="H97" s="196"/>
      <c r="I97" s="195">
        <f>I95+J95</f>
        <v>0</v>
      </c>
      <c r="J97" s="201"/>
      <c r="L97" s="193"/>
      <c r="M97" s="270"/>
      <c r="N97" s="271"/>
      <c r="O97" s="265">
        <f>O95+P95</f>
        <v>44</v>
      </c>
      <c r="P97" s="196"/>
      <c r="Q97" s="195">
        <f>Q95+R95</f>
        <v>45</v>
      </c>
      <c r="R97" s="201"/>
      <c r="T97" s="193"/>
      <c r="U97" s="270"/>
      <c r="V97" s="271"/>
      <c r="W97" s="265">
        <f t="shared" ref="W97" si="13">W95+X95</f>
        <v>58</v>
      </c>
      <c r="X97" s="196"/>
      <c r="Y97" s="195">
        <f t="shared" ref="Y97" si="14">Y95+Z95</f>
        <v>48</v>
      </c>
      <c r="Z97" s="201"/>
      <c r="AB97" s="193"/>
      <c r="AC97" s="270"/>
      <c r="AD97" s="271"/>
      <c r="AE97" s="265">
        <f>AE95+AF95</f>
        <v>12</v>
      </c>
      <c r="AF97" s="196"/>
      <c r="AG97" s="195">
        <f>AG95+AH95</f>
        <v>49</v>
      </c>
      <c r="AH97" s="201"/>
      <c r="AJ97" s="193"/>
      <c r="AK97" s="270"/>
      <c r="AL97" s="271"/>
      <c r="AM97" s="265">
        <f>AM95+AN95</f>
        <v>41</v>
      </c>
      <c r="AN97" s="196"/>
      <c r="AO97" s="195">
        <f>AO95+AP95</f>
        <v>58</v>
      </c>
      <c r="AP97" s="201"/>
    </row>
  </sheetData>
  <mergeCells count="763">
    <mergeCell ref="AG95:AG96"/>
    <mergeCell ref="AH95:AH96"/>
    <mergeCell ref="AM95:AM96"/>
    <mergeCell ref="P95:P96"/>
    <mergeCell ref="Q95:Q96"/>
    <mergeCell ref="R95:R96"/>
    <mergeCell ref="W95:W96"/>
    <mergeCell ref="X95:X96"/>
    <mergeCell ref="I97:J97"/>
    <mergeCell ref="O97:P97"/>
    <mergeCell ref="Q97:R97"/>
    <mergeCell ref="W97:X97"/>
    <mergeCell ref="Y97:Z97"/>
    <mergeCell ref="AE97:AF97"/>
    <mergeCell ref="Z95:Z96"/>
    <mergeCell ref="AE95:AE96"/>
    <mergeCell ref="AF95:AF96"/>
    <mergeCell ref="AO93:AP93"/>
    <mergeCell ref="D94:D97"/>
    <mergeCell ref="E94:F97"/>
    <mergeCell ref="L94:L97"/>
    <mergeCell ref="M94:N97"/>
    <mergeCell ref="T94:T97"/>
    <mergeCell ref="Y95:Y96"/>
    <mergeCell ref="U94:V97"/>
    <mergeCell ref="AB94:AB97"/>
    <mergeCell ref="AC94:AD97"/>
    <mergeCell ref="AJ94:AJ97"/>
    <mergeCell ref="AK94:AL97"/>
    <mergeCell ref="G95:G96"/>
    <mergeCell ref="H95:H96"/>
    <mergeCell ref="I95:I96"/>
    <mergeCell ref="J95:J96"/>
    <mergeCell ref="O95:O96"/>
    <mergeCell ref="AG97:AH97"/>
    <mergeCell ref="AM97:AN97"/>
    <mergeCell ref="AO97:AP97"/>
    <mergeCell ref="AN95:AN96"/>
    <mergeCell ref="AO95:AO96"/>
    <mergeCell ref="AP95:AP96"/>
    <mergeCell ref="G97:H97"/>
    <mergeCell ref="AP91:AP92"/>
    <mergeCell ref="G93:H93"/>
    <mergeCell ref="I93:J93"/>
    <mergeCell ref="O93:P93"/>
    <mergeCell ref="Q93:R93"/>
    <mergeCell ref="W93:X93"/>
    <mergeCell ref="X91:X92"/>
    <mergeCell ref="Y91:Y92"/>
    <mergeCell ref="Z91:Z92"/>
    <mergeCell ref="AE91:AE92"/>
    <mergeCell ref="AF91:AF92"/>
    <mergeCell ref="AG91:AG92"/>
    <mergeCell ref="AK90:AL93"/>
    <mergeCell ref="G91:G92"/>
    <mergeCell ref="H91:H92"/>
    <mergeCell ref="I91:I92"/>
    <mergeCell ref="J91:J92"/>
    <mergeCell ref="O91:O92"/>
    <mergeCell ref="P91:P92"/>
    <mergeCell ref="Q91:Q92"/>
    <mergeCell ref="Y93:Z93"/>
    <mergeCell ref="AE93:AF93"/>
    <mergeCell ref="AG93:AH93"/>
    <mergeCell ref="AM93:AN93"/>
    <mergeCell ref="R91:R92"/>
    <mergeCell ref="W91:W92"/>
    <mergeCell ref="AO89:AP89"/>
    <mergeCell ref="D90:D93"/>
    <mergeCell ref="E90:F93"/>
    <mergeCell ref="L90:L93"/>
    <mergeCell ref="M90:N93"/>
    <mergeCell ref="T90:T93"/>
    <mergeCell ref="U90:V93"/>
    <mergeCell ref="AB90:AB93"/>
    <mergeCell ref="AC90:AD93"/>
    <mergeCell ref="AJ90:AJ93"/>
    <mergeCell ref="AK86:AL89"/>
    <mergeCell ref="G87:G88"/>
    <mergeCell ref="H87:H88"/>
    <mergeCell ref="I87:I88"/>
    <mergeCell ref="J87:J88"/>
    <mergeCell ref="O87:O88"/>
    <mergeCell ref="P87:P88"/>
    <mergeCell ref="Q87:Q88"/>
    <mergeCell ref="AH91:AH92"/>
    <mergeCell ref="AM91:AM92"/>
    <mergeCell ref="AN91:AN92"/>
    <mergeCell ref="AO91:AO92"/>
    <mergeCell ref="AP87:AP88"/>
    <mergeCell ref="G89:H89"/>
    <mergeCell ref="I89:J89"/>
    <mergeCell ref="O89:P89"/>
    <mergeCell ref="Q89:R89"/>
    <mergeCell ref="W89:X89"/>
    <mergeCell ref="Y89:Z89"/>
    <mergeCell ref="AE89:AF89"/>
    <mergeCell ref="AG89:AH89"/>
    <mergeCell ref="AM89:AN89"/>
    <mergeCell ref="AF87:AF88"/>
    <mergeCell ref="AG87:AG88"/>
    <mergeCell ref="AH87:AH88"/>
    <mergeCell ref="AM87:AM88"/>
    <mergeCell ref="AN87:AN88"/>
    <mergeCell ref="AO87:AO88"/>
    <mergeCell ref="R87:R88"/>
    <mergeCell ref="W87:W88"/>
    <mergeCell ref="X87:X88"/>
    <mergeCell ref="Y87:Y88"/>
    <mergeCell ref="Z87:Z88"/>
    <mergeCell ref="AE87:AE88"/>
    <mergeCell ref="AC86:AD89"/>
    <mergeCell ref="AJ86:AJ89"/>
    <mergeCell ref="D86:D89"/>
    <mergeCell ref="E86:F89"/>
    <mergeCell ref="L86:L89"/>
    <mergeCell ref="M86:N89"/>
    <mergeCell ref="T86:T89"/>
    <mergeCell ref="U86:V89"/>
    <mergeCell ref="AB86:AB89"/>
    <mergeCell ref="AC82:AD85"/>
    <mergeCell ref="AJ82:AJ85"/>
    <mergeCell ref="G83:G84"/>
    <mergeCell ref="H83:H84"/>
    <mergeCell ref="I83:I84"/>
    <mergeCell ref="J83:J84"/>
    <mergeCell ref="O83:O84"/>
    <mergeCell ref="R83:R84"/>
    <mergeCell ref="W83:W84"/>
    <mergeCell ref="X83:X84"/>
    <mergeCell ref="Y83:Y84"/>
    <mergeCell ref="U82:V85"/>
    <mergeCell ref="AB82:AB85"/>
    <mergeCell ref="AG85:AH85"/>
    <mergeCell ref="AM85:AN85"/>
    <mergeCell ref="AO85:AP85"/>
    <mergeCell ref="AK82:AL85"/>
    <mergeCell ref="AO81:AP81"/>
    <mergeCell ref="D82:D85"/>
    <mergeCell ref="E82:F85"/>
    <mergeCell ref="L82:L85"/>
    <mergeCell ref="M82:N85"/>
    <mergeCell ref="T82:T85"/>
    <mergeCell ref="AN83:AN84"/>
    <mergeCell ref="AO83:AO84"/>
    <mergeCell ref="AP83:AP84"/>
    <mergeCell ref="G85:H85"/>
    <mergeCell ref="I85:J85"/>
    <mergeCell ref="O85:P85"/>
    <mergeCell ref="Q85:R85"/>
    <mergeCell ref="W85:X85"/>
    <mergeCell ref="Y85:Z85"/>
    <mergeCell ref="AE85:AF85"/>
    <mergeCell ref="Z83:Z84"/>
    <mergeCell ref="AE83:AE84"/>
    <mergeCell ref="AF83:AF84"/>
    <mergeCell ref="AG83:AG84"/>
    <mergeCell ref="AH83:AH84"/>
    <mergeCell ref="AM83:AM84"/>
    <mergeCell ref="P83:P84"/>
    <mergeCell ref="Q83:Q84"/>
    <mergeCell ref="AP79:AP80"/>
    <mergeCell ref="G81:H81"/>
    <mergeCell ref="I81:J81"/>
    <mergeCell ref="O81:P81"/>
    <mergeCell ref="Q81:R81"/>
    <mergeCell ref="W81:X81"/>
    <mergeCell ref="X79:X80"/>
    <mergeCell ref="Y79:Y80"/>
    <mergeCell ref="Z79:Z80"/>
    <mergeCell ref="AE79:AE80"/>
    <mergeCell ref="AF79:AF80"/>
    <mergeCell ref="AG79:AG80"/>
    <mergeCell ref="AK78:AL81"/>
    <mergeCell ref="G79:G80"/>
    <mergeCell ref="H79:H80"/>
    <mergeCell ref="I79:I80"/>
    <mergeCell ref="J79:J80"/>
    <mergeCell ref="O79:O80"/>
    <mergeCell ref="P79:P80"/>
    <mergeCell ref="Q79:Q80"/>
    <mergeCell ref="Y81:Z81"/>
    <mergeCell ref="AE81:AF81"/>
    <mergeCell ref="AG81:AH81"/>
    <mergeCell ref="AM81:AN81"/>
    <mergeCell ref="R79:R80"/>
    <mergeCell ref="W79:W80"/>
    <mergeCell ref="AO77:AP77"/>
    <mergeCell ref="D78:D81"/>
    <mergeCell ref="E78:F81"/>
    <mergeCell ref="L78:L81"/>
    <mergeCell ref="M78:N81"/>
    <mergeCell ref="T78:T81"/>
    <mergeCell ref="U78:V81"/>
    <mergeCell ref="AB78:AB81"/>
    <mergeCell ref="AC78:AD81"/>
    <mergeCell ref="AJ78:AJ81"/>
    <mergeCell ref="AK74:AL77"/>
    <mergeCell ref="G75:G76"/>
    <mergeCell ref="H75:H76"/>
    <mergeCell ref="I75:I76"/>
    <mergeCell ref="J75:J76"/>
    <mergeCell ref="O75:O76"/>
    <mergeCell ref="P75:P76"/>
    <mergeCell ref="Q75:Q76"/>
    <mergeCell ref="AH79:AH80"/>
    <mergeCell ref="AM79:AM80"/>
    <mergeCell ref="AN79:AN80"/>
    <mergeCell ref="AO79:AO80"/>
    <mergeCell ref="AG77:AH77"/>
    <mergeCell ref="AM77:AN77"/>
    <mergeCell ref="AF75:AF76"/>
    <mergeCell ref="AG75:AG76"/>
    <mergeCell ref="AH75:AH76"/>
    <mergeCell ref="AM75:AM76"/>
    <mergeCell ref="AN75:AN76"/>
    <mergeCell ref="AO75:AO76"/>
    <mergeCell ref="R75:R76"/>
    <mergeCell ref="W75:W76"/>
    <mergeCell ref="X75:X76"/>
    <mergeCell ref="Y75:Y76"/>
    <mergeCell ref="Z75:Z76"/>
    <mergeCell ref="AE75:AE76"/>
    <mergeCell ref="AC74:AD77"/>
    <mergeCell ref="AJ74:AJ77"/>
    <mergeCell ref="AO73:AP73"/>
    <mergeCell ref="AK70:AL73"/>
    <mergeCell ref="AP75:AP76"/>
    <mergeCell ref="X71:X72"/>
    <mergeCell ref="Y71:Y72"/>
    <mergeCell ref="U70:V73"/>
    <mergeCell ref="AB70:AB73"/>
    <mergeCell ref="AG73:AH73"/>
    <mergeCell ref="AM73:AN73"/>
    <mergeCell ref="D74:D77"/>
    <mergeCell ref="E74:F77"/>
    <mergeCell ref="L74:L77"/>
    <mergeCell ref="M74:N77"/>
    <mergeCell ref="T74:T77"/>
    <mergeCell ref="U74:V77"/>
    <mergeCell ref="AB74:AB77"/>
    <mergeCell ref="AC70:AD73"/>
    <mergeCell ref="AJ70:AJ73"/>
    <mergeCell ref="G71:G72"/>
    <mergeCell ref="H71:H72"/>
    <mergeCell ref="I71:I72"/>
    <mergeCell ref="J71:J72"/>
    <mergeCell ref="O71:O72"/>
    <mergeCell ref="G77:H77"/>
    <mergeCell ref="I77:J77"/>
    <mergeCell ref="O77:P77"/>
    <mergeCell ref="Q77:R77"/>
    <mergeCell ref="W77:X77"/>
    <mergeCell ref="Y77:Z77"/>
    <mergeCell ref="AE77:AF77"/>
    <mergeCell ref="Q71:Q72"/>
    <mergeCell ref="R71:R72"/>
    <mergeCell ref="W71:W72"/>
    <mergeCell ref="AM69:AN69"/>
    <mergeCell ref="AO69:AP69"/>
    <mergeCell ref="D70:D73"/>
    <mergeCell ref="E70:F73"/>
    <mergeCell ref="L70:L73"/>
    <mergeCell ref="M70:N73"/>
    <mergeCell ref="T70:T73"/>
    <mergeCell ref="AN71:AN72"/>
    <mergeCell ref="AO71:AO72"/>
    <mergeCell ref="AP71:AP72"/>
    <mergeCell ref="G73:H73"/>
    <mergeCell ref="I73:J73"/>
    <mergeCell ref="O73:P73"/>
    <mergeCell ref="Q73:R73"/>
    <mergeCell ref="W73:X73"/>
    <mergeCell ref="Y73:Z73"/>
    <mergeCell ref="AE73:AF73"/>
    <mergeCell ref="Z71:Z72"/>
    <mergeCell ref="AE71:AE72"/>
    <mergeCell ref="AF71:AF72"/>
    <mergeCell ref="AG71:AG72"/>
    <mergeCell ref="AH71:AH72"/>
    <mergeCell ref="AM71:AM72"/>
    <mergeCell ref="P71:P72"/>
    <mergeCell ref="G69:H69"/>
    <mergeCell ref="AG67:AG68"/>
    <mergeCell ref="AK66:AL69"/>
    <mergeCell ref="G67:G68"/>
    <mergeCell ref="H67:H68"/>
    <mergeCell ref="I67:I68"/>
    <mergeCell ref="J67:J68"/>
    <mergeCell ref="O67:O68"/>
    <mergeCell ref="P67:P68"/>
    <mergeCell ref="Q67:Q68"/>
    <mergeCell ref="Y69:Z69"/>
    <mergeCell ref="AE69:AF69"/>
    <mergeCell ref="AG69:AH69"/>
    <mergeCell ref="I69:J69"/>
    <mergeCell ref="O69:P69"/>
    <mergeCell ref="Q69:R69"/>
    <mergeCell ref="W69:X69"/>
    <mergeCell ref="X67:X68"/>
    <mergeCell ref="Y67:Y68"/>
    <mergeCell ref="Z67:Z68"/>
    <mergeCell ref="AE67:AE68"/>
    <mergeCell ref="AF67:AF68"/>
    <mergeCell ref="R67:R68"/>
    <mergeCell ref="W67:W68"/>
    <mergeCell ref="AJ59:AJ60"/>
    <mergeCell ref="AK59:AK60"/>
    <mergeCell ref="AL59:AL60"/>
    <mergeCell ref="AO65:AP65"/>
    <mergeCell ref="D66:D69"/>
    <mergeCell ref="E66:F69"/>
    <mergeCell ref="L66:L69"/>
    <mergeCell ref="M66:N69"/>
    <mergeCell ref="T66:T69"/>
    <mergeCell ref="U66:V69"/>
    <mergeCell ref="AB66:AB69"/>
    <mergeCell ref="AC66:AD69"/>
    <mergeCell ref="AJ66:AJ69"/>
    <mergeCell ref="Y65:Z65"/>
    <mergeCell ref="AC65:AD65"/>
    <mergeCell ref="AE65:AF65"/>
    <mergeCell ref="AG65:AH65"/>
    <mergeCell ref="AK65:AL65"/>
    <mergeCell ref="AM65:AN65"/>
    <mergeCell ref="AH67:AH68"/>
    <mergeCell ref="AM67:AM68"/>
    <mergeCell ref="AN67:AN68"/>
    <mergeCell ref="AO67:AO68"/>
    <mergeCell ref="AP67:AP68"/>
    <mergeCell ref="D63:D64"/>
    <mergeCell ref="E65:F65"/>
    <mergeCell ref="G65:H65"/>
    <mergeCell ref="I65:J65"/>
    <mergeCell ref="M65:N65"/>
    <mergeCell ref="O65:P65"/>
    <mergeCell ref="Q65:R65"/>
    <mergeCell ref="U65:V65"/>
    <mergeCell ref="W65:X65"/>
    <mergeCell ref="AM59:AM61"/>
    <mergeCell ref="E61:F61"/>
    <mergeCell ref="G61:H61"/>
    <mergeCell ref="O61:P61"/>
    <mergeCell ref="Q61:R61"/>
    <mergeCell ref="Y61:Z61"/>
    <mergeCell ref="AA61:AB61"/>
    <mergeCell ref="AA59:AA60"/>
    <mergeCell ref="AB59:AB60"/>
    <mergeCell ref="AC59:AC61"/>
    <mergeCell ref="AG59:AG61"/>
    <mergeCell ref="AH59:AH61"/>
    <mergeCell ref="AI59:AI60"/>
    <mergeCell ref="AI61:AJ61"/>
    <mergeCell ref="R59:R60"/>
    <mergeCell ref="S59:S61"/>
    <mergeCell ref="W59:W61"/>
    <mergeCell ref="X59:X61"/>
    <mergeCell ref="Y59:Y60"/>
    <mergeCell ref="Z59:Z60"/>
    <mergeCell ref="I59:I61"/>
    <mergeCell ref="AK61:AL61"/>
    <mergeCell ref="M59:M61"/>
    <mergeCell ref="N59:N61"/>
    <mergeCell ref="C53:C55"/>
    <mergeCell ref="D53:D55"/>
    <mergeCell ref="E53:E54"/>
    <mergeCell ref="AM56:AM58"/>
    <mergeCell ref="E58:F58"/>
    <mergeCell ref="G58:H58"/>
    <mergeCell ref="O58:P58"/>
    <mergeCell ref="Q58:R58"/>
    <mergeCell ref="Y58:Z58"/>
    <mergeCell ref="AA58:AB58"/>
    <mergeCell ref="AI58:AJ58"/>
    <mergeCell ref="AK58:AL58"/>
    <mergeCell ref="AG56:AG58"/>
    <mergeCell ref="AH56:AH58"/>
    <mergeCell ref="AI56:AI57"/>
    <mergeCell ref="AJ56:AJ57"/>
    <mergeCell ref="AK56:AK57"/>
    <mergeCell ref="AL56:AL57"/>
    <mergeCell ref="X56:X58"/>
    <mergeCell ref="Y56:Y57"/>
    <mergeCell ref="Z56:Z57"/>
    <mergeCell ref="O56:O57"/>
    <mergeCell ref="P56:P57"/>
    <mergeCell ref="Q56:Q57"/>
    <mergeCell ref="AJ53:AJ54"/>
    <mergeCell ref="AK53:AK54"/>
    <mergeCell ref="AL53:AL54"/>
    <mergeCell ref="C59:C61"/>
    <mergeCell ref="D59:D61"/>
    <mergeCell ref="E59:E60"/>
    <mergeCell ref="F59:F60"/>
    <mergeCell ref="G59:G60"/>
    <mergeCell ref="H59:H60"/>
    <mergeCell ref="AK55:AL55"/>
    <mergeCell ref="C56:C58"/>
    <mergeCell ref="D56:D58"/>
    <mergeCell ref="E56:E57"/>
    <mergeCell ref="F56:F57"/>
    <mergeCell ref="G56:G57"/>
    <mergeCell ref="H56:H57"/>
    <mergeCell ref="I56:I58"/>
    <mergeCell ref="M56:M58"/>
    <mergeCell ref="N56:N58"/>
    <mergeCell ref="M53:M55"/>
    <mergeCell ref="N53:N55"/>
    <mergeCell ref="O53:O54"/>
    <mergeCell ref="P53:P54"/>
    <mergeCell ref="Q53:Q54"/>
    <mergeCell ref="AM53:AM55"/>
    <mergeCell ref="E55:F55"/>
    <mergeCell ref="G55:H55"/>
    <mergeCell ref="O55:P55"/>
    <mergeCell ref="Q55:R55"/>
    <mergeCell ref="Y55:Z55"/>
    <mergeCell ref="AA55:AB55"/>
    <mergeCell ref="AA53:AA54"/>
    <mergeCell ref="AB53:AB54"/>
    <mergeCell ref="AC53:AC55"/>
    <mergeCell ref="AG53:AG55"/>
    <mergeCell ref="AH53:AH55"/>
    <mergeCell ref="AI53:AI54"/>
    <mergeCell ref="AI55:AJ55"/>
    <mergeCell ref="R53:R54"/>
    <mergeCell ref="S53:S55"/>
    <mergeCell ref="W53:W55"/>
    <mergeCell ref="X53:X55"/>
    <mergeCell ref="Y53:Y54"/>
    <mergeCell ref="Z53:Z54"/>
    <mergeCell ref="I53:I55"/>
    <mergeCell ref="F53:F54"/>
    <mergeCell ref="G53:G54"/>
    <mergeCell ref="H53:H54"/>
    <mergeCell ref="AM50:AM52"/>
    <mergeCell ref="E52:F52"/>
    <mergeCell ref="G52:H52"/>
    <mergeCell ref="O52:P52"/>
    <mergeCell ref="Q52:R52"/>
    <mergeCell ref="Y52:Z52"/>
    <mergeCell ref="AA52:AB52"/>
    <mergeCell ref="AI52:AJ52"/>
    <mergeCell ref="AK52:AL52"/>
    <mergeCell ref="AG50:AG52"/>
    <mergeCell ref="AH50:AH52"/>
    <mergeCell ref="AI50:AI51"/>
    <mergeCell ref="AJ50:AJ51"/>
    <mergeCell ref="AK50:AK51"/>
    <mergeCell ref="AL50:AL51"/>
    <mergeCell ref="X50:X52"/>
    <mergeCell ref="Y50:Y51"/>
    <mergeCell ref="Z50:Z51"/>
    <mergeCell ref="AA50:AA51"/>
    <mergeCell ref="AB50:AB51"/>
    <mergeCell ref="AC50:AC52"/>
    <mergeCell ref="O50:O51"/>
    <mergeCell ref="P50:P51"/>
    <mergeCell ref="Q50:Q51"/>
    <mergeCell ref="AK49:AL49"/>
    <mergeCell ref="C50:C52"/>
    <mergeCell ref="D50:D52"/>
    <mergeCell ref="E50:E51"/>
    <mergeCell ref="F50:F51"/>
    <mergeCell ref="G50:G51"/>
    <mergeCell ref="H50:H51"/>
    <mergeCell ref="I50:I52"/>
    <mergeCell ref="M50:M52"/>
    <mergeCell ref="N50:N52"/>
    <mergeCell ref="M47:M49"/>
    <mergeCell ref="N47:N49"/>
    <mergeCell ref="O47:O48"/>
    <mergeCell ref="P47:P48"/>
    <mergeCell ref="Q47:Q48"/>
    <mergeCell ref="C47:C49"/>
    <mergeCell ref="D47:D49"/>
    <mergeCell ref="E47:E48"/>
    <mergeCell ref="F47:F48"/>
    <mergeCell ref="G47:G48"/>
    <mergeCell ref="H47:H48"/>
    <mergeCell ref="AJ47:AJ48"/>
    <mergeCell ref="AK47:AK48"/>
    <mergeCell ref="AL47:AL48"/>
    <mergeCell ref="AM47:AM49"/>
    <mergeCell ref="E49:F49"/>
    <mergeCell ref="G49:H49"/>
    <mergeCell ref="O49:P49"/>
    <mergeCell ref="Q49:R49"/>
    <mergeCell ref="Y49:Z49"/>
    <mergeCell ref="AA49:AB49"/>
    <mergeCell ref="AA47:AA48"/>
    <mergeCell ref="AB47:AB48"/>
    <mergeCell ref="AC47:AC49"/>
    <mergeCell ref="AG47:AG49"/>
    <mergeCell ref="AH47:AH49"/>
    <mergeCell ref="AI47:AI48"/>
    <mergeCell ref="AI49:AJ49"/>
    <mergeCell ref="R47:R48"/>
    <mergeCell ref="S47:S49"/>
    <mergeCell ref="W47:W49"/>
    <mergeCell ref="X47:X49"/>
    <mergeCell ref="Y47:Y48"/>
    <mergeCell ref="Z47:Z48"/>
    <mergeCell ref="I47:I49"/>
    <mergeCell ref="AM44:AM46"/>
    <mergeCell ref="E46:F46"/>
    <mergeCell ref="G46:H46"/>
    <mergeCell ref="O46:P46"/>
    <mergeCell ref="Q46:R46"/>
    <mergeCell ref="Y46:Z46"/>
    <mergeCell ref="AA46:AB46"/>
    <mergeCell ref="AI46:AJ46"/>
    <mergeCell ref="AK46:AL46"/>
    <mergeCell ref="AC44:AC46"/>
    <mergeCell ref="AG44:AG46"/>
    <mergeCell ref="AH44:AH46"/>
    <mergeCell ref="AI44:AI45"/>
    <mergeCell ref="AJ44:AJ45"/>
    <mergeCell ref="AK44:AK45"/>
    <mergeCell ref="W44:W46"/>
    <mergeCell ref="X44:X46"/>
    <mergeCell ref="Y44:Y45"/>
    <mergeCell ref="Z44:Z45"/>
    <mergeCell ref="AA44:AA45"/>
    <mergeCell ref="AB44:AB45"/>
    <mergeCell ref="N44:N46"/>
    <mergeCell ref="O44:O45"/>
    <mergeCell ref="P44:P45"/>
    <mergeCell ref="C44:C46"/>
    <mergeCell ref="D44:D46"/>
    <mergeCell ref="E44:E45"/>
    <mergeCell ref="F44:F45"/>
    <mergeCell ref="G44:G45"/>
    <mergeCell ref="H44:H45"/>
    <mergeCell ref="I44:I46"/>
    <mergeCell ref="M44:M46"/>
    <mergeCell ref="AL44:AL45"/>
    <mergeCell ref="AM41:AM43"/>
    <mergeCell ref="E43:F43"/>
    <mergeCell ref="G43:H43"/>
    <mergeCell ref="O43:P43"/>
    <mergeCell ref="Q43:R43"/>
    <mergeCell ref="Y43:Z43"/>
    <mergeCell ref="Z41:Z42"/>
    <mergeCell ref="AA41:AA42"/>
    <mergeCell ref="AB41:AB42"/>
    <mergeCell ref="AC41:AC43"/>
    <mergeCell ref="AG41:AG43"/>
    <mergeCell ref="AH41:AH43"/>
    <mergeCell ref="AA43:AB43"/>
    <mergeCell ref="Q41:Q42"/>
    <mergeCell ref="R41:R42"/>
    <mergeCell ref="S41:S43"/>
    <mergeCell ref="W41:W43"/>
    <mergeCell ref="X41:X43"/>
    <mergeCell ref="Y41:Y42"/>
    <mergeCell ref="E41:E42"/>
    <mergeCell ref="F41:F42"/>
    <mergeCell ref="G41:G42"/>
    <mergeCell ref="H41:H42"/>
    <mergeCell ref="AI43:AJ43"/>
    <mergeCell ref="C38:C40"/>
    <mergeCell ref="D38:D40"/>
    <mergeCell ref="E38:E39"/>
    <mergeCell ref="F38:F39"/>
    <mergeCell ref="G38:G39"/>
    <mergeCell ref="H38:H39"/>
    <mergeCell ref="E40:F40"/>
    <mergeCell ref="G40:H40"/>
    <mergeCell ref="AL41:AL42"/>
    <mergeCell ref="C41:C43"/>
    <mergeCell ref="D41:D43"/>
    <mergeCell ref="I41:I43"/>
    <mergeCell ref="AI41:AI42"/>
    <mergeCell ref="AM38:AM40"/>
    <mergeCell ref="R38:R39"/>
    <mergeCell ref="S38:S40"/>
    <mergeCell ref="W38:W40"/>
    <mergeCell ref="X38:X40"/>
    <mergeCell ref="Y38:Y39"/>
    <mergeCell ref="Z38:Z39"/>
    <mergeCell ref="Q40:R40"/>
    <mergeCell ref="Y40:Z40"/>
    <mergeCell ref="Q38:Q39"/>
    <mergeCell ref="AA40:AB40"/>
    <mergeCell ref="AI40:AJ40"/>
    <mergeCell ref="AK40:AL40"/>
    <mergeCell ref="AJ38:AJ39"/>
    <mergeCell ref="AK38:AK39"/>
    <mergeCell ref="AL38:AL39"/>
    <mergeCell ref="AH38:AH40"/>
    <mergeCell ref="AI38:AI39"/>
    <mergeCell ref="I35:I37"/>
    <mergeCell ref="M35:M37"/>
    <mergeCell ref="N35:N37"/>
    <mergeCell ref="O35:O36"/>
    <mergeCell ref="P35:P36"/>
    <mergeCell ref="Q35:Q36"/>
    <mergeCell ref="O37:P37"/>
    <mergeCell ref="Q37:R37"/>
    <mergeCell ref="L32:L61"/>
    <mergeCell ref="M32:M34"/>
    <mergeCell ref="N32:N34"/>
    <mergeCell ref="M41:M43"/>
    <mergeCell ref="N41:N43"/>
    <mergeCell ref="O34:P34"/>
    <mergeCell ref="Q34:R34"/>
    <mergeCell ref="I38:I40"/>
    <mergeCell ref="M38:M40"/>
    <mergeCell ref="N38:N40"/>
    <mergeCell ref="O38:O39"/>
    <mergeCell ref="P38:P39"/>
    <mergeCell ref="O40:P40"/>
    <mergeCell ref="Q44:Q45"/>
    <mergeCell ref="R44:R45"/>
    <mergeCell ref="R50:R51"/>
    <mergeCell ref="AM35:AM37"/>
    <mergeCell ref="AI37:AJ37"/>
    <mergeCell ref="AK37:AL37"/>
    <mergeCell ref="Y35:Y36"/>
    <mergeCell ref="Z35:Z36"/>
    <mergeCell ref="AA35:AA36"/>
    <mergeCell ref="AB35:AB36"/>
    <mergeCell ref="AC35:AC37"/>
    <mergeCell ref="AG35:AG37"/>
    <mergeCell ref="Y37:Z37"/>
    <mergeCell ref="AA37:AB37"/>
    <mergeCell ref="AH35:AH37"/>
    <mergeCell ref="AI35:AI36"/>
    <mergeCell ref="AJ35:AJ36"/>
    <mergeCell ref="AK35:AK36"/>
    <mergeCell ref="C35:C37"/>
    <mergeCell ref="D35:D37"/>
    <mergeCell ref="E35:E36"/>
    <mergeCell ref="F35:F36"/>
    <mergeCell ref="G35:G36"/>
    <mergeCell ref="H35:H36"/>
    <mergeCell ref="E37:F37"/>
    <mergeCell ref="G37:H37"/>
    <mergeCell ref="E34:F34"/>
    <mergeCell ref="G34:H34"/>
    <mergeCell ref="AI32:AI33"/>
    <mergeCell ref="AJ32:AJ33"/>
    <mergeCell ref="AK32:AK33"/>
    <mergeCell ref="AL32:AL33"/>
    <mergeCell ref="R32:R33"/>
    <mergeCell ref="S32:S34"/>
    <mergeCell ref="V32:V61"/>
    <mergeCell ref="W32:W34"/>
    <mergeCell ref="X32:X34"/>
    <mergeCell ref="Y32:Y33"/>
    <mergeCell ref="R35:R36"/>
    <mergeCell ref="S35:S37"/>
    <mergeCell ref="W35:W37"/>
    <mergeCell ref="X35:X37"/>
    <mergeCell ref="AG32:AG34"/>
    <mergeCell ref="AG38:AG40"/>
    <mergeCell ref="AL35:AL36"/>
    <mergeCell ref="AJ41:AJ42"/>
    <mergeCell ref="AK41:AK42"/>
    <mergeCell ref="Y34:Z34"/>
    <mergeCell ref="AA34:AB34"/>
    <mergeCell ref="AH32:AH34"/>
    <mergeCell ref="S44:S46"/>
    <mergeCell ref="AK43:AL43"/>
    <mergeCell ref="O32:O33"/>
    <mergeCell ref="P32:P33"/>
    <mergeCell ref="Q32:Q33"/>
    <mergeCell ref="O41:O42"/>
    <mergeCell ref="P41:P42"/>
    <mergeCell ref="AA32:AA33"/>
    <mergeCell ref="AB32:AB33"/>
    <mergeCell ref="AC32:AC34"/>
    <mergeCell ref="AF32:AF61"/>
    <mergeCell ref="AA38:AA39"/>
    <mergeCell ref="AB38:AB39"/>
    <mergeCell ref="AC38:AC40"/>
    <mergeCell ref="S50:S52"/>
    <mergeCell ref="W50:W52"/>
    <mergeCell ref="AA56:AA57"/>
    <mergeCell ref="AB56:AB57"/>
    <mergeCell ref="AC56:AC58"/>
    <mergeCell ref="R56:R57"/>
    <mergeCell ref="S56:S58"/>
    <mergeCell ref="W56:W58"/>
    <mergeCell ref="O59:O60"/>
    <mergeCell ref="P59:P60"/>
    <mergeCell ref="Q59:Q60"/>
    <mergeCell ref="AI31:AJ31"/>
    <mergeCell ref="AK31:AL31"/>
    <mergeCell ref="B32:B61"/>
    <mergeCell ref="C32:C34"/>
    <mergeCell ref="D32:D34"/>
    <mergeCell ref="E32:E33"/>
    <mergeCell ref="F32:F33"/>
    <mergeCell ref="G32:G33"/>
    <mergeCell ref="H32:H33"/>
    <mergeCell ref="I32:I34"/>
    <mergeCell ref="L30:M31"/>
    <mergeCell ref="N30:S30"/>
    <mergeCell ref="V30:W31"/>
    <mergeCell ref="X30:AC30"/>
    <mergeCell ref="AF30:AG31"/>
    <mergeCell ref="AH30:AM30"/>
    <mergeCell ref="O31:P31"/>
    <mergeCell ref="Q31:R31"/>
    <mergeCell ref="Y31:Z31"/>
    <mergeCell ref="AA31:AB31"/>
    <mergeCell ref="AM32:AM34"/>
    <mergeCell ref="AI34:AJ34"/>
    <mergeCell ref="AK34:AL34"/>
    <mergeCell ref="Z32:Z33"/>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E0027-3C87-4FEE-8684-335B042E620C}">
  <dimension ref="B1:AP97"/>
  <sheetViews>
    <sheetView zoomScale="70" zoomScaleNormal="70" workbookViewId="0">
      <selection activeCell="D8" sqref="D8:D10 E8:F9 G8:H9 I8:I10"/>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3" width="14.125" style="66" customWidth="1"/>
    <col min="14" max="14" width="23.375" style="66" customWidth="1"/>
    <col min="15" max="18" width="14.125" style="66" customWidth="1"/>
    <col min="19" max="20" width="8.75" style="66"/>
    <col min="21" max="21" width="19.875" style="66" customWidth="1"/>
    <col min="22" max="23" width="14.125" style="66" customWidth="1"/>
    <col min="24" max="24" width="25.875" style="66" customWidth="1"/>
    <col min="25" max="27" width="14.125" style="66" customWidth="1"/>
    <col min="28" max="29" width="8.75" style="66"/>
    <col min="30" max="30" width="19.875" style="66" customWidth="1"/>
    <col min="31" max="33" width="14.125" style="66" customWidth="1"/>
    <col min="34" max="34" width="26.75" style="66" customWidth="1"/>
    <col min="35"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551</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553</v>
      </c>
      <c r="D8" s="143"/>
      <c r="E8" s="143"/>
      <c r="F8" s="143"/>
      <c r="G8" s="143"/>
      <c r="H8" s="143"/>
      <c r="I8" s="144"/>
      <c r="J8" s="106" t="s">
        <v>265</v>
      </c>
    </row>
    <row r="9" spans="2:10" x14ac:dyDescent="0.4">
      <c r="B9" s="141"/>
      <c r="C9" s="143"/>
      <c r="D9" s="143"/>
      <c r="E9" s="143"/>
      <c r="F9" s="143"/>
      <c r="G9" s="143"/>
      <c r="H9" s="143"/>
      <c r="I9" s="145"/>
    </row>
    <row r="10" spans="2:10" x14ac:dyDescent="0.4">
      <c r="B10" s="141"/>
      <c r="C10" s="143"/>
      <c r="D10" s="143"/>
      <c r="E10" s="143">
        <f>E8+F8</f>
        <v>0</v>
      </c>
      <c r="F10" s="143"/>
      <c r="G10" s="143">
        <f>G8+H8</f>
        <v>0</v>
      </c>
      <c r="H10" s="143"/>
      <c r="I10" s="146"/>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554</v>
      </c>
      <c r="D15" s="143"/>
      <c r="E15" s="143"/>
      <c r="F15" s="143"/>
      <c r="G15" s="143"/>
      <c r="H15" s="143"/>
      <c r="I15" s="144"/>
    </row>
    <row r="16" spans="2:10" x14ac:dyDescent="0.4">
      <c r="B16" s="141"/>
      <c r="C16" s="143"/>
      <c r="D16" s="143"/>
      <c r="E16" s="143"/>
      <c r="F16" s="143"/>
      <c r="G16" s="143"/>
      <c r="H16" s="143"/>
      <c r="I16" s="145"/>
    </row>
    <row r="17" spans="2:39" x14ac:dyDescent="0.4">
      <c r="B17" s="141"/>
      <c r="C17" s="143"/>
      <c r="D17" s="143"/>
      <c r="E17" s="143">
        <f>E15+F15</f>
        <v>0</v>
      </c>
      <c r="F17" s="143"/>
      <c r="G17" s="143">
        <f>G15+H15</f>
        <v>0</v>
      </c>
      <c r="H17" s="143"/>
      <c r="I17" s="146"/>
    </row>
    <row r="18" spans="2:39" x14ac:dyDescent="0.4">
      <c r="B18" s="141"/>
      <c r="C18" s="143" t="s">
        <v>555</v>
      </c>
      <c r="D18" s="150" t="e">
        <f t="shared" ref="D18:I18" si="1">D15*D11</f>
        <v>#DIV/0!</v>
      </c>
      <c r="E18" s="150" t="e">
        <f t="shared" si="1"/>
        <v>#DIV/0!</v>
      </c>
      <c r="F18" s="150" t="e">
        <f t="shared" si="1"/>
        <v>#DIV/0!</v>
      </c>
      <c r="G18" s="150" t="e">
        <f t="shared" si="1"/>
        <v>#DIV/0!</v>
      </c>
      <c r="H18" s="150" t="e">
        <f t="shared" si="1"/>
        <v>#DIV/0!</v>
      </c>
      <c r="I18" s="147" t="e">
        <f t="shared" si="1"/>
        <v>#DIV/0!</v>
      </c>
    </row>
    <row r="19" spans="2:39" x14ac:dyDescent="0.4">
      <c r="B19" s="141"/>
      <c r="C19" s="143"/>
      <c r="D19" s="150"/>
      <c r="E19" s="150"/>
      <c r="F19" s="150"/>
      <c r="G19" s="150"/>
      <c r="H19" s="150"/>
      <c r="I19" s="148"/>
    </row>
    <row r="20" spans="2:39" x14ac:dyDescent="0.4">
      <c r="B20" s="141"/>
      <c r="C20" s="143"/>
      <c r="D20" s="150"/>
      <c r="E20" s="150" t="e">
        <f>E18+F18</f>
        <v>#DIV/0!</v>
      </c>
      <c r="F20" s="150"/>
      <c r="G20" s="150" t="e">
        <f>G18+H18</f>
        <v>#DIV/0!</v>
      </c>
      <c r="H20" s="150"/>
      <c r="I20" s="149"/>
    </row>
    <row r="21" spans="2:3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39" x14ac:dyDescent="0.4">
      <c r="B22" s="77"/>
      <c r="C22" s="77"/>
      <c r="D22" s="151" t="s">
        <v>261</v>
      </c>
      <c r="E22" s="78"/>
      <c r="F22" s="78"/>
      <c r="G22" s="78"/>
      <c r="H22" s="78"/>
      <c r="I22" s="78"/>
    </row>
    <row r="23" spans="2:39" x14ac:dyDescent="0.4">
      <c r="B23" s="77"/>
      <c r="C23" s="77"/>
      <c r="D23" s="152"/>
      <c r="E23" s="78"/>
      <c r="F23" s="78"/>
      <c r="G23" s="78"/>
      <c r="H23" s="78"/>
      <c r="I23" s="78"/>
    </row>
    <row r="24" spans="2:39" x14ac:dyDescent="0.4">
      <c r="B24" s="77"/>
      <c r="C24" s="77"/>
      <c r="D24" s="78"/>
      <c r="E24" s="78"/>
      <c r="F24" s="78"/>
      <c r="G24" s="78"/>
      <c r="H24" s="78"/>
      <c r="I24" s="78"/>
    </row>
    <row r="25" spans="2:39" x14ac:dyDescent="0.4">
      <c r="B25" s="77"/>
      <c r="C25" s="77"/>
      <c r="D25" s="78"/>
      <c r="E25" s="78"/>
      <c r="F25" s="78"/>
      <c r="G25" s="78"/>
      <c r="H25" s="78"/>
      <c r="I25" s="78"/>
    </row>
    <row r="26" spans="2:39" x14ac:dyDescent="0.4">
      <c r="B26" s="77"/>
      <c r="C26" s="77"/>
      <c r="D26" s="78"/>
      <c r="E26" s="78"/>
      <c r="F26" s="78"/>
      <c r="G26" s="78"/>
      <c r="H26" s="78"/>
      <c r="I26" s="78"/>
    </row>
    <row r="27" spans="2:39" x14ac:dyDescent="0.4">
      <c r="B27" s="77"/>
      <c r="C27" s="77"/>
      <c r="D27" s="77"/>
      <c r="E27" s="78"/>
      <c r="F27" s="78"/>
      <c r="G27" s="78"/>
      <c r="H27" s="78"/>
      <c r="I27" s="78"/>
    </row>
    <row r="29" spans="2:39" ht="19.5" thickBot="1" x14ac:dyDescent="0.45">
      <c r="D29" s="79"/>
    </row>
    <row r="30" spans="2:39" ht="19.5" customHeight="1"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c r="AF30" s="134" t="s">
        <v>140</v>
      </c>
      <c r="AG30" s="135"/>
      <c r="AH30" s="138" t="s">
        <v>121</v>
      </c>
      <c r="AI30" s="138"/>
      <c r="AJ30" s="138"/>
      <c r="AK30" s="138"/>
      <c r="AL30" s="138"/>
      <c r="AM30" s="139"/>
    </row>
    <row r="31" spans="2:3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c r="AF31" s="190"/>
      <c r="AG31" s="274"/>
      <c r="AH31" s="102" t="s">
        <v>183</v>
      </c>
      <c r="AI31" s="275" t="s">
        <v>123</v>
      </c>
      <c r="AJ31" s="275"/>
      <c r="AK31" s="275" t="s">
        <v>124</v>
      </c>
      <c r="AL31" s="275"/>
      <c r="AM31" s="103" t="s">
        <v>125</v>
      </c>
    </row>
    <row r="32" spans="2:39" x14ac:dyDescent="0.4">
      <c r="B32" s="281" t="s">
        <v>193</v>
      </c>
      <c r="C32" s="272" t="s">
        <v>496</v>
      </c>
      <c r="D32" s="273" t="s">
        <v>511</v>
      </c>
      <c r="E32" s="143">
        <v>147</v>
      </c>
      <c r="F32" s="143">
        <v>25</v>
      </c>
      <c r="G32" s="143">
        <v>145</v>
      </c>
      <c r="H32" s="143">
        <v>25</v>
      </c>
      <c r="I32" s="278">
        <v>633</v>
      </c>
      <c r="K32"/>
      <c r="L32" s="281" t="s">
        <v>193</v>
      </c>
      <c r="M32" s="272" t="s">
        <v>457</v>
      </c>
      <c r="N32" s="273" t="s">
        <v>458</v>
      </c>
      <c r="O32" s="142">
        <v>154</v>
      </c>
      <c r="P32" s="154">
        <v>46</v>
      </c>
      <c r="Q32" s="154">
        <v>174</v>
      </c>
      <c r="R32" s="144">
        <v>46</v>
      </c>
      <c r="S32" s="278">
        <v>328</v>
      </c>
      <c r="V32" s="281" t="s">
        <v>193</v>
      </c>
      <c r="W32" s="272" t="s">
        <v>390</v>
      </c>
      <c r="X32" s="273" t="s">
        <v>397</v>
      </c>
      <c r="Y32" s="273">
        <v>111</v>
      </c>
      <c r="Z32" s="273">
        <v>72</v>
      </c>
      <c r="AA32" s="273">
        <v>191</v>
      </c>
      <c r="AB32" s="273">
        <v>72</v>
      </c>
      <c r="AC32" s="278">
        <v>175</v>
      </c>
      <c r="AF32" s="191" t="s">
        <v>193</v>
      </c>
      <c r="AG32" s="272" t="s">
        <v>333</v>
      </c>
      <c r="AH32" s="273" t="s">
        <v>344</v>
      </c>
      <c r="AI32" s="273">
        <v>232</v>
      </c>
      <c r="AJ32" s="273">
        <v>59</v>
      </c>
      <c r="AK32" s="273">
        <v>173</v>
      </c>
      <c r="AL32" s="273">
        <v>59</v>
      </c>
      <c r="AM32" s="194">
        <v>704</v>
      </c>
    </row>
    <row r="33" spans="2:40" x14ac:dyDescent="0.4">
      <c r="B33" s="282"/>
      <c r="C33" s="141"/>
      <c r="D33" s="143"/>
      <c r="E33" s="143"/>
      <c r="F33" s="143"/>
      <c r="G33" s="143"/>
      <c r="H33" s="143"/>
      <c r="I33" s="184"/>
      <c r="K33"/>
      <c r="L33" s="282"/>
      <c r="M33" s="141"/>
      <c r="N33" s="143"/>
      <c r="O33" s="264"/>
      <c r="P33" s="156"/>
      <c r="Q33" s="156"/>
      <c r="R33" s="146"/>
      <c r="S33" s="184"/>
      <c r="V33" s="282"/>
      <c r="W33" s="141"/>
      <c r="X33" s="143"/>
      <c r="Y33" s="143"/>
      <c r="Z33" s="143"/>
      <c r="AA33" s="143"/>
      <c r="AB33" s="143"/>
      <c r="AC33" s="184"/>
      <c r="AF33" s="192"/>
      <c r="AG33" s="141"/>
      <c r="AH33" s="143"/>
      <c r="AI33" s="143"/>
      <c r="AJ33" s="143"/>
      <c r="AK33" s="143"/>
      <c r="AL33" s="143"/>
      <c r="AM33" s="145"/>
    </row>
    <row r="34" spans="2:40" ht="19.5" thickBot="1" x14ac:dyDescent="0.45">
      <c r="B34" s="282"/>
      <c r="C34" s="153"/>
      <c r="D34" s="177"/>
      <c r="E34" s="277">
        <f>E32+F32</f>
        <v>172</v>
      </c>
      <c r="F34" s="277"/>
      <c r="G34" s="277">
        <f>G32+H32</f>
        <v>170</v>
      </c>
      <c r="H34" s="277"/>
      <c r="I34" s="185"/>
      <c r="K34"/>
      <c r="L34" s="282"/>
      <c r="M34" s="153"/>
      <c r="N34" s="177"/>
      <c r="O34" s="277">
        <f>O32+P32</f>
        <v>200</v>
      </c>
      <c r="P34" s="277"/>
      <c r="Q34" s="277">
        <f>Q32+R32</f>
        <v>220</v>
      </c>
      <c r="R34" s="277"/>
      <c r="S34" s="185"/>
      <c r="V34" s="282"/>
      <c r="W34" s="153"/>
      <c r="X34" s="177"/>
      <c r="Y34" s="277">
        <f>Y32+Z32</f>
        <v>183</v>
      </c>
      <c r="Z34" s="277"/>
      <c r="AA34" s="277">
        <f>AA32+AB32</f>
        <v>263</v>
      </c>
      <c r="AB34" s="277"/>
      <c r="AC34" s="185"/>
      <c r="AF34" s="192"/>
      <c r="AG34" s="153"/>
      <c r="AH34" s="177"/>
      <c r="AI34" s="207">
        <f>AI32+AJ32</f>
        <v>291</v>
      </c>
      <c r="AJ34" s="208"/>
      <c r="AK34" s="207">
        <f>AK32+AL32</f>
        <v>232</v>
      </c>
      <c r="AL34" s="208"/>
      <c r="AM34" s="176"/>
    </row>
    <row r="35" spans="2:40" x14ac:dyDescent="0.4">
      <c r="B35" s="282"/>
      <c r="C35" s="272" t="s">
        <v>497</v>
      </c>
      <c r="D35" s="279" t="s">
        <v>520</v>
      </c>
      <c r="E35" s="143">
        <v>111</v>
      </c>
      <c r="F35" s="143">
        <v>20</v>
      </c>
      <c r="G35" s="143">
        <v>137</v>
      </c>
      <c r="H35" s="143">
        <v>20</v>
      </c>
      <c r="I35" s="144">
        <v>397</v>
      </c>
      <c r="K35"/>
      <c r="L35" s="282"/>
      <c r="M35" s="272" t="s">
        <v>459</v>
      </c>
      <c r="N35" s="279" t="s">
        <v>474</v>
      </c>
      <c r="O35" s="143">
        <v>155</v>
      </c>
      <c r="P35" s="143">
        <v>47</v>
      </c>
      <c r="Q35" s="143">
        <v>194</v>
      </c>
      <c r="R35" s="143">
        <v>47</v>
      </c>
      <c r="S35" s="144">
        <v>648</v>
      </c>
      <c r="V35" s="282"/>
      <c r="W35" s="272" t="s">
        <v>391</v>
      </c>
      <c r="X35" s="279" t="s">
        <v>409</v>
      </c>
      <c r="Y35" s="273">
        <v>183</v>
      </c>
      <c r="Z35" s="273">
        <v>26</v>
      </c>
      <c r="AA35" s="273">
        <v>183</v>
      </c>
      <c r="AB35" s="273">
        <v>26</v>
      </c>
      <c r="AC35" s="278">
        <v>508</v>
      </c>
      <c r="AF35" s="192"/>
      <c r="AG35" s="272" t="s">
        <v>334</v>
      </c>
      <c r="AH35" s="197" t="s">
        <v>359</v>
      </c>
      <c r="AI35" s="273">
        <v>274</v>
      </c>
      <c r="AJ35" s="273">
        <v>47</v>
      </c>
      <c r="AK35" s="273">
        <v>257</v>
      </c>
      <c r="AL35" s="273">
        <v>47</v>
      </c>
      <c r="AM35" s="194">
        <v>1841</v>
      </c>
    </row>
    <row r="36" spans="2:40" x14ac:dyDescent="0.4">
      <c r="B36" s="282"/>
      <c r="C36" s="141"/>
      <c r="D36" s="150"/>
      <c r="E36" s="143"/>
      <c r="F36" s="143"/>
      <c r="G36" s="143"/>
      <c r="H36" s="143"/>
      <c r="I36" s="145"/>
      <c r="K36"/>
      <c r="L36" s="282"/>
      <c r="M36" s="141"/>
      <c r="N36" s="150"/>
      <c r="O36" s="143"/>
      <c r="P36" s="143"/>
      <c r="Q36" s="143"/>
      <c r="R36" s="143"/>
      <c r="S36" s="145"/>
      <c r="V36" s="282"/>
      <c r="W36" s="141"/>
      <c r="X36" s="150"/>
      <c r="Y36" s="143"/>
      <c r="Z36" s="143"/>
      <c r="AA36" s="143"/>
      <c r="AB36" s="143"/>
      <c r="AC36" s="184"/>
      <c r="AF36" s="192"/>
      <c r="AG36" s="141"/>
      <c r="AH36" s="204"/>
      <c r="AI36" s="143"/>
      <c r="AJ36" s="143"/>
      <c r="AK36" s="143"/>
      <c r="AL36" s="143"/>
      <c r="AM36" s="145"/>
    </row>
    <row r="37" spans="2:40" ht="19.5" thickBot="1" x14ac:dyDescent="0.45">
      <c r="B37" s="282"/>
      <c r="C37" s="153"/>
      <c r="D37" s="280"/>
      <c r="E37" s="277">
        <f>E35+F35</f>
        <v>131</v>
      </c>
      <c r="F37" s="277"/>
      <c r="G37" s="277">
        <f>G35+H35</f>
        <v>157</v>
      </c>
      <c r="H37" s="277"/>
      <c r="I37" s="146"/>
      <c r="K37"/>
      <c r="L37" s="282"/>
      <c r="M37" s="153"/>
      <c r="N37" s="280"/>
      <c r="O37" s="277">
        <f>O35+P35</f>
        <v>202</v>
      </c>
      <c r="P37" s="277"/>
      <c r="Q37" s="277">
        <f>Q35+R35</f>
        <v>241</v>
      </c>
      <c r="R37" s="277"/>
      <c r="S37" s="146"/>
      <c r="V37" s="282"/>
      <c r="W37" s="153"/>
      <c r="X37" s="280"/>
      <c r="Y37" s="277">
        <f>Y35+Z35</f>
        <v>209</v>
      </c>
      <c r="Z37" s="277"/>
      <c r="AA37" s="277">
        <f>AA35+AB35</f>
        <v>209</v>
      </c>
      <c r="AB37" s="277"/>
      <c r="AC37" s="185"/>
      <c r="AF37" s="192"/>
      <c r="AG37" s="153"/>
      <c r="AH37" s="205"/>
      <c r="AI37" s="207">
        <f>AI35+AJ35</f>
        <v>321</v>
      </c>
      <c r="AJ37" s="208"/>
      <c r="AK37" s="207">
        <f>AK35+AL35</f>
        <v>304</v>
      </c>
      <c r="AL37" s="208"/>
      <c r="AM37" s="176"/>
    </row>
    <row r="38" spans="2:40" x14ac:dyDescent="0.4">
      <c r="B38" s="282"/>
      <c r="C38" s="272" t="s">
        <v>498</v>
      </c>
      <c r="D38" s="273" t="s">
        <v>523</v>
      </c>
      <c r="E38" s="143">
        <v>109</v>
      </c>
      <c r="F38" s="143">
        <v>37</v>
      </c>
      <c r="G38" s="143">
        <v>121</v>
      </c>
      <c r="H38" s="143">
        <v>37</v>
      </c>
      <c r="I38" s="144">
        <v>445</v>
      </c>
      <c r="K38"/>
      <c r="L38" s="282"/>
      <c r="M38" s="272" t="s">
        <v>448</v>
      </c>
      <c r="N38" s="273" t="s">
        <v>478</v>
      </c>
      <c r="O38" s="143">
        <v>151</v>
      </c>
      <c r="P38" s="143">
        <v>17</v>
      </c>
      <c r="Q38" s="143">
        <v>113</v>
      </c>
      <c r="R38" s="143">
        <v>17</v>
      </c>
      <c r="S38" s="144">
        <v>251</v>
      </c>
      <c r="V38" s="282"/>
      <c r="W38" s="272" t="s">
        <v>398</v>
      </c>
      <c r="X38" s="273" t="s">
        <v>419</v>
      </c>
      <c r="Y38" s="273">
        <v>182</v>
      </c>
      <c r="Z38" s="273">
        <v>72</v>
      </c>
      <c r="AA38" s="273">
        <v>253</v>
      </c>
      <c r="AB38" s="273">
        <v>72</v>
      </c>
      <c r="AC38" s="278">
        <v>553</v>
      </c>
      <c r="AF38" s="192"/>
      <c r="AG38" s="272" t="s">
        <v>335</v>
      </c>
      <c r="AH38" s="273" t="s">
        <v>364</v>
      </c>
      <c r="AI38" s="273">
        <v>275</v>
      </c>
      <c r="AJ38" s="273">
        <v>74</v>
      </c>
      <c r="AK38" s="273">
        <v>253</v>
      </c>
      <c r="AL38" s="273">
        <v>74</v>
      </c>
      <c r="AM38" s="194">
        <v>1867</v>
      </c>
    </row>
    <row r="39" spans="2:40" x14ac:dyDescent="0.4">
      <c r="B39" s="282"/>
      <c r="C39" s="141"/>
      <c r="D39" s="143"/>
      <c r="E39" s="143"/>
      <c r="F39" s="143"/>
      <c r="G39" s="143"/>
      <c r="H39" s="143"/>
      <c r="I39" s="145"/>
      <c r="K39"/>
      <c r="L39" s="282"/>
      <c r="M39" s="141"/>
      <c r="N39" s="143"/>
      <c r="O39" s="143"/>
      <c r="P39" s="143"/>
      <c r="Q39" s="143"/>
      <c r="R39" s="143"/>
      <c r="S39" s="145"/>
      <c r="V39" s="282"/>
      <c r="W39" s="141"/>
      <c r="X39" s="143"/>
      <c r="Y39" s="143"/>
      <c r="Z39" s="143"/>
      <c r="AA39" s="143"/>
      <c r="AB39" s="143"/>
      <c r="AC39" s="184"/>
      <c r="AF39" s="192"/>
      <c r="AG39" s="141"/>
      <c r="AH39" s="143"/>
      <c r="AI39" s="143"/>
      <c r="AJ39" s="143"/>
      <c r="AK39" s="143"/>
      <c r="AL39" s="143"/>
      <c r="AM39" s="145"/>
    </row>
    <row r="40" spans="2:40" ht="19.5" thickBot="1" x14ac:dyDescent="0.45">
      <c r="B40" s="282"/>
      <c r="C40" s="153"/>
      <c r="D40" s="177"/>
      <c r="E40" s="277">
        <f>E38+F38</f>
        <v>146</v>
      </c>
      <c r="F40" s="277"/>
      <c r="G40" s="277">
        <f>G38+H38</f>
        <v>158</v>
      </c>
      <c r="H40" s="277"/>
      <c r="I40" s="146"/>
      <c r="K40"/>
      <c r="L40" s="282"/>
      <c r="M40" s="153"/>
      <c r="N40" s="177"/>
      <c r="O40" s="277">
        <f>O38+P38</f>
        <v>168</v>
      </c>
      <c r="P40" s="277"/>
      <c r="Q40" s="277">
        <f>Q38+R38</f>
        <v>130</v>
      </c>
      <c r="R40" s="277"/>
      <c r="S40" s="146"/>
      <c r="V40" s="282"/>
      <c r="W40" s="153"/>
      <c r="X40" s="177"/>
      <c r="Y40" s="277">
        <f>Y38+Z38</f>
        <v>254</v>
      </c>
      <c r="Z40" s="277"/>
      <c r="AA40" s="277">
        <f>AA38+AB38</f>
        <v>325</v>
      </c>
      <c r="AB40" s="277"/>
      <c r="AC40" s="185"/>
      <c r="AF40" s="192"/>
      <c r="AG40" s="153"/>
      <c r="AH40" s="177"/>
      <c r="AI40" s="207">
        <f>AI38+AJ38</f>
        <v>349</v>
      </c>
      <c r="AJ40" s="208"/>
      <c r="AK40" s="207">
        <f>AK38+AL38</f>
        <v>327</v>
      </c>
      <c r="AL40" s="208"/>
      <c r="AM40" s="176"/>
      <c r="AN40" s="66">
        <v>82.9</v>
      </c>
    </row>
    <row r="41" spans="2:40" x14ac:dyDescent="0.4">
      <c r="B41" s="282"/>
      <c r="C41" s="272" t="s">
        <v>499</v>
      </c>
      <c r="D41" s="143" t="s">
        <v>526</v>
      </c>
      <c r="E41" s="143">
        <v>145</v>
      </c>
      <c r="F41" s="143">
        <v>40</v>
      </c>
      <c r="G41" s="143">
        <v>123</v>
      </c>
      <c r="H41" s="143">
        <v>40</v>
      </c>
      <c r="I41" s="144">
        <v>367</v>
      </c>
      <c r="K41"/>
      <c r="L41" s="282"/>
      <c r="M41" s="272" t="s">
        <v>449</v>
      </c>
      <c r="N41" s="273" t="s">
        <v>481</v>
      </c>
      <c r="O41" s="143">
        <v>104</v>
      </c>
      <c r="P41" s="143">
        <v>31</v>
      </c>
      <c r="Q41" s="143">
        <v>139</v>
      </c>
      <c r="R41" s="143">
        <v>31</v>
      </c>
      <c r="S41" s="144">
        <v>484</v>
      </c>
      <c r="V41" s="282"/>
      <c r="W41" s="272" t="s">
        <v>399</v>
      </c>
      <c r="X41" s="273" t="s">
        <v>423</v>
      </c>
      <c r="Y41" s="273">
        <v>84</v>
      </c>
      <c r="Z41" s="273">
        <v>23</v>
      </c>
      <c r="AA41" s="273">
        <v>102</v>
      </c>
      <c r="AB41" s="273">
        <v>23</v>
      </c>
      <c r="AC41" s="278">
        <v>332</v>
      </c>
      <c r="AF41" s="192"/>
      <c r="AG41" s="272" t="s">
        <v>336</v>
      </c>
      <c r="AH41" s="273" t="s">
        <v>365</v>
      </c>
      <c r="AI41" s="273">
        <v>362</v>
      </c>
      <c r="AJ41" s="273">
        <v>110</v>
      </c>
      <c r="AK41" s="273">
        <v>475</v>
      </c>
      <c r="AL41" s="273">
        <v>110</v>
      </c>
      <c r="AM41" s="194">
        <v>3341</v>
      </c>
    </row>
    <row r="42" spans="2:40" x14ac:dyDescent="0.4">
      <c r="B42" s="282"/>
      <c r="C42" s="141"/>
      <c r="D42" s="143"/>
      <c r="E42" s="143"/>
      <c r="F42" s="143"/>
      <c r="G42" s="143"/>
      <c r="H42" s="143"/>
      <c r="I42" s="145"/>
      <c r="K42"/>
      <c r="L42" s="282"/>
      <c r="M42" s="141"/>
      <c r="N42" s="143"/>
      <c r="O42" s="143"/>
      <c r="P42" s="143"/>
      <c r="Q42" s="143"/>
      <c r="R42" s="143"/>
      <c r="S42" s="145"/>
      <c r="V42" s="282"/>
      <c r="W42" s="141"/>
      <c r="X42" s="143"/>
      <c r="Y42" s="143"/>
      <c r="Z42" s="143"/>
      <c r="AA42" s="143"/>
      <c r="AB42" s="143"/>
      <c r="AC42" s="184"/>
      <c r="AF42" s="192"/>
      <c r="AG42" s="141"/>
      <c r="AH42" s="143"/>
      <c r="AI42" s="143"/>
      <c r="AJ42" s="143"/>
      <c r="AK42" s="143"/>
      <c r="AL42" s="143"/>
      <c r="AM42" s="145"/>
    </row>
    <row r="43" spans="2:40" ht="19.5" thickBot="1" x14ac:dyDescent="0.45">
      <c r="B43" s="282"/>
      <c r="C43" s="153"/>
      <c r="D43" s="143"/>
      <c r="E43" s="277">
        <f>E41+F41</f>
        <v>185</v>
      </c>
      <c r="F43" s="277"/>
      <c r="G43" s="277">
        <f>G41+H41</f>
        <v>163</v>
      </c>
      <c r="H43" s="277"/>
      <c r="I43" s="146"/>
      <c r="K43"/>
      <c r="L43" s="282"/>
      <c r="M43" s="153"/>
      <c r="N43" s="177"/>
      <c r="O43" s="277">
        <f>O41+P41</f>
        <v>135</v>
      </c>
      <c r="P43" s="277"/>
      <c r="Q43" s="277">
        <f>Q41+R41</f>
        <v>170</v>
      </c>
      <c r="R43" s="277"/>
      <c r="S43" s="146"/>
      <c r="V43" s="282"/>
      <c r="W43" s="153"/>
      <c r="X43" s="177"/>
      <c r="Y43" s="277">
        <f>Y41+Z41</f>
        <v>107</v>
      </c>
      <c r="Z43" s="277"/>
      <c r="AA43" s="277">
        <f>AA41+AB41</f>
        <v>125</v>
      </c>
      <c r="AB43" s="277"/>
      <c r="AC43" s="185"/>
      <c r="AF43" s="192"/>
      <c r="AG43" s="153"/>
      <c r="AH43" s="177"/>
      <c r="AI43" s="207">
        <f>AI41+AJ41</f>
        <v>472</v>
      </c>
      <c r="AJ43" s="208"/>
      <c r="AK43" s="207">
        <f>AK41+AL41</f>
        <v>585</v>
      </c>
      <c r="AL43" s="208"/>
      <c r="AM43" s="176"/>
      <c r="AN43" s="66">
        <v>148.47999999999999</v>
      </c>
    </row>
    <row r="44" spans="2:40" x14ac:dyDescent="0.4">
      <c r="B44" s="282"/>
      <c r="C44" s="272" t="s">
        <v>512</v>
      </c>
      <c r="D44" s="143" t="s">
        <v>530</v>
      </c>
      <c r="E44" s="143">
        <v>203</v>
      </c>
      <c r="F44" s="143">
        <v>41</v>
      </c>
      <c r="G44" s="143">
        <v>213</v>
      </c>
      <c r="H44" s="143">
        <v>41</v>
      </c>
      <c r="I44" s="144">
        <v>288</v>
      </c>
      <c r="K44"/>
      <c r="L44" s="282"/>
      <c r="M44" s="272" t="s">
        <v>450</v>
      </c>
      <c r="N44" s="143" t="s">
        <v>484</v>
      </c>
      <c r="O44" s="143">
        <v>133</v>
      </c>
      <c r="P44" s="143">
        <v>29</v>
      </c>
      <c r="Q44" s="143">
        <v>146</v>
      </c>
      <c r="R44" s="143">
        <v>29</v>
      </c>
      <c r="S44" s="144">
        <v>432</v>
      </c>
      <c r="V44" s="282"/>
      <c r="W44" s="272" t="s">
        <v>427</v>
      </c>
      <c r="X44" s="273" t="s">
        <v>428</v>
      </c>
      <c r="Y44" s="273">
        <v>76</v>
      </c>
      <c r="Z44" s="273">
        <v>20</v>
      </c>
      <c r="AA44" s="273">
        <v>78</v>
      </c>
      <c r="AB44" s="273">
        <v>20</v>
      </c>
      <c r="AC44" s="278">
        <v>332</v>
      </c>
      <c r="AF44" s="192"/>
      <c r="AG44" s="272" t="s">
        <v>337</v>
      </c>
      <c r="AH44" s="143" t="s">
        <v>370</v>
      </c>
      <c r="AI44" s="143">
        <v>457</v>
      </c>
      <c r="AJ44" s="143">
        <v>150</v>
      </c>
      <c r="AK44" s="143">
        <v>536</v>
      </c>
      <c r="AL44" s="143">
        <v>150</v>
      </c>
      <c r="AM44" s="144">
        <v>2319</v>
      </c>
    </row>
    <row r="45" spans="2:40" x14ac:dyDescent="0.4">
      <c r="B45" s="282"/>
      <c r="C45" s="141"/>
      <c r="D45" s="143"/>
      <c r="E45" s="143"/>
      <c r="F45" s="143"/>
      <c r="G45" s="143"/>
      <c r="H45" s="143"/>
      <c r="I45" s="145"/>
      <c r="K45"/>
      <c r="L45" s="282"/>
      <c r="M45" s="141"/>
      <c r="N45" s="143"/>
      <c r="O45" s="143"/>
      <c r="P45" s="143"/>
      <c r="Q45" s="143"/>
      <c r="R45" s="143"/>
      <c r="S45" s="145"/>
      <c r="V45" s="282"/>
      <c r="W45" s="141"/>
      <c r="X45" s="143"/>
      <c r="Y45" s="143"/>
      <c r="Z45" s="143"/>
      <c r="AA45" s="143"/>
      <c r="AB45" s="143"/>
      <c r="AC45" s="184"/>
      <c r="AF45" s="192"/>
      <c r="AG45" s="141"/>
      <c r="AH45" s="143"/>
      <c r="AI45" s="143"/>
      <c r="AJ45" s="143"/>
      <c r="AK45" s="143"/>
      <c r="AL45" s="143"/>
      <c r="AM45" s="145"/>
    </row>
    <row r="46" spans="2:40" ht="19.5" thickBot="1" x14ac:dyDescent="0.45">
      <c r="B46" s="282"/>
      <c r="C46" s="153"/>
      <c r="D46" s="143"/>
      <c r="E46" s="277">
        <f>E44+F44</f>
        <v>244</v>
      </c>
      <c r="F46" s="277"/>
      <c r="G46" s="277">
        <f>G44+H44</f>
        <v>254</v>
      </c>
      <c r="H46" s="277"/>
      <c r="I46" s="146"/>
      <c r="K46"/>
      <c r="L46" s="282"/>
      <c r="M46" s="153"/>
      <c r="N46" s="143"/>
      <c r="O46" s="277">
        <f>O44+P44</f>
        <v>162</v>
      </c>
      <c r="P46" s="277"/>
      <c r="Q46" s="277">
        <f>Q44+R44</f>
        <v>175</v>
      </c>
      <c r="R46" s="277"/>
      <c r="S46" s="146"/>
      <c r="V46" s="282"/>
      <c r="W46" s="153"/>
      <c r="X46" s="177"/>
      <c r="Y46" s="277">
        <f>Y44+Z44</f>
        <v>96</v>
      </c>
      <c r="Z46" s="277"/>
      <c r="AA46" s="277">
        <f>AA44+AB44</f>
        <v>98</v>
      </c>
      <c r="AB46" s="277"/>
      <c r="AC46" s="185"/>
      <c r="AF46" s="192"/>
      <c r="AG46" s="153"/>
      <c r="AH46" s="143"/>
      <c r="AI46" s="207">
        <f>AI44+AJ44</f>
        <v>607</v>
      </c>
      <c r="AJ46" s="208"/>
      <c r="AK46" s="207">
        <f>AK44+AL44</f>
        <v>686</v>
      </c>
      <c r="AL46" s="208"/>
      <c r="AM46" s="146"/>
      <c r="AN46" s="66">
        <v>103</v>
      </c>
    </row>
    <row r="47" spans="2:40" x14ac:dyDescent="0.4">
      <c r="B47" s="282"/>
      <c r="C47" s="272" t="s">
        <v>513</v>
      </c>
      <c r="D47" s="143" t="s">
        <v>536</v>
      </c>
      <c r="E47" s="143">
        <v>119</v>
      </c>
      <c r="F47" s="143">
        <v>51</v>
      </c>
      <c r="G47" s="143">
        <v>107</v>
      </c>
      <c r="H47" s="143">
        <v>51</v>
      </c>
      <c r="I47" s="144">
        <v>233</v>
      </c>
      <c r="K47" s="88"/>
      <c r="L47" s="282"/>
      <c r="M47" s="272" t="s">
        <v>451</v>
      </c>
      <c r="N47" s="273" t="s">
        <v>492</v>
      </c>
      <c r="O47" s="273">
        <v>215</v>
      </c>
      <c r="P47" s="273">
        <v>37</v>
      </c>
      <c r="Q47" s="273">
        <v>168</v>
      </c>
      <c r="R47" s="273">
        <v>37</v>
      </c>
      <c r="S47" s="278">
        <v>478</v>
      </c>
      <c r="V47" s="282"/>
      <c r="W47" s="272" t="s">
        <v>429</v>
      </c>
      <c r="X47" s="273" t="s">
        <v>432</v>
      </c>
      <c r="Y47" s="273">
        <v>102</v>
      </c>
      <c r="Z47" s="273">
        <v>24</v>
      </c>
      <c r="AA47" s="273">
        <v>72</v>
      </c>
      <c r="AB47" s="273">
        <v>24</v>
      </c>
      <c r="AC47" s="278">
        <v>184</v>
      </c>
      <c r="AF47" s="192"/>
      <c r="AG47" s="272" t="s">
        <v>338</v>
      </c>
      <c r="AH47" s="143" t="s">
        <v>374</v>
      </c>
      <c r="AI47" s="143">
        <v>754</v>
      </c>
      <c r="AJ47" s="143">
        <v>244</v>
      </c>
      <c r="AK47" s="143">
        <v>853</v>
      </c>
      <c r="AL47" s="143">
        <v>244</v>
      </c>
      <c r="AM47" s="144">
        <v>3095</v>
      </c>
    </row>
    <row r="48" spans="2:40" x14ac:dyDescent="0.4">
      <c r="B48" s="282"/>
      <c r="C48" s="141"/>
      <c r="D48" s="143"/>
      <c r="E48" s="143"/>
      <c r="F48" s="143"/>
      <c r="G48" s="143"/>
      <c r="H48" s="143"/>
      <c r="I48" s="145"/>
      <c r="K48" s="88"/>
      <c r="L48" s="282"/>
      <c r="M48" s="141"/>
      <c r="N48" s="143"/>
      <c r="O48" s="143"/>
      <c r="P48" s="143"/>
      <c r="Q48" s="143"/>
      <c r="R48" s="143"/>
      <c r="S48" s="184"/>
      <c r="V48" s="282"/>
      <c r="W48" s="141"/>
      <c r="X48" s="143"/>
      <c r="Y48" s="143"/>
      <c r="Z48" s="143"/>
      <c r="AA48" s="143"/>
      <c r="AB48" s="143"/>
      <c r="AC48" s="184"/>
      <c r="AF48" s="192"/>
      <c r="AG48" s="141"/>
      <c r="AH48" s="143"/>
      <c r="AI48" s="143"/>
      <c r="AJ48" s="143"/>
      <c r="AK48" s="143"/>
      <c r="AL48" s="143"/>
      <c r="AM48" s="145"/>
    </row>
    <row r="49" spans="2:40" ht="19.5" thickBot="1" x14ac:dyDescent="0.45">
      <c r="B49" s="282"/>
      <c r="C49" s="153"/>
      <c r="D49" s="143"/>
      <c r="E49" s="277">
        <f>E47+F47</f>
        <v>170</v>
      </c>
      <c r="F49" s="277"/>
      <c r="G49" s="277">
        <f>G47+H47</f>
        <v>158</v>
      </c>
      <c r="H49" s="277"/>
      <c r="I49" s="146"/>
      <c r="K49" s="88"/>
      <c r="L49" s="282"/>
      <c r="M49" s="153"/>
      <c r="N49" s="177"/>
      <c r="O49" s="277">
        <f>O47+P47</f>
        <v>252</v>
      </c>
      <c r="P49" s="277"/>
      <c r="Q49" s="277">
        <f>Q47+R47</f>
        <v>205</v>
      </c>
      <c r="R49" s="277"/>
      <c r="S49" s="185"/>
      <c r="V49" s="282"/>
      <c r="W49" s="153"/>
      <c r="X49" s="177"/>
      <c r="Y49" s="277">
        <f>Y47+Z47</f>
        <v>126</v>
      </c>
      <c r="Z49" s="277"/>
      <c r="AA49" s="277">
        <f>AA47+AB47</f>
        <v>96</v>
      </c>
      <c r="AB49" s="277"/>
      <c r="AC49" s="185"/>
      <c r="AF49" s="192"/>
      <c r="AG49" s="153"/>
      <c r="AH49" s="143"/>
      <c r="AI49" s="207">
        <f>AI47+AJ47</f>
        <v>998</v>
      </c>
      <c r="AJ49" s="208"/>
      <c r="AK49" s="207">
        <f>AK47+AL47</f>
        <v>1097</v>
      </c>
      <c r="AL49" s="208"/>
      <c r="AM49" s="146"/>
      <c r="AN49" s="66">
        <v>137.5</v>
      </c>
    </row>
    <row r="50" spans="2:40" x14ac:dyDescent="0.4">
      <c r="B50" s="282"/>
      <c r="C50" s="284" t="s">
        <v>514</v>
      </c>
      <c r="D50" s="273">
        <v>723</v>
      </c>
      <c r="E50" s="143">
        <v>49</v>
      </c>
      <c r="F50" s="143">
        <v>15</v>
      </c>
      <c r="G50" s="143">
        <v>169</v>
      </c>
      <c r="H50" s="143">
        <v>15</v>
      </c>
      <c r="I50" s="144">
        <v>474</v>
      </c>
      <c r="K50" s="88"/>
      <c r="L50" s="282"/>
      <c r="M50" s="272" t="s">
        <v>460</v>
      </c>
      <c r="N50" s="273" t="s">
        <v>495</v>
      </c>
      <c r="O50" s="143">
        <v>165</v>
      </c>
      <c r="P50" s="143">
        <v>31</v>
      </c>
      <c r="Q50" s="143">
        <v>147</v>
      </c>
      <c r="R50" s="143">
        <v>31</v>
      </c>
      <c r="S50" s="144">
        <v>221</v>
      </c>
      <c r="V50" s="282"/>
      <c r="W50" s="272" t="s">
        <v>402</v>
      </c>
      <c r="X50" s="273" t="s">
        <v>436</v>
      </c>
      <c r="Y50" s="143">
        <v>154</v>
      </c>
      <c r="Z50" s="143">
        <v>35</v>
      </c>
      <c r="AA50" s="143">
        <v>159</v>
      </c>
      <c r="AB50" s="143">
        <v>35</v>
      </c>
      <c r="AC50" s="144">
        <v>270</v>
      </c>
      <c r="AF50" s="192"/>
      <c r="AG50" s="272" t="s">
        <v>339</v>
      </c>
      <c r="AH50" s="143" t="s">
        <v>384</v>
      </c>
      <c r="AI50" s="143">
        <v>508</v>
      </c>
      <c r="AJ50" s="143">
        <v>167</v>
      </c>
      <c r="AK50" s="143">
        <v>563</v>
      </c>
      <c r="AL50" s="143">
        <v>167</v>
      </c>
      <c r="AM50" s="144">
        <v>1064</v>
      </c>
    </row>
    <row r="51" spans="2:40" x14ac:dyDescent="0.4">
      <c r="B51" s="282"/>
      <c r="C51" s="285"/>
      <c r="D51" s="143"/>
      <c r="E51" s="143"/>
      <c r="F51" s="143"/>
      <c r="G51" s="143"/>
      <c r="H51" s="143"/>
      <c r="I51" s="145"/>
      <c r="K51" s="88"/>
      <c r="L51" s="282"/>
      <c r="M51" s="141"/>
      <c r="N51" s="143"/>
      <c r="O51" s="143"/>
      <c r="P51" s="143"/>
      <c r="Q51" s="143"/>
      <c r="R51" s="143"/>
      <c r="S51" s="145"/>
      <c r="V51" s="282"/>
      <c r="W51" s="141"/>
      <c r="X51" s="143"/>
      <c r="Y51" s="143"/>
      <c r="Z51" s="143"/>
      <c r="AA51" s="143"/>
      <c r="AB51" s="143"/>
      <c r="AC51" s="145"/>
      <c r="AF51" s="192"/>
      <c r="AG51" s="141"/>
      <c r="AH51" s="143"/>
      <c r="AI51" s="143"/>
      <c r="AJ51" s="143"/>
      <c r="AK51" s="143"/>
      <c r="AL51" s="143"/>
      <c r="AM51" s="145"/>
    </row>
    <row r="52" spans="2:40" ht="19.5" thickBot="1" x14ac:dyDescent="0.45">
      <c r="B52" s="282"/>
      <c r="C52" s="286"/>
      <c r="D52" s="177"/>
      <c r="E52" s="277">
        <f>E50+F50</f>
        <v>64</v>
      </c>
      <c r="F52" s="277"/>
      <c r="G52" s="277">
        <f>G50+H50</f>
        <v>184</v>
      </c>
      <c r="H52" s="277"/>
      <c r="I52" s="146"/>
      <c r="K52" s="88"/>
      <c r="L52" s="282"/>
      <c r="M52" s="153"/>
      <c r="N52" s="177"/>
      <c r="O52" s="277">
        <f>O50+P50</f>
        <v>196</v>
      </c>
      <c r="P52" s="277"/>
      <c r="Q52" s="277">
        <f>Q50+R50</f>
        <v>178</v>
      </c>
      <c r="R52" s="277"/>
      <c r="S52" s="146"/>
      <c r="V52" s="282"/>
      <c r="W52" s="153"/>
      <c r="X52" s="177"/>
      <c r="Y52" s="277">
        <f>Y50+Z50</f>
        <v>189</v>
      </c>
      <c r="Z52" s="277"/>
      <c r="AA52" s="277">
        <f>AA50+AB50</f>
        <v>194</v>
      </c>
      <c r="AB52" s="277"/>
      <c r="AC52" s="146"/>
      <c r="AF52" s="192"/>
      <c r="AG52" s="153"/>
      <c r="AH52" s="143"/>
      <c r="AI52" s="207">
        <f>AI50+AJ50</f>
        <v>675</v>
      </c>
      <c r="AJ52" s="208"/>
      <c r="AK52" s="207">
        <f>AK50+AL50</f>
        <v>730</v>
      </c>
      <c r="AL52" s="208"/>
      <c r="AM52" s="146"/>
      <c r="AN52" s="66">
        <v>47.2</v>
      </c>
    </row>
    <row r="53" spans="2:40" x14ac:dyDescent="0.4">
      <c r="B53" s="282"/>
      <c r="C53" s="284" t="s">
        <v>515</v>
      </c>
      <c r="D53" s="143">
        <v>563</v>
      </c>
      <c r="E53" s="143">
        <v>109</v>
      </c>
      <c r="F53" s="143">
        <v>45</v>
      </c>
      <c r="G53" s="143">
        <v>123</v>
      </c>
      <c r="H53" s="143">
        <v>45</v>
      </c>
      <c r="I53" s="144">
        <v>323</v>
      </c>
      <c r="K53" s="88"/>
      <c r="L53" s="282"/>
      <c r="M53" s="272" t="s">
        <v>461</v>
      </c>
      <c r="N53" s="273" t="s">
        <v>502</v>
      </c>
      <c r="O53" s="143">
        <v>95</v>
      </c>
      <c r="P53" s="143">
        <v>34</v>
      </c>
      <c r="Q53" s="143">
        <v>97</v>
      </c>
      <c r="R53" s="143">
        <v>34</v>
      </c>
      <c r="S53" s="278">
        <v>345</v>
      </c>
      <c r="V53" s="282"/>
      <c r="W53" s="272" t="s">
        <v>403</v>
      </c>
      <c r="X53" s="273" t="s">
        <v>440</v>
      </c>
      <c r="Y53" s="273">
        <v>89</v>
      </c>
      <c r="Z53" s="273">
        <v>49</v>
      </c>
      <c r="AA53" s="273">
        <v>136</v>
      </c>
      <c r="AB53" s="273">
        <v>49</v>
      </c>
      <c r="AC53" s="278">
        <v>277</v>
      </c>
      <c r="AF53" s="192"/>
      <c r="AG53" s="179" t="s">
        <v>388</v>
      </c>
      <c r="AH53" s="143" t="s">
        <v>389</v>
      </c>
      <c r="AI53" s="143">
        <v>176</v>
      </c>
      <c r="AJ53" s="143">
        <v>33</v>
      </c>
      <c r="AK53" s="143">
        <v>174</v>
      </c>
      <c r="AL53" s="143">
        <v>33</v>
      </c>
      <c r="AM53" s="144">
        <v>476</v>
      </c>
    </row>
    <row r="54" spans="2:40" x14ac:dyDescent="0.4">
      <c r="B54" s="282"/>
      <c r="C54" s="285"/>
      <c r="D54" s="143"/>
      <c r="E54" s="143"/>
      <c r="F54" s="143"/>
      <c r="G54" s="143"/>
      <c r="H54" s="143"/>
      <c r="I54" s="145"/>
      <c r="K54" s="88"/>
      <c r="L54" s="282"/>
      <c r="M54" s="141"/>
      <c r="N54" s="143"/>
      <c r="O54" s="143"/>
      <c r="P54" s="143"/>
      <c r="Q54" s="143"/>
      <c r="R54" s="143"/>
      <c r="S54" s="184"/>
      <c r="V54" s="282"/>
      <c r="W54" s="141"/>
      <c r="X54" s="143"/>
      <c r="Y54" s="143"/>
      <c r="Z54" s="143"/>
      <c r="AA54" s="143"/>
      <c r="AB54" s="143"/>
      <c r="AC54" s="184"/>
      <c r="AF54" s="192"/>
      <c r="AG54" s="180"/>
      <c r="AH54" s="143"/>
      <c r="AI54" s="143"/>
      <c r="AJ54" s="143"/>
      <c r="AK54" s="143"/>
      <c r="AL54" s="143"/>
      <c r="AM54" s="145"/>
    </row>
    <row r="55" spans="2:40" ht="19.5" thickBot="1" x14ac:dyDescent="0.45">
      <c r="B55" s="282"/>
      <c r="C55" s="286"/>
      <c r="D55" s="143"/>
      <c r="E55" s="277">
        <f>E53+F53</f>
        <v>154</v>
      </c>
      <c r="F55" s="277"/>
      <c r="G55" s="277">
        <f>G53+H53</f>
        <v>168</v>
      </c>
      <c r="H55" s="277"/>
      <c r="I55" s="146"/>
      <c r="K55" s="88"/>
      <c r="L55" s="282"/>
      <c r="M55" s="153"/>
      <c r="N55" s="177"/>
      <c r="O55" s="277">
        <f>O53+P53</f>
        <v>129</v>
      </c>
      <c r="P55" s="277"/>
      <c r="Q55" s="277">
        <f>Q53+R53</f>
        <v>131</v>
      </c>
      <c r="R55" s="277"/>
      <c r="S55" s="185"/>
      <c r="V55" s="282"/>
      <c r="W55" s="153"/>
      <c r="X55" s="177"/>
      <c r="Y55" s="277">
        <f>Y53+Z53</f>
        <v>138</v>
      </c>
      <c r="Z55" s="277"/>
      <c r="AA55" s="277">
        <f>AA53+AB53</f>
        <v>185</v>
      </c>
      <c r="AB55" s="277"/>
      <c r="AC55" s="185"/>
      <c r="AF55" s="192"/>
      <c r="AG55" s="181"/>
      <c r="AH55" s="143"/>
      <c r="AI55" s="207">
        <f>AI53+AJ53</f>
        <v>209</v>
      </c>
      <c r="AJ55" s="208"/>
      <c r="AK55" s="207">
        <f>AK53+AL53</f>
        <v>207</v>
      </c>
      <c r="AL55" s="208"/>
      <c r="AM55" s="146"/>
      <c r="AN55" s="66">
        <f>AM53/22.5</f>
        <v>21.155555555555555</v>
      </c>
    </row>
    <row r="56" spans="2:40" x14ac:dyDescent="0.4">
      <c r="B56" s="282"/>
      <c r="C56" s="284" t="s">
        <v>516</v>
      </c>
      <c r="D56" s="143">
        <v>192</v>
      </c>
      <c r="E56" s="143">
        <v>131</v>
      </c>
      <c r="F56" s="143">
        <v>52</v>
      </c>
      <c r="G56" s="143">
        <v>99</v>
      </c>
      <c r="H56" s="143">
        <v>52</v>
      </c>
      <c r="I56" s="144">
        <v>622</v>
      </c>
      <c r="K56" s="88"/>
      <c r="L56" s="282"/>
      <c r="M56" s="272" t="s">
        <v>462</v>
      </c>
      <c r="N56" s="143" t="s">
        <v>505</v>
      </c>
      <c r="O56" s="143">
        <v>33</v>
      </c>
      <c r="P56" s="143">
        <v>19</v>
      </c>
      <c r="Q56" s="143">
        <v>55</v>
      </c>
      <c r="R56" s="143">
        <v>19</v>
      </c>
      <c r="S56" s="144">
        <v>44</v>
      </c>
      <c r="V56" s="282"/>
      <c r="W56" s="272" t="s">
        <v>439</v>
      </c>
      <c r="X56" s="143" t="s">
        <v>444</v>
      </c>
      <c r="Y56" s="143">
        <v>79</v>
      </c>
      <c r="Z56" s="143">
        <v>22</v>
      </c>
      <c r="AA56" s="143">
        <v>112</v>
      </c>
      <c r="AB56" s="143">
        <v>22</v>
      </c>
      <c r="AC56" s="144">
        <v>336</v>
      </c>
      <c r="AF56" s="192"/>
      <c r="AG56" s="272" t="s">
        <v>390</v>
      </c>
      <c r="AH56" s="273"/>
      <c r="AI56" s="200"/>
      <c r="AJ56" s="200"/>
      <c r="AK56" s="200"/>
      <c r="AL56" s="200"/>
      <c r="AM56" s="194"/>
    </row>
    <row r="57" spans="2:40" x14ac:dyDescent="0.4">
      <c r="B57" s="282"/>
      <c r="C57" s="285"/>
      <c r="D57" s="143"/>
      <c r="E57" s="143"/>
      <c r="F57" s="143"/>
      <c r="G57" s="143"/>
      <c r="H57" s="143"/>
      <c r="I57" s="145"/>
      <c r="K57" s="88"/>
      <c r="L57" s="282"/>
      <c r="M57" s="141"/>
      <c r="N57" s="143"/>
      <c r="O57" s="143"/>
      <c r="P57" s="143"/>
      <c r="Q57" s="143"/>
      <c r="R57" s="143"/>
      <c r="S57" s="145"/>
      <c r="V57" s="282"/>
      <c r="W57" s="141"/>
      <c r="X57" s="143"/>
      <c r="Y57" s="143"/>
      <c r="Z57" s="143"/>
      <c r="AA57" s="143"/>
      <c r="AB57" s="143"/>
      <c r="AC57" s="145"/>
      <c r="AF57" s="192"/>
      <c r="AG57" s="141"/>
      <c r="AH57" s="143"/>
      <c r="AI57" s="156"/>
      <c r="AJ57" s="156"/>
      <c r="AK57" s="156"/>
      <c r="AL57" s="156"/>
      <c r="AM57" s="145"/>
    </row>
    <row r="58" spans="2:40" ht="19.5" thickBot="1" x14ac:dyDescent="0.45">
      <c r="B58" s="282"/>
      <c r="C58" s="286"/>
      <c r="D58" s="143"/>
      <c r="E58" s="277">
        <f>E56+F56</f>
        <v>183</v>
      </c>
      <c r="F58" s="277"/>
      <c r="G58" s="277">
        <f>G56+H56</f>
        <v>151</v>
      </c>
      <c r="H58" s="277"/>
      <c r="I58" s="146"/>
      <c r="K58" s="88"/>
      <c r="L58" s="282"/>
      <c r="M58" s="153"/>
      <c r="N58" s="143"/>
      <c r="O58" s="277">
        <f>O56+P56</f>
        <v>52</v>
      </c>
      <c r="P58" s="277"/>
      <c r="Q58" s="277">
        <f>Q56+R56</f>
        <v>74</v>
      </c>
      <c r="R58" s="277"/>
      <c r="S58" s="146"/>
      <c r="V58" s="282"/>
      <c r="W58" s="153"/>
      <c r="X58" s="143"/>
      <c r="Y58" s="277">
        <f>Y56+Z56</f>
        <v>101</v>
      </c>
      <c r="Z58" s="277"/>
      <c r="AA58" s="277">
        <f>AA56+AB56</f>
        <v>134</v>
      </c>
      <c r="AB58" s="277"/>
      <c r="AC58" s="146"/>
      <c r="AF58" s="192"/>
      <c r="AG58" s="153"/>
      <c r="AH58" s="177"/>
      <c r="AI58" s="207"/>
      <c r="AJ58" s="208"/>
      <c r="AK58" s="207"/>
      <c r="AL58" s="208"/>
      <c r="AM58" s="176"/>
    </row>
    <row r="59" spans="2:40" x14ac:dyDescent="0.4">
      <c r="B59" s="282"/>
      <c r="C59" s="284" t="s">
        <v>517</v>
      </c>
      <c r="D59" s="279">
        <v>183</v>
      </c>
      <c r="E59" s="143">
        <v>71</v>
      </c>
      <c r="F59" s="143">
        <v>37</v>
      </c>
      <c r="G59" s="143">
        <v>85</v>
      </c>
      <c r="H59" s="143">
        <v>37</v>
      </c>
      <c r="I59" s="144">
        <v>239</v>
      </c>
      <c r="K59" s="88"/>
      <c r="L59" s="282"/>
      <c r="M59" s="272" t="s">
        <v>463</v>
      </c>
      <c r="N59" s="279" t="s">
        <v>508</v>
      </c>
      <c r="O59" s="143">
        <v>164</v>
      </c>
      <c r="P59" s="143">
        <v>41</v>
      </c>
      <c r="Q59" s="143">
        <v>158</v>
      </c>
      <c r="R59" s="143">
        <v>41</v>
      </c>
      <c r="S59" s="144">
        <v>525</v>
      </c>
      <c r="V59" s="282"/>
      <c r="W59" s="272" t="s">
        <v>455</v>
      </c>
      <c r="X59" s="279" t="s">
        <v>456</v>
      </c>
      <c r="Y59" s="143">
        <v>148</v>
      </c>
      <c r="Z59" s="143">
        <v>48</v>
      </c>
      <c r="AA59" s="143">
        <v>172</v>
      </c>
      <c r="AB59" s="143">
        <v>48</v>
      </c>
      <c r="AC59" s="144">
        <v>317</v>
      </c>
      <c r="AF59" s="192"/>
      <c r="AG59" s="272" t="s">
        <v>391</v>
      </c>
      <c r="AH59" s="197"/>
      <c r="AI59" s="273"/>
      <c r="AJ59" s="273"/>
      <c r="AK59" s="273"/>
      <c r="AL59" s="273"/>
      <c r="AM59" s="194"/>
    </row>
    <row r="60" spans="2:40" x14ac:dyDescent="0.4">
      <c r="B60" s="282"/>
      <c r="C60" s="285"/>
      <c r="D60" s="150"/>
      <c r="E60" s="143"/>
      <c r="F60" s="143"/>
      <c r="G60" s="143"/>
      <c r="H60" s="143"/>
      <c r="I60" s="145"/>
      <c r="K60" s="88"/>
      <c r="L60" s="282"/>
      <c r="M60" s="141"/>
      <c r="N60" s="150"/>
      <c r="O60" s="143"/>
      <c r="P60" s="143"/>
      <c r="Q60" s="143"/>
      <c r="R60" s="143"/>
      <c r="S60" s="145"/>
      <c r="V60" s="282"/>
      <c r="W60" s="141"/>
      <c r="X60" s="150"/>
      <c r="Y60" s="143"/>
      <c r="Z60" s="143"/>
      <c r="AA60" s="143"/>
      <c r="AB60" s="143"/>
      <c r="AC60" s="145"/>
      <c r="AF60" s="192"/>
      <c r="AG60" s="141"/>
      <c r="AH60" s="204"/>
      <c r="AI60" s="143"/>
      <c r="AJ60" s="143"/>
      <c r="AK60" s="143"/>
      <c r="AL60" s="143"/>
      <c r="AM60" s="145"/>
    </row>
    <row r="61" spans="2:40" ht="19.5" thickBot="1" x14ac:dyDescent="0.45">
      <c r="B61" s="283"/>
      <c r="C61" s="286"/>
      <c r="D61" s="280"/>
      <c r="E61" s="277">
        <f>E59+F59</f>
        <v>108</v>
      </c>
      <c r="F61" s="277"/>
      <c r="G61" s="277">
        <f>G59+H59</f>
        <v>122</v>
      </c>
      <c r="H61" s="277"/>
      <c r="I61" s="146"/>
      <c r="K61" s="88"/>
      <c r="L61" s="283"/>
      <c r="M61" s="153"/>
      <c r="N61" s="280"/>
      <c r="O61" s="277">
        <f>O59+P59</f>
        <v>205</v>
      </c>
      <c r="P61" s="277"/>
      <c r="Q61" s="277">
        <f>Q59+R59</f>
        <v>199</v>
      </c>
      <c r="R61" s="277"/>
      <c r="S61" s="146"/>
      <c r="V61" s="283"/>
      <c r="W61" s="153"/>
      <c r="X61" s="280"/>
      <c r="Y61" s="277">
        <f>Y59+Z59</f>
        <v>196</v>
      </c>
      <c r="Z61" s="277"/>
      <c r="AA61" s="277">
        <f>AA59+AB59</f>
        <v>220</v>
      </c>
      <c r="AB61" s="277"/>
      <c r="AC61" s="146"/>
      <c r="AF61" s="193"/>
      <c r="AG61" s="153"/>
      <c r="AH61" s="205"/>
      <c r="AI61" s="207">
        <f>AI59+AJ59</f>
        <v>0</v>
      </c>
      <c r="AJ61" s="208"/>
      <c r="AK61" s="207">
        <f>AK59+AL59</f>
        <v>0</v>
      </c>
      <c r="AL61" s="208"/>
      <c r="AM61" s="176"/>
    </row>
    <row r="62" spans="2:40" x14ac:dyDescent="0.4">
      <c r="B62" s="77"/>
      <c r="C62" s="77"/>
      <c r="D62" s="91"/>
      <c r="E62" s="92"/>
      <c r="F62" s="92"/>
      <c r="G62" s="92"/>
      <c r="H62" s="92"/>
      <c r="I62" s="77"/>
      <c r="K62" s="88"/>
      <c r="L62" s="88"/>
      <c r="M62" s="88"/>
      <c r="N62" s="88"/>
      <c r="O62" s="88"/>
      <c r="P62" s="88"/>
      <c r="Q62" s="88"/>
      <c r="R62" s="88"/>
    </row>
    <row r="63" spans="2:40" x14ac:dyDescent="0.4">
      <c r="D63" s="178" t="s">
        <v>145</v>
      </c>
    </row>
    <row r="64" spans="2:40" ht="19.5" thickBot="1" x14ac:dyDescent="0.45">
      <c r="D64" s="178"/>
    </row>
    <row r="65" spans="3:42"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B65" s="83"/>
      <c r="AC65" s="255" t="s">
        <v>183</v>
      </c>
      <c r="AD65" s="256"/>
      <c r="AE65" s="263" t="s">
        <v>147</v>
      </c>
      <c r="AF65" s="182"/>
      <c r="AG65" s="182" t="s">
        <v>148</v>
      </c>
      <c r="AH65" s="183"/>
      <c r="AJ65" s="83"/>
      <c r="AK65" s="255" t="s">
        <v>183</v>
      </c>
      <c r="AL65" s="256"/>
      <c r="AM65" s="263" t="s">
        <v>147</v>
      </c>
      <c r="AN65" s="182"/>
      <c r="AO65" s="182" t="s">
        <v>148</v>
      </c>
      <c r="AP65" s="183"/>
    </row>
    <row r="66" spans="3:42" x14ac:dyDescent="0.4">
      <c r="C66" s="84" t="s">
        <v>146</v>
      </c>
      <c r="D66" s="191" t="s">
        <v>512</v>
      </c>
      <c r="E66" s="266">
        <v>81</v>
      </c>
      <c r="F66" s="267"/>
      <c r="G66" s="97" t="s">
        <v>103</v>
      </c>
      <c r="H66" s="70" t="s">
        <v>128</v>
      </c>
      <c r="I66" s="70" t="s">
        <v>129</v>
      </c>
      <c r="J66" s="71" t="s">
        <v>128</v>
      </c>
      <c r="L66" s="191" t="s">
        <v>460</v>
      </c>
      <c r="M66" s="266">
        <v>79</v>
      </c>
      <c r="N66" s="267"/>
      <c r="O66" s="97" t="s">
        <v>103</v>
      </c>
      <c r="P66" s="70" t="s">
        <v>128</v>
      </c>
      <c r="Q66" s="70" t="s">
        <v>129</v>
      </c>
      <c r="R66" s="71" t="s">
        <v>128</v>
      </c>
      <c r="T66" s="191" t="s">
        <v>439</v>
      </c>
      <c r="U66" s="266">
        <v>162</v>
      </c>
      <c r="V66" s="267"/>
      <c r="W66" s="97" t="s">
        <v>103</v>
      </c>
      <c r="X66" s="70" t="s">
        <v>128</v>
      </c>
      <c r="Y66" s="70" t="s">
        <v>129</v>
      </c>
      <c r="Z66" s="71" t="s">
        <v>128</v>
      </c>
      <c r="AB66" s="191" t="s">
        <v>390</v>
      </c>
      <c r="AC66" s="266">
        <v>47</v>
      </c>
      <c r="AD66" s="267"/>
      <c r="AE66" s="97" t="s">
        <v>103</v>
      </c>
      <c r="AF66" s="70" t="s">
        <v>128</v>
      </c>
      <c r="AG66" s="70" t="s">
        <v>129</v>
      </c>
      <c r="AH66" s="71" t="s">
        <v>128</v>
      </c>
      <c r="AJ66" s="191" t="s">
        <v>333</v>
      </c>
      <c r="AK66" s="266">
        <v>88</v>
      </c>
      <c r="AL66" s="267"/>
      <c r="AM66" s="97" t="s">
        <v>103</v>
      </c>
      <c r="AN66" s="70" t="s">
        <v>128</v>
      </c>
      <c r="AO66" s="70" t="s">
        <v>129</v>
      </c>
      <c r="AP66" s="71" t="s">
        <v>128</v>
      </c>
    </row>
    <row r="67" spans="3:42" ht="19.5" x14ac:dyDescent="0.4">
      <c r="C67" s="107" t="s">
        <v>302</v>
      </c>
      <c r="D67" s="192"/>
      <c r="E67" s="268"/>
      <c r="F67" s="269"/>
      <c r="G67" s="142">
        <v>62</v>
      </c>
      <c r="H67" s="154">
        <v>5</v>
      </c>
      <c r="I67" s="154">
        <v>82</v>
      </c>
      <c r="J67" s="144">
        <v>5</v>
      </c>
      <c r="L67" s="192"/>
      <c r="M67" s="268"/>
      <c r="N67" s="269"/>
      <c r="O67" s="142">
        <v>43</v>
      </c>
      <c r="P67" s="154">
        <v>10</v>
      </c>
      <c r="Q67" s="154">
        <v>27</v>
      </c>
      <c r="R67" s="144">
        <v>10</v>
      </c>
      <c r="T67" s="192"/>
      <c r="U67" s="268"/>
      <c r="V67" s="269"/>
      <c r="W67" s="142">
        <v>38</v>
      </c>
      <c r="X67" s="154">
        <v>10</v>
      </c>
      <c r="Y67" s="154">
        <v>37</v>
      </c>
      <c r="Z67" s="144">
        <v>10</v>
      </c>
      <c r="AB67" s="192"/>
      <c r="AC67" s="268"/>
      <c r="AD67" s="269"/>
      <c r="AE67" s="142">
        <v>27</v>
      </c>
      <c r="AF67" s="154">
        <v>13</v>
      </c>
      <c r="AG67" s="154">
        <v>43</v>
      </c>
      <c r="AH67" s="144">
        <v>13</v>
      </c>
      <c r="AJ67" s="192"/>
      <c r="AK67" s="268"/>
      <c r="AL67" s="269"/>
      <c r="AM67" s="142">
        <v>43</v>
      </c>
      <c r="AN67" s="154">
        <v>9</v>
      </c>
      <c r="AO67" s="154">
        <v>42</v>
      </c>
      <c r="AP67" s="144">
        <v>9</v>
      </c>
    </row>
    <row r="68" spans="3:42" x14ac:dyDescent="0.4">
      <c r="D68" s="192"/>
      <c r="E68" s="268"/>
      <c r="F68" s="269"/>
      <c r="G68" s="264"/>
      <c r="H68" s="156"/>
      <c r="I68" s="156"/>
      <c r="J68" s="146"/>
      <c r="L68" s="192"/>
      <c r="M68" s="268"/>
      <c r="N68" s="269"/>
      <c r="O68" s="264"/>
      <c r="P68" s="156"/>
      <c r="Q68" s="156"/>
      <c r="R68" s="146"/>
      <c r="T68" s="192"/>
      <c r="U68" s="268"/>
      <c r="V68" s="269"/>
      <c r="W68" s="264"/>
      <c r="X68" s="156"/>
      <c r="Y68" s="156"/>
      <c r="Z68" s="146"/>
      <c r="AB68" s="192"/>
      <c r="AC68" s="268"/>
      <c r="AD68" s="269"/>
      <c r="AE68" s="264"/>
      <c r="AF68" s="156"/>
      <c r="AG68" s="156"/>
      <c r="AH68" s="146"/>
      <c r="AJ68" s="192"/>
      <c r="AK68" s="268"/>
      <c r="AL68" s="269"/>
      <c r="AM68" s="264"/>
      <c r="AN68" s="156"/>
      <c r="AO68" s="156"/>
      <c r="AP68" s="146"/>
    </row>
    <row r="69" spans="3:42" ht="19.5" thickBot="1" x14ac:dyDescent="0.45">
      <c r="D69" s="193"/>
      <c r="E69" s="270"/>
      <c r="F69" s="271"/>
      <c r="G69" s="265">
        <f>G67+H67</f>
        <v>67</v>
      </c>
      <c r="H69" s="196"/>
      <c r="I69" s="195">
        <f>I67+J67</f>
        <v>87</v>
      </c>
      <c r="J69" s="201"/>
      <c r="L69" s="193"/>
      <c r="M69" s="270"/>
      <c r="N69" s="271"/>
      <c r="O69" s="265">
        <f>O67+P67</f>
        <v>53</v>
      </c>
      <c r="P69" s="196"/>
      <c r="Q69" s="195">
        <f>Q67+R67</f>
        <v>37</v>
      </c>
      <c r="R69" s="201"/>
      <c r="T69" s="193"/>
      <c r="U69" s="270"/>
      <c r="V69" s="271"/>
      <c r="W69" s="265">
        <f>W67+X67</f>
        <v>48</v>
      </c>
      <c r="X69" s="196"/>
      <c r="Y69" s="195">
        <f>Y67+Z67</f>
        <v>47</v>
      </c>
      <c r="Z69" s="201"/>
      <c r="AB69" s="193"/>
      <c r="AC69" s="270"/>
      <c r="AD69" s="271"/>
      <c r="AE69" s="265">
        <f>AE67+AF67</f>
        <v>40</v>
      </c>
      <c r="AF69" s="196"/>
      <c r="AG69" s="195">
        <f>AG67+AH67</f>
        <v>56</v>
      </c>
      <c r="AH69" s="201"/>
      <c r="AJ69" s="193"/>
      <c r="AK69" s="270"/>
      <c r="AL69" s="271"/>
      <c r="AM69" s="265">
        <f>AM67+AN67</f>
        <v>52</v>
      </c>
      <c r="AN69" s="196"/>
      <c r="AO69" s="195">
        <f>AO67+AP67</f>
        <v>51</v>
      </c>
      <c r="AP69" s="201"/>
    </row>
    <row r="70" spans="3:42" x14ac:dyDescent="0.4">
      <c r="D70" s="191" t="s">
        <v>513</v>
      </c>
      <c r="E70" s="266">
        <v>76</v>
      </c>
      <c r="F70" s="267"/>
      <c r="G70" s="97" t="s">
        <v>103</v>
      </c>
      <c r="H70" s="70" t="s">
        <v>128</v>
      </c>
      <c r="I70" s="70" t="s">
        <v>129</v>
      </c>
      <c r="J70" s="71" t="s">
        <v>128</v>
      </c>
      <c r="L70" s="191" t="s">
        <v>461</v>
      </c>
      <c r="M70" s="266">
        <v>184</v>
      </c>
      <c r="N70" s="267"/>
      <c r="O70" s="97" t="s">
        <v>103</v>
      </c>
      <c r="P70" s="70" t="s">
        <v>128</v>
      </c>
      <c r="Q70" s="70" t="s">
        <v>129</v>
      </c>
      <c r="R70" s="71" t="s">
        <v>128</v>
      </c>
      <c r="T70" s="191" t="s">
        <v>455</v>
      </c>
      <c r="U70" s="266">
        <v>380</v>
      </c>
      <c r="V70" s="267"/>
      <c r="W70" s="97" t="s">
        <v>103</v>
      </c>
      <c r="X70" s="70" t="s">
        <v>128</v>
      </c>
      <c r="Y70" s="70" t="s">
        <v>129</v>
      </c>
      <c r="Z70" s="71" t="s">
        <v>128</v>
      </c>
      <c r="AB70" s="191" t="s">
        <v>391</v>
      </c>
      <c r="AC70" s="266">
        <v>57</v>
      </c>
      <c r="AD70" s="267"/>
      <c r="AE70" s="97" t="s">
        <v>103</v>
      </c>
      <c r="AF70" s="70" t="s">
        <v>128</v>
      </c>
      <c r="AG70" s="70" t="s">
        <v>129</v>
      </c>
      <c r="AH70" s="71" t="s">
        <v>128</v>
      </c>
      <c r="AJ70" s="191" t="s">
        <v>334</v>
      </c>
      <c r="AK70" s="266">
        <v>62</v>
      </c>
      <c r="AL70" s="267"/>
      <c r="AM70" s="97" t="s">
        <v>103</v>
      </c>
      <c r="AN70" s="70" t="s">
        <v>128</v>
      </c>
      <c r="AO70" s="70" t="s">
        <v>129</v>
      </c>
      <c r="AP70" s="71" t="s">
        <v>128</v>
      </c>
    </row>
    <row r="71" spans="3:42" x14ac:dyDescent="0.4">
      <c r="D71" s="192"/>
      <c r="E71" s="268"/>
      <c r="F71" s="269"/>
      <c r="G71" s="142">
        <v>10</v>
      </c>
      <c r="H71" s="154">
        <v>3</v>
      </c>
      <c r="I71" s="154">
        <v>30</v>
      </c>
      <c r="J71" s="144">
        <v>3</v>
      </c>
      <c r="L71" s="192"/>
      <c r="M71" s="268"/>
      <c r="N71" s="269"/>
      <c r="O71" s="142">
        <v>21</v>
      </c>
      <c r="P71" s="154">
        <v>0</v>
      </c>
      <c r="Q71" s="154">
        <v>25</v>
      </c>
      <c r="R71" s="144">
        <v>0</v>
      </c>
      <c r="T71" s="192"/>
      <c r="U71" s="268"/>
      <c r="V71" s="269"/>
      <c r="W71" s="142">
        <v>53</v>
      </c>
      <c r="X71" s="154">
        <v>16</v>
      </c>
      <c r="Y71" s="154">
        <v>65</v>
      </c>
      <c r="Z71" s="144">
        <v>16</v>
      </c>
      <c r="AB71" s="192"/>
      <c r="AC71" s="268"/>
      <c r="AD71" s="269"/>
      <c r="AE71" s="142">
        <v>32</v>
      </c>
      <c r="AF71" s="154">
        <v>7</v>
      </c>
      <c r="AG71" s="154">
        <v>32</v>
      </c>
      <c r="AH71" s="144">
        <v>7</v>
      </c>
      <c r="AJ71" s="192"/>
      <c r="AK71" s="268"/>
      <c r="AL71" s="269"/>
      <c r="AM71" s="142">
        <v>85</v>
      </c>
      <c r="AN71" s="154">
        <v>18</v>
      </c>
      <c r="AO71" s="154">
        <v>91</v>
      </c>
      <c r="AP71" s="144">
        <v>18</v>
      </c>
    </row>
    <row r="72" spans="3:42" x14ac:dyDescent="0.4">
      <c r="D72" s="192"/>
      <c r="E72" s="268"/>
      <c r="F72" s="269"/>
      <c r="G72" s="264"/>
      <c r="H72" s="156"/>
      <c r="I72" s="156"/>
      <c r="J72" s="146"/>
      <c r="L72" s="192"/>
      <c r="M72" s="268"/>
      <c r="N72" s="269"/>
      <c r="O72" s="264"/>
      <c r="P72" s="156"/>
      <c r="Q72" s="156"/>
      <c r="R72" s="146"/>
      <c r="T72" s="192"/>
      <c r="U72" s="268"/>
      <c r="V72" s="269"/>
      <c r="W72" s="264"/>
      <c r="X72" s="156"/>
      <c r="Y72" s="156"/>
      <c r="Z72" s="146"/>
      <c r="AB72" s="192"/>
      <c r="AC72" s="268"/>
      <c r="AD72" s="269"/>
      <c r="AE72" s="264"/>
      <c r="AF72" s="156"/>
      <c r="AG72" s="156"/>
      <c r="AH72" s="146"/>
      <c r="AJ72" s="192"/>
      <c r="AK72" s="268"/>
      <c r="AL72" s="269"/>
      <c r="AM72" s="264"/>
      <c r="AN72" s="156"/>
      <c r="AO72" s="156"/>
      <c r="AP72" s="146"/>
    </row>
    <row r="73" spans="3:42" ht="19.5" thickBot="1" x14ac:dyDescent="0.45">
      <c r="D73" s="193"/>
      <c r="E73" s="270"/>
      <c r="F73" s="271"/>
      <c r="G73" s="265">
        <f>G71+H71</f>
        <v>13</v>
      </c>
      <c r="H73" s="196"/>
      <c r="I73" s="195">
        <f>I71+J71</f>
        <v>33</v>
      </c>
      <c r="J73" s="201"/>
      <c r="L73" s="193"/>
      <c r="M73" s="270"/>
      <c r="N73" s="271"/>
      <c r="O73" s="265">
        <f>O71+P71</f>
        <v>21</v>
      </c>
      <c r="P73" s="196"/>
      <c r="Q73" s="195">
        <f>Q71+R71</f>
        <v>25</v>
      </c>
      <c r="R73" s="201"/>
      <c r="T73" s="193"/>
      <c r="U73" s="270"/>
      <c r="V73" s="271"/>
      <c r="W73" s="265">
        <f>W71+X71</f>
        <v>69</v>
      </c>
      <c r="X73" s="196"/>
      <c r="Y73" s="195">
        <f>Y71+Z71</f>
        <v>81</v>
      </c>
      <c r="Z73" s="201"/>
      <c r="AB73" s="193"/>
      <c r="AC73" s="270"/>
      <c r="AD73" s="271"/>
      <c r="AE73" s="265">
        <f>AE71+AF71</f>
        <v>39</v>
      </c>
      <c r="AF73" s="196"/>
      <c r="AG73" s="195">
        <f>AG71+AH71</f>
        <v>39</v>
      </c>
      <c r="AH73" s="201"/>
      <c r="AJ73" s="193"/>
      <c r="AK73" s="270"/>
      <c r="AL73" s="271"/>
      <c r="AM73" s="265">
        <f>AM71+AN71</f>
        <v>103</v>
      </c>
      <c r="AN73" s="196"/>
      <c r="AO73" s="195">
        <f>AO71+AP71</f>
        <v>109</v>
      </c>
      <c r="AP73" s="201"/>
    </row>
    <row r="74" spans="3:42" x14ac:dyDescent="0.4">
      <c r="D74" s="191" t="s">
        <v>514</v>
      </c>
      <c r="E74" s="266">
        <v>94</v>
      </c>
      <c r="F74" s="267"/>
      <c r="G74" s="97" t="s">
        <v>103</v>
      </c>
      <c r="H74" s="70" t="s">
        <v>128</v>
      </c>
      <c r="I74" s="70" t="s">
        <v>129</v>
      </c>
      <c r="J74" s="71" t="s">
        <v>128</v>
      </c>
      <c r="L74" s="191" t="s">
        <v>462</v>
      </c>
      <c r="M74" s="266">
        <v>127</v>
      </c>
      <c r="N74" s="267"/>
      <c r="O74" s="97" t="s">
        <v>103</v>
      </c>
      <c r="P74" s="70" t="s">
        <v>128</v>
      </c>
      <c r="Q74" s="70" t="s">
        <v>129</v>
      </c>
      <c r="R74" s="71" t="s">
        <v>128</v>
      </c>
      <c r="T74" s="191" t="s">
        <v>454</v>
      </c>
      <c r="U74" s="266">
        <v>97</v>
      </c>
      <c r="V74" s="267"/>
      <c r="W74" s="97" t="s">
        <v>103</v>
      </c>
      <c r="X74" s="70" t="s">
        <v>128</v>
      </c>
      <c r="Y74" s="70" t="s">
        <v>129</v>
      </c>
      <c r="Z74" s="71" t="s">
        <v>128</v>
      </c>
      <c r="AB74" s="191" t="s">
        <v>398</v>
      </c>
      <c r="AC74" s="266">
        <v>111</v>
      </c>
      <c r="AD74" s="267"/>
      <c r="AE74" s="97" t="s">
        <v>103</v>
      </c>
      <c r="AF74" s="70" t="s">
        <v>128</v>
      </c>
      <c r="AG74" s="70" t="s">
        <v>129</v>
      </c>
      <c r="AH74" s="71" t="s">
        <v>128</v>
      </c>
      <c r="AJ74" s="191" t="s">
        <v>335</v>
      </c>
      <c r="AK74" s="266">
        <v>148</v>
      </c>
      <c r="AL74" s="267"/>
      <c r="AM74" s="97" t="s">
        <v>103</v>
      </c>
      <c r="AN74" s="70" t="s">
        <v>128</v>
      </c>
      <c r="AO74" s="70" t="s">
        <v>129</v>
      </c>
      <c r="AP74" s="71" t="s">
        <v>128</v>
      </c>
    </row>
    <row r="75" spans="3:42" x14ac:dyDescent="0.4">
      <c r="D75" s="192"/>
      <c r="E75" s="268"/>
      <c r="F75" s="269"/>
      <c r="G75" s="142">
        <v>18</v>
      </c>
      <c r="H75" s="154">
        <v>5</v>
      </c>
      <c r="I75" s="154">
        <v>26</v>
      </c>
      <c r="J75" s="144">
        <v>5</v>
      </c>
      <c r="L75" s="192"/>
      <c r="M75" s="268"/>
      <c r="N75" s="269"/>
      <c r="O75" s="142">
        <v>21</v>
      </c>
      <c r="P75" s="154">
        <v>4</v>
      </c>
      <c r="Q75" s="154">
        <v>37</v>
      </c>
      <c r="R75" s="144">
        <v>4</v>
      </c>
      <c r="T75" s="192"/>
      <c r="U75" s="268"/>
      <c r="V75" s="269"/>
      <c r="W75" s="142">
        <v>53</v>
      </c>
      <c r="X75" s="154">
        <v>7</v>
      </c>
      <c r="Y75" s="154">
        <v>75</v>
      </c>
      <c r="Z75" s="144">
        <v>7</v>
      </c>
      <c r="AB75" s="192"/>
      <c r="AC75" s="268"/>
      <c r="AD75" s="269"/>
      <c r="AE75" s="142">
        <v>61</v>
      </c>
      <c r="AF75" s="154">
        <v>15</v>
      </c>
      <c r="AG75" s="154">
        <v>58</v>
      </c>
      <c r="AH75" s="144">
        <v>15</v>
      </c>
      <c r="AJ75" s="192"/>
      <c r="AK75" s="268"/>
      <c r="AL75" s="269"/>
      <c r="AM75" s="142">
        <v>157</v>
      </c>
      <c r="AN75" s="154">
        <v>33</v>
      </c>
      <c r="AO75" s="154">
        <v>134</v>
      </c>
      <c r="AP75" s="144">
        <v>33</v>
      </c>
    </row>
    <row r="76" spans="3:42" x14ac:dyDescent="0.4">
      <c r="D76" s="192"/>
      <c r="E76" s="268"/>
      <c r="F76" s="269"/>
      <c r="G76" s="264"/>
      <c r="H76" s="156"/>
      <c r="I76" s="156"/>
      <c r="J76" s="146"/>
      <c r="L76" s="192"/>
      <c r="M76" s="268"/>
      <c r="N76" s="269"/>
      <c r="O76" s="264"/>
      <c r="P76" s="156"/>
      <c r="Q76" s="156"/>
      <c r="R76" s="146"/>
      <c r="T76" s="192"/>
      <c r="U76" s="268"/>
      <c r="V76" s="269"/>
      <c r="W76" s="264"/>
      <c r="X76" s="156"/>
      <c r="Y76" s="156"/>
      <c r="Z76" s="146"/>
      <c r="AB76" s="192"/>
      <c r="AC76" s="268"/>
      <c r="AD76" s="269"/>
      <c r="AE76" s="264"/>
      <c r="AF76" s="156"/>
      <c r="AG76" s="156"/>
      <c r="AH76" s="146"/>
      <c r="AJ76" s="192"/>
      <c r="AK76" s="268"/>
      <c r="AL76" s="269"/>
      <c r="AM76" s="264"/>
      <c r="AN76" s="156"/>
      <c r="AO76" s="156"/>
      <c r="AP76" s="146"/>
    </row>
    <row r="77" spans="3:42" ht="19.5" thickBot="1" x14ac:dyDescent="0.45">
      <c r="D77" s="193"/>
      <c r="E77" s="270"/>
      <c r="F77" s="271"/>
      <c r="G77" s="265">
        <f>G75+H75</f>
        <v>23</v>
      </c>
      <c r="H77" s="196"/>
      <c r="I77" s="195">
        <f>I75+J75</f>
        <v>31</v>
      </c>
      <c r="J77" s="201"/>
      <c r="L77" s="193"/>
      <c r="M77" s="270"/>
      <c r="N77" s="271"/>
      <c r="O77" s="265">
        <f>O75+P75</f>
        <v>25</v>
      </c>
      <c r="P77" s="196"/>
      <c r="Q77" s="195">
        <f>Q75+R75</f>
        <v>41</v>
      </c>
      <c r="R77" s="201"/>
      <c r="T77" s="193"/>
      <c r="U77" s="270"/>
      <c r="V77" s="271"/>
      <c r="W77" s="265">
        <f t="shared" ref="W77" si="3">W75+X75</f>
        <v>60</v>
      </c>
      <c r="X77" s="196"/>
      <c r="Y77" s="195">
        <f t="shared" ref="Y77" si="4">Y75+Z75</f>
        <v>82</v>
      </c>
      <c r="Z77" s="201"/>
      <c r="AB77" s="193"/>
      <c r="AC77" s="270"/>
      <c r="AD77" s="271"/>
      <c r="AE77" s="265">
        <f>AE75+AF75</f>
        <v>76</v>
      </c>
      <c r="AF77" s="196"/>
      <c r="AG77" s="195">
        <f>AG75+AH75</f>
        <v>73</v>
      </c>
      <c r="AH77" s="201"/>
      <c r="AJ77" s="193"/>
      <c r="AK77" s="270"/>
      <c r="AL77" s="271"/>
      <c r="AM77" s="265">
        <f>AM75+AN75</f>
        <v>190</v>
      </c>
      <c r="AN77" s="196"/>
      <c r="AO77" s="195">
        <f>AO75+AP75</f>
        <v>167</v>
      </c>
      <c r="AP77" s="201"/>
    </row>
    <row r="78" spans="3:42" x14ac:dyDescent="0.4">
      <c r="D78" s="191" t="s">
        <v>515</v>
      </c>
      <c r="E78" s="266"/>
      <c r="F78" s="267"/>
      <c r="G78" s="97" t="s">
        <v>103</v>
      </c>
      <c r="H78" s="70" t="s">
        <v>128</v>
      </c>
      <c r="I78" s="70" t="s">
        <v>129</v>
      </c>
      <c r="J78" s="71" t="s">
        <v>128</v>
      </c>
      <c r="L78" s="191" t="s">
        <v>463</v>
      </c>
      <c r="M78" s="266">
        <v>94</v>
      </c>
      <c r="N78" s="267"/>
      <c r="O78" s="97" t="s">
        <v>103</v>
      </c>
      <c r="P78" s="70" t="s">
        <v>128</v>
      </c>
      <c r="Q78" s="70" t="s">
        <v>129</v>
      </c>
      <c r="R78" s="71" t="s">
        <v>128</v>
      </c>
      <c r="T78" s="191" t="s">
        <v>447</v>
      </c>
      <c r="U78" s="266">
        <v>64</v>
      </c>
      <c r="V78" s="267"/>
      <c r="W78" s="97" t="s">
        <v>103</v>
      </c>
      <c r="X78" s="70" t="s">
        <v>128</v>
      </c>
      <c r="Y78" s="70" t="s">
        <v>129</v>
      </c>
      <c r="Z78" s="71" t="s">
        <v>128</v>
      </c>
      <c r="AB78" s="191" t="s">
        <v>399</v>
      </c>
      <c r="AC78" s="266">
        <v>176</v>
      </c>
      <c r="AD78" s="267"/>
      <c r="AE78" s="97" t="s">
        <v>103</v>
      </c>
      <c r="AF78" s="70" t="s">
        <v>128</v>
      </c>
      <c r="AG78" s="70" t="s">
        <v>129</v>
      </c>
      <c r="AH78" s="71" t="s">
        <v>128</v>
      </c>
      <c r="AJ78" s="191" t="s">
        <v>336</v>
      </c>
      <c r="AK78" s="266">
        <v>447</v>
      </c>
      <c r="AL78" s="267"/>
      <c r="AM78" s="97" t="s">
        <v>103</v>
      </c>
      <c r="AN78" s="70" t="s">
        <v>128</v>
      </c>
      <c r="AO78" s="70" t="s">
        <v>129</v>
      </c>
      <c r="AP78" s="71" t="s">
        <v>128</v>
      </c>
    </row>
    <row r="79" spans="3:42" x14ac:dyDescent="0.4">
      <c r="D79" s="192"/>
      <c r="E79" s="268"/>
      <c r="F79" s="269"/>
      <c r="G79" s="142"/>
      <c r="H79" s="154"/>
      <c r="I79" s="154"/>
      <c r="J79" s="144"/>
      <c r="L79" s="192"/>
      <c r="M79" s="268"/>
      <c r="N79" s="269"/>
      <c r="O79" s="142">
        <v>45</v>
      </c>
      <c r="P79" s="154">
        <v>1</v>
      </c>
      <c r="Q79" s="154">
        <v>38</v>
      </c>
      <c r="R79" s="144">
        <v>1</v>
      </c>
      <c r="T79" s="192"/>
      <c r="U79" s="268"/>
      <c r="V79" s="269"/>
      <c r="W79" s="142">
        <v>67</v>
      </c>
      <c r="X79" s="154">
        <v>8</v>
      </c>
      <c r="Y79" s="154">
        <v>44</v>
      </c>
      <c r="Z79" s="144">
        <v>8</v>
      </c>
      <c r="AB79" s="192"/>
      <c r="AC79" s="268"/>
      <c r="AD79" s="269"/>
      <c r="AE79" s="142">
        <v>21</v>
      </c>
      <c r="AF79" s="154">
        <v>4</v>
      </c>
      <c r="AG79" s="154">
        <v>23</v>
      </c>
      <c r="AH79" s="144">
        <v>4</v>
      </c>
      <c r="AJ79" s="192"/>
      <c r="AK79" s="268"/>
      <c r="AL79" s="269"/>
      <c r="AM79" s="142">
        <v>167</v>
      </c>
      <c r="AN79" s="154">
        <v>35</v>
      </c>
      <c r="AO79" s="154">
        <v>179</v>
      </c>
      <c r="AP79" s="144">
        <v>35</v>
      </c>
    </row>
    <row r="80" spans="3:42" x14ac:dyDescent="0.4">
      <c r="D80" s="192"/>
      <c r="E80" s="268"/>
      <c r="F80" s="269"/>
      <c r="G80" s="264"/>
      <c r="H80" s="156"/>
      <c r="I80" s="156"/>
      <c r="J80" s="146"/>
      <c r="L80" s="192"/>
      <c r="M80" s="268"/>
      <c r="N80" s="269"/>
      <c r="O80" s="264"/>
      <c r="P80" s="156"/>
      <c r="Q80" s="156"/>
      <c r="R80" s="146"/>
      <c r="T80" s="192"/>
      <c r="U80" s="268"/>
      <c r="V80" s="269"/>
      <c r="W80" s="264"/>
      <c r="X80" s="156"/>
      <c r="Y80" s="156"/>
      <c r="Z80" s="146"/>
      <c r="AB80" s="192"/>
      <c r="AC80" s="268"/>
      <c r="AD80" s="269"/>
      <c r="AE80" s="264"/>
      <c r="AF80" s="156"/>
      <c r="AG80" s="156"/>
      <c r="AH80" s="146"/>
      <c r="AJ80" s="192"/>
      <c r="AK80" s="268"/>
      <c r="AL80" s="269"/>
      <c r="AM80" s="264"/>
      <c r="AN80" s="156"/>
      <c r="AO80" s="156"/>
      <c r="AP80" s="146"/>
    </row>
    <row r="81" spans="4:42" ht="19.5" thickBot="1" x14ac:dyDescent="0.45">
      <c r="D81" s="193"/>
      <c r="E81" s="270"/>
      <c r="F81" s="271"/>
      <c r="G81" s="265">
        <f>G79+H79</f>
        <v>0</v>
      </c>
      <c r="H81" s="196"/>
      <c r="I81" s="195">
        <f>I79+J79</f>
        <v>0</v>
      </c>
      <c r="J81" s="201"/>
      <c r="L81" s="193"/>
      <c r="M81" s="270"/>
      <c r="N81" s="271"/>
      <c r="O81" s="265">
        <f>O79+P79</f>
        <v>46</v>
      </c>
      <c r="P81" s="196"/>
      <c r="Q81" s="195">
        <f>Q79+R79</f>
        <v>39</v>
      </c>
      <c r="R81" s="201"/>
      <c r="T81" s="193"/>
      <c r="U81" s="270"/>
      <c r="V81" s="271"/>
      <c r="W81" s="265">
        <f t="shared" ref="W81" si="5">W79+X79</f>
        <v>75</v>
      </c>
      <c r="X81" s="196"/>
      <c r="Y81" s="195">
        <f t="shared" ref="Y81" si="6">Y79+Z79</f>
        <v>52</v>
      </c>
      <c r="Z81" s="201"/>
      <c r="AB81" s="193"/>
      <c r="AC81" s="270"/>
      <c r="AD81" s="271"/>
      <c r="AE81" s="265">
        <f>AE79+AF79</f>
        <v>25</v>
      </c>
      <c r="AF81" s="196"/>
      <c r="AG81" s="195">
        <f>AG79+AH79</f>
        <v>27</v>
      </c>
      <c r="AH81" s="201"/>
      <c r="AJ81" s="193"/>
      <c r="AK81" s="270"/>
      <c r="AL81" s="271"/>
      <c r="AM81" s="265">
        <f>AM79+AN79</f>
        <v>202</v>
      </c>
      <c r="AN81" s="196"/>
      <c r="AO81" s="195">
        <f>AO79+AP79</f>
        <v>214</v>
      </c>
      <c r="AP81" s="201"/>
    </row>
    <row r="82" spans="4:42" x14ac:dyDescent="0.4">
      <c r="D82" s="191" t="s">
        <v>516</v>
      </c>
      <c r="E82" s="266"/>
      <c r="F82" s="267"/>
      <c r="G82" s="97" t="s">
        <v>103</v>
      </c>
      <c r="H82" s="70" t="s">
        <v>128</v>
      </c>
      <c r="I82" s="70" t="s">
        <v>129</v>
      </c>
      <c r="J82" s="71" t="s">
        <v>128</v>
      </c>
      <c r="L82" s="191" t="s">
        <v>496</v>
      </c>
      <c r="M82" s="266">
        <v>105</v>
      </c>
      <c r="N82" s="267"/>
      <c r="O82" s="97" t="s">
        <v>103</v>
      </c>
      <c r="P82" s="70" t="s">
        <v>128</v>
      </c>
      <c r="Q82" s="70" t="s">
        <v>129</v>
      </c>
      <c r="R82" s="71" t="s">
        <v>128</v>
      </c>
      <c r="T82" s="191" t="s">
        <v>448</v>
      </c>
      <c r="U82" s="266">
        <v>22</v>
      </c>
      <c r="V82" s="267"/>
      <c r="W82" s="97" t="s">
        <v>103</v>
      </c>
      <c r="X82" s="70" t="s">
        <v>128</v>
      </c>
      <c r="Y82" s="70" t="s">
        <v>129</v>
      </c>
      <c r="Z82" s="71" t="s">
        <v>128</v>
      </c>
      <c r="AB82" s="191" t="s">
        <v>427</v>
      </c>
      <c r="AC82" s="266">
        <v>576</v>
      </c>
      <c r="AD82" s="267"/>
      <c r="AE82" s="97" t="s">
        <v>103</v>
      </c>
      <c r="AF82" s="70" t="s">
        <v>128</v>
      </c>
      <c r="AG82" s="70" t="s">
        <v>129</v>
      </c>
      <c r="AH82" s="71" t="s">
        <v>128</v>
      </c>
      <c r="AJ82" s="191" t="s">
        <v>337</v>
      </c>
      <c r="AK82" s="266">
        <v>109</v>
      </c>
      <c r="AL82" s="267"/>
      <c r="AM82" s="97" t="s">
        <v>103</v>
      </c>
      <c r="AN82" s="70" t="s">
        <v>128</v>
      </c>
      <c r="AO82" s="70" t="s">
        <v>129</v>
      </c>
      <c r="AP82" s="71" t="s">
        <v>128</v>
      </c>
    </row>
    <row r="83" spans="4:42" x14ac:dyDescent="0.4">
      <c r="D83" s="192"/>
      <c r="E83" s="268"/>
      <c r="F83" s="269"/>
      <c r="G83" s="142"/>
      <c r="H83" s="154"/>
      <c r="I83" s="154"/>
      <c r="J83" s="144"/>
      <c r="L83" s="192"/>
      <c r="M83" s="268"/>
      <c r="N83" s="269"/>
      <c r="O83" s="142">
        <v>28</v>
      </c>
      <c r="P83" s="154">
        <v>3</v>
      </c>
      <c r="Q83" s="154">
        <v>36</v>
      </c>
      <c r="R83" s="144">
        <v>3</v>
      </c>
      <c r="T83" s="192"/>
      <c r="U83" s="268"/>
      <c r="V83" s="269"/>
      <c r="W83" s="142">
        <v>24</v>
      </c>
      <c r="X83" s="154">
        <v>3</v>
      </c>
      <c r="Y83" s="154">
        <v>21</v>
      </c>
      <c r="Z83" s="144">
        <v>3</v>
      </c>
      <c r="AB83" s="192"/>
      <c r="AC83" s="268"/>
      <c r="AD83" s="269"/>
      <c r="AE83" s="142">
        <v>44</v>
      </c>
      <c r="AF83" s="154">
        <v>6</v>
      </c>
      <c r="AG83" s="154">
        <v>29</v>
      </c>
      <c r="AH83" s="144">
        <v>6</v>
      </c>
      <c r="AJ83" s="192"/>
      <c r="AK83" s="268"/>
      <c r="AL83" s="269"/>
      <c r="AM83" s="142">
        <v>160</v>
      </c>
      <c r="AN83" s="154">
        <v>40</v>
      </c>
      <c r="AO83" s="154">
        <v>155</v>
      </c>
      <c r="AP83" s="144">
        <v>40</v>
      </c>
    </row>
    <row r="84" spans="4:42" x14ac:dyDescent="0.4">
      <c r="D84" s="192"/>
      <c r="E84" s="268"/>
      <c r="F84" s="269"/>
      <c r="G84" s="264"/>
      <c r="H84" s="156"/>
      <c r="I84" s="156"/>
      <c r="J84" s="146"/>
      <c r="L84" s="192"/>
      <c r="M84" s="268"/>
      <c r="N84" s="269"/>
      <c r="O84" s="264"/>
      <c r="P84" s="156"/>
      <c r="Q84" s="156"/>
      <c r="R84" s="146"/>
      <c r="T84" s="192"/>
      <c r="U84" s="268"/>
      <c r="V84" s="269"/>
      <c r="W84" s="264"/>
      <c r="X84" s="156"/>
      <c r="Y84" s="156"/>
      <c r="Z84" s="146"/>
      <c r="AB84" s="192"/>
      <c r="AC84" s="268"/>
      <c r="AD84" s="269"/>
      <c r="AE84" s="264"/>
      <c r="AF84" s="156"/>
      <c r="AG84" s="156"/>
      <c r="AH84" s="146"/>
      <c r="AJ84" s="192"/>
      <c r="AK84" s="268"/>
      <c r="AL84" s="269"/>
      <c r="AM84" s="264"/>
      <c r="AN84" s="156"/>
      <c r="AO84" s="156"/>
      <c r="AP84" s="146"/>
    </row>
    <row r="85" spans="4:42" ht="19.5" thickBot="1" x14ac:dyDescent="0.45">
      <c r="D85" s="193"/>
      <c r="E85" s="270"/>
      <c r="F85" s="271"/>
      <c r="G85" s="265">
        <f>G83+H83</f>
        <v>0</v>
      </c>
      <c r="H85" s="196"/>
      <c r="I85" s="195">
        <f>I83+J83</f>
        <v>0</v>
      </c>
      <c r="J85" s="201"/>
      <c r="L85" s="193"/>
      <c r="M85" s="270"/>
      <c r="N85" s="271"/>
      <c r="O85" s="265">
        <f>O83+P83</f>
        <v>31</v>
      </c>
      <c r="P85" s="196"/>
      <c r="Q85" s="195">
        <f>Q83+R83</f>
        <v>39</v>
      </c>
      <c r="R85" s="201"/>
      <c r="T85" s="193"/>
      <c r="U85" s="270"/>
      <c r="V85" s="271"/>
      <c r="W85" s="265">
        <f t="shared" ref="W85" si="7">W83+X83</f>
        <v>27</v>
      </c>
      <c r="X85" s="196"/>
      <c r="Y85" s="195">
        <f t="shared" ref="Y85" si="8">Y83+Z83</f>
        <v>24</v>
      </c>
      <c r="Z85" s="201"/>
      <c r="AB85" s="193"/>
      <c r="AC85" s="270"/>
      <c r="AD85" s="271"/>
      <c r="AE85" s="265">
        <f>AE83+AF83</f>
        <v>50</v>
      </c>
      <c r="AF85" s="196"/>
      <c r="AG85" s="195">
        <f>AG83+AH83</f>
        <v>35</v>
      </c>
      <c r="AH85" s="201"/>
      <c r="AJ85" s="193"/>
      <c r="AK85" s="270"/>
      <c r="AL85" s="271"/>
      <c r="AM85" s="265">
        <f>AM83+AN83</f>
        <v>200</v>
      </c>
      <c r="AN85" s="196"/>
      <c r="AO85" s="195">
        <f>AO83+AP83</f>
        <v>195</v>
      </c>
      <c r="AP85" s="201"/>
    </row>
    <row r="86" spans="4:42" x14ac:dyDescent="0.4">
      <c r="D86" s="191" t="s">
        <v>517</v>
      </c>
      <c r="E86" s="266"/>
      <c r="F86" s="267"/>
      <c r="G86" s="97" t="s">
        <v>103</v>
      </c>
      <c r="H86" s="70" t="s">
        <v>128</v>
      </c>
      <c r="I86" s="70" t="s">
        <v>129</v>
      </c>
      <c r="J86" s="71" t="s">
        <v>128</v>
      </c>
      <c r="L86" s="191" t="s">
        <v>497</v>
      </c>
      <c r="M86" s="266">
        <v>112</v>
      </c>
      <c r="N86" s="267"/>
      <c r="O86" s="97" t="s">
        <v>103</v>
      </c>
      <c r="P86" s="70" t="s">
        <v>128</v>
      </c>
      <c r="Q86" s="70" t="s">
        <v>129</v>
      </c>
      <c r="R86" s="71" t="s">
        <v>128</v>
      </c>
      <c r="T86" s="191" t="s">
        <v>449</v>
      </c>
      <c r="U86" s="266">
        <v>57</v>
      </c>
      <c r="V86" s="267"/>
      <c r="W86" s="97" t="s">
        <v>103</v>
      </c>
      <c r="X86" s="70" t="s">
        <v>128</v>
      </c>
      <c r="Y86" s="70" t="s">
        <v>129</v>
      </c>
      <c r="Z86" s="71" t="s">
        <v>128</v>
      </c>
      <c r="AB86" s="191" t="s">
        <v>429</v>
      </c>
      <c r="AC86" s="266">
        <v>47</v>
      </c>
      <c r="AD86" s="267"/>
      <c r="AE86" s="97" t="s">
        <v>103</v>
      </c>
      <c r="AF86" s="70" t="s">
        <v>128</v>
      </c>
      <c r="AG86" s="70" t="s">
        <v>129</v>
      </c>
      <c r="AH86" s="71" t="s">
        <v>128</v>
      </c>
      <c r="AJ86" s="191" t="s">
        <v>338</v>
      </c>
      <c r="AK86" s="266">
        <v>25</v>
      </c>
      <c r="AL86" s="267"/>
      <c r="AM86" s="97" t="s">
        <v>103</v>
      </c>
      <c r="AN86" s="70" t="s">
        <v>128</v>
      </c>
      <c r="AO86" s="70" t="s">
        <v>129</v>
      </c>
      <c r="AP86" s="71" t="s">
        <v>128</v>
      </c>
    </row>
    <row r="87" spans="4:42" x14ac:dyDescent="0.4">
      <c r="D87" s="192"/>
      <c r="E87" s="268"/>
      <c r="F87" s="269"/>
      <c r="G87" s="142"/>
      <c r="H87" s="154"/>
      <c r="I87" s="154"/>
      <c r="J87" s="144"/>
      <c r="L87" s="192"/>
      <c r="M87" s="268"/>
      <c r="N87" s="269"/>
      <c r="O87" s="142">
        <v>35</v>
      </c>
      <c r="P87" s="154">
        <v>4</v>
      </c>
      <c r="Q87" s="154">
        <v>29</v>
      </c>
      <c r="R87" s="144">
        <v>4</v>
      </c>
      <c r="T87" s="192"/>
      <c r="U87" s="268"/>
      <c r="V87" s="269"/>
      <c r="W87" s="142">
        <v>21</v>
      </c>
      <c r="X87" s="154">
        <v>1</v>
      </c>
      <c r="Y87" s="154">
        <v>49</v>
      </c>
      <c r="Z87" s="144">
        <v>1</v>
      </c>
      <c r="AB87" s="192"/>
      <c r="AC87" s="268"/>
      <c r="AD87" s="269"/>
      <c r="AE87" s="142">
        <v>42</v>
      </c>
      <c r="AF87" s="154">
        <v>7</v>
      </c>
      <c r="AG87" s="154">
        <v>35</v>
      </c>
      <c r="AH87" s="144">
        <v>7</v>
      </c>
      <c r="AJ87" s="192"/>
      <c r="AK87" s="268"/>
      <c r="AL87" s="269"/>
      <c r="AM87" s="142">
        <v>175</v>
      </c>
      <c r="AN87" s="154">
        <v>73</v>
      </c>
      <c r="AO87" s="154">
        <v>186</v>
      </c>
      <c r="AP87" s="144">
        <v>73</v>
      </c>
    </row>
    <row r="88" spans="4:42" x14ac:dyDescent="0.4">
      <c r="D88" s="192"/>
      <c r="E88" s="268"/>
      <c r="F88" s="269"/>
      <c r="G88" s="264"/>
      <c r="H88" s="156"/>
      <c r="I88" s="156"/>
      <c r="J88" s="146"/>
      <c r="L88" s="192"/>
      <c r="M88" s="268"/>
      <c r="N88" s="269"/>
      <c r="O88" s="264"/>
      <c r="P88" s="156"/>
      <c r="Q88" s="156"/>
      <c r="R88" s="146"/>
      <c r="T88" s="192"/>
      <c r="U88" s="268"/>
      <c r="V88" s="269"/>
      <c r="W88" s="264"/>
      <c r="X88" s="156"/>
      <c r="Y88" s="156"/>
      <c r="Z88" s="146"/>
      <c r="AB88" s="192"/>
      <c r="AC88" s="268"/>
      <c r="AD88" s="269"/>
      <c r="AE88" s="264"/>
      <c r="AF88" s="156"/>
      <c r="AG88" s="156"/>
      <c r="AH88" s="146"/>
      <c r="AJ88" s="192"/>
      <c r="AK88" s="268"/>
      <c r="AL88" s="269"/>
      <c r="AM88" s="264"/>
      <c r="AN88" s="156"/>
      <c r="AO88" s="156"/>
      <c r="AP88" s="146"/>
    </row>
    <row r="89" spans="4:42" ht="19.5" thickBot="1" x14ac:dyDescent="0.45">
      <c r="D89" s="193"/>
      <c r="E89" s="270"/>
      <c r="F89" s="271"/>
      <c r="G89" s="265">
        <f>G87+H87</f>
        <v>0</v>
      </c>
      <c r="H89" s="196"/>
      <c r="I89" s="195">
        <f>I87+J87</f>
        <v>0</v>
      </c>
      <c r="J89" s="201"/>
      <c r="L89" s="193"/>
      <c r="M89" s="270"/>
      <c r="N89" s="271"/>
      <c r="O89" s="265">
        <f>O87+P87</f>
        <v>39</v>
      </c>
      <c r="P89" s="196"/>
      <c r="Q89" s="195">
        <f>Q87+R87</f>
        <v>33</v>
      </c>
      <c r="R89" s="201"/>
      <c r="T89" s="193"/>
      <c r="U89" s="270"/>
      <c r="V89" s="271"/>
      <c r="W89" s="265">
        <f t="shared" ref="W89" si="9">W87+X87</f>
        <v>22</v>
      </c>
      <c r="X89" s="196"/>
      <c r="Y89" s="195">
        <f t="shared" ref="Y89" si="10">Y87+Z87</f>
        <v>50</v>
      </c>
      <c r="Z89" s="201"/>
      <c r="AB89" s="193"/>
      <c r="AC89" s="270"/>
      <c r="AD89" s="271"/>
      <c r="AE89" s="265">
        <f>AE87+AF87</f>
        <v>49</v>
      </c>
      <c r="AF89" s="196"/>
      <c r="AG89" s="195">
        <f>AG87+AH87</f>
        <v>42</v>
      </c>
      <c r="AH89" s="201"/>
      <c r="AJ89" s="193"/>
      <c r="AK89" s="270"/>
      <c r="AL89" s="271"/>
      <c r="AM89" s="265">
        <f>AM87+AN87</f>
        <v>248</v>
      </c>
      <c r="AN89" s="196"/>
      <c r="AO89" s="195">
        <f>AO87+AP87</f>
        <v>259</v>
      </c>
      <c r="AP89" s="201"/>
    </row>
    <row r="90" spans="4:42" x14ac:dyDescent="0.4">
      <c r="D90" s="191" t="s">
        <v>531</v>
      </c>
      <c r="E90" s="266"/>
      <c r="F90" s="267"/>
      <c r="G90" s="97" t="s">
        <v>103</v>
      </c>
      <c r="H90" s="70" t="s">
        <v>128</v>
      </c>
      <c r="I90" s="70" t="s">
        <v>129</v>
      </c>
      <c r="J90" s="71" t="s">
        <v>128</v>
      </c>
      <c r="L90" s="191" t="s">
        <v>498</v>
      </c>
      <c r="M90" s="266">
        <v>102</v>
      </c>
      <c r="N90" s="267"/>
      <c r="O90" s="97" t="s">
        <v>103</v>
      </c>
      <c r="P90" s="70" t="s">
        <v>128</v>
      </c>
      <c r="Q90" s="70" t="s">
        <v>129</v>
      </c>
      <c r="R90" s="71" t="s">
        <v>128</v>
      </c>
      <c r="T90" s="191" t="s">
        <v>450</v>
      </c>
      <c r="U90" s="266">
        <v>88</v>
      </c>
      <c r="V90" s="267"/>
      <c r="W90" s="97" t="s">
        <v>103</v>
      </c>
      <c r="X90" s="70" t="s">
        <v>128</v>
      </c>
      <c r="Y90" s="70" t="s">
        <v>129</v>
      </c>
      <c r="Z90" s="71" t="s">
        <v>128</v>
      </c>
      <c r="AB90" s="191" t="s">
        <v>402</v>
      </c>
      <c r="AC90" s="266">
        <v>80</v>
      </c>
      <c r="AD90" s="267"/>
      <c r="AE90" s="97" t="s">
        <v>103</v>
      </c>
      <c r="AF90" s="70" t="s">
        <v>128</v>
      </c>
      <c r="AG90" s="70" t="s">
        <v>129</v>
      </c>
      <c r="AH90" s="71" t="s">
        <v>128</v>
      </c>
      <c r="AJ90" s="191" t="s">
        <v>339</v>
      </c>
      <c r="AK90" s="266">
        <v>119</v>
      </c>
      <c r="AL90" s="267"/>
      <c r="AM90" s="97" t="s">
        <v>103</v>
      </c>
      <c r="AN90" s="70" t="s">
        <v>128</v>
      </c>
      <c r="AO90" s="70" t="s">
        <v>129</v>
      </c>
      <c r="AP90" s="71" t="s">
        <v>128</v>
      </c>
    </row>
    <row r="91" spans="4:42" x14ac:dyDescent="0.4">
      <c r="D91" s="192"/>
      <c r="E91" s="268"/>
      <c r="F91" s="269"/>
      <c r="G91" s="143"/>
      <c r="H91" s="143"/>
      <c r="I91" s="143"/>
      <c r="J91" s="143"/>
      <c r="L91" s="192"/>
      <c r="M91" s="268"/>
      <c r="N91" s="269"/>
      <c r="O91" s="143">
        <v>26</v>
      </c>
      <c r="P91" s="143">
        <v>4</v>
      </c>
      <c r="Q91" s="143">
        <v>37</v>
      </c>
      <c r="R91" s="143">
        <v>4</v>
      </c>
      <c r="T91" s="192"/>
      <c r="U91" s="268"/>
      <c r="V91" s="269"/>
      <c r="W91" s="142">
        <v>44</v>
      </c>
      <c r="X91" s="154">
        <v>2</v>
      </c>
      <c r="Y91" s="154">
        <v>34</v>
      </c>
      <c r="Z91" s="144">
        <v>2</v>
      </c>
      <c r="AB91" s="192"/>
      <c r="AC91" s="268"/>
      <c r="AD91" s="269"/>
      <c r="AE91" s="142">
        <v>35</v>
      </c>
      <c r="AF91" s="154">
        <v>14</v>
      </c>
      <c r="AG91" s="154">
        <v>52</v>
      </c>
      <c r="AH91" s="144">
        <v>14</v>
      </c>
      <c r="AJ91" s="192"/>
      <c r="AK91" s="268"/>
      <c r="AL91" s="269"/>
      <c r="AM91" s="142">
        <v>185</v>
      </c>
      <c r="AN91" s="154">
        <v>43</v>
      </c>
      <c r="AO91" s="154">
        <v>227</v>
      </c>
      <c r="AP91" s="144">
        <v>43</v>
      </c>
    </row>
    <row r="92" spans="4:42" x14ac:dyDescent="0.4">
      <c r="D92" s="192"/>
      <c r="E92" s="268"/>
      <c r="F92" s="269"/>
      <c r="G92" s="143"/>
      <c r="H92" s="143"/>
      <c r="I92" s="143"/>
      <c r="J92" s="143"/>
      <c r="L92" s="192"/>
      <c r="M92" s="268"/>
      <c r="N92" s="269"/>
      <c r="O92" s="143"/>
      <c r="P92" s="143"/>
      <c r="Q92" s="143"/>
      <c r="R92" s="143"/>
      <c r="T92" s="192"/>
      <c r="U92" s="268"/>
      <c r="V92" s="269"/>
      <c r="W92" s="264"/>
      <c r="X92" s="156"/>
      <c r="Y92" s="156"/>
      <c r="Z92" s="146"/>
      <c r="AB92" s="192"/>
      <c r="AC92" s="268"/>
      <c r="AD92" s="269"/>
      <c r="AE92" s="264"/>
      <c r="AF92" s="156"/>
      <c r="AG92" s="156"/>
      <c r="AH92" s="146"/>
      <c r="AJ92" s="192"/>
      <c r="AK92" s="268"/>
      <c r="AL92" s="269"/>
      <c r="AM92" s="264"/>
      <c r="AN92" s="156"/>
      <c r="AO92" s="156"/>
      <c r="AP92" s="146"/>
    </row>
    <row r="93" spans="4:42" ht="19.5" thickBot="1" x14ac:dyDescent="0.45">
      <c r="D93" s="193"/>
      <c r="E93" s="270"/>
      <c r="F93" s="271"/>
      <c r="G93" s="265">
        <f>G91+H91</f>
        <v>0</v>
      </c>
      <c r="H93" s="196"/>
      <c r="I93" s="195">
        <f>I91+J91</f>
        <v>0</v>
      </c>
      <c r="J93" s="201"/>
      <c r="L93" s="193"/>
      <c r="M93" s="270"/>
      <c r="N93" s="271"/>
      <c r="O93" s="265">
        <f>O91+P91</f>
        <v>30</v>
      </c>
      <c r="P93" s="196"/>
      <c r="Q93" s="195">
        <f>Q91+R91</f>
        <v>41</v>
      </c>
      <c r="R93" s="201"/>
      <c r="T93" s="193"/>
      <c r="U93" s="270"/>
      <c r="V93" s="271"/>
      <c r="W93" s="265">
        <f t="shared" ref="W93" si="11">W91+X91</f>
        <v>46</v>
      </c>
      <c r="X93" s="196"/>
      <c r="Y93" s="195">
        <f t="shared" ref="Y93" si="12">Y91+Z91</f>
        <v>36</v>
      </c>
      <c r="Z93" s="201"/>
      <c r="AB93" s="193"/>
      <c r="AC93" s="270"/>
      <c r="AD93" s="271"/>
      <c r="AE93" s="265">
        <f>AE91+AF91</f>
        <v>49</v>
      </c>
      <c r="AF93" s="196"/>
      <c r="AG93" s="195">
        <f>AG91+AH91</f>
        <v>66</v>
      </c>
      <c r="AH93" s="201"/>
      <c r="AJ93" s="193"/>
      <c r="AK93" s="270"/>
      <c r="AL93" s="271"/>
      <c r="AM93" s="265">
        <f>AM91+AN91</f>
        <v>228</v>
      </c>
      <c r="AN93" s="196"/>
      <c r="AO93" s="195">
        <f>AO91+AP91</f>
        <v>270</v>
      </c>
      <c r="AP93" s="201"/>
    </row>
    <row r="94" spans="4:42" ht="19.5" thickBot="1" x14ac:dyDescent="0.45">
      <c r="D94" s="191" t="s">
        <v>532</v>
      </c>
      <c r="E94" s="266"/>
      <c r="F94" s="267"/>
      <c r="G94" s="97" t="s">
        <v>103</v>
      </c>
      <c r="H94" s="70" t="s">
        <v>128</v>
      </c>
      <c r="I94" s="70" t="s">
        <v>129</v>
      </c>
      <c r="J94" s="71" t="s">
        <v>128</v>
      </c>
      <c r="L94" s="191" t="s">
        <v>499</v>
      </c>
      <c r="M94" s="266">
        <v>152</v>
      </c>
      <c r="N94" s="267"/>
      <c r="O94" s="97" t="s">
        <v>103</v>
      </c>
      <c r="P94" s="70" t="s">
        <v>128</v>
      </c>
      <c r="Q94" s="70" t="s">
        <v>129</v>
      </c>
      <c r="R94" s="71" t="s">
        <v>128</v>
      </c>
      <c r="T94" s="191" t="s">
        <v>451</v>
      </c>
      <c r="U94" s="266">
        <v>100</v>
      </c>
      <c r="V94" s="267"/>
      <c r="W94" s="97" t="s">
        <v>103</v>
      </c>
      <c r="X94" s="70" t="s">
        <v>128</v>
      </c>
      <c r="Y94" s="70" t="s">
        <v>129</v>
      </c>
      <c r="Z94" s="71" t="s">
        <v>128</v>
      </c>
      <c r="AB94" s="191" t="s">
        <v>403</v>
      </c>
      <c r="AC94" s="266">
        <v>68</v>
      </c>
      <c r="AD94" s="267"/>
      <c r="AE94" s="97" t="s">
        <v>103</v>
      </c>
      <c r="AF94" s="70" t="s">
        <v>128</v>
      </c>
      <c r="AG94" s="70" t="s">
        <v>129</v>
      </c>
      <c r="AH94" s="71" t="s">
        <v>128</v>
      </c>
      <c r="AJ94" s="191" t="s">
        <v>392</v>
      </c>
      <c r="AK94" s="266">
        <v>85</v>
      </c>
      <c r="AL94" s="267"/>
      <c r="AM94" s="97" t="s">
        <v>103</v>
      </c>
      <c r="AN94" s="70" t="s">
        <v>128</v>
      </c>
      <c r="AO94" s="70" t="s">
        <v>129</v>
      </c>
      <c r="AP94" s="71" t="s">
        <v>128</v>
      </c>
    </row>
    <row r="95" spans="4:42" x14ac:dyDescent="0.4">
      <c r="D95" s="192"/>
      <c r="E95" s="268"/>
      <c r="F95" s="269"/>
      <c r="G95" s="273"/>
      <c r="H95" s="273"/>
      <c r="I95" s="273"/>
      <c r="J95" s="273"/>
      <c r="L95" s="192"/>
      <c r="M95" s="268"/>
      <c r="N95" s="269"/>
      <c r="O95" s="273">
        <v>41</v>
      </c>
      <c r="P95" s="273">
        <v>3</v>
      </c>
      <c r="Q95" s="273">
        <v>42</v>
      </c>
      <c r="R95" s="273">
        <v>3</v>
      </c>
      <c r="T95" s="192"/>
      <c r="U95" s="268"/>
      <c r="V95" s="269"/>
      <c r="W95" s="273">
        <v>55</v>
      </c>
      <c r="X95" s="273">
        <v>3</v>
      </c>
      <c r="Y95" s="273">
        <v>45</v>
      </c>
      <c r="Z95" s="273">
        <v>3</v>
      </c>
      <c r="AB95" s="192"/>
      <c r="AC95" s="268"/>
      <c r="AD95" s="269"/>
      <c r="AE95" s="142">
        <v>6</v>
      </c>
      <c r="AF95" s="154">
        <v>6</v>
      </c>
      <c r="AG95" s="154">
        <v>43</v>
      </c>
      <c r="AH95" s="144">
        <v>6</v>
      </c>
      <c r="AJ95" s="192"/>
      <c r="AK95" s="268"/>
      <c r="AL95" s="269"/>
      <c r="AM95" s="142">
        <v>33</v>
      </c>
      <c r="AN95" s="154">
        <v>8</v>
      </c>
      <c r="AO95" s="154">
        <v>50</v>
      </c>
      <c r="AP95" s="144">
        <v>8</v>
      </c>
    </row>
    <row r="96" spans="4:42" x14ac:dyDescent="0.4">
      <c r="D96" s="192"/>
      <c r="E96" s="268"/>
      <c r="F96" s="269"/>
      <c r="G96" s="143"/>
      <c r="H96" s="143"/>
      <c r="I96" s="143"/>
      <c r="J96" s="143"/>
      <c r="L96" s="192"/>
      <c r="M96" s="268"/>
      <c r="N96" s="269"/>
      <c r="O96" s="143"/>
      <c r="P96" s="143"/>
      <c r="Q96" s="143"/>
      <c r="R96" s="143"/>
      <c r="T96" s="192"/>
      <c r="U96" s="268"/>
      <c r="V96" s="269"/>
      <c r="W96" s="143"/>
      <c r="X96" s="143"/>
      <c r="Y96" s="143"/>
      <c r="Z96" s="143"/>
      <c r="AB96" s="192"/>
      <c r="AC96" s="268"/>
      <c r="AD96" s="269"/>
      <c r="AE96" s="264"/>
      <c r="AF96" s="156"/>
      <c r="AG96" s="156"/>
      <c r="AH96" s="146"/>
      <c r="AJ96" s="192"/>
      <c r="AK96" s="268"/>
      <c r="AL96" s="269"/>
      <c r="AM96" s="264"/>
      <c r="AN96" s="156"/>
      <c r="AO96" s="156"/>
      <c r="AP96" s="146"/>
    </row>
    <row r="97" spans="4:42" ht="19.5" thickBot="1" x14ac:dyDescent="0.45">
      <c r="D97" s="193"/>
      <c r="E97" s="270"/>
      <c r="F97" s="271"/>
      <c r="G97" s="265">
        <f>G95+H95</f>
        <v>0</v>
      </c>
      <c r="H97" s="196"/>
      <c r="I97" s="195">
        <f>I95+J95</f>
        <v>0</v>
      </c>
      <c r="J97" s="201"/>
      <c r="L97" s="193"/>
      <c r="M97" s="270"/>
      <c r="N97" s="271"/>
      <c r="O97" s="265">
        <f>O95+P95</f>
        <v>44</v>
      </c>
      <c r="P97" s="196"/>
      <c r="Q97" s="195">
        <f>Q95+R95</f>
        <v>45</v>
      </c>
      <c r="R97" s="201"/>
      <c r="T97" s="193"/>
      <c r="U97" s="270"/>
      <c r="V97" s="271"/>
      <c r="W97" s="265">
        <f t="shared" ref="W97" si="13">W95+X95</f>
        <v>58</v>
      </c>
      <c r="X97" s="196"/>
      <c r="Y97" s="195">
        <f t="shared" ref="Y97" si="14">Y95+Z95</f>
        <v>48</v>
      </c>
      <c r="Z97" s="201"/>
      <c r="AB97" s="193"/>
      <c r="AC97" s="270"/>
      <c r="AD97" s="271"/>
      <c r="AE97" s="265">
        <f>AE95+AF95</f>
        <v>12</v>
      </c>
      <c r="AF97" s="196"/>
      <c r="AG97" s="195">
        <f>AG95+AH95</f>
        <v>49</v>
      </c>
      <c r="AH97" s="201"/>
      <c r="AJ97" s="193"/>
      <c r="AK97" s="270"/>
      <c r="AL97" s="271"/>
      <c r="AM97" s="265">
        <f>AM95+AN95</f>
        <v>41</v>
      </c>
      <c r="AN97" s="196"/>
      <c r="AO97" s="195">
        <f>AO95+AP95</f>
        <v>58</v>
      </c>
      <c r="AP97" s="201"/>
    </row>
  </sheetData>
  <mergeCells count="763">
    <mergeCell ref="AG95:AG96"/>
    <mergeCell ref="AH95:AH96"/>
    <mergeCell ref="AM95:AM96"/>
    <mergeCell ref="P95:P96"/>
    <mergeCell ref="Q95:Q96"/>
    <mergeCell ref="R95:R96"/>
    <mergeCell ref="W95:W96"/>
    <mergeCell ref="X95:X96"/>
    <mergeCell ref="I97:J97"/>
    <mergeCell ref="O97:P97"/>
    <mergeCell ref="Q97:R97"/>
    <mergeCell ref="W97:X97"/>
    <mergeCell ref="Y97:Z97"/>
    <mergeCell ref="AE97:AF97"/>
    <mergeCell ref="Z95:Z96"/>
    <mergeCell ref="AE95:AE96"/>
    <mergeCell ref="AF95:AF96"/>
    <mergeCell ref="AO93:AP93"/>
    <mergeCell ref="D94:D97"/>
    <mergeCell ref="E94:F97"/>
    <mergeCell ref="L94:L97"/>
    <mergeCell ref="M94:N97"/>
    <mergeCell ref="T94:T97"/>
    <mergeCell ref="Y95:Y96"/>
    <mergeCell ref="U94:V97"/>
    <mergeCell ref="AB94:AB97"/>
    <mergeCell ref="AC94:AD97"/>
    <mergeCell ref="AJ94:AJ97"/>
    <mergeCell ref="AK94:AL97"/>
    <mergeCell ref="G95:G96"/>
    <mergeCell ref="H95:H96"/>
    <mergeCell ref="I95:I96"/>
    <mergeCell ref="J95:J96"/>
    <mergeCell ref="O95:O96"/>
    <mergeCell ref="AG97:AH97"/>
    <mergeCell ref="AM97:AN97"/>
    <mergeCell ref="AO97:AP97"/>
    <mergeCell ref="AN95:AN96"/>
    <mergeCell ref="AO95:AO96"/>
    <mergeCell ref="AP95:AP96"/>
    <mergeCell ref="G97:H97"/>
    <mergeCell ref="AP91:AP92"/>
    <mergeCell ref="G93:H93"/>
    <mergeCell ref="I93:J93"/>
    <mergeCell ref="O93:P93"/>
    <mergeCell ref="Q93:R93"/>
    <mergeCell ref="W93:X93"/>
    <mergeCell ref="X91:X92"/>
    <mergeCell ref="Y91:Y92"/>
    <mergeCell ref="Z91:Z92"/>
    <mergeCell ref="AE91:AE92"/>
    <mergeCell ref="AF91:AF92"/>
    <mergeCell ref="AG91:AG92"/>
    <mergeCell ref="AK90:AL93"/>
    <mergeCell ref="G91:G92"/>
    <mergeCell ref="H91:H92"/>
    <mergeCell ref="I91:I92"/>
    <mergeCell ref="J91:J92"/>
    <mergeCell ref="O91:O92"/>
    <mergeCell ref="P91:P92"/>
    <mergeCell ref="Q91:Q92"/>
    <mergeCell ref="Y93:Z93"/>
    <mergeCell ref="AE93:AF93"/>
    <mergeCell ref="AG93:AH93"/>
    <mergeCell ref="AM93:AN93"/>
    <mergeCell ref="R91:R92"/>
    <mergeCell ref="W91:W92"/>
    <mergeCell ref="AO89:AP89"/>
    <mergeCell ref="D90:D93"/>
    <mergeCell ref="E90:F93"/>
    <mergeCell ref="L90:L93"/>
    <mergeCell ref="M90:N93"/>
    <mergeCell ref="T90:T93"/>
    <mergeCell ref="U90:V93"/>
    <mergeCell ref="AB90:AB93"/>
    <mergeCell ref="AC90:AD93"/>
    <mergeCell ref="AJ90:AJ93"/>
    <mergeCell ref="AK86:AL89"/>
    <mergeCell ref="G87:G88"/>
    <mergeCell ref="H87:H88"/>
    <mergeCell ref="I87:I88"/>
    <mergeCell ref="J87:J88"/>
    <mergeCell ref="O87:O88"/>
    <mergeCell ref="P87:P88"/>
    <mergeCell ref="Q87:Q88"/>
    <mergeCell ref="AH91:AH92"/>
    <mergeCell ref="AM91:AM92"/>
    <mergeCell ref="AN91:AN92"/>
    <mergeCell ref="AO91:AO92"/>
    <mergeCell ref="AP87:AP88"/>
    <mergeCell ref="G89:H89"/>
    <mergeCell ref="I89:J89"/>
    <mergeCell ref="O89:P89"/>
    <mergeCell ref="Q89:R89"/>
    <mergeCell ref="W89:X89"/>
    <mergeCell ref="Y89:Z89"/>
    <mergeCell ref="AE89:AF89"/>
    <mergeCell ref="AG89:AH89"/>
    <mergeCell ref="AM89:AN89"/>
    <mergeCell ref="AF87:AF88"/>
    <mergeCell ref="AG87:AG88"/>
    <mergeCell ref="AH87:AH88"/>
    <mergeCell ref="AM87:AM88"/>
    <mergeCell ref="AN87:AN88"/>
    <mergeCell ref="AO87:AO88"/>
    <mergeCell ref="R87:R88"/>
    <mergeCell ref="W87:W88"/>
    <mergeCell ref="X87:X88"/>
    <mergeCell ref="Y87:Y88"/>
    <mergeCell ref="Z87:Z88"/>
    <mergeCell ref="AE87:AE88"/>
    <mergeCell ref="AC86:AD89"/>
    <mergeCell ref="AJ86:AJ89"/>
    <mergeCell ref="D86:D89"/>
    <mergeCell ref="E86:F89"/>
    <mergeCell ref="L86:L89"/>
    <mergeCell ref="M86:N89"/>
    <mergeCell ref="T86:T89"/>
    <mergeCell ref="U86:V89"/>
    <mergeCell ref="AB86:AB89"/>
    <mergeCell ref="AC82:AD85"/>
    <mergeCell ref="AJ82:AJ85"/>
    <mergeCell ref="G83:G84"/>
    <mergeCell ref="H83:H84"/>
    <mergeCell ref="I83:I84"/>
    <mergeCell ref="J83:J84"/>
    <mergeCell ref="O83:O84"/>
    <mergeCell ref="R83:R84"/>
    <mergeCell ref="W83:W84"/>
    <mergeCell ref="X83:X84"/>
    <mergeCell ref="Y83:Y84"/>
    <mergeCell ref="U82:V85"/>
    <mergeCell ref="AB82:AB85"/>
    <mergeCell ref="AG85:AH85"/>
    <mergeCell ref="AM85:AN85"/>
    <mergeCell ref="AO85:AP85"/>
    <mergeCell ref="AK82:AL85"/>
    <mergeCell ref="AO81:AP81"/>
    <mergeCell ref="D82:D85"/>
    <mergeCell ref="E82:F85"/>
    <mergeCell ref="L82:L85"/>
    <mergeCell ref="M82:N85"/>
    <mergeCell ref="T82:T85"/>
    <mergeCell ref="AN83:AN84"/>
    <mergeCell ref="AO83:AO84"/>
    <mergeCell ref="AP83:AP84"/>
    <mergeCell ref="G85:H85"/>
    <mergeCell ref="I85:J85"/>
    <mergeCell ref="O85:P85"/>
    <mergeCell ref="Q85:R85"/>
    <mergeCell ref="W85:X85"/>
    <mergeCell ref="Y85:Z85"/>
    <mergeCell ref="AE85:AF85"/>
    <mergeCell ref="Z83:Z84"/>
    <mergeCell ref="AE83:AE84"/>
    <mergeCell ref="AF83:AF84"/>
    <mergeCell ref="AG83:AG84"/>
    <mergeCell ref="AH83:AH84"/>
    <mergeCell ref="AM83:AM84"/>
    <mergeCell ref="P83:P84"/>
    <mergeCell ref="Q83:Q84"/>
    <mergeCell ref="AP79:AP80"/>
    <mergeCell ref="G81:H81"/>
    <mergeCell ref="I81:J81"/>
    <mergeCell ref="O81:P81"/>
    <mergeCell ref="Q81:R81"/>
    <mergeCell ref="W81:X81"/>
    <mergeCell ref="X79:X80"/>
    <mergeCell ref="Y79:Y80"/>
    <mergeCell ref="Z79:Z80"/>
    <mergeCell ref="AE79:AE80"/>
    <mergeCell ref="AF79:AF80"/>
    <mergeCell ref="AG79:AG80"/>
    <mergeCell ref="AK78:AL81"/>
    <mergeCell ref="G79:G80"/>
    <mergeCell ref="H79:H80"/>
    <mergeCell ref="I79:I80"/>
    <mergeCell ref="J79:J80"/>
    <mergeCell ref="O79:O80"/>
    <mergeCell ref="P79:P80"/>
    <mergeCell ref="Q79:Q80"/>
    <mergeCell ref="Y81:Z81"/>
    <mergeCell ref="AE81:AF81"/>
    <mergeCell ref="AG81:AH81"/>
    <mergeCell ref="AM81:AN81"/>
    <mergeCell ref="R79:R80"/>
    <mergeCell ref="W79:W80"/>
    <mergeCell ref="AO77:AP77"/>
    <mergeCell ref="D78:D81"/>
    <mergeCell ref="E78:F81"/>
    <mergeCell ref="L78:L81"/>
    <mergeCell ref="M78:N81"/>
    <mergeCell ref="T78:T81"/>
    <mergeCell ref="U78:V81"/>
    <mergeCell ref="AB78:AB81"/>
    <mergeCell ref="AC78:AD81"/>
    <mergeCell ref="AJ78:AJ81"/>
    <mergeCell ref="AK74:AL77"/>
    <mergeCell ref="G75:G76"/>
    <mergeCell ref="H75:H76"/>
    <mergeCell ref="I75:I76"/>
    <mergeCell ref="J75:J76"/>
    <mergeCell ref="O75:O76"/>
    <mergeCell ref="P75:P76"/>
    <mergeCell ref="Q75:Q76"/>
    <mergeCell ref="AH79:AH80"/>
    <mergeCell ref="AM79:AM80"/>
    <mergeCell ref="AN79:AN80"/>
    <mergeCell ref="AO79:AO80"/>
    <mergeCell ref="AG77:AH77"/>
    <mergeCell ref="AM77:AN77"/>
    <mergeCell ref="AF75:AF76"/>
    <mergeCell ref="AG75:AG76"/>
    <mergeCell ref="AH75:AH76"/>
    <mergeCell ref="AM75:AM76"/>
    <mergeCell ref="AN75:AN76"/>
    <mergeCell ref="AO75:AO76"/>
    <mergeCell ref="R75:R76"/>
    <mergeCell ref="W75:W76"/>
    <mergeCell ref="X75:X76"/>
    <mergeCell ref="Y75:Y76"/>
    <mergeCell ref="Z75:Z76"/>
    <mergeCell ref="AE75:AE76"/>
    <mergeCell ref="AC74:AD77"/>
    <mergeCell ref="AJ74:AJ77"/>
    <mergeCell ref="AO73:AP73"/>
    <mergeCell ref="D74:D77"/>
    <mergeCell ref="E74:F77"/>
    <mergeCell ref="L74:L77"/>
    <mergeCell ref="M74:N77"/>
    <mergeCell ref="T74:T77"/>
    <mergeCell ref="U74:V77"/>
    <mergeCell ref="AB74:AB77"/>
    <mergeCell ref="AC70:AD73"/>
    <mergeCell ref="AJ70:AJ73"/>
    <mergeCell ref="AK70:AL73"/>
    <mergeCell ref="G71:G72"/>
    <mergeCell ref="H71:H72"/>
    <mergeCell ref="I71:I72"/>
    <mergeCell ref="J71:J72"/>
    <mergeCell ref="O71:O72"/>
    <mergeCell ref="AP75:AP76"/>
    <mergeCell ref="G77:H77"/>
    <mergeCell ref="I77:J77"/>
    <mergeCell ref="O77:P77"/>
    <mergeCell ref="Q77:R77"/>
    <mergeCell ref="W77:X77"/>
    <mergeCell ref="Y77:Z77"/>
    <mergeCell ref="AE77:AF77"/>
    <mergeCell ref="Q71:Q72"/>
    <mergeCell ref="R71:R72"/>
    <mergeCell ref="W71:W72"/>
    <mergeCell ref="X71:X72"/>
    <mergeCell ref="Y71:Y72"/>
    <mergeCell ref="U70:V73"/>
    <mergeCell ref="AB70:AB73"/>
    <mergeCell ref="AG73:AH73"/>
    <mergeCell ref="AM73:AN73"/>
    <mergeCell ref="AM69:AN69"/>
    <mergeCell ref="AO69:AP69"/>
    <mergeCell ref="D70:D73"/>
    <mergeCell ref="E70:F73"/>
    <mergeCell ref="L70:L73"/>
    <mergeCell ref="M70:N73"/>
    <mergeCell ref="T70:T73"/>
    <mergeCell ref="AN71:AN72"/>
    <mergeCell ref="AO71:AO72"/>
    <mergeCell ref="AP71:AP72"/>
    <mergeCell ref="G73:H73"/>
    <mergeCell ref="I73:J73"/>
    <mergeCell ref="O73:P73"/>
    <mergeCell ref="Q73:R73"/>
    <mergeCell ref="W73:X73"/>
    <mergeCell ref="Y73:Z73"/>
    <mergeCell ref="AE73:AF73"/>
    <mergeCell ref="Z71:Z72"/>
    <mergeCell ref="AE71:AE72"/>
    <mergeCell ref="AF71:AF72"/>
    <mergeCell ref="AG71:AG72"/>
    <mergeCell ref="AH71:AH72"/>
    <mergeCell ref="AM71:AM72"/>
    <mergeCell ref="P71:P72"/>
    <mergeCell ref="AG67:AG68"/>
    <mergeCell ref="AK66:AL69"/>
    <mergeCell ref="G67:G68"/>
    <mergeCell ref="H67:H68"/>
    <mergeCell ref="I67:I68"/>
    <mergeCell ref="J67:J68"/>
    <mergeCell ref="O67:O68"/>
    <mergeCell ref="P67:P68"/>
    <mergeCell ref="Q67:Q68"/>
    <mergeCell ref="Y69:Z69"/>
    <mergeCell ref="AE69:AF69"/>
    <mergeCell ref="AG69:AH69"/>
    <mergeCell ref="I69:J69"/>
    <mergeCell ref="O69:P69"/>
    <mergeCell ref="Q69:R69"/>
    <mergeCell ref="W69:X69"/>
    <mergeCell ref="X67:X68"/>
    <mergeCell ref="Y67:Y68"/>
    <mergeCell ref="Z67:Z68"/>
    <mergeCell ref="AE67:AE68"/>
    <mergeCell ref="AF67:AF68"/>
    <mergeCell ref="R67:R68"/>
    <mergeCell ref="W67:W68"/>
    <mergeCell ref="AO65:AP65"/>
    <mergeCell ref="D66:D69"/>
    <mergeCell ref="E66:F69"/>
    <mergeCell ref="L66:L69"/>
    <mergeCell ref="M66:N69"/>
    <mergeCell ref="T66:T69"/>
    <mergeCell ref="U66:V69"/>
    <mergeCell ref="AB66:AB69"/>
    <mergeCell ref="AC66:AD69"/>
    <mergeCell ref="AJ66:AJ69"/>
    <mergeCell ref="Y65:Z65"/>
    <mergeCell ref="AC65:AD65"/>
    <mergeCell ref="AE65:AF65"/>
    <mergeCell ref="AG65:AH65"/>
    <mergeCell ref="AK65:AL65"/>
    <mergeCell ref="AM65:AN65"/>
    <mergeCell ref="AH67:AH68"/>
    <mergeCell ref="AM67:AM68"/>
    <mergeCell ref="AN67:AN68"/>
    <mergeCell ref="AO67:AO68"/>
    <mergeCell ref="AP67:AP68"/>
    <mergeCell ref="G69:H69"/>
    <mergeCell ref="AK61:AL61"/>
    <mergeCell ref="D63:D64"/>
    <mergeCell ref="E65:F65"/>
    <mergeCell ref="G65:H65"/>
    <mergeCell ref="I65:J65"/>
    <mergeCell ref="M65:N65"/>
    <mergeCell ref="O65:P65"/>
    <mergeCell ref="Q65:R65"/>
    <mergeCell ref="U65:V65"/>
    <mergeCell ref="W65:X65"/>
    <mergeCell ref="M59:M61"/>
    <mergeCell ref="N59:N61"/>
    <mergeCell ref="O59:O60"/>
    <mergeCell ref="P59:P60"/>
    <mergeCell ref="Q59:Q60"/>
    <mergeCell ref="AJ59:AJ60"/>
    <mergeCell ref="AK59:AK60"/>
    <mergeCell ref="AL59:AL60"/>
    <mergeCell ref="AM59:AM61"/>
    <mergeCell ref="E61:F61"/>
    <mergeCell ref="G61:H61"/>
    <mergeCell ref="O61:P61"/>
    <mergeCell ref="Q61:R61"/>
    <mergeCell ref="Y61:Z61"/>
    <mergeCell ref="AA61:AB61"/>
    <mergeCell ref="AA59:AA60"/>
    <mergeCell ref="AB59:AB60"/>
    <mergeCell ref="AC59:AC61"/>
    <mergeCell ref="AG59:AG61"/>
    <mergeCell ref="AH59:AH61"/>
    <mergeCell ref="AI59:AI60"/>
    <mergeCell ref="AI61:AJ61"/>
    <mergeCell ref="R59:R60"/>
    <mergeCell ref="S59:S61"/>
    <mergeCell ref="W59:W61"/>
    <mergeCell ref="X59:X61"/>
    <mergeCell ref="Y59:Y60"/>
    <mergeCell ref="Z59:Z60"/>
    <mergeCell ref="I59:I61"/>
    <mergeCell ref="AM56:AM58"/>
    <mergeCell ref="E58:F58"/>
    <mergeCell ref="G58:H58"/>
    <mergeCell ref="O58:P58"/>
    <mergeCell ref="Q58:R58"/>
    <mergeCell ref="Y58:Z58"/>
    <mergeCell ref="AA58:AB58"/>
    <mergeCell ref="AI58:AJ58"/>
    <mergeCell ref="AK58:AL58"/>
    <mergeCell ref="AG56:AG58"/>
    <mergeCell ref="AH56:AH58"/>
    <mergeCell ref="AI56:AI57"/>
    <mergeCell ref="AJ56:AJ57"/>
    <mergeCell ref="AK56:AK57"/>
    <mergeCell ref="AL56:AL57"/>
    <mergeCell ref="X56:X58"/>
    <mergeCell ref="Y56:Y57"/>
    <mergeCell ref="Z56:Z57"/>
    <mergeCell ref="O56:O57"/>
    <mergeCell ref="P56:P57"/>
    <mergeCell ref="Q56:Q57"/>
    <mergeCell ref="R56:R57"/>
    <mergeCell ref="S56:S58"/>
    <mergeCell ref="W56:W58"/>
    <mergeCell ref="C59:C61"/>
    <mergeCell ref="D59:D61"/>
    <mergeCell ref="E59:E60"/>
    <mergeCell ref="F59:F60"/>
    <mergeCell ref="G59:G60"/>
    <mergeCell ref="H59:H60"/>
    <mergeCell ref="AK55:AL55"/>
    <mergeCell ref="C56:C58"/>
    <mergeCell ref="D56:D58"/>
    <mergeCell ref="E56:E57"/>
    <mergeCell ref="F56:F57"/>
    <mergeCell ref="G56:G57"/>
    <mergeCell ref="H56:H57"/>
    <mergeCell ref="I56:I58"/>
    <mergeCell ref="M56:M58"/>
    <mergeCell ref="N56:N58"/>
    <mergeCell ref="M53:M55"/>
    <mergeCell ref="N53:N55"/>
    <mergeCell ref="O53:O54"/>
    <mergeCell ref="P53:P54"/>
    <mergeCell ref="Q53:Q54"/>
    <mergeCell ref="C53:C55"/>
    <mergeCell ref="D53:D55"/>
    <mergeCell ref="E53:E54"/>
    <mergeCell ref="F53:F54"/>
    <mergeCell ref="G53:G54"/>
    <mergeCell ref="H53:H54"/>
    <mergeCell ref="AA56:AA57"/>
    <mergeCell ref="AB56:AB57"/>
    <mergeCell ref="AC56:AC58"/>
    <mergeCell ref="AJ53:AJ54"/>
    <mergeCell ref="AK53:AK54"/>
    <mergeCell ref="AL53:AL54"/>
    <mergeCell ref="AM53:AM55"/>
    <mergeCell ref="E55:F55"/>
    <mergeCell ref="G55:H55"/>
    <mergeCell ref="O55:P55"/>
    <mergeCell ref="Q55:R55"/>
    <mergeCell ref="Y55:Z55"/>
    <mergeCell ref="AA55:AB55"/>
    <mergeCell ref="AA53:AA54"/>
    <mergeCell ref="AB53:AB54"/>
    <mergeCell ref="AC53:AC55"/>
    <mergeCell ref="AG53:AG55"/>
    <mergeCell ref="AH53:AH55"/>
    <mergeCell ref="AI53:AI54"/>
    <mergeCell ref="AI55:AJ55"/>
    <mergeCell ref="R53:R54"/>
    <mergeCell ref="S53:S55"/>
    <mergeCell ref="W53:W55"/>
    <mergeCell ref="X53:X55"/>
    <mergeCell ref="Y53:Y54"/>
    <mergeCell ref="Z53:Z54"/>
    <mergeCell ref="I53:I55"/>
    <mergeCell ref="AM50:AM52"/>
    <mergeCell ref="E52:F52"/>
    <mergeCell ref="G52:H52"/>
    <mergeCell ref="O52:P52"/>
    <mergeCell ref="Q52:R52"/>
    <mergeCell ref="Y52:Z52"/>
    <mergeCell ref="AA52:AB52"/>
    <mergeCell ref="AI52:AJ52"/>
    <mergeCell ref="AK52:AL52"/>
    <mergeCell ref="AG50:AG52"/>
    <mergeCell ref="AH50:AH52"/>
    <mergeCell ref="AI50:AI51"/>
    <mergeCell ref="AJ50:AJ51"/>
    <mergeCell ref="AK50:AK51"/>
    <mergeCell ref="AL50:AL51"/>
    <mergeCell ref="X50:X52"/>
    <mergeCell ref="Y50:Y51"/>
    <mergeCell ref="Z50:Z51"/>
    <mergeCell ref="AA50:AA51"/>
    <mergeCell ref="AB50:AB51"/>
    <mergeCell ref="AC50:AC52"/>
    <mergeCell ref="O50:O51"/>
    <mergeCell ref="P50:P51"/>
    <mergeCell ref="Q50:Q51"/>
    <mergeCell ref="R50:R51"/>
    <mergeCell ref="S50:S52"/>
    <mergeCell ref="W50:W52"/>
    <mergeCell ref="AK49:AL49"/>
    <mergeCell ref="C50:C52"/>
    <mergeCell ref="D50:D52"/>
    <mergeCell ref="E50:E51"/>
    <mergeCell ref="F50:F51"/>
    <mergeCell ref="G50:G51"/>
    <mergeCell ref="H50:H51"/>
    <mergeCell ref="I50:I52"/>
    <mergeCell ref="M50:M52"/>
    <mergeCell ref="N50:N52"/>
    <mergeCell ref="M47:M49"/>
    <mergeCell ref="N47:N49"/>
    <mergeCell ref="O47:O48"/>
    <mergeCell ref="P47:P48"/>
    <mergeCell ref="Q47:Q48"/>
    <mergeCell ref="C47:C49"/>
    <mergeCell ref="D47:D49"/>
    <mergeCell ref="E47:E48"/>
    <mergeCell ref="F47:F48"/>
    <mergeCell ref="G47:G48"/>
    <mergeCell ref="H47:H48"/>
    <mergeCell ref="AJ47:AJ48"/>
    <mergeCell ref="AK47:AK48"/>
    <mergeCell ref="AL47:AL48"/>
    <mergeCell ref="AM47:AM49"/>
    <mergeCell ref="E49:F49"/>
    <mergeCell ref="G49:H49"/>
    <mergeCell ref="O49:P49"/>
    <mergeCell ref="Q49:R49"/>
    <mergeCell ref="Y49:Z49"/>
    <mergeCell ref="AA49:AB49"/>
    <mergeCell ref="AA47:AA48"/>
    <mergeCell ref="AB47:AB48"/>
    <mergeCell ref="AC47:AC49"/>
    <mergeCell ref="AG47:AG49"/>
    <mergeCell ref="AH47:AH49"/>
    <mergeCell ref="AI47:AI48"/>
    <mergeCell ref="AI49:AJ49"/>
    <mergeCell ref="R47:R48"/>
    <mergeCell ref="S47:S49"/>
    <mergeCell ref="W47:W49"/>
    <mergeCell ref="X47:X49"/>
    <mergeCell ref="Y47:Y48"/>
    <mergeCell ref="Z47:Z48"/>
    <mergeCell ref="I47:I49"/>
    <mergeCell ref="AM44:AM46"/>
    <mergeCell ref="E46:F46"/>
    <mergeCell ref="G46:H46"/>
    <mergeCell ref="O46:P46"/>
    <mergeCell ref="Q46:R46"/>
    <mergeCell ref="Y46:Z46"/>
    <mergeCell ref="AA46:AB46"/>
    <mergeCell ref="AI46:AJ46"/>
    <mergeCell ref="AK46:AL46"/>
    <mergeCell ref="AC44:AC46"/>
    <mergeCell ref="AG44:AG46"/>
    <mergeCell ref="AH44:AH46"/>
    <mergeCell ref="AI44:AI45"/>
    <mergeCell ref="AJ44:AJ45"/>
    <mergeCell ref="AK44:AK45"/>
    <mergeCell ref="W44:W46"/>
    <mergeCell ref="X44:X46"/>
    <mergeCell ref="Y44:Y45"/>
    <mergeCell ref="Z44:Z45"/>
    <mergeCell ref="AA44:AA45"/>
    <mergeCell ref="AB44:AB45"/>
    <mergeCell ref="N44:N46"/>
    <mergeCell ref="O44:O45"/>
    <mergeCell ref="P44:P45"/>
    <mergeCell ref="Q44:Q45"/>
    <mergeCell ref="R44:R45"/>
    <mergeCell ref="S44:S46"/>
    <mergeCell ref="AI43:AJ43"/>
    <mergeCell ref="AK43:AL43"/>
    <mergeCell ref="C44:C46"/>
    <mergeCell ref="D44:D46"/>
    <mergeCell ref="E44:E45"/>
    <mergeCell ref="F44:F45"/>
    <mergeCell ref="G44:G45"/>
    <mergeCell ref="H44:H45"/>
    <mergeCell ref="I44:I46"/>
    <mergeCell ref="M44:M46"/>
    <mergeCell ref="AL44:AL45"/>
    <mergeCell ref="AL41:AL42"/>
    <mergeCell ref="AM41:AM43"/>
    <mergeCell ref="E43:F43"/>
    <mergeCell ref="G43:H43"/>
    <mergeCell ref="O43:P43"/>
    <mergeCell ref="Q43:R43"/>
    <mergeCell ref="Y43:Z43"/>
    <mergeCell ref="Z41:Z42"/>
    <mergeCell ref="AA41:AA42"/>
    <mergeCell ref="AB41:AB42"/>
    <mergeCell ref="AC41:AC43"/>
    <mergeCell ref="AG41:AG43"/>
    <mergeCell ref="AH41:AH43"/>
    <mergeCell ref="AA43:AB43"/>
    <mergeCell ref="Q41:Q42"/>
    <mergeCell ref="R41:R42"/>
    <mergeCell ref="S41:S43"/>
    <mergeCell ref="W41:W43"/>
    <mergeCell ref="X41:X43"/>
    <mergeCell ref="Y41:Y42"/>
    <mergeCell ref="C41:C43"/>
    <mergeCell ref="D41:D43"/>
    <mergeCell ref="E41:E42"/>
    <mergeCell ref="F41:F42"/>
    <mergeCell ref="G41:G42"/>
    <mergeCell ref="H41:H42"/>
    <mergeCell ref="I41:I43"/>
    <mergeCell ref="AH38:AH40"/>
    <mergeCell ref="AI38:AI39"/>
    <mergeCell ref="I38:I40"/>
    <mergeCell ref="M38:M40"/>
    <mergeCell ref="N38:N40"/>
    <mergeCell ref="O38:O39"/>
    <mergeCell ref="P38:P39"/>
    <mergeCell ref="O40:P40"/>
    <mergeCell ref="C38:C40"/>
    <mergeCell ref="D38:D40"/>
    <mergeCell ref="E38:E39"/>
    <mergeCell ref="AI41:AI42"/>
    <mergeCell ref="AM38:AM40"/>
    <mergeCell ref="R38:R39"/>
    <mergeCell ref="S38:S40"/>
    <mergeCell ref="W38:W40"/>
    <mergeCell ref="X38:X40"/>
    <mergeCell ref="Y38:Y39"/>
    <mergeCell ref="Z38:Z39"/>
    <mergeCell ref="Q40:R40"/>
    <mergeCell ref="Y40:Z40"/>
    <mergeCell ref="Q38:Q39"/>
    <mergeCell ref="AA40:AB40"/>
    <mergeCell ref="AI40:AJ40"/>
    <mergeCell ref="AK40:AL40"/>
    <mergeCell ref="AJ38:AJ39"/>
    <mergeCell ref="AK38:AK39"/>
    <mergeCell ref="AL38:AL39"/>
    <mergeCell ref="F38:F39"/>
    <mergeCell ref="G38:G39"/>
    <mergeCell ref="H38:H39"/>
    <mergeCell ref="E40:F40"/>
    <mergeCell ref="G40:H40"/>
    <mergeCell ref="AH35:AH37"/>
    <mergeCell ref="AI35:AI36"/>
    <mergeCell ref="AJ35:AJ36"/>
    <mergeCell ref="AK35:AK36"/>
    <mergeCell ref="I35:I37"/>
    <mergeCell ref="M35:M37"/>
    <mergeCell ref="N35:N37"/>
    <mergeCell ref="O35:O36"/>
    <mergeCell ref="P35:P36"/>
    <mergeCell ref="Q35:Q36"/>
    <mergeCell ref="O37:P37"/>
    <mergeCell ref="Q37:R37"/>
    <mergeCell ref="L32:L61"/>
    <mergeCell ref="M32:M34"/>
    <mergeCell ref="N32:N34"/>
    <mergeCell ref="M41:M43"/>
    <mergeCell ref="N41:N43"/>
    <mergeCell ref="AJ41:AJ42"/>
    <mergeCell ref="AK41:AK42"/>
    <mergeCell ref="AL35:AL36"/>
    <mergeCell ref="AM35:AM37"/>
    <mergeCell ref="AI37:AJ37"/>
    <mergeCell ref="AK37:AL37"/>
    <mergeCell ref="Y35:Y36"/>
    <mergeCell ref="Z35:Z36"/>
    <mergeCell ref="AA35:AA36"/>
    <mergeCell ref="AB35:AB36"/>
    <mergeCell ref="AC35:AC37"/>
    <mergeCell ref="AG35:AG37"/>
    <mergeCell ref="Y37:Z37"/>
    <mergeCell ref="AA37:AB37"/>
    <mergeCell ref="C35:C37"/>
    <mergeCell ref="D35:D37"/>
    <mergeCell ref="E35:E36"/>
    <mergeCell ref="F35:F36"/>
    <mergeCell ref="G35:G36"/>
    <mergeCell ref="H35:H36"/>
    <mergeCell ref="E37:F37"/>
    <mergeCell ref="G37:H37"/>
    <mergeCell ref="E34:F34"/>
    <mergeCell ref="G34:H34"/>
    <mergeCell ref="O34:P34"/>
    <mergeCell ref="Q34:R34"/>
    <mergeCell ref="Y34:Z34"/>
    <mergeCell ref="AA34:AB34"/>
    <mergeCell ref="AH32:AH34"/>
    <mergeCell ref="AI32:AI33"/>
    <mergeCell ref="AJ32:AJ33"/>
    <mergeCell ref="AK32:AK33"/>
    <mergeCell ref="AL32:AL33"/>
    <mergeCell ref="R32:R33"/>
    <mergeCell ref="S32:S34"/>
    <mergeCell ref="V32:V61"/>
    <mergeCell ref="W32:W34"/>
    <mergeCell ref="X32:X34"/>
    <mergeCell ref="Y32:Y33"/>
    <mergeCell ref="R35:R36"/>
    <mergeCell ref="S35:S37"/>
    <mergeCell ref="W35:W37"/>
    <mergeCell ref="X35:X37"/>
    <mergeCell ref="O32:O33"/>
    <mergeCell ref="P32:P33"/>
    <mergeCell ref="Q32:Q33"/>
    <mergeCell ref="O41:O42"/>
    <mergeCell ref="P41:P42"/>
    <mergeCell ref="AA32:AA33"/>
    <mergeCell ref="AB32:AB33"/>
    <mergeCell ref="AC32:AC34"/>
    <mergeCell ref="AF32:AF61"/>
    <mergeCell ref="AG32:AG34"/>
    <mergeCell ref="AA38:AA39"/>
    <mergeCell ref="AB38:AB39"/>
    <mergeCell ref="AC38:AC40"/>
    <mergeCell ref="AG38:AG40"/>
    <mergeCell ref="AI31:AJ31"/>
    <mergeCell ref="AK31:AL31"/>
    <mergeCell ref="B32:B61"/>
    <mergeCell ref="C32:C34"/>
    <mergeCell ref="D32:D34"/>
    <mergeCell ref="E32:E33"/>
    <mergeCell ref="F32:F33"/>
    <mergeCell ref="G32:G33"/>
    <mergeCell ref="H32:H33"/>
    <mergeCell ref="I32:I34"/>
    <mergeCell ref="L30:M31"/>
    <mergeCell ref="N30:S30"/>
    <mergeCell ref="V30:W31"/>
    <mergeCell ref="X30:AC30"/>
    <mergeCell ref="AF30:AG31"/>
    <mergeCell ref="AH30:AM30"/>
    <mergeCell ref="O31:P31"/>
    <mergeCell ref="Q31:R31"/>
    <mergeCell ref="Y31:Z31"/>
    <mergeCell ref="AA31:AB31"/>
    <mergeCell ref="AM32:AM34"/>
    <mergeCell ref="AI34:AJ34"/>
    <mergeCell ref="AK34:AL34"/>
    <mergeCell ref="Z32:Z33"/>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FCC92-6D95-4CDA-B445-5220683B707B}">
  <dimension ref="B1:AX97"/>
  <sheetViews>
    <sheetView zoomScale="70" zoomScaleNormal="70" workbookViewId="0">
      <selection activeCell="E10" sqref="E10:F10"/>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3" width="14.125" style="66" customWidth="1"/>
    <col min="14" max="14" width="23.375" style="66" customWidth="1"/>
    <col min="15" max="18" width="14.125" style="66" customWidth="1"/>
    <col min="19" max="20" width="8.75" style="66"/>
    <col min="21" max="21" width="19.875" style="66" customWidth="1"/>
    <col min="22" max="23" width="14.125" style="66" customWidth="1"/>
    <col min="24" max="24" width="25.875" style="66" customWidth="1"/>
    <col min="25" max="27" width="14.125" style="66" customWidth="1"/>
    <col min="28" max="29" width="8.75" style="66"/>
    <col min="30" max="30" width="19.875" style="66" customWidth="1"/>
    <col min="31" max="33" width="14.125" style="66" customWidth="1"/>
    <col min="34" max="34" width="26.75" style="66" customWidth="1"/>
    <col min="35"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276" t="s">
        <v>556</v>
      </c>
      <c r="D5" s="143"/>
      <c r="E5" s="143"/>
      <c r="F5" s="143"/>
      <c r="G5" s="143"/>
      <c r="H5" s="143"/>
      <c r="I5" s="144"/>
      <c r="J5" s="106" t="s">
        <v>265</v>
      </c>
    </row>
    <row r="6" spans="2:10" x14ac:dyDescent="0.4">
      <c r="B6" s="141"/>
      <c r="C6" s="143"/>
      <c r="D6" s="143"/>
      <c r="E6" s="143"/>
      <c r="F6" s="143"/>
      <c r="G6" s="143"/>
      <c r="H6" s="143"/>
      <c r="I6" s="145"/>
    </row>
    <row r="7" spans="2:10" x14ac:dyDescent="0.4">
      <c r="B7" s="141"/>
      <c r="C7" s="143"/>
      <c r="D7" s="143"/>
      <c r="E7" s="143">
        <f>E5+F5</f>
        <v>0</v>
      </c>
      <c r="F7" s="143"/>
      <c r="G7" s="143">
        <f>G5+H5</f>
        <v>0</v>
      </c>
      <c r="H7" s="143"/>
      <c r="I7" s="146"/>
    </row>
    <row r="8" spans="2:10" x14ac:dyDescent="0.4">
      <c r="B8" s="141"/>
      <c r="C8" s="143" t="s">
        <v>590</v>
      </c>
      <c r="D8" s="143">
        <v>1124</v>
      </c>
      <c r="E8" s="143">
        <v>310</v>
      </c>
      <c r="F8" s="143">
        <v>95</v>
      </c>
      <c r="G8" s="143">
        <v>237</v>
      </c>
      <c r="H8" s="143">
        <v>95</v>
      </c>
      <c r="I8" s="144">
        <v>632</v>
      </c>
      <c r="J8" s="106" t="s">
        <v>265</v>
      </c>
    </row>
    <row r="9" spans="2:10" x14ac:dyDescent="0.4">
      <c r="B9" s="141"/>
      <c r="C9" s="143"/>
      <c r="D9" s="143"/>
      <c r="E9" s="143"/>
      <c r="F9" s="143"/>
      <c r="G9" s="143"/>
      <c r="H9" s="143"/>
      <c r="I9" s="145"/>
    </row>
    <row r="10" spans="2:10" x14ac:dyDescent="0.4">
      <c r="B10" s="141"/>
      <c r="C10" s="143"/>
      <c r="D10" s="143"/>
      <c r="E10" s="143">
        <f>E8+F8</f>
        <v>405</v>
      </c>
      <c r="F10" s="143"/>
      <c r="G10" s="143">
        <f>G8+H8</f>
        <v>332</v>
      </c>
      <c r="H10" s="143"/>
      <c r="I10" s="146"/>
      <c r="J10" s="323">
        <f>I8/22.5</f>
        <v>28.088888888888889</v>
      </c>
    </row>
    <row r="11" spans="2:10" ht="19.5" thickBot="1" x14ac:dyDescent="0.45">
      <c r="B11" s="142"/>
      <c r="C11" s="72" t="s">
        <v>132</v>
      </c>
      <c r="D11" s="73" t="e">
        <f t="shared" ref="D11:I11" si="0">D8/D5</f>
        <v>#DIV/0!</v>
      </c>
      <c r="E11" s="73" t="e">
        <f t="shared" si="0"/>
        <v>#DIV/0!</v>
      </c>
      <c r="F11" s="73" t="e">
        <f t="shared" si="0"/>
        <v>#DIV/0!</v>
      </c>
      <c r="G11" s="73" t="e">
        <f t="shared" si="0"/>
        <v>#DIV/0!</v>
      </c>
      <c r="H11" s="73" t="e">
        <f t="shared" si="0"/>
        <v>#DIV/0!</v>
      </c>
      <c r="I11" s="74" t="e">
        <f t="shared" si="0"/>
        <v>#DIV/0!</v>
      </c>
    </row>
    <row r="12" spans="2:10" ht="19.5" x14ac:dyDescent="0.4">
      <c r="B12" s="134" t="s">
        <v>133</v>
      </c>
      <c r="C12" s="135"/>
      <c r="D12" s="138" t="s">
        <v>121</v>
      </c>
      <c r="E12" s="138"/>
      <c r="F12" s="138"/>
      <c r="G12" s="138"/>
      <c r="H12" s="138"/>
      <c r="I12" s="139"/>
    </row>
    <row r="13" spans="2:10" x14ac:dyDescent="0.4">
      <c r="B13" s="136"/>
      <c r="C13" s="137"/>
      <c r="D13" s="67" t="s">
        <v>183</v>
      </c>
      <c r="E13" s="140" t="s">
        <v>123</v>
      </c>
      <c r="F13" s="140"/>
      <c r="G13" s="140" t="s">
        <v>124</v>
      </c>
      <c r="H13" s="140"/>
      <c r="I13" s="68" t="s">
        <v>125</v>
      </c>
    </row>
    <row r="14" spans="2:10" x14ac:dyDescent="0.4">
      <c r="B14" s="141" t="s">
        <v>126</v>
      </c>
      <c r="C14" s="69"/>
      <c r="D14" s="70" t="s">
        <v>127</v>
      </c>
      <c r="E14" s="70" t="s">
        <v>134</v>
      </c>
      <c r="F14" s="70" t="s">
        <v>135</v>
      </c>
      <c r="G14" s="70" t="s">
        <v>136</v>
      </c>
      <c r="H14" s="70" t="s">
        <v>135</v>
      </c>
      <c r="I14" s="71"/>
    </row>
    <row r="15" spans="2:10" x14ac:dyDescent="0.4">
      <c r="B15" s="141"/>
      <c r="C15" s="276" t="s">
        <v>557</v>
      </c>
      <c r="D15" s="143"/>
      <c r="E15" s="143"/>
      <c r="F15" s="143"/>
      <c r="G15" s="143"/>
      <c r="H15" s="143"/>
      <c r="I15" s="144"/>
    </row>
    <row r="16" spans="2:10" x14ac:dyDescent="0.4">
      <c r="B16" s="141"/>
      <c r="C16" s="143"/>
      <c r="D16" s="143"/>
      <c r="E16" s="143"/>
      <c r="F16" s="143"/>
      <c r="G16" s="143"/>
      <c r="H16" s="143"/>
      <c r="I16" s="145"/>
    </row>
    <row r="17" spans="2:49" x14ac:dyDescent="0.4">
      <c r="B17" s="141"/>
      <c r="C17" s="143"/>
      <c r="D17" s="143"/>
      <c r="E17" s="143">
        <f>E15+F15</f>
        <v>0</v>
      </c>
      <c r="F17" s="143"/>
      <c r="G17" s="143">
        <f>G15+H15</f>
        <v>0</v>
      </c>
      <c r="H17" s="143"/>
      <c r="I17" s="146"/>
    </row>
    <row r="18" spans="2:49" x14ac:dyDescent="0.4">
      <c r="B18" s="141"/>
      <c r="C18" s="143" t="s">
        <v>558</v>
      </c>
      <c r="D18" s="150" t="e">
        <f t="shared" ref="D18:I18" si="1">D15*D11</f>
        <v>#DIV/0!</v>
      </c>
      <c r="E18" s="150" t="e">
        <f t="shared" si="1"/>
        <v>#DIV/0!</v>
      </c>
      <c r="F18" s="150" t="e">
        <f t="shared" si="1"/>
        <v>#DIV/0!</v>
      </c>
      <c r="G18" s="150" t="e">
        <f t="shared" si="1"/>
        <v>#DIV/0!</v>
      </c>
      <c r="H18" s="150" t="e">
        <f t="shared" si="1"/>
        <v>#DIV/0!</v>
      </c>
      <c r="I18" s="147" t="e">
        <f t="shared" si="1"/>
        <v>#DIV/0!</v>
      </c>
    </row>
    <row r="19" spans="2:49" x14ac:dyDescent="0.4">
      <c r="B19" s="141"/>
      <c r="C19" s="143"/>
      <c r="D19" s="150"/>
      <c r="E19" s="150"/>
      <c r="F19" s="150"/>
      <c r="G19" s="150"/>
      <c r="H19" s="150"/>
      <c r="I19" s="148"/>
    </row>
    <row r="20" spans="2:49" x14ac:dyDescent="0.4">
      <c r="B20" s="141"/>
      <c r="C20" s="143"/>
      <c r="D20" s="150"/>
      <c r="E20" s="150" t="e">
        <f>E18+F18</f>
        <v>#DIV/0!</v>
      </c>
      <c r="F20" s="150"/>
      <c r="G20" s="150" t="e">
        <f>G18+H18</f>
        <v>#DIV/0!</v>
      </c>
      <c r="H20" s="150"/>
      <c r="I20" s="149"/>
    </row>
    <row r="21" spans="2:49" ht="19.5" thickBot="1" x14ac:dyDescent="0.45">
      <c r="B21" s="153"/>
      <c r="C21" s="75" t="s">
        <v>132</v>
      </c>
      <c r="D21" s="76" t="e">
        <f t="shared" ref="D21:I21" si="2">D18/D15</f>
        <v>#DIV/0!</v>
      </c>
      <c r="E21" s="76" t="e">
        <f t="shared" si="2"/>
        <v>#DIV/0!</v>
      </c>
      <c r="F21" s="76" t="e">
        <f t="shared" si="2"/>
        <v>#DIV/0!</v>
      </c>
      <c r="G21" s="76" t="e">
        <f t="shared" si="2"/>
        <v>#DIV/0!</v>
      </c>
      <c r="H21" s="76" t="e">
        <f t="shared" si="2"/>
        <v>#DIV/0!</v>
      </c>
      <c r="I21" s="76" t="e">
        <f t="shared" si="2"/>
        <v>#DIV/0!</v>
      </c>
    </row>
    <row r="22" spans="2:49" x14ac:dyDescent="0.4">
      <c r="B22" s="77"/>
      <c r="C22" s="77"/>
      <c r="D22" s="151" t="s">
        <v>261</v>
      </c>
      <c r="E22" s="78"/>
      <c r="F22" s="78"/>
      <c r="G22" s="78"/>
      <c r="H22" s="78"/>
      <c r="I22" s="78"/>
    </row>
    <row r="23" spans="2:49" x14ac:dyDescent="0.4">
      <c r="B23" s="77"/>
      <c r="C23" s="77"/>
      <c r="D23" s="152"/>
      <c r="E23" s="78"/>
      <c r="F23" s="78"/>
      <c r="G23" s="78"/>
      <c r="H23" s="78"/>
      <c r="I23" s="78"/>
    </row>
    <row r="24" spans="2:49" x14ac:dyDescent="0.4">
      <c r="B24" s="77"/>
      <c r="C24" s="77"/>
      <c r="D24" s="78"/>
      <c r="E24" s="78"/>
      <c r="F24" s="78"/>
      <c r="G24" s="78"/>
      <c r="H24" s="78"/>
      <c r="I24" s="78"/>
    </row>
    <row r="25" spans="2:49" x14ac:dyDescent="0.4">
      <c r="B25" s="77"/>
      <c r="C25" s="77"/>
      <c r="D25" s="78"/>
      <c r="E25" s="78"/>
      <c r="F25" s="78"/>
      <c r="G25" s="78"/>
      <c r="H25" s="78"/>
      <c r="I25" s="78"/>
    </row>
    <row r="26" spans="2:49" x14ac:dyDescent="0.4">
      <c r="B26" s="77"/>
      <c r="C26" s="77"/>
      <c r="D26" s="78"/>
      <c r="E26" s="78"/>
      <c r="F26" s="78"/>
      <c r="G26" s="78"/>
      <c r="H26" s="78"/>
      <c r="I26" s="78"/>
    </row>
    <row r="27" spans="2:49" x14ac:dyDescent="0.4">
      <c r="B27" s="77"/>
      <c r="C27" s="77"/>
      <c r="D27" s="77"/>
      <c r="E27" s="78"/>
      <c r="F27" s="78"/>
      <c r="G27" s="78"/>
      <c r="H27" s="78"/>
      <c r="I27" s="78"/>
    </row>
    <row r="29" spans="2:49" ht="19.5" thickBot="1" x14ac:dyDescent="0.45">
      <c r="D29" s="79"/>
    </row>
    <row r="30" spans="2:49" ht="19.5" customHeight="1" x14ac:dyDescent="0.4">
      <c r="B30" s="134" t="s">
        <v>140</v>
      </c>
      <c r="C30" s="135"/>
      <c r="D30" s="138" t="s">
        <v>121</v>
      </c>
      <c r="E30" s="138"/>
      <c r="F30" s="138"/>
      <c r="G30" s="138"/>
      <c r="H30" s="138"/>
      <c r="I30" s="139"/>
      <c r="L30" s="134" t="s">
        <v>140</v>
      </c>
      <c r="M30" s="135"/>
      <c r="N30" s="138" t="s">
        <v>121</v>
      </c>
      <c r="O30" s="138"/>
      <c r="P30" s="138"/>
      <c r="Q30" s="138"/>
      <c r="R30" s="138"/>
      <c r="S30" s="139"/>
      <c r="V30" s="134" t="s">
        <v>140</v>
      </c>
      <c r="W30" s="135"/>
      <c r="X30" s="138" t="s">
        <v>121</v>
      </c>
      <c r="Y30" s="138"/>
      <c r="Z30" s="138"/>
      <c r="AA30" s="138"/>
      <c r="AB30" s="138"/>
      <c r="AC30" s="139"/>
      <c r="AF30" s="134" t="s">
        <v>140</v>
      </c>
      <c r="AG30" s="135"/>
      <c r="AH30" s="138" t="s">
        <v>121</v>
      </c>
      <c r="AI30" s="138"/>
      <c r="AJ30" s="138"/>
      <c r="AK30" s="138"/>
      <c r="AL30" s="138"/>
      <c r="AM30" s="139"/>
      <c r="AP30" s="134" t="s">
        <v>140</v>
      </c>
      <c r="AQ30" s="135"/>
      <c r="AR30" s="138" t="s">
        <v>121</v>
      </c>
      <c r="AS30" s="138"/>
      <c r="AT30" s="138"/>
      <c r="AU30" s="138"/>
      <c r="AV30" s="138"/>
      <c r="AW30" s="139"/>
    </row>
    <row r="31" spans="2:49" ht="18" customHeight="1" thickBot="1" x14ac:dyDescent="0.45">
      <c r="B31" s="190"/>
      <c r="C31" s="274"/>
      <c r="D31" s="102" t="s">
        <v>183</v>
      </c>
      <c r="E31" s="275" t="s">
        <v>123</v>
      </c>
      <c r="F31" s="275"/>
      <c r="G31" s="275" t="s">
        <v>124</v>
      </c>
      <c r="H31" s="275"/>
      <c r="I31" s="103" t="s">
        <v>125</v>
      </c>
      <c r="L31" s="190"/>
      <c r="M31" s="274"/>
      <c r="N31" s="102" t="s">
        <v>183</v>
      </c>
      <c r="O31" s="275" t="s">
        <v>123</v>
      </c>
      <c r="P31" s="275"/>
      <c r="Q31" s="275" t="s">
        <v>124</v>
      </c>
      <c r="R31" s="275"/>
      <c r="S31" s="103" t="s">
        <v>125</v>
      </c>
      <c r="V31" s="190"/>
      <c r="W31" s="274"/>
      <c r="X31" s="102" t="s">
        <v>183</v>
      </c>
      <c r="Y31" s="275" t="s">
        <v>123</v>
      </c>
      <c r="Z31" s="275"/>
      <c r="AA31" s="275" t="s">
        <v>124</v>
      </c>
      <c r="AB31" s="275"/>
      <c r="AC31" s="103" t="s">
        <v>125</v>
      </c>
      <c r="AF31" s="190"/>
      <c r="AG31" s="274"/>
      <c r="AH31" s="102" t="s">
        <v>183</v>
      </c>
      <c r="AI31" s="275" t="s">
        <v>123</v>
      </c>
      <c r="AJ31" s="275"/>
      <c r="AK31" s="275" t="s">
        <v>124</v>
      </c>
      <c r="AL31" s="275"/>
      <c r="AM31" s="103" t="s">
        <v>125</v>
      </c>
      <c r="AP31" s="190"/>
      <c r="AQ31" s="274"/>
      <c r="AR31" s="102" t="s">
        <v>183</v>
      </c>
      <c r="AS31" s="275" t="s">
        <v>123</v>
      </c>
      <c r="AT31" s="275"/>
      <c r="AU31" s="275" t="s">
        <v>124</v>
      </c>
      <c r="AV31" s="275"/>
      <c r="AW31" s="103" t="s">
        <v>125</v>
      </c>
    </row>
    <row r="32" spans="2:49" x14ac:dyDescent="0.4">
      <c r="B32" s="281" t="s">
        <v>193</v>
      </c>
      <c r="C32" s="284" t="s">
        <v>531</v>
      </c>
      <c r="D32" s="273"/>
      <c r="E32" s="143"/>
      <c r="F32" s="143"/>
      <c r="G32" s="143"/>
      <c r="H32" s="143"/>
      <c r="I32" s="278"/>
      <c r="K32"/>
      <c r="L32" s="281" t="s">
        <v>193</v>
      </c>
      <c r="M32" s="272" t="s">
        <v>496</v>
      </c>
      <c r="N32" s="273" t="s">
        <v>511</v>
      </c>
      <c r="O32" s="143">
        <v>147</v>
      </c>
      <c r="P32" s="143">
        <v>25</v>
      </c>
      <c r="Q32" s="143">
        <v>145</v>
      </c>
      <c r="R32" s="143">
        <v>25</v>
      </c>
      <c r="S32" s="278">
        <v>633</v>
      </c>
      <c r="V32" s="281" t="s">
        <v>193</v>
      </c>
      <c r="W32" s="272" t="s">
        <v>457</v>
      </c>
      <c r="X32" s="273" t="s">
        <v>458</v>
      </c>
      <c r="Y32" s="142">
        <v>154</v>
      </c>
      <c r="Z32" s="154">
        <v>46</v>
      </c>
      <c r="AA32" s="154">
        <v>174</v>
      </c>
      <c r="AB32" s="144">
        <v>46</v>
      </c>
      <c r="AC32" s="278">
        <v>328</v>
      </c>
      <c r="AF32" s="281" t="s">
        <v>193</v>
      </c>
      <c r="AG32" s="272" t="s">
        <v>390</v>
      </c>
      <c r="AH32" s="273" t="s">
        <v>397</v>
      </c>
      <c r="AI32" s="273">
        <v>111</v>
      </c>
      <c r="AJ32" s="273">
        <v>72</v>
      </c>
      <c r="AK32" s="273">
        <v>191</v>
      </c>
      <c r="AL32" s="273">
        <v>72</v>
      </c>
      <c r="AM32" s="278">
        <v>175</v>
      </c>
      <c r="AP32" s="191" t="s">
        <v>193</v>
      </c>
      <c r="AQ32" s="272" t="s">
        <v>333</v>
      </c>
      <c r="AR32" s="273" t="s">
        <v>344</v>
      </c>
      <c r="AS32" s="273">
        <v>232</v>
      </c>
      <c r="AT32" s="273">
        <v>59</v>
      </c>
      <c r="AU32" s="273">
        <v>173</v>
      </c>
      <c r="AV32" s="273">
        <v>59</v>
      </c>
      <c r="AW32" s="194">
        <v>704</v>
      </c>
    </row>
    <row r="33" spans="2:50" x14ac:dyDescent="0.4">
      <c r="B33" s="282"/>
      <c r="C33" s="285"/>
      <c r="D33" s="143"/>
      <c r="E33" s="143"/>
      <c r="F33" s="143"/>
      <c r="G33" s="143"/>
      <c r="H33" s="143"/>
      <c r="I33" s="184"/>
      <c r="K33"/>
      <c r="L33" s="282"/>
      <c r="M33" s="141"/>
      <c r="N33" s="143"/>
      <c r="O33" s="143"/>
      <c r="P33" s="143"/>
      <c r="Q33" s="143"/>
      <c r="R33" s="143"/>
      <c r="S33" s="184"/>
      <c r="V33" s="282"/>
      <c r="W33" s="141"/>
      <c r="X33" s="143"/>
      <c r="Y33" s="264"/>
      <c r="Z33" s="156"/>
      <c r="AA33" s="156"/>
      <c r="AB33" s="146"/>
      <c r="AC33" s="184"/>
      <c r="AF33" s="282"/>
      <c r="AG33" s="141"/>
      <c r="AH33" s="143"/>
      <c r="AI33" s="143"/>
      <c r="AJ33" s="143"/>
      <c r="AK33" s="143"/>
      <c r="AL33" s="143"/>
      <c r="AM33" s="184"/>
      <c r="AP33" s="192"/>
      <c r="AQ33" s="141"/>
      <c r="AR33" s="143"/>
      <c r="AS33" s="143"/>
      <c r="AT33" s="143"/>
      <c r="AU33" s="143"/>
      <c r="AV33" s="143"/>
      <c r="AW33" s="145"/>
    </row>
    <row r="34" spans="2:50" ht="19.5" thickBot="1" x14ac:dyDescent="0.45">
      <c r="B34" s="282"/>
      <c r="C34" s="286"/>
      <c r="D34" s="177"/>
      <c r="E34" s="277">
        <f>E32+F32</f>
        <v>0</v>
      </c>
      <c r="F34" s="277"/>
      <c r="G34" s="277">
        <f>G32+H32</f>
        <v>0</v>
      </c>
      <c r="H34" s="277"/>
      <c r="I34" s="185"/>
      <c r="K34"/>
      <c r="L34" s="282"/>
      <c r="M34" s="153"/>
      <c r="N34" s="177"/>
      <c r="O34" s="277">
        <f>O32+P32</f>
        <v>172</v>
      </c>
      <c r="P34" s="277"/>
      <c r="Q34" s="277">
        <f>Q32+R32</f>
        <v>170</v>
      </c>
      <c r="R34" s="277"/>
      <c r="S34" s="185"/>
      <c r="V34" s="282"/>
      <c r="W34" s="153"/>
      <c r="X34" s="177"/>
      <c r="Y34" s="277">
        <f>Y32+Z32</f>
        <v>200</v>
      </c>
      <c r="Z34" s="277"/>
      <c r="AA34" s="277">
        <f>AA32+AB32</f>
        <v>220</v>
      </c>
      <c r="AB34" s="277"/>
      <c r="AC34" s="185"/>
      <c r="AF34" s="282"/>
      <c r="AG34" s="153"/>
      <c r="AH34" s="177"/>
      <c r="AI34" s="277">
        <f>AI32+AJ32</f>
        <v>183</v>
      </c>
      <c r="AJ34" s="277"/>
      <c r="AK34" s="277">
        <f>AK32+AL32</f>
        <v>263</v>
      </c>
      <c r="AL34" s="277"/>
      <c r="AM34" s="185"/>
      <c r="AP34" s="192"/>
      <c r="AQ34" s="153"/>
      <c r="AR34" s="177"/>
      <c r="AS34" s="207">
        <f>AS32+AT32</f>
        <v>291</v>
      </c>
      <c r="AT34" s="208"/>
      <c r="AU34" s="207">
        <f>AU32+AV32</f>
        <v>232</v>
      </c>
      <c r="AV34" s="208"/>
      <c r="AW34" s="176"/>
    </row>
    <row r="35" spans="2:50" x14ac:dyDescent="0.4">
      <c r="B35" s="282"/>
      <c r="C35" s="284" t="s">
        <v>532</v>
      </c>
      <c r="D35" s="279"/>
      <c r="E35" s="143"/>
      <c r="F35" s="143"/>
      <c r="G35" s="143"/>
      <c r="H35" s="143"/>
      <c r="I35" s="144"/>
      <c r="K35"/>
      <c r="L35" s="282"/>
      <c r="M35" s="272" t="s">
        <v>497</v>
      </c>
      <c r="N35" s="279" t="s">
        <v>520</v>
      </c>
      <c r="O35" s="143">
        <v>111</v>
      </c>
      <c r="P35" s="143">
        <v>20</v>
      </c>
      <c r="Q35" s="143">
        <v>137</v>
      </c>
      <c r="R35" s="143">
        <v>20</v>
      </c>
      <c r="S35" s="144">
        <v>397</v>
      </c>
      <c r="V35" s="282"/>
      <c r="W35" s="272" t="s">
        <v>459</v>
      </c>
      <c r="X35" s="279" t="s">
        <v>474</v>
      </c>
      <c r="Y35" s="143">
        <v>155</v>
      </c>
      <c r="Z35" s="143">
        <v>47</v>
      </c>
      <c r="AA35" s="143">
        <v>194</v>
      </c>
      <c r="AB35" s="143">
        <v>47</v>
      </c>
      <c r="AC35" s="144">
        <v>648</v>
      </c>
      <c r="AF35" s="282"/>
      <c r="AG35" s="272" t="s">
        <v>391</v>
      </c>
      <c r="AH35" s="279" t="s">
        <v>409</v>
      </c>
      <c r="AI35" s="273">
        <v>183</v>
      </c>
      <c r="AJ35" s="273">
        <v>26</v>
      </c>
      <c r="AK35" s="273">
        <v>183</v>
      </c>
      <c r="AL35" s="273">
        <v>26</v>
      </c>
      <c r="AM35" s="278">
        <v>508</v>
      </c>
      <c r="AP35" s="192"/>
      <c r="AQ35" s="272" t="s">
        <v>334</v>
      </c>
      <c r="AR35" s="197" t="s">
        <v>359</v>
      </c>
      <c r="AS35" s="273">
        <v>274</v>
      </c>
      <c r="AT35" s="273">
        <v>47</v>
      </c>
      <c r="AU35" s="273">
        <v>257</v>
      </c>
      <c r="AV35" s="273">
        <v>47</v>
      </c>
      <c r="AW35" s="194">
        <v>1841</v>
      </c>
    </row>
    <row r="36" spans="2:50" x14ac:dyDescent="0.4">
      <c r="B36" s="282"/>
      <c r="C36" s="285"/>
      <c r="D36" s="150"/>
      <c r="E36" s="143"/>
      <c r="F36" s="143"/>
      <c r="G36" s="143"/>
      <c r="H36" s="143"/>
      <c r="I36" s="145"/>
      <c r="K36"/>
      <c r="L36" s="282"/>
      <c r="M36" s="141"/>
      <c r="N36" s="150"/>
      <c r="O36" s="143"/>
      <c r="P36" s="143"/>
      <c r="Q36" s="143"/>
      <c r="R36" s="143"/>
      <c r="S36" s="145"/>
      <c r="V36" s="282"/>
      <c r="W36" s="141"/>
      <c r="X36" s="150"/>
      <c r="Y36" s="143"/>
      <c r="Z36" s="143"/>
      <c r="AA36" s="143"/>
      <c r="AB36" s="143"/>
      <c r="AC36" s="145"/>
      <c r="AF36" s="282"/>
      <c r="AG36" s="141"/>
      <c r="AH36" s="150"/>
      <c r="AI36" s="143"/>
      <c r="AJ36" s="143"/>
      <c r="AK36" s="143"/>
      <c r="AL36" s="143"/>
      <c r="AM36" s="184"/>
      <c r="AP36" s="192"/>
      <c r="AQ36" s="141"/>
      <c r="AR36" s="204"/>
      <c r="AS36" s="143"/>
      <c r="AT36" s="143"/>
      <c r="AU36" s="143"/>
      <c r="AV36" s="143"/>
      <c r="AW36" s="145"/>
    </row>
    <row r="37" spans="2:50" ht="19.5" thickBot="1" x14ac:dyDescent="0.45">
      <c r="B37" s="282"/>
      <c r="C37" s="286"/>
      <c r="D37" s="280"/>
      <c r="E37" s="277">
        <f>E35+F35</f>
        <v>0</v>
      </c>
      <c r="F37" s="277"/>
      <c r="G37" s="277">
        <f>G35+H35</f>
        <v>0</v>
      </c>
      <c r="H37" s="277"/>
      <c r="I37" s="146"/>
      <c r="K37"/>
      <c r="L37" s="282"/>
      <c r="M37" s="153"/>
      <c r="N37" s="280"/>
      <c r="O37" s="277">
        <f>O35+P35</f>
        <v>131</v>
      </c>
      <c r="P37" s="277"/>
      <c r="Q37" s="277">
        <f>Q35+R35</f>
        <v>157</v>
      </c>
      <c r="R37" s="277"/>
      <c r="S37" s="146"/>
      <c r="V37" s="282"/>
      <c r="W37" s="153"/>
      <c r="X37" s="280"/>
      <c r="Y37" s="277">
        <f>Y35+Z35</f>
        <v>202</v>
      </c>
      <c r="Z37" s="277"/>
      <c r="AA37" s="277">
        <f>AA35+AB35</f>
        <v>241</v>
      </c>
      <c r="AB37" s="277"/>
      <c r="AC37" s="146"/>
      <c r="AF37" s="282"/>
      <c r="AG37" s="153"/>
      <c r="AH37" s="280"/>
      <c r="AI37" s="277">
        <f>AI35+AJ35</f>
        <v>209</v>
      </c>
      <c r="AJ37" s="277"/>
      <c r="AK37" s="277">
        <f>AK35+AL35</f>
        <v>209</v>
      </c>
      <c r="AL37" s="277"/>
      <c r="AM37" s="185"/>
      <c r="AP37" s="192"/>
      <c r="AQ37" s="153"/>
      <c r="AR37" s="205"/>
      <c r="AS37" s="207">
        <f>AS35+AT35</f>
        <v>321</v>
      </c>
      <c r="AT37" s="208"/>
      <c r="AU37" s="207">
        <f>AU35+AV35</f>
        <v>304</v>
      </c>
      <c r="AV37" s="208"/>
      <c r="AW37" s="176"/>
    </row>
    <row r="38" spans="2:50" x14ac:dyDescent="0.4">
      <c r="B38" s="282"/>
      <c r="C38" s="284" t="s">
        <v>559</v>
      </c>
      <c r="D38" s="273"/>
      <c r="E38" s="143"/>
      <c r="F38" s="143"/>
      <c r="G38" s="143"/>
      <c r="H38" s="143"/>
      <c r="I38" s="144"/>
      <c r="K38"/>
      <c r="L38" s="282"/>
      <c r="M38" s="272" t="s">
        <v>498</v>
      </c>
      <c r="N38" s="273" t="s">
        <v>523</v>
      </c>
      <c r="O38" s="143">
        <v>109</v>
      </c>
      <c r="P38" s="143">
        <v>37</v>
      </c>
      <c r="Q38" s="143">
        <v>121</v>
      </c>
      <c r="R38" s="143">
        <v>37</v>
      </c>
      <c r="S38" s="144">
        <v>445</v>
      </c>
      <c r="V38" s="282"/>
      <c r="W38" s="272" t="s">
        <v>448</v>
      </c>
      <c r="X38" s="273" t="s">
        <v>478</v>
      </c>
      <c r="Y38" s="143">
        <v>151</v>
      </c>
      <c r="Z38" s="143">
        <v>17</v>
      </c>
      <c r="AA38" s="143">
        <v>113</v>
      </c>
      <c r="AB38" s="143">
        <v>17</v>
      </c>
      <c r="AC38" s="144">
        <v>251</v>
      </c>
      <c r="AF38" s="282"/>
      <c r="AG38" s="272" t="s">
        <v>398</v>
      </c>
      <c r="AH38" s="273" t="s">
        <v>419</v>
      </c>
      <c r="AI38" s="273">
        <v>182</v>
      </c>
      <c r="AJ38" s="273">
        <v>72</v>
      </c>
      <c r="AK38" s="273">
        <v>253</v>
      </c>
      <c r="AL38" s="273">
        <v>72</v>
      </c>
      <c r="AM38" s="278">
        <v>553</v>
      </c>
      <c r="AP38" s="192"/>
      <c r="AQ38" s="272" t="s">
        <v>335</v>
      </c>
      <c r="AR38" s="273" t="s">
        <v>364</v>
      </c>
      <c r="AS38" s="273">
        <v>275</v>
      </c>
      <c r="AT38" s="273">
        <v>74</v>
      </c>
      <c r="AU38" s="273">
        <v>253</v>
      </c>
      <c r="AV38" s="273">
        <v>74</v>
      </c>
      <c r="AW38" s="194">
        <v>1867</v>
      </c>
    </row>
    <row r="39" spans="2:50" x14ac:dyDescent="0.4">
      <c r="B39" s="282"/>
      <c r="C39" s="285"/>
      <c r="D39" s="143"/>
      <c r="E39" s="143"/>
      <c r="F39" s="143"/>
      <c r="G39" s="143"/>
      <c r="H39" s="143"/>
      <c r="I39" s="145"/>
      <c r="K39"/>
      <c r="L39" s="282"/>
      <c r="M39" s="141"/>
      <c r="N39" s="143"/>
      <c r="O39" s="143"/>
      <c r="P39" s="143"/>
      <c r="Q39" s="143"/>
      <c r="R39" s="143"/>
      <c r="S39" s="145"/>
      <c r="V39" s="282"/>
      <c r="W39" s="141"/>
      <c r="X39" s="143"/>
      <c r="Y39" s="143"/>
      <c r="Z39" s="143"/>
      <c r="AA39" s="143"/>
      <c r="AB39" s="143"/>
      <c r="AC39" s="145"/>
      <c r="AF39" s="282"/>
      <c r="AG39" s="141"/>
      <c r="AH39" s="143"/>
      <c r="AI39" s="143"/>
      <c r="AJ39" s="143"/>
      <c r="AK39" s="143"/>
      <c r="AL39" s="143"/>
      <c r="AM39" s="184"/>
      <c r="AP39" s="192"/>
      <c r="AQ39" s="141"/>
      <c r="AR39" s="143"/>
      <c r="AS39" s="143"/>
      <c r="AT39" s="143"/>
      <c r="AU39" s="143"/>
      <c r="AV39" s="143"/>
      <c r="AW39" s="145"/>
    </row>
    <row r="40" spans="2:50" ht="19.5" thickBot="1" x14ac:dyDescent="0.45">
      <c r="B40" s="282"/>
      <c r="C40" s="286"/>
      <c r="D40" s="177"/>
      <c r="E40" s="277">
        <f>E38+F38</f>
        <v>0</v>
      </c>
      <c r="F40" s="277"/>
      <c r="G40" s="277">
        <f>G38+H38</f>
        <v>0</v>
      </c>
      <c r="H40" s="277"/>
      <c r="I40" s="146"/>
      <c r="K40"/>
      <c r="L40" s="282"/>
      <c r="M40" s="153"/>
      <c r="N40" s="177"/>
      <c r="O40" s="277">
        <f>O38+P38</f>
        <v>146</v>
      </c>
      <c r="P40" s="277"/>
      <c r="Q40" s="277">
        <f>Q38+R38</f>
        <v>158</v>
      </c>
      <c r="R40" s="277"/>
      <c r="S40" s="146"/>
      <c r="V40" s="282"/>
      <c r="W40" s="153"/>
      <c r="X40" s="177"/>
      <c r="Y40" s="277">
        <f>Y38+Z38</f>
        <v>168</v>
      </c>
      <c r="Z40" s="277"/>
      <c r="AA40" s="277">
        <f>AA38+AB38</f>
        <v>130</v>
      </c>
      <c r="AB40" s="277"/>
      <c r="AC40" s="146"/>
      <c r="AF40" s="282"/>
      <c r="AG40" s="153"/>
      <c r="AH40" s="177"/>
      <c r="AI40" s="277">
        <f>AI38+AJ38</f>
        <v>254</v>
      </c>
      <c r="AJ40" s="277"/>
      <c r="AK40" s="277">
        <f>AK38+AL38</f>
        <v>325</v>
      </c>
      <c r="AL40" s="277"/>
      <c r="AM40" s="185"/>
      <c r="AP40" s="192"/>
      <c r="AQ40" s="153"/>
      <c r="AR40" s="177"/>
      <c r="AS40" s="207">
        <f>AS38+AT38</f>
        <v>349</v>
      </c>
      <c r="AT40" s="208"/>
      <c r="AU40" s="207">
        <f>AU38+AV38</f>
        <v>327</v>
      </c>
      <c r="AV40" s="208"/>
      <c r="AW40" s="176"/>
      <c r="AX40" s="66">
        <v>82.9</v>
      </c>
    </row>
    <row r="41" spans="2:50" x14ac:dyDescent="0.4">
      <c r="B41" s="282"/>
      <c r="C41" s="284" t="s">
        <v>560</v>
      </c>
      <c r="D41" s="143"/>
      <c r="E41" s="143"/>
      <c r="F41" s="143"/>
      <c r="G41" s="143"/>
      <c r="H41" s="143"/>
      <c r="I41" s="144"/>
      <c r="K41"/>
      <c r="L41" s="282"/>
      <c r="M41" s="272" t="s">
        <v>499</v>
      </c>
      <c r="N41" s="143" t="s">
        <v>526</v>
      </c>
      <c r="O41" s="143">
        <v>145</v>
      </c>
      <c r="P41" s="143">
        <v>40</v>
      </c>
      <c r="Q41" s="143">
        <v>123</v>
      </c>
      <c r="R41" s="143">
        <v>40</v>
      </c>
      <c r="S41" s="144">
        <v>367</v>
      </c>
      <c r="V41" s="282"/>
      <c r="W41" s="272" t="s">
        <v>449</v>
      </c>
      <c r="X41" s="273" t="s">
        <v>481</v>
      </c>
      <c r="Y41" s="143">
        <v>104</v>
      </c>
      <c r="Z41" s="143">
        <v>31</v>
      </c>
      <c r="AA41" s="143">
        <v>139</v>
      </c>
      <c r="AB41" s="143">
        <v>31</v>
      </c>
      <c r="AC41" s="144">
        <v>484</v>
      </c>
      <c r="AF41" s="282"/>
      <c r="AG41" s="272" t="s">
        <v>399</v>
      </c>
      <c r="AH41" s="273" t="s">
        <v>423</v>
      </c>
      <c r="AI41" s="273">
        <v>84</v>
      </c>
      <c r="AJ41" s="273">
        <v>23</v>
      </c>
      <c r="AK41" s="273">
        <v>102</v>
      </c>
      <c r="AL41" s="273">
        <v>23</v>
      </c>
      <c r="AM41" s="278">
        <v>332</v>
      </c>
      <c r="AP41" s="192"/>
      <c r="AQ41" s="272" t="s">
        <v>336</v>
      </c>
      <c r="AR41" s="273" t="s">
        <v>365</v>
      </c>
      <c r="AS41" s="273">
        <v>362</v>
      </c>
      <c r="AT41" s="273">
        <v>110</v>
      </c>
      <c r="AU41" s="273">
        <v>475</v>
      </c>
      <c r="AV41" s="273">
        <v>110</v>
      </c>
      <c r="AW41" s="194">
        <v>3341</v>
      </c>
    </row>
    <row r="42" spans="2:50" x14ac:dyDescent="0.4">
      <c r="B42" s="282"/>
      <c r="C42" s="285"/>
      <c r="D42" s="143"/>
      <c r="E42" s="143"/>
      <c r="F42" s="143"/>
      <c r="G42" s="143"/>
      <c r="H42" s="143"/>
      <c r="I42" s="145"/>
      <c r="K42"/>
      <c r="L42" s="282"/>
      <c r="M42" s="141"/>
      <c r="N42" s="143"/>
      <c r="O42" s="143"/>
      <c r="P42" s="143"/>
      <c r="Q42" s="143"/>
      <c r="R42" s="143"/>
      <c r="S42" s="145"/>
      <c r="V42" s="282"/>
      <c r="W42" s="141"/>
      <c r="X42" s="143"/>
      <c r="Y42" s="143"/>
      <c r="Z42" s="143"/>
      <c r="AA42" s="143"/>
      <c r="AB42" s="143"/>
      <c r="AC42" s="145"/>
      <c r="AF42" s="282"/>
      <c r="AG42" s="141"/>
      <c r="AH42" s="143"/>
      <c r="AI42" s="143"/>
      <c r="AJ42" s="143"/>
      <c r="AK42" s="143"/>
      <c r="AL42" s="143"/>
      <c r="AM42" s="184"/>
      <c r="AP42" s="192"/>
      <c r="AQ42" s="141"/>
      <c r="AR42" s="143"/>
      <c r="AS42" s="143"/>
      <c r="AT42" s="143"/>
      <c r="AU42" s="143"/>
      <c r="AV42" s="143"/>
      <c r="AW42" s="145"/>
    </row>
    <row r="43" spans="2:50" ht="19.5" thickBot="1" x14ac:dyDescent="0.45">
      <c r="B43" s="282"/>
      <c r="C43" s="286"/>
      <c r="D43" s="143"/>
      <c r="E43" s="277">
        <f>E41+F41</f>
        <v>0</v>
      </c>
      <c r="F43" s="277"/>
      <c r="G43" s="277">
        <f>G41+H41</f>
        <v>0</v>
      </c>
      <c r="H43" s="277"/>
      <c r="I43" s="146"/>
      <c r="K43"/>
      <c r="L43" s="282"/>
      <c r="M43" s="153"/>
      <c r="N43" s="143"/>
      <c r="O43" s="277">
        <f>O41+P41</f>
        <v>185</v>
      </c>
      <c r="P43" s="277"/>
      <c r="Q43" s="277">
        <f>Q41+R41</f>
        <v>163</v>
      </c>
      <c r="R43" s="277"/>
      <c r="S43" s="146"/>
      <c r="V43" s="282"/>
      <c r="W43" s="153"/>
      <c r="X43" s="177"/>
      <c r="Y43" s="277">
        <f>Y41+Z41</f>
        <v>135</v>
      </c>
      <c r="Z43" s="277"/>
      <c r="AA43" s="277">
        <f>AA41+AB41</f>
        <v>170</v>
      </c>
      <c r="AB43" s="277"/>
      <c r="AC43" s="146"/>
      <c r="AF43" s="282"/>
      <c r="AG43" s="153"/>
      <c r="AH43" s="177"/>
      <c r="AI43" s="277">
        <f>AI41+AJ41</f>
        <v>107</v>
      </c>
      <c r="AJ43" s="277"/>
      <c r="AK43" s="277">
        <f>AK41+AL41</f>
        <v>125</v>
      </c>
      <c r="AL43" s="277"/>
      <c r="AM43" s="185"/>
      <c r="AP43" s="192"/>
      <c r="AQ43" s="153"/>
      <c r="AR43" s="177"/>
      <c r="AS43" s="207">
        <f>AS41+AT41</f>
        <v>472</v>
      </c>
      <c r="AT43" s="208"/>
      <c r="AU43" s="207">
        <f>AU41+AV41</f>
        <v>585</v>
      </c>
      <c r="AV43" s="208"/>
      <c r="AW43" s="176"/>
      <c r="AX43" s="66">
        <v>148.47999999999999</v>
      </c>
    </row>
    <row r="44" spans="2:50" x14ac:dyDescent="0.4">
      <c r="B44" s="282"/>
      <c r="C44" s="284" t="s">
        <v>561</v>
      </c>
      <c r="D44" s="143"/>
      <c r="E44" s="143"/>
      <c r="F44" s="143"/>
      <c r="G44" s="143"/>
      <c r="H44" s="143"/>
      <c r="I44" s="144"/>
      <c r="K44"/>
      <c r="L44" s="282"/>
      <c r="M44" s="272" t="s">
        <v>512</v>
      </c>
      <c r="N44" s="143" t="s">
        <v>530</v>
      </c>
      <c r="O44" s="143">
        <v>203</v>
      </c>
      <c r="P44" s="143">
        <v>41</v>
      </c>
      <c r="Q44" s="143">
        <v>213</v>
      </c>
      <c r="R44" s="143">
        <v>41</v>
      </c>
      <c r="S44" s="144">
        <v>288</v>
      </c>
      <c r="V44" s="282"/>
      <c r="W44" s="272" t="s">
        <v>450</v>
      </c>
      <c r="X44" s="143" t="s">
        <v>484</v>
      </c>
      <c r="Y44" s="143">
        <v>133</v>
      </c>
      <c r="Z44" s="143">
        <v>29</v>
      </c>
      <c r="AA44" s="143">
        <v>146</v>
      </c>
      <c r="AB44" s="143">
        <v>29</v>
      </c>
      <c r="AC44" s="144">
        <v>432</v>
      </c>
      <c r="AF44" s="282"/>
      <c r="AG44" s="272" t="s">
        <v>427</v>
      </c>
      <c r="AH44" s="273" t="s">
        <v>428</v>
      </c>
      <c r="AI44" s="273">
        <v>76</v>
      </c>
      <c r="AJ44" s="273">
        <v>20</v>
      </c>
      <c r="AK44" s="273">
        <v>78</v>
      </c>
      <c r="AL44" s="273">
        <v>20</v>
      </c>
      <c r="AM44" s="278">
        <v>332</v>
      </c>
      <c r="AP44" s="192"/>
      <c r="AQ44" s="272" t="s">
        <v>337</v>
      </c>
      <c r="AR44" s="143" t="s">
        <v>370</v>
      </c>
      <c r="AS44" s="143">
        <v>457</v>
      </c>
      <c r="AT44" s="143">
        <v>150</v>
      </c>
      <c r="AU44" s="143">
        <v>536</v>
      </c>
      <c r="AV44" s="143">
        <v>150</v>
      </c>
      <c r="AW44" s="144">
        <v>2319</v>
      </c>
    </row>
    <row r="45" spans="2:50" x14ac:dyDescent="0.4">
      <c r="B45" s="282"/>
      <c r="C45" s="285"/>
      <c r="D45" s="143"/>
      <c r="E45" s="143"/>
      <c r="F45" s="143"/>
      <c r="G45" s="143"/>
      <c r="H45" s="143"/>
      <c r="I45" s="145"/>
      <c r="K45"/>
      <c r="L45" s="282"/>
      <c r="M45" s="141"/>
      <c r="N45" s="143"/>
      <c r="O45" s="143"/>
      <c r="P45" s="143"/>
      <c r="Q45" s="143"/>
      <c r="R45" s="143"/>
      <c r="S45" s="145"/>
      <c r="V45" s="282"/>
      <c r="W45" s="141"/>
      <c r="X45" s="143"/>
      <c r="Y45" s="143"/>
      <c r="Z45" s="143"/>
      <c r="AA45" s="143"/>
      <c r="AB45" s="143"/>
      <c r="AC45" s="145"/>
      <c r="AF45" s="282"/>
      <c r="AG45" s="141"/>
      <c r="AH45" s="143"/>
      <c r="AI45" s="143"/>
      <c r="AJ45" s="143"/>
      <c r="AK45" s="143"/>
      <c r="AL45" s="143"/>
      <c r="AM45" s="184"/>
      <c r="AP45" s="192"/>
      <c r="AQ45" s="141"/>
      <c r="AR45" s="143"/>
      <c r="AS45" s="143"/>
      <c r="AT45" s="143"/>
      <c r="AU45" s="143"/>
      <c r="AV45" s="143"/>
      <c r="AW45" s="145"/>
    </row>
    <row r="46" spans="2:50" ht="19.5" thickBot="1" x14ac:dyDescent="0.45">
      <c r="B46" s="282"/>
      <c r="C46" s="286"/>
      <c r="D46" s="143"/>
      <c r="E46" s="277">
        <f>E44+F44</f>
        <v>0</v>
      </c>
      <c r="F46" s="277"/>
      <c r="G46" s="277">
        <f>G44+H44</f>
        <v>0</v>
      </c>
      <c r="H46" s="277"/>
      <c r="I46" s="146"/>
      <c r="K46"/>
      <c r="L46" s="282"/>
      <c r="M46" s="153"/>
      <c r="N46" s="143"/>
      <c r="O46" s="277">
        <f>O44+P44</f>
        <v>244</v>
      </c>
      <c r="P46" s="277"/>
      <c r="Q46" s="277">
        <f>Q44+R44</f>
        <v>254</v>
      </c>
      <c r="R46" s="277"/>
      <c r="S46" s="146"/>
      <c r="V46" s="282"/>
      <c r="W46" s="153"/>
      <c r="X46" s="143"/>
      <c r="Y46" s="277">
        <f>Y44+Z44</f>
        <v>162</v>
      </c>
      <c r="Z46" s="277"/>
      <c r="AA46" s="277">
        <f>AA44+AB44</f>
        <v>175</v>
      </c>
      <c r="AB46" s="277"/>
      <c r="AC46" s="146"/>
      <c r="AF46" s="282"/>
      <c r="AG46" s="153"/>
      <c r="AH46" s="177"/>
      <c r="AI46" s="277">
        <f>AI44+AJ44</f>
        <v>96</v>
      </c>
      <c r="AJ46" s="277"/>
      <c r="AK46" s="277">
        <f>AK44+AL44</f>
        <v>98</v>
      </c>
      <c r="AL46" s="277"/>
      <c r="AM46" s="185"/>
      <c r="AP46" s="192"/>
      <c r="AQ46" s="153"/>
      <c r="AR46" s="143"/>
      <c r="AS46" s="207">
        <f>AS44+AT44</f>
        <v>607</v>
      </c>
      <c r="AT46" s="208"/>
      <c r="AU46" s="207">
        <f>AU44+AV44</f>
        <v>686</v>
      </c>
      <c r="AV46" s="208"/>
      <c r="AW46" s="146"/>
      <c r="AX46" s="66">
        <v>103</v>
      </c>
    </row>
    <row r="47" spans="2:50" x14ac:dyDescent="0.4">
      <c r="B47" s="282"/>
      <c r="C47" s="284" t="s">
        <v>562</v>
      </c>
      <c r="D47" s="143"/>
      <c r="E47" s="143"/>
      <c r="F47" s="143"/>
      <c r="G47" s="143"/>
      <c r="H47" s="143"/>
      <c r="I47" s="144"/>
      <c r="K47" s="88"/>
      <c r="L47" s="282"/>
      <c r="M47" s="272" t="s">
        <v>513</v>
      </c>
      <c r="N47" s="143" t="s">
        <v>536</v>
      </c>
      <c r="O47" s="143">
        <v>119</v>
      </c>
      <c r="P47" s="143">
        <v>51</v>
      </c>
      <c r="Q47" s="143">
        <v>107</v>
      </c>
      <c r="R47" s="143">
        <v>51</v>
      </c>
      <c r="S47" s="144">
        <v>233</v>
      </c>
      <c r="V47" s="282"/>
      <c r="W47" s="272" t="s">
        <v>451</v>
      </c>
      <c r="X47" s="273" t="s">
        <v>492</v>
      </c>
      <c r="Y47" s="273">
        <v>215</v>
      </c>
      <c r="Z47" s="273">
        <v>37</v>
      </c>
      <c r="AA47" s="273">
        <v>168</v>
      </c>
      <c r="AB47" s="273">
        <v>37</v>
      </c>
      <c r="AC47" s="278">
        <v>478</v>
      </c>
      <c r="AF47" s="282"/>
      <c r="AG47" s="272" t="s">
        <v>429</v>
      </c>
      <c r="AH47" s="273" t="s">
        <v>432</v>
      </c>
      <c r="AI47" s="273">
        <v>102</v>
      </c>
      <c r="AJ47" s="273">
        <v>24</v>
      </c>
      <c r="AK47" s="273">
        <v>72</v>
      </c>
      <c r="AL47" s="273">
        <v>24</v>
      </c>
      <c r="AM47" s="278">
        <v>184</v>
      </c>
      <c r="AP47" s="192"/>
      <c r="AQ47" s="272" t="s">
        <v>338</v>
      </c>
      <c r="AR47" s="143" t="s">
        <v>374</v>
      </c>
      <c r="AS47" s="143">
        <v>754</v>
      </c>
      <c r="AT47" s="143">
        <v>244</v>
      </c>
      <c r="AU47" s="143">
        <v>853</v>
      </c>
      <c r="AV47" s="143">
        <v>244</v>
      </c>
      <c r="AW47" s="144">
        <v>3095</v>
      </c>
    </row>
    <row r="48" spans="2:50" x14ac:dyDescent="0.4">
      <c r="B48" s="282"/>
      <c r="C48" s="285"/>
      <c r="D48" s="143"/>
      <c r="E48" s="143"/>
      <c r="F48" s="143"/>
      <c r="G48" s="143"/>
      <c r="H48" s="143"/>
      <c r="I48" s="145"/>
      <c r="K48" s="88"/>
      <c r="L48" s="282"/>
      <c r="M48" s="141"/>
      <c r="N48" s="143"/>
      <c r="O48" s="143"/>
      <c r="P48" s="143"/>
      <c r="Q48" s="143"/>
      <c r="R48" s="143"/>
      <c r="S48" s="145"/>
      <c r="V48" s="282"/>
      <c r="W48" s="141"/>
      <c r="X48" s="143"/>
      <c r="Y48" s="143"/>
      <c r="Z48" s="143"/>
      <c r="AA48" s="143"/>
      <c r="AB48" s="143"/>
      <c r="AC48" s="184"/>
      <c r="AF48" s="282"/>
      <c r="AG48" s="141"/>
      <c r="AH48" s="143"/>
      <c r="AI48" s="143"/>
      <c r="AJ48" s="143"/>
      <c r="AK48" s="143"/>
      <c r="AL48" s="143"/>
      <c r="AM48" s="184"/>
      <c r="AP48" s="192"/>
      <c r="AQ48" s="141"/>
      <c r="AR48" s="143"/>
      <c r="AS48" s="143"/>
      <c r="AT48" s="143"/>
      <c r="AU48" s="143"/>
      <c r="AV48" s="143"/>
      <c r="AW48" s="145"/>
    </row>
    <row r="49" spans="2:50" ht="19.5" thickBot="1" x14ac:dyDescent="0.45">
      <c r="B49" s="282"/>
      <c r="C49" s="286"/>
      <c r="D49" s="143"/>
      <c r="E49" s="277">
        <f>E47+F47</f>
        <v>0</v>
      </c>
      <c r="F49" s="277"/>
      <c r="G49" s="277">
        <f>G47+H47</f>
        <v>0</v>
      </c>
      <c r="H49" s="277"/>
      <c r="I49" s="146"/>
      <c r="K49" s="88"/>
      <c r="L49" s="282"/>
      <c r="M49" s="153"/>
      <c r="N49" s="143"/>
      <c r="O49" s="277">
        <f>O47+P47</f>
        <v>170</v>
      </c>
      <c r="P49" s="277"/>
      <c r="Q49" s="277">
        <f>Q47+R47</f>
        <v>158</v>
      </c>
      <c r="R49" s="277"/>
      <c r="S49" s="146"/>
      <c r="V49" s="282"/>
      <c r="W49" s="153"/>
      <c r="X49" s="177"/>
      <c r="Y49" s="277">
        <f>Y47+Z47</f>
        <v>252</v>
      </c>
      <c r="Z49" s="277"/>
      <c r="AA49" s="277">
        <f>AA47+AB47</f>
        <v>205</v>
      </c>
      <c r="AB49" s="277"/>
      <c r="AC49" s="185"/>
      <c r="AF49" s="282"/>
      <c r="AG49" s="153"/>
      <c r="AH49" s="177"/>
      <c r="AI49" s="277">
        <f>AI47+AJ47</f>
        <v>126</v>
      </c>
      <c r="AJ49" s="277"/>
      <c r="AK49" s="277">
        <f>AK47+AL47</f>
        <v>96</v>
      </c>
      <c r="AL49" s="277"/>
      <c r="AM49" s="185"/>
      <c r="AP49" s="192"/>
      <c r="AQ49" s="153"/>
      <c r="AR49" s="143"/>
      <c r="AS49" s="207">
        <f>AS47+AT47</f>
        <v>998</v>
      </c>
      <c r="AT49" s="208"/>
      <c r="AU49" s="207">
        <f>AU47+AV47</f>
        <v>1097</v>
      </c>
      <c r="AV49" s="208"/>
      <c r="AW49" s="146"/>
      <c r="AX49" s="66">
        <v>137.5</v>
      </c>
    </row>
    <row r="50" spans="2:50" x14ac:dyDescent="0.4">
      <c r="B50" s="282"/>
      <c r="C50" s="284" t="s">
        <v>563</v>
      </c>
      <c r="D50" s="273"/>
      <c r="E50" s="143"/>
      <c r="F50" s="143"/>
      <c r="G50" s="143"/>
      <c r="H50" s="143"/>
      <c r="I50" s="144"/>
      <c r="K50" s="88"/>
      <c r="L50" s="282"/>
      <c r="M50" s="284" t="s">
        <v>514</v>
      </c>
      <c r="N50" s="273">
        <v>723</v>
      </c>
      <c r="O50" s="143">
        <v>49</v>
      </c>
      <c r="P50" s="143">
        <v>15</v>
      </c>
      <c r="Q50" s="143">
        <v>169</v>
      </c>
      <c r="R50" s="143">
        <v>15</v>
      </c>
      <c r="S50" s="144">
        <v>474</v>
      </c>
      <c r="V50" s="282"/>
      <c r="W50" s="272" t="s">
        <v>460</v>
      </c>
      <c r="X50" s="273" t="s">
        <v>495</v>
      </c>
      <c r="Y50" s="143">
        <v>165</v>
      </c>
      <c r="Z50" s="143">
        <v>31</v>
      </c>
      <c r="AA50" s="143">
        <v>147</v>
      </c>
      <c r="AB50" s="143">
        <v>31</v>
      </c>
      <c r="AC50" s="144">
        <v>221</v>
      </c>
      <c r="AF50" s="282"/>
      <c r="AG50" s="272" t="s">
        <v>402</v>
      </c>
      <c r="AH50" s="273" t="s">
        <v>436</v>
      </c>
      <c r="AI50" s="143">
        <v>154</v>
      </c>
      <c r="AJ50" s="143">
        <v>35</v>
      </c>
      <c r="AK50" s="143">
        <v>159</v>
      </c>
      <c r="AL50" s="143">
        <v>35</v>
      </c>
      <c r="AM50" s="144">
        <v>270</v>
      </c>
      <c r="AP50" s="192"/>
      <c r="AQ50" s="272" t="s">
        <v>339</v>
      </c>
      <c r="AR50" s="143" t="s">
        <v>384</v>
      </c>
      <c r="AS50" s="143">
        <v>508</v>
      </c>
      <c r="AT50" s="143">
        <v>167</v>
      </c>
      <c r="AU50" s="143">
        <v>563</v>
      </c>
      <c r="AV50" s="143">
        <v>167</v>
      </c>
      <c r="AW50" s="144">
        <v>1064</v>
      </c>
    </row>
    <row r="51" spans="2:50" x14ac:dyDescent="0.4">
      <c r="B51" s="282"/>
      <c r="C51" s="285"/>
      <c r="D51" s="143"/>
      <c r="E51" s="143"/>
      <c r="F51" s="143"/>
      <c r="G51" s="143"/>
      <c r="H51" s="143"/>
      <c r="I51" s="145"/>
      <c r="K51" s="88"/>
      <c r="L51" s="282"/>
      <c r="M51" s="285"/>
      <c r="N51" s="143"/>
      <c r="O51" s="143"/>
      <c r="P51" s="143"/>
      <c r="Q51" s="143"/>
      <c r="R51" s="143"/>
      <c r="S51" s="145"/>
      <c r="V51" s="282"/>
      <c r="W51" s="141"/>
      <c r="X51" s="143"/>
      <c r="Y51" s="143"/>
      <c r="Z51" s="143"/>
      <c r="AA51" s="143"/>
      <c r="AB51" s="143"/>
      <c r="AC51" s="145"/>
      <c r="AF51" s="282"/>
      <c r="AG51" s="141"/>
      <c r="AH51" s="143"/>
      <c r="AI51" s="143"/>
      <c r="AJ51" s="143"/>
      <c r="AK51" s="143"/>
      <c r="AL51" s="143"/>
      <c r="AM51" s="145"/>
      <c r="AP51" s="192"/>
      <c r="AQ51" s="141"/>
      <c r="AR51" s="143"/>
      <c r="AS51" s="143"/>
      <c r="AT51" s="143"/>
      <c r="AU51" s="143"/>
      <c r="AV51" s="143"/>
      <c r="AW51" s="145"/>
    </row>
    <row r="52" spans="2:50" ht="19.5" thickBot="1" x14ac:dyDescent="0.45">
      <c r="B52" s="282"/>
      <c r="C52" s="286"/>
      <c r="D52" s="177"/>
      <c r="E52" s="277">
        <f>E50+F50</f>
        <v>0</v>
      </c>
      <c r="F52" s="277"/>
      <c r="G52" s="277">
        <f>G50+H50</f>
        <v>0</v>
      </c>
      <c r="H52" s="277"/>
      <c r="I52" s="146"/>
      <c r="K52" s="88"/>
      <c r="L52" s="282"/>
      <c r="M52" s="286"/>
      <c r="N52" s="177"/>
      <c r="O52" s="277">
        <f>O50+P50</f>
        <v>64</v>
      </c>
      <c r="P52" s="277"/>
      <c r="Q52" s="277">
        <f>Q50+R50</f>
        <v>184</v>
      </c>
      <c r="R52" s="277"/>
      <c r="S52" s="146"/>
      <c r="V52" s="282"/>
      <c r="W52" s="153"/>
      <c r="X52" s="177"/>
      <c r="Y52" s="277">
        <f>Y50+Z50</f>
        <v>196</v>
      </c>
      <c r="Z52" s="277"/>
      <c r="AA52" s="277">
        <f>AA50+AB50</f>
        <v>178</v>
      </c>
      <c r="AB52" s="277"/>
      <c r="AC52" s="146"/>
      <c r="AF52" s="282"/>
      <c r="AG52" s="153"/>
      <c r="AH52" s="177"/>
      <c r="AI52" s="277">
        <f>AI50+AJ50</f>
        <v>189</v>
      </c>
      <c r="AJ52" s="277"/>
      <c r="AK52" s="277">
        <f>AK50+AL50</f>
        <v>194</v>
      </c>
      <c r="AL52" s="277"/>
      <c r="AM52" s="146"/>
      <c r="AP52" s="192"/>
      <c r="AQ52" s="153"/>
      <c r="AR52" s="143"/>
      <c r="AS52" s="207">
        <f>AS50+AT50</f>
        <v>675</v>
      </c>
      <c r="AT52" s="208"/>
      <c r="AU52" s="207">
        <f>AU50+AV50</f>
        <v>730</v>
      </c>
      <c r="AV52" s="208"/>
      <c r="AW52" s="146"/>
      <c r="AX52" s="66">
        <v>47.2</v>
      </c>
    </row>
    <row r="53" spans="2:50" x14ac:dyDescent="0.4">
      <c r="B53" s="282"/>
      <c r="C53" s="284" t="s">
        <v>564</v>
      </c>
      <c r="D53" s="143"/>
      <c r="E53" s="143"/>
      <c r="F53" s="143"/>
      <c r="G53" s="143"/>
      <c r="H53" s="143"/>
      <c r="I53" s="144"/>
      <c r="K53" s="88"/>
      <c r="L53" s="282"/>
      <c r="M53" s="284" t="s">
        <v>515</v>
      </c>
      <c r="N53" s="143">
        <v>563</v>
      </c>
      <c r="O53" s="143">
        <v>109</v>
      </c>
      <c r="P53" s="143">
        <v>45</v>
      </c>
      <c r="Q53" s="143">
        <v>123</v>
      </c>
      <c r="R53" s="143">
        <v>45</v>
      </c>
      <c r="S53" s="144">
        <v>323</v>
      </c>
      <c r="V53" s="282"/>
      <c r="W53" s="272" t="s">
        <v>461</v>
      </c>
      <c r="X53" s="273" t="s">
        <v>502</v>
      </c>
      <c r="Y53" s="143">
        <v>95</v>
      </c>
      <c r="Z53" s="143">
        <v>34</v>
      </c>
      <c r="AA53" s="143">
        <v>97</v>
      </c>
      <c r="AB53" s="143">
        <v>34</v>
      </c>
      <c r="AC53" s="278">
        <v>345</v>
      </c>
      <c r="AF53" s="282"/>
      <c r="AG53" s="272" t="s">
        <v>403</v>
      </c>
      <c r="AH53" s="273" t="s">
        <v>440</v>
      </c>
      <c r="AI53" s="273">
        <v>89</v>
      </c>
      <c r="AJ53" s="273">
        <v>49</v>
      </c>
      <c r="AK53" s="273">
        <v>136</v>
      </c>
      <c r="AL53" s="273">
        <v>49</v>
      </c>
      <c r="AM53" s="278">
        <v>277</v>
      </c>
      <c r="AP53" s="192"/>
      <c r="AQ53" s="179" t="s">
        <v>388</v>
      </c>
      <c r="AR53" s="143" t="s">
        <v>389</v>
      </c>
      <c r="AS53" s="143">
        <v>176</v>
      </c>
      <c r="AT53" s="143">
        <v>33</v>
      </c>
      <c r="AU53" s="143">
        <v>174</v>
      </c>
      <c r="AV53" s="143">
        <v>33</v>
      </c>
      <c r="AW53" s="144">
        <v>476</v>
      </c>
    </row>
    <row r="54" spans="2:50" x14ac:dyDescent="0.4">
      <c r="B54" s="282"/>
      <c r="C54" s="285"/>
      <c r="D54" s="143"/>
      <c r="E54" s="143"/>
      <c r="F54" s="143"/>
      <c r="G54" s="143"/>
      <c r="H54" s="143"/>
      <c r="I54" s="145"/>
      <c r="K54" s="88"/>
      <c r="L54" s="282"/>
      <c r="M54" s="285"/>
      <c r="N54" s="143"/>
      <c r="O54" s="143"/>
      <c r="P54" s="143"/>
      <c r="Q54" s="143"/>
      <c r="R54" s="143"/>
      <c r="S54" s="145"/>
      <c r="V54" s="282"/>
      <c r="W54" s="141"/>
      <c r="X54" s="143"/>
      <c r="Y54" s="143"/>
      <c r="Z54" s="143"/>
      <c r="AA54" s="143"/>
      <c r="AB54" s="143"/>
      <c r="AC54" s="184"/>
      <c r="AF54" s="282"/>
      <c r="AG54" s="141"/>
      <c r="AH54" s="143"/>
      <c r="AI54" s="143"/>
      <c r="AJ54" s="143"/>
      <c r="AK54" s="143"/>
      <c r="AL54" s="143"/>
      <c r="AM54" s="184"/>
      <c r="AP54" s="192"/>
      <c r="AQ54" s="180"/>
      <c r="AR54" s="143"/>
      <c r="AS54" s="143"/>
      <c r="AT54" s="143"/>
      <c r="AU54" s="143"/>
      <c r="AV54" s="143"/>
      <c r="AW54" s="145"/>
    </row>
    <row r="55" spans="2:50" ht="19.5" thickBot="1" x14ac:dyDescent="0.45">
      <c r="B55" s="282"/>
      <c r="C55" s="286"/>
      <c r="D55" s="143"/>
      <c r="E55" s="277">
        <f>E53+F53</f>
        <v>0</v>
      </c>
      <c r="F55" s="277"/>
      <c r="G55" s="277">
        <f>G53+H53</f>
        <v>0</v>
      </c>
      <c r="H55" s="277"/>
      <c r="I55" s="146"/>
      <c r="K55" s="88"/>
      <c r="L55" s="282"/>
      <c r="M55" s="286"/>
      <c r="N55" s="143"/>
      <c r="O55" s="277">
        <f>O53+P53</f>
        <v>154</v>
      </c>
      <c r="P55" s="277"/>
      <c r="Q55" s="277">
        <f>Q53+R53</f>
        <v>168</v>
      </c>
      <c r="R55" s="277"/>
      <c r="S55" s="146"/>
      <c r="V55" s="282"/>
      <c r="W55" s="153"/>
      <c r="X55" s="177"/>
      <c r="Y55" s="277">
        <f>Y53+Z53</f>
        <v>129</v>
      </c>
      <c r="Z55" s="277"/>
      <c r="AA55" s="277">
        <f>AA53+AB53</f>
        <v>131</v>
      </c>
      <c r="AB55" s="277"/>
      <c r="AC55" s="185"/>
      <c r="AF55" s="282"/>
      <c r="AG55" s="153"/>
      <c r="AH55" s="177"/>
      <c r="AI55" s="277">
        <f>AI53+AJ53</f>
        <v>138</v>
      </c>
      <c r="AJ55" s="277"/>
      <c r="AK55" s="277">
        <f>AK53+AL53</f>
        <v>185</v>
      </c>
      <c r="AL55" s="277"/>
      <c r="AM55" s="185"/>
      <c r="AP55" s="192"/>
      <c r="AQ55" s="181"/>
      <c r="AR55" s="143"/>
      <c r="AS55" s="207">
        <f>AS53+AT53</f>
        <v>209</v>
      </c>
      <c r="AT55" s="208"/>
      <c r="AU55" s="207">
        <f>AU53+AV53</f>
        <v>207</v>
      </c>
      <c r="AV55" s="208"/>
      <c r="AW55" s="146"/>
      <c r="AX55" s="66">
        <f>AW53/22.5</f>
        <v>21.155555555555555</v>
      </c>
    </row>
    <row r="56" spans="2:50" x14ac:dyDescent="0.4">
      <c r="B56" s="282"/>
      <c r="C56" s="284" t="s">
        <v>565</v>
      </c>
      <c r="D56" s="143"/>
      <c r="E56" s="143"/>
      <c r="F56" s="143"/>
      <c r="G56" s="143"/>
      <c r="H56" s="143"/>
      <c r="I56" s="144"/>
      <c r="K56" s="88"/>
      <c r="L56" s="282"/>
      <c r="M56" s="284" t="s">
        <v>516</v>
      </c>
      <c r="N56" s="143">
        <v>192</v>
      </c>
      <c r="O56" s="143">
        <v>131</v>
      </c>
      <c r="P56" s="143">
        <v>52</v>
      </c>
      <c r="Q56" s="143">
        <v>99</v>
      </c>
      <c r="R56" s="143">
        <v>52</v>
      </c>
      <c r="S56" s="144">
        <v>622</v>
      </c>
      <c r="V56" s="282"/>
      <c r="W56" s="272" t="s">
        <v>462</v>
      </c>
      <c r="X56" s="143" t="s">
        <v>505</v>
      </c>
      <c r="Y56" s="143">
        <v>33</v>
      </c>
      <c r="Z56" s="143">
        <v>19</v>
      </c>
      <c r="AA56" s="143">
        <v>55</v>
      </c>
      <c r="AB56" s="143">
        <v>19</v>
      </c>
      <c r="AC56" s="144">
        <v>44</v>
      </c>
      <c r="AF56" s="282"/>
      <c r="AG56" s="272" t="s">
        <v>439</v>
      </c>
      <c r="AH56" s="143" t="s">
        <v>444</v>
      </c>
      <c r="AI56" s="143">
        <v>79</v>
      </c>
      <c r="AJ56" s="143">
        <v>22</v>
      </c>
      <c r="AK56" s="143">
        <v>112</v>
      </c>
      <c r="AL56" s="143">
        <v>22</v>
      </c>
      <c r="AM56" s="144">
        <v>336</v>
      </c>
      <c r="AP56" s="192"/>
      <c r="AQ56" s="272" t="s">
        <v>390</v>
      </c>
      <c r="AR56" s="273"/>
      <c r="AS56" s="200"/>
      <c r="AT56" s="200"/>
      <c r="AU56" s="200"/>
      <c r="AV56" s="200"/>
      <c r="AW56" s="194"/>
    </row>
    <row r="57" spans="2:50" x14ac:dyDescent="0.4">
      <c r="B57" s="282"/>
      <c r="C57" s="285"/>
      <c r="D57" s="143"/>
      <c r="E57" s="143"/>
      <c r="F57" s="143"/>
      <c r="G57" s="143"/>
      <c r="H57" s="143"/>
      <c r="I57" s="145"/>
      <c r="K57" s="88"/>
      <c r="L57" s="282"/>
      <c r="M57" s="285"/>
      <c r="N57" s="143"/>
      <c r="O57" s="143"/>
      <c r="P57" s="143"/>
      <c r="Q57" s="143"/>
      <c r="R57" s="143"/>
      <c r="S57" s="145"/>
      <c r="V57" s="282"/>
      <c r="W57" s="141"/>
      <c r="X57" s="143"/>
      <c r="Y57" s="143"/>
      <c r="Z57" s="143"/>
      <c r="AA57" s="143"/>
      <c r="AB57" s="143"/>
      <c r="AC57" s="145"/>
      <c r="AF57" s="282"/>
      <c r="AG57" s="141"/>
      <c r="AH57" s="143"/>
      <c r="AI57" s="143"/>
      <c r="AJ57" s="143"/>
      <c r="AK57" s="143"/>
      <c r="AL57" s="143"/>
      <c r="AM57" s="145"/>
      <c r="AP57" s="192"/>
      <c r="AQ57" s="141"/>
      <c r="AR57" s="143"/>
      <c r="AS57" s="156"/>
      <c r="AT57" s="156"/>
      <c r="AU57" s="156"/>
      <c r="AV57" s="156"/>
      <c r="AW57" s="145"/>
    </row>
    <row r="58" spans="2:50" ht="19.5" thickBot="1" x14ac:dyDescent="0.45">
      <c r="B58" s="282"/>
      <c r="C58" s="286"/>
      <c r="D58" s="143"/>
      <c r="E58" s="277">
        <f>E56+F56</f>
        <v>0</v>
      </c>
      <c r="F58" s="277"/>
      <c r="G58" s="277">
        <f>G56+H56</f>
        <v>0</v>
      </c>
      <c r="H58" s="277"/>
      <c r="I58" s="146"/>
      <c r="K58" s="88"/>
      <c r="L58" s="282"/>
      <c r="M58" s="286"/>
      <c r="N58" s="143"/>
      <c r="O58" s="277">
        <f>O56+P56</f>
        <v>183</v>
      </c>
      <c r="P58" s="277"/>
      <c r="Q58" s="277">
        <f>Q56+R56</f>
        <v>151</v>
      </c>
      <c r="R58" s="277"/>
      <c r="S58" s="146"/>
      <c r="V58" s="282"/>
      <c r="W58" s="153"/>
      <c r="X58" s="143"/>
      <c r="Y58" s="277">
        <f>Y56+Z56</f>
        <v>52</v>
      </c>
      <c r="Z58" s="277"/>
      <c r="AA58" s="277">
        <f>AA56+AB56</f>
        <v>74</v>
      </c>
      <c r="AB58" s="277"/>
      <c r="AC58" s="146"/>
      <c r="AF58" s="282"/>
      <c r="AG58" s="153"/>
      <c r="AH58" s="143"/>
      <c r="AI58" s="277">
        <f>AI56+AJ56</f>
        <v>101</v>
      </c>
      <c r="AJ58" s="277"/>
      <c r="AK58" s="277">
        <f>AK56+AL56</f>
        <v>134</v>
      </c>
      <c r="AL58" s="277"/>
      <c r="AM58" s="146"/>
      <c r="AP58" s="192"/>
      <c r="AQ58" s="153"/>
      <c r="AR58" s="177"/>
      <c r="AS58" s="207"/>
      <c r="AT58" s="208"/>
      <c r="AU58" s="207"/>
      <c r="AV58" s="208"/>
      <c r="AW58" s="176"/>
    </row>
    <row r="59" spans="2:50" x14ac:dyDescent="0.4">
      <c r="B59" s="282"/>
      <c r="C59" s="284" t="s">
        <v>566</v>
      </c>
      <c r="D59" s="279"/>
      <c r="E59" s="143"/>
      <c r="F59" s="143"/>
      <c r="G59" s="143"/>
      <c r="H59" s="143"/>
      <c r="I59" s="144"/>
      <c r="K59" s="88"/>
      <c r="L59" s="282"/>
      <c r="M59" s="284" t="s">
        <v>517</v>
      </c>
      <c r="N59" s="279">
        <v>183</v>
      </c>
      <c r="O59" s="143">
        <v>71</v>
      </c>
      <c r="P59" s="143">
        <v>37</v>
      </c>
      <c r="Q59" s="143">
        <v>85</v>
      </c>
      <c r="R59" s="143">
        <v>37</v>
      </c>
      <c r="S59" s="144">
        <v>239</v>
      </c>
      <c r="V59" s="282"/>
      <c r="W59" s="272" t="s">
        <v>463</v>
      </c>
      <c r="X59" s="279" t="s">
        <v>508</v>
      </c>
      <c r="Y59" s="143">
        <v>164</v>
      </c>
      <c r="Z59" s="143">
        <v>41</v>
      </c>
      <c r="AA59" s="143">
        <v>158</v>
      </c>
      <c r="AB59" s="143">
        <v>41</v>
      </c>
      <c r="AC59" s="144">
        <v>525</v>
      </c>
      <c r="AF59" s="282"/>
      <c r="AG59" s="272" t="s">
        <v>455</v>
      </c>
      <c r="AH59" s="279" t="s">
        <v>456</v>
      </c>
      <c r="AI59" s="143">
        <v>148</v>
      </c>
      <c r="AJ59" s="143">
        <v>48</v>
      </c>
      <c r="AK59" s="143">
        <v>172</v>
      </c>
      <c r="AL59" s="143">
        <v>48</v>
      </c>
      <c r="AM59" s="144">
        <v>317</v>
      </c>
      <c r="AP59" s="192"/>
      <c r="AQ59" s="272" t="s">
        <v>391</v>
      </c>
      <c r="AR59" s="197"/>
      <c r="AS59" s="273"/>
      <c r="AT59" s="273"/>
      <c r="AU59" s="273"/>
      <c r="AV59" s="273"/>
      <c r="AW59" s="194"/>
    </row>
    <row r="60" spans="2:50" x14ac:dyDescent="0.4">
      <c r="B60" s="282"/>
      <c r="C60" s="285"/>
      <c r="D60" s="150"/>
      <c r="E60" s="143"/>
      <c r="F60" s="143"/>
      <c r="G60" s="143"/>
      <c r="H60" s="143"/>
      <c r="I60" s="145"/>
      <c r="K60" s="88"/>
      <c r="L60" s="282"/>
      <c r="M60" s="285"/>
      <c r="N60" s="150"/>
      <c r="O60" s="143"/>
      <c r="P60" s="143"/>
      <c r="Q60" s="143"/>
      <c r="R60" s="143"/>
      <c r="S60" s="145"/>
      <c r="V60" s="282"/>
      <c r="W60" s="141"/>
      <c r="X60" s="150"/>
      <c r="Y60" s="143"/>
      <c r="Z60" s="143"/>
      <c r="AA60" s="143"/>
      <c r="AB60" s="143"/>
      <c r="AC60" s="145"/>
      <c r="AF60" s="282"/>
      <c r="AG60" s="141"/>
      <c r="AH60" s="150"/>
      <c r="AI60" s="143"/>
      <c r="AJ60" s="143"/>
      <c r="AK60" s="143"/>
      <c r="AL60" s="143"/>
      <c r="AM60" s="145"/>
      <c r="AP60" s="192"/>
      <c r="AQ60" s="141"/>
      <c r="AR60" s="204"/>
      <c r="AS60" s="143"/>
      <c r="AT60" s="143"/>
      <c r="AU60" s="143"/>
      <c r="AV60" s="143"/>
      <c r="AW60" s="145"/>
    </row>
    <row r="61" spans="2:50" ht="19.5" thickBot="1" x14ac:dyDescent="0.45">
      <c r="B61" s="283"/>
      <c r="C61" s="286"/>
      <c r="D61" s="280"/>
      <c r="E61" s="277">
        <f>E59+F59</f>
        <v>0</v>
      </c>
      <c r="F61" s="277"/>
      <c r="G61" s="277">
        <f>G59+H59</f>
        <v>0</v>
      </c>
      <c r="H61" s="277"/>
      <c r="I61" s="146"/>
      <c r="K61" s="88"/>
      <c r="L61" s="283"/>
      <c r="M61" s="286"/>
      <c r="N61" s="280"/>
      <c r="O61" s="277">
        <f>O59+P59</f>
        <v>108</v>
      </c>
      <c r="P61" s="277"/>
      <c r="Q61" s="277">
        <f>Q59+R59</f>
        <v>122</v>
      </c>
      <c r="R61" s="277"/>
      <c r="S61" s="146"/>
      <c r="V61" s="283"/>
      <c r="W61" s="153"/>
      <c r="X61" s="280"/>
      <c r="Y61" s="277">
        <f>Y59+Z59</f>
        <v>205</v>
      </c>
      <c r="Z61" s="277"/>
      <c r="AA61" s="277">
        <f>AA59+AB59</f>
        <v>199</v>
      </c>
      <c r="AB61" s="277"/>
      <c r="AC61" s="146"/>
      <c r="AF61" s="283"/>
      <c r="AG61" s="153"/>
      <c r="AH61" s="280"/>
      <c r="AI61" s="277">
        <f>AI59+AJ59</f>
        <v>196</v>
      </c>
      <c r="AJ61" s="277"/>
      <c r="AK61" s="277">
        <f>AK59+AL59</f>
        <v>220</v>
      </c>
      <c r="AL61" s="277"/>
      <c r="AM61" s="146"/>
      <c r="AP61" s="193"/>
      <c r="AQ61" s="153"/>
      <c r="AR61" s="205"/>
      <c r="AS61" s="207">
        <f>AS59+AT59</f>
        <v>0</v>
      </c>
      <c r="AT61" s="208"/>
      <c r="AU61" s="207">
        <f>AU59+AV59</f>
        <v>0</v>
      </c>
      <c r="AV61" s="208"/>
      <c r="AW61" s="176"/>
    </row>
    <row r="62" spans="2:50" x14ac:dyDescent="0.4">
      <c r="B62" s="77"/>
      <c r="C62" s="77"/>
      <c r="D62" s="91"/>
      <c r="E62" s="92"/>
      <c r="F62" s="92"/>
      <c r="G62" s="92"/>
      <c r="H62" s="92"/>
      <c r="I62" s="77"/>
      <c r="K62" s="88"/>
      <c r="L62" s="88"/>
      <c r="M62" s="88"/>
      <c r="N62" s="88"/>
      <c r="O62" s="88"/>
      <c r="P62" s="88"/>
      <c r="Q62" s="88"/>
      <c r="R62" s="88"/>
    </row>
    <row r="63" spans="2:50" x14ac:dyDescent="0.4">
      <c r="D63" s="178" t="s">
        <v>145</v>
      </c>
    </row>
    <row r="64" spans="2:50" ht="19.5" thickBot="1" x14ac:dyDescent="0.45">
      <c r="D64" s="178"/>
    </row>
    <row r="65" spans="3:42" ht="19.5" thickBot="1" x14ac:dyDescent="0.45">
      <c r="D65" s="83"/>
      <c r="E65" s="255" t="s">
        <v>183</v>
      </c>
      <c r="F65" s="256"/>
      <c r="G65" s="263" t="s">
        <v>147</v>
      </c>
      <c r="H65" s="182"/>
      <c r="I65" s="182" t="s">
        <v>148</v>
      </c>
      <c r="J65" s="183"/>
      <c r="L65" s="83"/>
      <c r="M65" s="255" t="s">
        <v>183</v>
      </c>
      <c r="N65" s="256"/>
      <c r="O65" s="263" t="s">
        <v>147</v>
      </c>
      <c r="P65" s="182"/>
      <c r="Q65" s="182" t="s">
        <v>148</v>
      </c>
      <c r="R65" s="183"/>
      <c r="T65" s="83"/>
      <c r="U65" s="255" t="s">
        <v>183</v>
      </c>
      <c r="V65" s="256"/>
      <c r="W65" s="263" t="s">
        <v>147</v>
      </c>
      <c r="X65" s="182"/>
      <c r="Y65" s="182" t="s">
        <v>148</v>
      </c>
      <c r="Z65" s="183"/>
      <c r="AB65" s="83"/>
      <c r="AC65" s="255" t="s">
        <v>183</v>
      </c>
      <c r="AD65" s="256"/>
      <c r="AE65" s="263" t="s">
        <v>147</v>
      </c>
      <c r="AF65" s="182"/>
      <c r="AG65" s="182" t="s">
        <v>148</v>
      </c>
      <c r="AH65" s="183"/>
      <c r="AJ65" s="83"/>
      <c r="AK65" s="255" t="s">
        <v>183</v>
      </c>
      <c r="AL65" s="256"/>
      <c r="AM65" s="263" t="s">
        <v>147</v>
      </c>
      <c r="AN65" s="182"/>
      <c r="AO65" s="182" t="s">
        <v>148</v>
      </c>
      <c r="AP65" s="183"/>
    </row>
    <row r="66" spans="3:42" x14ac:dyDescent="0.4">
      <c r="C66" s="84" t="s">
        <v>146</v>
      </c>
      <c r="D66" s="191" t="s">
        <v>512</v>
      </c>
      <c r="E66" s="266">
        <v>81</v>
      </c>
      <c r="F66" s="267"/>
      <c r="G66" s="97" t="s">
        <v>103</v>
      </c>
      <c r="H66" s="70" t="s">
        <v>128</v>
      </c>
      <c r="I66" s="70" t="s">
        <v>129</v>
      </c>
      <c r="J66" s="71" t="s">
        <v>128</v>
      </c>
      <c r="L66" s="191" t="s">
        <v>460</v>
      </c>
      <c r="M66" s="266">
        <v>79</v>
      </c>
      <c r="N66" s="267"/>
      <c r="O66" s="97" t="s">
        <v>103</v>
      </c>
      <c r="P66" s="70" t="s">
        <v>128</v>
      </c>
      <c r="Q66" s="70" t="s">
        <v>129</v>
      </c>
      <c r="R66" s="71" t="s">
        <v>128</v>
      </c>
      <c r="T66" s="191" t="s">
        <v>439</v>
      </c>
      <c r="U66" s="266">
        <v>162</v>
      </c>
      <c r="V66" s="267"/>
      <c r="W66" s="97" t="s">
        <v>103</v>
      </c>
      <c r="X66" s="70" t="s">
        <v>128</v>
      </c>
      <c r="Y66" s="70" t="s">
        <v>129</v>
      </c>
      <c r="Z66" s="71" t="s">
        <v>128</v>
      </c>
      <c r="AB66" s="191" t="s">
        <v>390</v>
      </c>
      <c r="AC66" s="266">
        <v>47</v>
      </c>
      <c r="AD66" s="267"/>
      <c r="AE66" s="97" t="s">
        <v>103</v>
      </c>
      <c r="AF66" s="70" t="s">
        <v>128</v>
      </c>
      <c r="AG66" s="70" t="s">
        <v>129</v>
      </c>
      <c r="AH66" s="71" t="s">
        <v>128</v>
      </c>
      <c r="AJ66" s="191" t="s">
        <v>333</v>
      </c>
      <c r="AK66" s="266">
        <v>88</v>
      </c>
      <c r="AL66" s="267"/>
      <c r="AM66" s="97" t="s">
        <v>103</v>
      </c>
      <c r="AN66" s="70" t="s">
        <v>128</v>
      </c>
      <c r="AO66" s="70" t="s">
        <v>129</v>
      </c>
      <c r="AP66" s="71" t="s">
        <v>128</v>
      </c>
    </row>
    <row r="67" spans="3:42" ht="19.5" x14ac:dyDescent="0.4">
      <c r="C67" s="107" t="s">
        <v>302</v>
      </c>
      <c r="D67" s="192"/>
      <c r="E67" s="268"/>
      <c r="F67" s="269"/>
      <c r="G67" s="142">
        <v>62</v>
      </c>
      <c r="H67" s="154">
        <v>5</v>
      </c>
      <c r="I67" s="154">
        <v>82</v>
      </c>
      <c r="J67" s="144">
        <v>5</v>
      </c>
      <c r="L67" s="192"/>
      <c r="M67" s="268"/>
      <c r="N67" s="269"/>
      <c r="O67" s="142">
        <v>43</v>
      </c>
      <c r="P67" s="154">
        <v>10</v>
      </c>
      <c r="Q67" s="154">
        <v>27</v>
      </c>
      <c r="R67" s="144">
        <v>10</v>
      </c>
      <c r="T67" s="192"/>
      <c r="U67" s="268"/>
      <c r="V67" s="269"/>
      <c r="W67" s="142">
        <v>38</v>
      </c>
      <c r="X67" s="154">
        <v>10</v>
      </c>
      <c r="Y67" s="154">
        <v>37</v>
      </c>
      <c r="Z67" s="144">
        <v>10</v>
      </c>
      <c r="AB67" s="192"/>
      <c r="AC67" s="268"/>
      <c r="AD67" s="269"/>
      <c r="AE67" s="142">
        <v>27</v>
      </c>
      <c r="AF67" s="154">
        <v>13</v>
      </c>
      <c r="AG67" s="154">
        <v>43</v>
      </c>
      <c r="AH67" s="144">
        <v>13</v>
      </c>
      <c r="AJ67" s="192"/>
      <c r="AK67" s="268"/>
      <c r="AL67" s="269"/>
      <c r="AM67" s="142">
        <v>43</v>
      </c>
      <c r="AN67" s="154">
        <v>9</v>
      </c>
      <c r="AO67" s="154">
        <v>42</v>
      </c>
      <c r="AP67" s="144">
        <v>9</v>
      </c>
    </row>
    <row r="68" spans="3:42" x14ac:dyDescent="0.4">
      <c r="D68" s="192"/>
      <c r="E68" s="268"/>
      <c r="F68" s="269"/>
      <c r="G68" s="264"/>
      <c r="H68" s="156"/>
      <c r="I68" s="156"/>
      <c r="J68" s="146"/>
      <c r="L68" s="192"/>
      <c r="M68" s="268"/>
      <c r="N68" s="269"/>
      <c r="O68" s="264"/>
      <c r="P68" s="156"/>
      <c r="Q68" s="156"/>
      <c r="R68" s="146"/>
      <c r="T68" s="192"/>
      <c r="U68" s="268"/>
      <c r="V68" s="269"/>
      <c r="W68" s="264"/>
      <c r="X68" s="156"/>
      <c r="Y68" s="156"/>
      <c r="Z68" s="146"/>
      <c r="AB68" s="192"/>
      <c r="AC68" s="268"/>
      <c r="AD68" s="269"/>
      <c r="AE68" s="264"/>
      <c r="AF68" s="156"/>
      <c r="AG68" s="156"/>
      <c r="AH68" s="146"/>
      <c r="AJ68" s="192"/>
      <c r="AK68" s="268"/>
      <c r="AL68" s="269"/>
      <c r="AM68" s="264"/>
      <c r="AN68" s="156"/>
      <c r="AO68" s="156"/>
      <c r="AP68" s="146"/>
    </row>
    <row r="69" spans="3:42" ht="19.5" thickBot="1" x14ac:dyDescent="0.45">
      <c r="D69" s="193"/>
      <c r="E69" s="270"/>
      <c r="F69" s="271"/>
      <c r="G69" s="265">
        <f>G67+H67</f>
        <v>67</v>
      </c>
      <c r="H69" s="196"/>
      <c r="I69" s="195">
        <f>I67+J67</f>
        <v>87</v>
      </c>
      <c r="J69" s="201"/>
      <c r="L69" s="193"/>
      <c r="M69" s="270"/>
      <c r="N69" s="271"/>
      <c r="O69" s="265">
        <f>O67+P67</f>
        <v>53</v>
      </c>
      <c r="P69" s="196"/>
      <c r="Q69" s="195">
        <f>Q67+R67</f>
        <v>37</v>
      </c>
      <c r="R69" s="201"/>
      <c r="T69" s="193"/>
      <c r="U69" s="270"/>
      <c r="V69" s="271"/>
      <c r="W69" s="265">
        <f>W67+X67</f>
        <v>48</v>
      </c>
      <c r="X69" s="196"/>
      <c r="Y69" s="195">
        <f>Y67+Z67</f>
        <v>47</v>
      </c>
      <c r="Z69" s="201"/>
      <c r="AB69" s="193"/>
      <c r="AC69" s="270"/>
      <c r="AD69" s="271"/>
      <c r="AE69" s="265">
        <f>AE67+AF67</f>
        <v>40</v>
      </c>
      <c r="AF69" s="196"/>
      <c r="AG69" s="195">
        <f>AG67+AH67</f>
        <v>56</v>
      </c>
      <c r="AH69" s="201"/>
      <c r="AJ69" s="193"/>
      <c r="AK69" s="270"/>
      <c r="AL69" s="271"/>
      <c r="AM69" s="265">
        <f>AM67+AN67</f>
        <v>52</v>
      </c>
      <c r="AN69" s="196"/>
      <c r="AO69" s="195">
        <f>AO67+AP67</f>
        <v>51</v>
      </c>
      <c r="AP69" s="201"/>
    </row>
    <row r="70" spans="3:42" x14ac:dyDescent="0.4">
      <c r="D70" s="191" t="s">
        <v>513</v>
      </c>
      <c r="E70" s="266">
        <v>76</v>
      </c>
      <c r="F70" s="267"/>
      <c r="G70" s="97" t="s">
        <v>103</v>
      </c>
      <c r="H70" s="70" t="s">
        <v>128</v>
      </c>
      <c r="I70" s="70" t="s">
        <v>129</v>
      </c>
      <c r="J70" s="71" t="s">
        <v>128</v>
      </c>
      <c r="L70" s="191" t="s">
        <v>461</v>
      </c>
      <c r="M70" s="266">
        <v>184</v>
      </c>
      <c r="N70" s="267"/>
      <c r="O70" s="97" t="s">
        <v>103</v>
      </c>
      <c r="P70" s="70" t="s">
        <v>128</v>
      </c>
      <c r="Q70" s="70" t="s">
        <v>129</v>
      </c>
      <c r="R70" s="71" t="s">
        <v>128</v>
      </c>
      <c r="T70" s="191" t="s">
        <v>455</v>
      </c>
      <c r="U70" s="266">
        <v>380</v>
      </c>
      <c r="V70" s="267"/>
      <c r="W70" s="97" t="s">
        <v>103</v>
      </c>
      <c r="X70" s="70" t="s">
        <v>128</v>
      </c>
      <c r="Y70" s="70" t="s">
        <v>129</v>
      </c>
      <c r="Z70" s="71" t="s">
        <v>128</v>
      </c>
      <c r="AB70" s="191" t="s">
        <v>391</v>
      </c>
      <c r="AC70" s="266">
        <v>57</v>
      </c>
      <c r="AD70" s="267"/>
      <c r="AE70" s="97" t="s">
        <v>103</v>
      </c>
      <c r="AF70" s="70" t="s">
        <v>128</v>
      </c>
      <c r="AG70" s="70" t="s">
        <v>129</v>
      </c>
      <c r="AH70" s="71" t="s">
        <v>128</v>
      </c>
      <c r="AJ70" s="191" t="s">
        <v>334</v>
      </c>
      <c r="AK70" s="266">
        <v>62</v>
      </c>
      <c r="AL70" s="267"/>
      <c r="AM70" s="97" t="s">
        <v>103</v>
      </c>
      <c r="AN70" s="70" t="s">
        <v>128</v>
      </c>
      <c r="AO70" s="70" t="s">
        <v>129</v>
      </c>
      <c r="AP70" s="71" t="s">
        <v>128</v>
      </c>
    </row>
    <row r="71" spans="3:42" x14ac:dyDescent="0.4">
      <c r="D71" s="192"/>
      <c r="E71" s="268"/>
      <c r="F71" s="269"/>
      <c r="G71" s="142">
        <v>10</v>
      </c>
      <c r="H71" s="154">
        <v>3</v>
      </c>
      <c r="I71" s="154">
        <v>30</v>
      </c>
      <c r="J71" s="144">
        <v>3</v>
      </c>
      <c r="L71" s="192"/>
      <c r="M71" s="268"/>
      <c r="N71" s="269"/>
      <c r="O71" s="142">
        <v>21</v>
      </c>
      <c r="P71" s="154">
        <v>0</v>
      </c>
      <c r="Q71" s="154">
        <v>25</v>
      </c>
      <c r="R71" s="144">
        <v>0</v>
      </c>
      <c r="T71" s="192"/>
      <c r="U71" s="268"/>
      <c r="V71" s="269"/>
      <c r="W71" s="142">
        <v>53</v>
      </c>
      <c r="X71" s="154">
        <v>16</v>
      </c>
      <c r="Y71" s="154">
        <v>65</v>
      </c>
      <c r="Z71" s="144">
        <v>16</v>
      </c>
      <c r="AB71" s="192"/>
      <c r="AC71" s="268"/>
      <c r="AD71" s="269"/>
      <c r="AE71" s="142">
        <v>32</v>
      </c>
      <c r="AF71" s="154">
        <v>7</v>
      </c>
      <c r="AG71" s="154">
        <v>32</v>
      </c>
      <c r="AH71" s="144">
        <v>7</v>
      </c>
      <c r="AJ71" s="192"/>
      <c r="AK71" s="268"/>
      <c r="AL71" s="269"/>
      <c r="AM71" s="142">
        <v>85</v>
      </c>
      <c r="AN71" s="154">
        <v>18</v>
      </c>
      <c r="AO71" s="154">
        <v>91</v>
      </c>
      <c r="AP71" s="144">
        <v>18</v>
      </c>
    </row>
    <row r="72" spans="3:42" x14ac:dyDescent="0.4">
      <c r="D72" s="192"/>
      <c r="E72" s="268"/>
      <c r="F72" s="269"/>
      <c r="G72" s="264"/>
      <c r="H72" s="156"/>
      <c r="I72" s="156"/>
      <c r="J72" s="146"/>
      <c r="L72" s="192"/>
      <c r="M72" s="268"/>
      <c r="N72" s="269"/>
      <c r="O72" s="264"/>
      <c r="P72" s="156"/>
      <c r="Q72" s="156"/>
      <c r="R72" s="146"/>
      <c r="T72" s="192"/>
      <c r="U72" s="268"/>
      <c r="V72" s="269"/>
      <c r="W72" s="264"/>
      <c r="X72" s="156"/>
      <c r="Y72" s="156"/>
      <c r="Z72" s="146"/>
      <c r="AB72" s="192"/>
      <c r="AC72" s="268"/>
      <c r="AD72" s="269"/>
      <c r="AE72" s="264"/>
      <c r="AF72" s="156"/>
      <c r="AG72" s="156"/>
      <c r="AH72" s="146"/>
      <c r="AJ72" s="192"/>
      <c r="AK72" s="268"/>
      <c r="AL72" s="269"/>
      <c r="AM72" s="264"/>
      <c r="AN72" s="156"/>
      <c r="AO72" s="156"/>
      <c r="AP72" s="146"/>
    </row>
    <row r="73" spans="3:42" ht="19.5" thickBot="1" x14ac:dyDescent="0.45">
      <c r="D73" s="193"/>
      <c r="E73" s="270"/>
      <c r="F73" s="271"/>
      <c r="G73" s="265">
        <f>G71+H71</f>
        <v>13</v>
      </c>
      <c r="H73" s="196"/>
      <c r="I73" s="195">
        <f>I71+J71</f>
        <v>33</v>
      </c>
      <c r="J73" s="201"/>
      <c r="L73" s="193"/>
      <c r="M73" s="270"/>
      <c r="N73" s="271"/>
      <c r="O73" s="265">
        <f>O71+P71</f>
        <v>21</v>
      </c>
      <c r="P73" s="196"/>
      <c r="Q73" s="195">
        <f>Q71+R71</f>
        <v>25</v>
      </c>
      <c r="R73" s="201"/>
      <c r="T73" s="193"/>
      <c r="U73" s="270"/>
      <c r="V73" s="271"/>
      <c r="W73" s="265">
        <f>W71+X71</f>
        <v>69</v>
      </c>
      <c r="X73" s="196"/>
      <c r="Y73" s="195">
        <f>Y71+Z71</f>
        <v>81</v>
      </c>
      <c r="Z73" s="201"/>
      <c r="AB73" s="193"/>
      <c r="AC73" s="270"/>
      <c r="AD73" s="271"/>
      <c r="AE73" s="265">
        <f>AE71+AF71</f>
        <v>39</v>
      </c>
      <c r="AF73" s="196"/>
      <c r="AG73" s="195">
        <f>AG71+AH71</f>
        <v>39</v>
      </c>
      <c r="AH73" s="201"/>
      <c r="AJ73" s="193"/>
      <c r="AK73" s="270"/>
      <c r="AL73" s="271"/>
      <c r="AM73" s="265">
        <f>AM71+AN71</f>
        <v>103</v>
      </c>
      <c r="AN73" s="196"/>
      <c r="AO73" s="195">
        <f>AO71+AP71</f>
        <v>109</v>
      </c>
      <c r="AP73" s="201"/>
    </row>
    <row r="74" spans="3:42" x14ac:dyDescent="0.4">
      <c r="D74" s="191" t="s">
        <v>514</v>
      </c>
      <c r="E74" s="266">
        <v>94</v>
      </c>
      <c r="F74" s="267"/>
      <c r="G74" s="97" t="s">
        <v>103</v>
      </c>
      <c r="H74" s="70" t="s">
        <v>128</v>
      </c>
      <c r="I74" s="70" t="s">
        <v>129</v>
      </c>
      <c r="J74" s="71" t="s">
        <v>128</v>
      </c>
      <c r="L74" s="191" t="s">
        <v>462</v>
      </c>
      <c r="M74" s="266">
        <v>127</v>
      </c>
      <c r="N74" s="267"/>
      <c r="O74" s="97" t="s">
        <v>103</v>
      </c>
      <c r="P74" s="70" t="s">
        <v>128</v>
      </c>
      <c r="Q74" s="70" t="s">
        <v>129</v>
      </c>
      <c r="R74" s="71" t="s">
        <v>128</v>
      </c>
      <c r="T74" s="191" t="s">
        <v>454</v>
      </c>
      <c r="U74" s="266">
        <v>97</v>
      </c>
      <c r="V74" s="267"/>
      <c r="W74" s="97" t="s">
        <v>103</v>
      </c>
      <c r="X74" s="70" t="s">
        <v>128</v>
      </c>
      <c r="Y74" s="70" t="s">
        <v>129</v>
      </c>
      <c r="Z74" s="71" t="s">
        <v>128</v>
      </c>
      <c r="AB74" s="191" t="s">
        <v>398</v>
      </c>
      <c r="AC74" s="266">
        <v>111</v>
      </c>
      <c r="AD74" s="267"/>
      <c r="AE74" s="97" t="s">
        <v>103</v>
      </c>
      <c r="AF74" s="70" t="s">
        <v>128</v>
      </c>
      <c r="AG74" s="70" t="s">
        <v>129</v>
      </c>
      <c r="AH74" s="71" t="s">
        <v>128</v>
      </c>
      <c r="AJ74" s="191" t="s">
        <v>335</v>
      </c>
      <c r="AK74" s="266">
        <v>148</v>
      </c>
      <c r="AL74" s="267"/>
      <c r="AM74" s="97" t="s">
        <v>103</v>
      </c>
      <c r="AN74" s="70" t="s">
        <v>128</v>
      </c>
      <c r="AO74" s="70" t="s">
        <v>129</v>
      </c>
      <c r="AP74" s="71" t="s">
        <v>128</v>
      </c>
    </row>
    <row r="75" spans="3:42" x14ac:dyDescent="0.4">
      <c r="D75" s="192"/>
      <c r="E75" s="268"/>
      <c r="F75" s="269"/>
      <c r="G75" s="142">
        <v>18</v>
      </c>
      <c r="H75" s="154">
        <v>5</v>
      </c>
      <c r="I75" s="154">
        <v>26</v>
      </c>
      <c r="J75" s="144">
        <v>5</v>
      </c>
      <c r="L75" s="192"/>
      <c r="M75" s="268"/>
      <c r="N75" s="269"/>
      <c r="O75" s="142">
        <v>21</v>
      </c>
      <c r="P75" s="154">
        <v>4</v>
      </c>
      <c r="Q75" s="154">
        <v>37</v>
      </c>
      <c r="R75" s="144">
        <v>4</v>
      </c>
      <c r="T75" s="192"/>
      <c r="U75" s="268"/>
      <c r="V75" s="269"/>
      <c r="W75" s="142">
        <v>53</v>
      </c>
      <c r="X75" s="154">
        <v>7</v>
      </c>
      <c r="Y75" s="154">
        <v>75</v>
      </c>
      <c r="Z75" s="144">
        <v>7</v>
      </c>
      <c r="AB75" s="192"/>
      <c r="AC75" s="268"/>
      <c r="AD75" s="269"/>
      <c r="AE75" s="142">
        <v>61</v>
      </c>
      <c r="AF75" s="154">
        <v>15</v>
      </c>
      <c r="AG75" s="154">
        <v>58</v>
      </c>
      <c r="AH75" s="144">
        <v>15</v>
      </c>
      <c r="AJ75" s="192"/>
      <c r="AK75" s="268"/>
      <c r="AL75" s="269"/>
      <c r="AM75" s="142">
        <v>157</v>
      </c>
      <c r="AN75" s="154">
        <v>33</v>
      </c>
      <c r="AO75" s="154">
        <v>134</v>
      </c>
      <c r="AP75" s="144">
        <v>33</v>
      </c>
    </row>
    <row r="76" spans="3:42" x14ac:dyDescent="0.4">
      <c r="D76" s="192"/>
      <c r="E76" s="268"/>
      <c r="F76" s="269"/>
      <c r="G76" s="264"/>
      <c r="H76" s="156"/>
      <c r="I76" s="156"/>
      <c r="J76" s="146"/>
      <c r="L76" s="192"/>
      <c r="M76" s="268"/>
      <c r="N76" s="269"/>
      <c r="O76" s="264"/>
      <c r="P76" s="156"/>
      <c r="Q76" s="156"/>
      <c r="R76" s="146"/>
      <c r="T76" s="192"/>
      <c r="U76" s="268"/>
      <c r="V76" s="269"/>
      <c r="W76" s="264"/>
      <c r="X76" s="156"/>
      <c r="Y76" s="156"/>
      <c r="Z76" s="146"/>
      <c r="AB76" s="192"/>
      <c r="AC76" s="268"/>
      <c r="AD76" s="269"/>
      <c r="AE76" s="264"/>
      <c r="AF76" s="156"/>
      <c r="AG76" s="156"/>
      <c r="AH76" s="146"/>
      <c r="AJ76" s="192"/>
      <c r="AK76" s="268"/>
      <c r="AL76" s="269"/>
      <c r="AM76" s="264"/>
      <c r="AN76" s="156"/>
      <c r="AO76" s="156"/>
      <c r="AP76" s="146"/>
    </row>
    <row r="77" spans="3:42" ht="19.5" thickBot="1" x14ac:dyDescent="0.45">
      <c r="D77" s="193"/>
      <c r="E77" s="270"/>
      <c r="F77" s="271"/>
      <c r="G77" s="265">
        <f>G75+H75</f>
        <v>23</v>
      </c>
      <c r="H77" s="196"/>
      <c r="I77" s="195">
        <f>I75+J75</f>
        <v>31</v>
      </c>
      <c r="J77" s="201"/>
      <c r="L77" s="193"/>
      <c r="M77" s="270"/>
      <c r="N77" s="271"/>
      <c r="O77" s="265">
        <f>O75+P75</f>
        <v>25</v>
      </c>
      <c r="P77" s="196"/>
      <c r="Q77" s="195">
        <f>Q75+R75</f>
        <v>41</v>
      </c>
      <c r="R77" s="201"/>
      <c r="T77" s="193"/>
      <c r="U77" s="270"/>
      <c r="V77" s="271"/>
      <c r="W77" s="265">
        <f t="shared" ref="W77" si="3">W75+X75</f>
        <v>60</v>
      </c>
      <c r="X77" s="196"/>
      <c r="Y77" s="195">
        <f t="shared" ref="Y77" si="4">Y75+Z75</f>
        <v>82</v>
      </c>
      <c r="Z77" s="201"/>
      <c r="AB77" s="193"/>
      <c r="AC77" s="270"/>
      <c r="AD77" s="271"/>
      <c r="AE77" s="265">
        <f>AE75+AF75</f>
        <v>76</v>
      </c>
      <c r="AF77" s="196"/>
      <c r="AG77" s="195">
        <f>AG75+AH75</f>
        <v>73</v>
      </c>
      <c r="AH77" s="201"/>
      <c r="AJ77" s="193"/>
      <c r="AK77" s="270"/>
      <c r="AL77" s="271"/>
      <c r="AM77" s="265">
        <f>AM75+AN75</f>
        <v>190</v>
      </c>
      <c r="AN77" s="196"/>
      <c r="AO77" s="195">
        <f>AO75+AP75</f>
        <v>167</v>
      </c>
      <c r="AP77" s="201"/>
    </row>
    <row r="78" spans="3:42" x14ac:dyDescent="0.4">
      <c r="D78" s="191" t="s">
        <v>515</v>
      </c>
      <c r="E78" s="266"/>
      <c r="F78" s="267"/>
      <c r="G78" s="97" t="s">
        <v>103</v>
      </c>
      <c r="H78" s="70" t="s">
        <v>128</v>
      </c>
      <c r="I78" s="70" t="s">
        <v>129</v>
      </c>
      <c r="J78" s="71" t="s">
        <v>128</v>
      </c>
      <c r="L78" s="191" t="s">
        <v>463</v>
      </c>
      <c r="M78" s="266">
        <v>94</v>
      </c>
      <c r="N78" s="267"/>
      <c r="O78" s="97" t="s">
        <v>103</v>
      </c>
      <c r="P78" s="70" t="s">
        <v>128</v>
      </c>
      <c r="Q78" s="70" t="s">
        <v>129</v>
      </c>
      <c r="R78" s="71" t="s">
        <v>128</v>
      </c>
      <c r="T78" s="191" t="s">
        <v>447</v>
      </c>
      <c r="U78" s="266">
        <v>64</v>
      </c>
      <c r="V78" s="267"/>
      <c r="W78" s="97" t="s">
        <v>103</v>
      </c>
      <c r="X78" s="70" t="s">
        <v>128</v>
      </c>
      <c r="Y78" s="70" t="s">
        <v>129</v>
      </c>
      <c r="Z78" s="71" t="s">
        <v>128</v>
      </c>
      <c r="AB78" s="191" t="s">
        <v>399</v>
      </c>
      <c r="AC78" s="266">
        <v>176</v>
      </c>
      <c r="AD78" s="267"/>
      <c r="AE78" s="97" t="s">
        <v>103</v>
      </c>
      <c r="AF78" s="70" t="s">
        <v>128</v>
      </c>
      <c r="AG78" s="70" t="s">
        <v>129</v>
      </c>
      <c r="AH78" s="71" t="s">
        <v>128</v>
      </c>
      <c r="AJ78" s="191" t="s">
        <v>336</v>
      </c>
      <c r="AK78" s="266">
        <v>447</v>
      </c>
      <c r="AL78" s="267"/>
      <c r="AM78" s="97" t="s">
        <v>103</v>
      </c>
      <c r="AN78" s="70" t="s">
        <v>128</v>
      </c>
      <c r="AO78" s="70" t="s">
        <v>129</v>
      </c>
      <c r="AP78" s="71" t="s">
        <v>128</v>
      </c>
    </row>
    <row r="79" spans="3:42" x14ac:dyDescent="0.4">
      <c r="D79" s="192"/>
      <c r="E79" s="268"/>
      <c r="F79" s="269"/>
      <c r="G79" s="142"/>
      <c r="H79" s="154"/>
      <c r="I79" s="154"/>
      <c r="J79" s="144"/>
      <c r="L79" s="192"/>
      <c r="M79" s="268"/>
      <c r="N79" s="269"/>
      <c r="O79" s="142">
        <v>45</v>
      </c>
      <c r="P79" s="154">
        <v>1</v>
      </c>
      <c r="Q79" s="154">
        <v>38</v>
      </c>
      <c r="R79" s="144">
        <v>1</v>
      </c>
      <c r="T79" s="192"/>
      <c r="U79" s="268"/>
      <c r="V79" s="269"/>
      <c r="W79" s="142">
        <v>67</v>
      </c>
      <c r="X79" s="154">
        <v>8</v>
      </c>
      <c r="Y79" s="154">
        <v>44</v>
      </c>
      <c r="Z79" s="144">
        <v>8</v>
      </c>
      <c r="AB79" s="192"/>
      <c r="AC79" s="268"/>
      <c r="AD79" s="269"/>
      <c r="AE79" s="142">
        <v>21</v>
      </c>
      <c r="AF79" s="154">
        <v>4</v>
      </c>
      <c r="AG79" s="154">
        <v>23</v>
      </c>
      <c r="AH79" s="144">
        <v>4</v>
      </c>
      <c r="AJ79" s="192"/>
      <c r="AK79" s="268"/>
      <c r="AL79" s="269"/>
      <c r="AM79" s="142">
        <v>167</v>
      </c>
      <c r="AN79" s="154">
        <v>35</v>
      </c>
      <c r="AO79" s="154">
        <v>179</v>
      </c>
      <c r="AP79" s="144">
        <v>35</v>
      </c>
    </row>
    <row r="80" spans="3:42" x14ac:dyDescent="0.4">
      <c r="D80" s="192"/>
      <c r="E80" s="268"/>
      <c r="F80" s="269"/>
      <c r="G80" s="264"/>
      <c r="H80" s="156"/>
      <c r="I80" s="156"/>
      <c r="J80" s="146"/>
      <c r="L80" s="192"/>
      <c r="M80" s="268"/>
      <c r="N80" s="269"/>
      <c r="O80" s="264"/>
      <c r="P80" s="156"/>
      <c r="Q80" s="156"/>
      <c r="R80" s="146"/>
      <c r="T80" s="192"/>
      <c r="U80" s="268"/>
      <c r="V80" s="269"/>
      <c r="W80" s="264"/>
      <c r="X80" s="156"/>
      <c r="Y80" s="156"/>
      <c r="Z80" s="146"/>
      <c r="AB80" s="192"/>
      <c r="AC80" s="268"/>
      <c r="AD80" s="269"/>
      <c r="AE80" s="264"/>
      <c r="AF80" s="156"/>
      <c r="AG80" s="156"/>
      <c r="AH80" s="146"/>
      <c r="AJ80" s="192"/>
      <c r="AK80" s="268"/>
      <c r="AL80" s="269"/>
      <c r="AM80" s="264"/>
      <c r="AN80" s="156"/>
      <c r="AO80" s="156"/>
      <c r="AP80" s="146"/>
    </row>
    <row r="81" spans="4:42" ht="19.5" thickBot="1" x14ac:dyDescent="0.45">
      <c r="D81" s="193"/>
      <c r="E81" s="270"/>
      <c r="F81" s="271"/>
      <c r="G81" s="265">
        <f>G79+H79</f>
        <v>0</v>
      </c>
      <c r="H81" s="196"/>
      <c r="I81" s="195">
        <f>I79+J79</f>
        <v>0</v>
      </c>
      <c r="J81" s="201"/>
      <c r="L81" s="193"/>
      <c r="M81" s="270"/>
      <c r="N81" s="271"/>
      <c r="O81" s="265">
        <f>O79+P79</f>
        <v>46</v>
      </c>
      <c r="P81" s="196"/>
      <c r="Q81" s="195">
        <f>Q79+R79</f>
        <v>39</v>
      </c>
      <c r="R81" s="201"/>
      <c r="T81" s="193"/>
      <c r="U81" s="270"/>
      <c r="V81" s="271"/>
      <c r="W81" s="265">
        <f t="shared" ref="W81" si="5">W79+X79</f>
        <v>75</v>
      </c>
      <c r="X81" s="196"/>
      <c r="Y81" s="195">
        <f t="shared" ref="Y81" si="6">Y79+Z79</f>
        <v>52</v>
      </c>
      <c r="Z81" s="201"/>
      <c r="AB81" s="193"/>
      <c r="AC81" s="270"/>
      <c r="AD81" s="271"/>
      <c r="AE81" s="265">
        <f>AE79+AF79</f>
        <v>25</v>
      </c>
      <c r="AF81" s="196"/>
      <c r="AG81" s="195">
        <f>AG79+AH79</f>
        <v>27</v>
      </c>
      <c r="AH81" s="201"/>
      <c r="AJ81" s="193"/>
      <c r="AK81" s="270"/>
      <c r="AL81" s="271"/>
      <c r="AM81" s="265">
        <f>AM79+AN79</f>
        <v>202</v>
      </c>
      <c r="AN81" s="196"/>
      <c r="AO81" s="195">
        <f>AO79+AP79</f>
        <v>214</v>
      </c>
      <c r="AP81" s="201"/>
    </row>
    <row r="82" spans="4:42" x14ac:dyDescent="0.4">
      <c r="D82" s="191" t="s">
        <v>516</v>
      </c>
      <c r="E82" s="266"/>
      <c r="F82" s="267"/>
      <c r="G82" s="97" t="s">
        <v>103</v>
      </c>
      <c r="H82" s="70" t="s">
        <v>128</v>
      </c>
      <c r="I82" s="70" t="s">
        <v>129</v>
      </c>
      <c r="J82" s="71" t="s">
        <v>128</v>
      </c>
      <c r="L82" s="191" t="s">
        <v>496</v>
      </c>
      <c r="M82" s="266">
        <v>105</v>
      </c>
      <c r="N82" s="267"/>
      <c r="O82" s="97" t="s">
        <v>103</v>
      </c>
      <c r="P82" s="70" t="s">
        <v>128</v>
      </c>
      <c r="Q82" s="70" t="s">
        <v>129</v>
      </c>
      <c r="R82" s="71" t="s">
        <v>128</v>
      </c>
      <c r="T82" s="191" t="s">
        <v>448</v>
      </c>
      <c r="U82" s="266">
        <v>22</v>
      </c>
      <c r="V82" s="267"/>
      <c r="W82" s="97" t="s">
        <v>103</v>
      </c>
      <c r="X82" s="70" t="s">
        <v>128</v>
      </c>
      <c r="Y82" s="70" t="s">
        <v>129</v>
      </c>
      <c r="Z82" s="71" t="s">
        <v>128</v>
      </c>
      <c r="AB82" s="191" t="s">
        <v>427</v>
      </c>
      <c r="AC82" s="266">
        <v>576</v>
      </c>
      <c r="AD82" s="267"/>
      <c r="AE82" s="97" t="s">
        <v>103</v>
      </c>
      <c r="AF82" s="70" t="s">
        <v>128</v>
      </c>
      <c r="AG82" s="70" t="s">
        <v>129</v>
      </c>
      <c r="AH82" s="71" t="s">
        <v>128</v>
      </c>
      <c r="AJ82" s="191" t="s">
        <v>337</v>
      </c>
      <c r="AK82" s="266">
        <v>109</v>
      </c>
      <c r="AL82" s="267"/>
      <c r="AM82" s="97" t="s">
        <v>103</v>
      </c>
      <c r="AN82" s="70" t="s">
        <v>128</v>
      </c>
      <c r="AO82" s="70" t="s">
        <v>129</v>
      </c>
      <c r="AP82" s="71" t="s">
        <v>128</v>
      </c>
    </row>
    <row r="83" spans="4:42" x14ac:dyDescent="0.4">
      <c r="D83" s="192"/>
      <c r="E83" s="268"/>
      <c r="F83" s="269"/>
      <c r="G83" s="142"/>
      <c r="H83" s="154"/>
      <c r="I83" s="154"/>
      <c r="J83" s="144"/>
      <c r="L83" s="192"/>
      <c r="M83" s="268"/>
      <c r="N83" s="269"/>
      <c r="O83" s="142">
        <v>28</v>
      </c>
      <c r="P83" s="154">
        <v>3</v>
      </c>
      <c r="Q83" s="154">
        <v>36</v>
      </c>
      <c r="R83" s="144">
        <v>3</v>
      </c>
      <c r="T83" s="192"/>
      <c r="U83" s="268"/>
      <c r="V83" s="269"/>
      <c r="W83" s="142">
        <v>24</v>
      </c>
      <c r="X83" s="154">
        <v>3</v>
      </c>
      <c r="Y83" s="154">
        <v>21</v>
      </c>
      <c r="Z83" s="144">
        <v>3</v>
      </c>
      <c r="AB83" s="192"/>
      <c r="AC83" s="268"/>
      <c r="AD83" s="269"/>
      <c r="AE83" s="142">
        <v>44</v>
      </c>
      <c r="AF83" s="154">
        <v>6</v>
      </c>
      <c r="AG83" s="154">
        <v>29</v>
      </c>
      <c r="AH83" s="144">
        <v>6</v>
      </c>
      <c r="AJ83" s="192"/>
      <c r="AK83" s="268"/>
      <c r="AL83" s="269"/>
      <c r="AM83" s="142">
        <v>160</v>
      </c>
      <c r="AN83" s="154">
        <v>40</v>
      </c>
      <c r="AO83" s="154">
        <v>155</v>
      </c>
      <c r="AP83" s="144">
        <v>40</v>
      </c>
    </row>
    <row r="84" spans="4:42" x14ac:dyDescent="0.4">
      <c r="D84" s="192"/>
      <c r="E84" s="268"/>
      <c r="F84" s="269"/>
      <c r="G84" s="264"/>
      <c r="H84" s="156"/>
      <c r="I84" s="156"/>
      <c r="J84" s="146"/>
      <c r="L84" s="192"/>
      <c r="M84" s="268"/>
      <c r="N84" s="269"/>
      <c r="O84" s="264"/>
      <c r="P84" s="156"/>
      <c r="Q84" s="156"/>
      <c r="R84" s="146"/>
      <c r="T84" s="192"/>
      <c r="U84" s="268"/>
      <c r="V84" s="269"/>
      <c r="W84" s="264"/>
      <c r="X84" s="156"/>
      <c r="Y84" s="156"/>
      <c r="Z84" s="146"/>
      <c r="AB84" s="192"/>
      <c r="AC84" s="268"/>
      <c r="AD84" s="269"/>
      <c r="AE84" s="264"/>
      <c r="AF84" s="156"/>
      <c r="AG84" s="156"/>
      <c r="AH84" s="146"/>
      <c r="AJ84" s="192"/>
      <c r="AK84" s="268"/>
      <c r="AL84" s="269"/>
      <c r="AM84" s="264"/>
      <c r="AN84" s="156"/>
      <c r="AO84" s="156"/>
      <c r="AP84" s="146"/>
    </row>
    <row r="85" spans="4:42" ht="19.5" thickBot="1" x14ac:dyDescent="0.45">
      <c r="D85" s="193"/>
      <c r="E85" s="270"/>
      <c r="F85" s="271"/>
      <c r="G85" s="265">
        <f>G83+H83</f>
        <v>0</v>
      </c>
      <c r="H85" s="196"/>
      <c r="I85" s="195">
        <f>I83+J83</f>
        <v>0</v>
      </c>
      <c r="J85" s="201"/>
      <c r="L85" s="193"/>
      <c r="M85" s="270"/>
      <c r="N85" s="271"/>
      <c r="O85" s="265">
        <f>O83+P83</f>
        <v>31</v>
      </c>
      <c r="P85" s="196"/>
      <c r="Q85" s="195">
        <f>Q83+R83</f>
        <v>39</v>
      </c>
      <c r="R85" s="201"/>
      <c r="T85" s="193"/>
      <c r="U85" s="270"/>
      <c r="V85" s="271"/>
      <c r="W85" s="265">
        <f t="shared" ref="W85" si="7">W83+X83</f>
        <v>27</v>
      </c>
      <c r="X85" s="196"/>
      <c r="Y85" s="195">
        <f t="shared" ref="Y85" si="8">Y83+Z83</f>
        <v>24</v>
      </c>
      <c r="Z85" s="201"/>
      <c r="AB85" s="193"/>
      <c r="AC85" s="270"/>
      <c r="AD85" s="271"/>
      <c r="AE85" s="265">
        <f>AE83+AF83</f>
        <v>50</v>
      </c>
      <c r="AF85" s="196"/>
      <c r="AG85" s="195">
        <f>AG83+AH83</f>
        <v>35</v>
      </c>
      <c r="AH85" s="201"/>
      <c r="AJ85" s="193"/>
      <c r="AK85" s="270"/>
      <c r="AL85" s="271"/>
      <c r="AM85" s="265">
        <f>AM83+AN83</f>
        <v>200</v>
      </c>
      <c r="AN85" s="196"/>
      <c r="AO85" s="195">
        <f>AO83+AP83</f>
        <v>195</v>
      </c>
      <c r="AP85" s="201"/>
    </row>
    <row r="86" spans="4:42" x14ac:dyDescent="0.4">
      <c r="D86" s="191" t="s">
        <v>517</v>
      </c>
      <c r="E86" s="266"/>
      <c r="F86" s="267"/>
      <c r="G86" s="97" t="s">
        <v>103</v>
      </c>
      <c r="H86" s="70" t="s">
        <v>128</v>
      </c>
      <c r="I86" s="70" t="s">
        <v>129</v>
      </c>
      <c r="J86" s="71" t="s">
        <v>128</v>
      </c>
      <c r="L86" s="191" t="s">
        <v>497</v>
      </c>
      <c r="M86" s="266">
        <v>112</v>
      </c>
      <c r="N86" s="267"/>
      <c r="O86" s="97" t="s">
        <v>103</v>
      </c>
      <c r="P86" s="70" t="s">
        <v>128</v>
      </c>
      <c r="Q86" s="70" t="s">
        <v>129</v>
      </c>
      <c r="R86" s="71" t="s">
        <v>128</v>
      </c>
      <c r="T86" s="191" t="s">
        <v>449</v>
      </c>
      <c r="U86" s="266">
        <v>57</v>
      </c>
      <c r="V86" s="267"/>
      <c r="W86" s="97" t="s">
        <v>103</v>
      </c>
      <c r="X86" s="70" t="s">
        <v>128</v>
      </c>
      <c r="Y86" s="70" t="s">
        <v>129</v>
      </c>
      <c r="Z86" s="71" t="s">
        <v>128</v>
      </c>
      <c r="AB86" s="191" t="s">
        <v>429</v>
      </c>
      <c r="AC86" s="266">
        <v>47</v>
      </c>
      <c r="AD86" s="267"/>
      <c r="AE86" s="97" t="s">
        <v>103</v>
      </c>
      <c r="AF86" s="70" t="s">
        <v>128</v>
      </c>
      <c r="AG86" s="70" t="s">
        <v>129</v>
      </c>
      <c r="AH86" s="71" t="s">
        <v>128</v>
      </c>
      <c r="AJ86" s="191" t="s">
        <v>338</v>
      </c>
      <c r="AK86" s="266">
        <v>25</v>
      </c>
      <c r="AL86" s="267"/>
      <c r="AM86" s="97" t="s">
        <v>103</v>
      </c>
      <c r="AN86" s="70" t="s">
        <v>128</v>
      </c>
      <c r="AO86" s="70" t="s">
        <v>129</v>
      </c>
      <c r="AP86" s="71" t="s">
        <v>128</v>
      </c>
    </row>
    <row r="87" spans="4:42" x14ac:dyDescent="0.4">
      <c r="D87" s="192"/>
      <c r="E87" s="268"/>
      <c r="F87" s="269"/>
      <c r="G87" s="142"/>
      <c r="H87" s="154"/>
      <c r="I87" s="154"/>
      <c r="J87" s="144"/>
      <c r="L87" s="192"/>
      <c r="M87" s="268"/>
      <c r="N87" s="269"/>
      <c r="O87" s="142">
        <v>35</v>
      </c>
      <c r="P87" s="154">
        <v>4</v>
      </c>
      <c r="Q87" s="154">
        <v>29</v>
      </c>
      <c r="R87" s="144">
        <v>4</v>
      </c>
      <c r="T87" s="192"/>
      <c r="U87" s="268"/>
      <c r="V87" s="269"/>
      <c r="W87" s="142">
        <v>21</v>
      </c>
      <c r="X87" s="154">
        <v>1</v>
      </c>
      <c r="Y87" s="154">
        <v>49</v>
      </c>
      <c r="Z87" s="144">
        <v>1</v>
      </c>
      <c r="AB87" s="192"/>
      <c r="AC87" s="268"/>
      <c r="AD87" s="269"/>
      <c r="AE87" s="142">
        <v>42</v>
      </c>
      <c r="AF87" s="154">
        <v>7</v>
      </c>
      <c r="AG87" s="154">
        <v>35</v>
      </c>
      <c r="AH87" s="144">
        <v>7</v>
      </c>
      <c r="AJ87" s="192"/>
      <c r="AK87" s="268"/>
      <c r="AL87" s="269"/>
      <c r="AM87" s="142">
        <v>175</v>
      </c>
      <c r="AN87" s="154">
        <v>73</v>
      </c>
      <c r="AO87" s="154">
        <v>186</v>
      </c>
      <c r="AP87" s="144">
        <v>73</v>
      </c>
    </row>
    <row r="88" spans="4:42" x14ac:dyDescent="0.4">
      <c r="D88" s="192"/>
      <c r="E88" s="268"/>
      <c r="F88" s="269"/>
      <c r="G88" s="264"/>
      <c r="H88" s="156"/>
      <c r="I88" s="156"/>
      <c r="J88" s="146"/>
      <c r="L88" s="192"/>
      <c r="M88" s="268"/>
      <c r="N88" s="269"/>
      <c r="O88" s="264"/>
      <c r="P88" s="156"/>
      <c r="Q88" s="156"/>
      <c r="R88" s="146"/>
      <c r="T88" s="192"/>
      <c r="U88" s="268"/>
      <c r="V88" s="269"/>
      <c r="W88" s="264"/>
      <c r="X88" s="156"/>
      <c r="Y88" s="156"/>
      <c r="Z88" s="146"/>
      <c r="AB88" s="192"/>
      <c r="AC88" s="268"/>
      <c r="AD88" s="269"/>
      <c r="AE88" s="264"/>
      <c r="AF88" s="156"/>
      <c r="AG88" s="156"/>
      <c r="AH88" s="146"/>
      <c r="AJ88" s="192"/>
      <c r="AK88" s="268"/>
      <c r="AL88" s="269"/>
      <c r="AM88" s="264"/>
      <c r="AN88" s="156"/>
      <c r="AO88" s="156"/>
      <c r="AP88" s="146"/>
    </row>
    <row r="89" spans="4:42" ht="19.5" thickBot="1" x14ac:dyDescent="0.45">
      <c r="D89" s="193"/>
      <c r="E89" s="270"/>
      <c r="F89" s="271"/>
      <c r="G89" s="265">
        <f>G87+H87</f>
        <v>0</v>
      </c>
      <c r="H89" s="196"/>
      <c r="I89" s="195">
        <f>I87+J87</f>
        <v>0</v>
      </c>
      <c r="J89" s="201"/>
      <c r="L89" s="193"/>
      <c r="M89" s="270"/>
      <c r="N89" s="271"/>
      <c r="O89" s="265">
        <f>O87+P87</f>
        <v>39</v>
      </c>
      <c r="P89" s="196"/>
      <c r="Q89" s="195">
        <f>Q87+R87</f>
        <v>33</v>
      </c>
      <c r="R89" s="201"/>
      <c r="T89" s="193"/>
      <c r="U89" s="270"/>
      <c r="V89" s="271"/>
      <c r="W89" s="265">
        <f t="shared" ref="W89" si="9">W87+X87</f>
        <v>22</v>
      </c>
      <c r="X89" s="196"/>
      <c r="Y89" s="195">
        <f t="shared" ref="Y89" si="10">Y87+Z87</f>
        <v>50</v>
      </c>
      <c r="Z89" s="201"/>
      <c r="AB89" s="193"/>
      <c r="AC89" s="270"/>
      <c r="AD89" s="271"/>
      <c r="AE89" s="265">
        <f>AE87+AF87</f>
        <v>49</v>
      </c>
      <c r="AF89" s="196"/>
      <c r="AG89" s="195">
        <f>AG87+AH87</f>
        <v>42</v>
      </c>
      <c r="AH89" s="201"/>
      <c r="AJ89" s="193"/>
      <c r="AK89" s="270"/>
      <c r="AL89" s="271"/>
      <c r="AM89" s="265">
        <f>AM87+AN87</f>
        <v>248</v>
      </c>
      <c r="AN89" s="196"/>
      <c r="AO89" s="195">
        <f>AO87+AP87</f>
        <v>259</v>
      </c>
      <c r="AP89" s="201"/>
    </row>
    <row r="90" spans="4:42" x14ac:dyDescent="0.4">
      <c r="D90" s="191" t="s">
        <v>531</v>
      </c>
      <c r="E90" s="266"/>
      <c r="F90" s="267"/>
      <c r="G90" s="97" t="s">
        <v>103</v>
      </c>
      <c r="H90" s="70" t="s">
        <v>128</v>
      </c>
      <c r="I90" s="70" t="s">
        <v>129</v>
      </c>
      <c r="J90" s="71" t="s">
        <v>128</v>
      </c>
      <c r="L90" s="191" t="s">
        <v>498</v>
      </c>
      <c r="M90" s="266">
        <v>102</v>
      </c>
      <c r="N90" s="267"/>
      <c r="O90" s="97" t="s">
        <v>103</v>
      </c>
      <c r="P90" s="70" t="s">
        <v>128</v>
      </c>
      <c r="Q90" s="70" t="s">
        <v>129</v>
      </c>
      <c r="R90" s="71" t="s">
        <v>128</v>
      </c>
      <c r="T90" s="191" t="s">
        <v>450</v>
      </c>
      <c r="U90" s="266">
        <v>88</v>
      </c>
      <c r="V90" s="267"/>
      <c r="W90" s="97" t="s">
        <v>103</v>
      </c>
      <c r="X90" s="70" t="s">
        <v>128</v>
      </c>
      <c r="Y90" s="70" t="s">
        <v>129</v>
      </c>
      <c r="Z90" s="71" t="s">
        <v>128</v>
      </c>
      <c r="AB90" s="191" t="s">
        <v>402</v>
      </c>
      <c r="AC90" s="266">
        <v>80</v>
      </c>
      <c r="AD90" s="267"/>
      <c r="AE90" s="97" t="s">
        <v>103</v>
      </c>
      <c r="AF90" s="70" t="s">
        <v>128</v>
      </c>
      <c r="AG90" s="70" t="s">
        <v>129</v>
      </c>
      <c r="AH90" s="71" t="s">
        <v>128</v>
      </c>
      <c r="AJ90" s="191" t="s">
        <v>339</v>
      </c>
      <c r="AK90" s="266">
        <v>119</v>
      </c>
      <c r="AL90" s="267"/>
      <c r="AM90" s="97" t="s">
        <v>103</v>
      </c>
      <c r="AN90" s="70" t="s">
        <v>128</v>
      </c>
      <c r="AO90" s="70" t="s">
        <v>129</v>
      </c>
      <c r="AP90" s="71" t="s">
        <v>128</v>
      </c>
    </row>
    <row r="91" spans="4:42" x14ac:dyDescent="0.4">
      <c r="D91" s="192"/>
      <c r="E91" s="268"/>
      <c r="F91" s="269"/>
      <c r="G91" s="143"/>
      <c r="H91" s="143"/>
      <c r="I91" s="143"/>
      <c r="J91" s="143"/>
      <c r="L91" s="192"/>
      <c r="M91" s="268"/>
      <c r="N91" s="269"/>
      <c r="O91" s="143">
        <v>26</v>
      </c>
      <c r="P91" s="143">
        <v>4</v>
      </c>
      <c r="Q91" s="143">
        <v>37</v>
      </c>
      <c r="R91" s="143">
        <v>4</v>
      </c>
      <c r="T91" s="192"/>
      <c r="U91" s="268"/>
      <c r="V91" s="269"/>
      <c r="W91" s="142">
        <v>44</v>
      </c>
      <c r="X91" s="154">
        <v>2</v>
      </c>
      <c r="Y91" s="154">
        <v>34</v>
      </c>
      <c r="Z91" s="144">
        <v>2</v>
      </c>
      <c r="AB91" s="192"/>
      <c r="AC91" s="268"/>
      <c r="AD91" s="269"/>
      <c r="AE91" s="142">
        <v>35</v>
      </c>
      <c r="AF91" s="154">
        <v>14</v>
      </c>
      <c r="AG91" s="154">
        <v>52</v>
      </c>
      <c r="AH91" s="144">
        <v>14</v>
      </c>
      <c r="AJ91" s="192"/>
      <c r="AK91" s="268"/>
      <c r="AL91" s="269"/>
      <c r="AM91" s="142">
        <v>185</v>
      </c>
      <c r="AN91" s="154">
        <v>43</v>
      </c>
      <c r="AO91" s="154">
        <v>227</v>
      </c>
      <c r="AP91" s="144">
        <v>43</v>
      </c>
    </row>
    <row r="92" spans="4:42" x14ac:dyDescent="0.4">
      <c r="D92" s="192"/>
      <c r="E92" s="268"/>
      <c r="F92" s="269"/>
      <c r="G92" s="143"/>
      <c r="H92" s="143"/>
      <c r="I92" s="143"/>
      <c r="J92" s="143"/>
      <c r="L92" s="192"/>
      <c r="M92" s="268"/>
      <c r="N92" s="269"/>
      <c r="O92" s="143"/>
      <c r="P92" s="143"/>
      <c r="Q92" s="143"/>
      <c r="R92" s="143"/>
      <c r="T92" s="192"/>
      <c r="U92" s="268"/>
      <c r="V92" s="269"/>
      <c r="W92" s="264"/>
      <c r="X92" s="156"/>
      <c r="Y92" s="156"/>
      <c r="Z92" s="146"/>
      <c r="AB92" s="192"/>
      <c r="AC92" s="268"/>
      <c r="AD92" s="269"/>
      <c r="AE92" s="264"/>
      <c r="AF92" s="156"/>
      <c r="AG92" s="156"/>
      <c r="AH92" s="146"/>
      <c r="AJ92" s="192"/>
      <c r="AK92" s="268"/>
      <c r="AL92" s="269"/>
      <c r="AM92" s="264"/>
      <c r="AN92" s="156"/>
      <c r="AO92" s="156"/>
      <c r="AP92" s="146"/>
    </row>
    <row r="93" spans="4:42" ht="19.5" thickBot="1" x14ac:dyDescent="0.45">
      <c r="D93" s="193"/>
      <c r="E93" s="270"/>
      <c r="F93" s="271"/>
      <c r="G93" s="265">
        <f>G91+H91</f>
        <v>0</v>
      </c>
      <c r="H93" s="196"/>
      <c r="I93" s="195">
        <f>I91+J91</f>
        <v>0</v>
      </c>
      <c r="J93" s="201"/>
      <c r="L93" s="193"/>
      <c r="M93" s="270"/>
      <c r="N93" s="271"/>
      <c r="O93" s="265">
        <f>O91+P91</f>
        <v>30</v>
      </c>
      <c r="P93" s="196"/>
      <c r="Q93" s="195">
        <f>Q91+R91</f>
        <v>41</v>
      </c>
      <c r="R93" s="201"/>
      <c r="T93" s="193"/>
      <c r="U93" s="270"/>
      <c r="V93" s="271"/>
      <c r="W93" s="265">
        <f t="shared" ref="W93" si="11">W91+X91</f>
        <v>46</v>
      </c>
      <c r="X93" s="196"/>
      <c r="Y93" s="195">
        <f t="shared" ref="Y93" si="12">Y91+Z91</f>
        <v>36</v>
      </c>
      <c r="Z93" s="201"/>
      <c r="AB93" s="193"/>
      <c r="AC93" s="270"/>
      <c r="AD93" s="271"/>
      <c r="AE93" s="265">
        <f>AE91+AF91</f>
        <v>49</v>
      </c>
      <c r="AF93" s="196"/>
      <c r="AG93" s="195">
        <f>AG91+AH91</f>
        <v>66</v>
      </c>
      <c r="AH93" s="201"/>
      <c r="AJ93" s="193"/>
      <c r="AK93" s="270"/>
      <c r="AL93" s="271"/>
      <c r="AM93" s="265">
        <f>AM91+AN91</f>
        <v>228</v>
      </c>
      <c r="AN93" s="196"/>
      <c r="AO93" s="195">
        <f>AO91+AP91</f>
        <v>270</v>
      </c>
      <c r="AP93" s="201"/>
    </row>
    <row r="94" spans="4:42" ht="19.5" thickBot="1" x14ac:dyDescent="0.45">
      <c r="D94" s="191" t="s">
        <v>532</v>
      </c>
      <c r="E94" s="266"/>
      <c r="F94" s="267"/>
      <c r="G94" s="97" t="s">
        <v>103</v>
      </c>
      <c r="H94" s="70" t="s">
        <v>128</v>
      </c>
      <c r="I94" s="70" t="s">
        <v>129</v>
      </c>
      <c r="J94" s="71" t="s">
        <v>128</v>
      </c>
      <c r="L94" s="191" t="s">
        <v>499</v>
      </c>
      <c r="M94" s="266">
        <v>152</v>
      </c>
      <c r="N94" s="267"/>
      <c r="O94" s="97" t="s">
        <v>103</v>
      </c>
      <c r="P94" s="70" t="s">
        <v>128</v>
      </c>
      <c r="Q94" s="70" t="s">
        <v>129</v>
      </c>
      <c r="R94" s="71" t="s">
        <v>128</v>
      </c>
      <c r="T94" s="191" t="s">
        <v>451</v>
      </c>
      <c r="U94" s="266">
        <v>100</v>
      </c>
      <c r="V94" s="267"/>
      <c r="W94" s="97" t="s">
        <v>103</v>
      </c>
      <c r="X94" s="70" t="s">
        <v>128</v>
      </c>
      <c r="Y94" s="70" t="s">
        <v>129</v>
      </c>
      <c r="Z94" s="71" t="s">
        <v>128</v>
      </c>
      <c r="AB94" s="191" t="s">
        <v>403</v>
      </c>
      <c r="AC94" s="266">
        <v>68</v>
      </c>
      <c r="AD94" s="267"/>
      <c r="AE94" s="97" t="s">
        <v>103</v>
      </c>
      <c r="AF94" s="70" t="s">
        <v>128</v>
      </c>
      <c r="AG94" s="70" t="s">
        <v>129</v>
      </c>
      <c r="AH94" s="71" t="s">
        <v>128</v>
      </c>
      <c r="AJ94" s="191" t="s">
        <v>392</v>
      </c>
      <c r="AK94" s="266">
        <v>85</v>
      </c>
      <c r="AL94" s="267"/>
      <c r="AM94" s="97" t="s">
        <v>103</v>
      </c>
      <c r="AN94" s="70" t="s">
        <v>128</v>
      </c>
      <c r="AO94" s="70" t="s">
        <v>129</v>
      </c>
      <c r="AP94" s="71" t="s">
        <v>128</v>
      </c>
    </row>
    <row r="95" spans="4:42" x14ac:dyDescent="0.4">
      <c r="D95" s="192"/>
      <c r="E95" s="268"/>
      <c r="F95" s="269"/>
      <c r="G95" s="273"/>
      <c r="H95" s="273"/>
      <c r="I95" s="273"/>
      <c r="J95" s="273"/>
      <c r="L95" s="192"/>
      <c r="M95" s="268"/>
      <c r="N95" s="269"/>
      <c r="O95" s="273">
        <v>41</v>
      </c>
      <c r="P95" s="273">
        <v>3</v>
      </c>
      <c r="Q95" s="273">
        <v>42</v>
      </c>
      <c r="R95" s="273">
        <v>3</v>
      </c>
      <c r="T95" s="192"/>
      <c r="U95" s="268"/>
      <c r="V95" s="269"/>
      <c r="W95" s="273">
        <v>55</v>
      </c>
      <c r="X95" s="273">
        <v>3</v>
      </c>
      <c r="Y95" s="273">
        <v>45</v>
      </c>
      <c r="Z95" s="273">
        <v>3</v>
      </c>
      <c r="AB95" s="192"/>
      <c r="AC95" s="268"/>
      <c r="AD95" s="269"/>
      <c r="AE95" s="142">
        <v>6</v>
      </c>
      <c r="AF95" s="154">
        <v>6</v>
      </c>
      <c r="AG95" s="154">
        <v>43</v>
      </c>
      <c r="AH95" s="144">
        <v>6</v>
      </c>
      <c r="AJ95" s="192"/>
      <c r="AK95" s="268"/>
      <c r="AL95" s="269"/>
      <c r="AM95" s="142">
        <v>33</v>
      </c>
      <c r="AN95" s="154">
        <v>8</v>
      </c>
      <c r="AO95" s="154">
        <v>50</v>
      </c>
      <c r="AP95" s="144">
        <v>8</v>
      </c>
    </row>
    <row r="96" spans="4:42" x14ac:dyDescent="0.4">
      <c r="D96" s="192"/>
      <c r="E96" s="268"/>
      <c r="F96" s="269"/>
      <c r="G96" s="143"/>
      <c r="H96" s="143"/>
      <c r="I96" s="143"/>
      <c r="J96" s="143"/>
      <c r="L96" s="192"/>
      <c r="M96" s="268"/>
      <c r="N96" s="269"/>
      <c r="O96" s="143"/>
      <c r="P96" s="143"/>
      <c r="Q96" s="143"/>
      <c r="R96" s="143"/>
      <c r="T96" s="192"/>
      <c r="U96" s="268"/>
      <c r="V96" s="269"/>
      <c r="W96" s="143"/>
      <c r="X96" s="143"/>
      <c r="Y96" s="143"/>
      <c r="Z96" s="143"/>
      <c r="AB96" s="192"/>
      <c r="AC96" s="268"/>
      <c r="AD96" s="269"/>
      <c r="AE96" s="264"/>
      <c r="AF96" s="156"/>
      <c r="AG96" s="156"/>
      <c r="AH96" s="146"/>
      <c r="AJ96" s="192"/>
      <c r="AK96" s="268"/>
      <c r="AL96" s="269"/>
      <c r="AM96" s="264"/>
      <c r="AN96" s="156"/>
      <c r="AO96" s="156"/>
      <c r="AP96" s="146"/>
    </row>
    <row r="97" spans="4:42" ht="19.5" thickBot="1" x14ac:dyDescent="0.45">
      <c r="D97" s="193"/>
      <c r="E97" s="270"/>
      <c r="F97" s="271"/>
      <c r="G97" s="265">
        <f>G95+H95</f>
        <v>0</v>
      </c>
      <c r="H97" s="196"/>
      <c r="I97" s="195">
        <f>I95+J95</f>
        <v>0</v>
      </c>
      <c r="J97" s="201"/>
      <c r="L97" s="193"/>
      <c r="M97" s="270"/>
      <c r="N97" s="271"/>
      <c r="O97" s="265">
        <f>O95+P95</f>
        <v>44</v>
      </c>
      <c r="P97" s="196"/>
      <c r="Q97" s="195">
        <f>Q95+R95</f>
        <v>45</v>
      </c>
      <c r="R97" s="201"/>
      <c r="T97" s="193"/>
      <c r="U97" s="270"/>
      <c r="V97" s="271"/>
      <c r="W97" s="265">
        <f t="shared" ref="W97" si="13">W95+X95</f>
        <v>58</v>
      </c>
      <c r="X97" s="196"/>
      <c r="Y97" s="195">
        <f t="shared" ref="Y97" si="14">Y95+Z95</f>
        <v>48</v>
      </c>
      <c r="Z97" s="201"/>
      <c r="AB97" s="193"/>
      <c r="AC97" s="270"/>
      <c r="AD97" s="271"/>
      <c r="AE97" s="265">
        <f>AE95+AF95</f>
        <v>12</v>
      </c>
      <c r="AF97" s="196"/>
      <c r="AG97" s="195">
        <f>AG95+AH95</f>
        <v>49</v>
      </c>
      <c r="AH97" s="201"/>
      <c r="AJ97" s="193"/>
      <c r="AK97" s="270"/>
      <c r="AL97" s="271"/>
      <c r="AM97" s="265">
        <f>AM95+AN95</f>
        <v>41</v>
      </c>
      <c r="AN97" s="196"/>
      <c r="AO97" s="195">
        <f>AO95+AP95</f>
        <v>58</v>
      </c>
      <c r="AP97" s="201"/>
    </row>
  </sheetData>
  <mergeCells count="858">
    <mergeCell ref="L30:M31"/>
    <mergeCell ref="N30:S30"/>
    <mergeCell ref="O31:P31"/>
    <mergeCell ref="Q31:R31"/>
    <mergeCell ref="L32:L61"/>
    <mergeCell ref="M32:M34"/>
    <mergeCell ref="N32:N34"/>
    <mergeCell ref="S56:S58"/>
    <mergeCell ref="O58:P58"/>
    <mergeCell ref="Q58:R58"/>
    <mergeCell ref="M59:M61"/>
    <mergeCell ref="N59:N61"/>
    <mergeCell ref="O59:O60"/>
    <mergeCell ref="P59:P60"/>
    <mergeCell ref="Q59:Q60"/>
    <mergeCell ref="R59:R60"/>
    <mergeCell ref="S59:S61"/>
    <mergeCell ref="Q53:Q54"/>
    <mergeCell ref="R53:R54"/>
    <mergeCell ref="S53:S55"/>
    <mergeCell ref="O55:P55"/>
    <mergeCell ref="Q55:R55"/>
    <mergeCell ref="M56:M58"/>
    <mergeCell ref="N56:N58"/>
    <mergeCell ref="O56:O57"/>
    <mergeCell ref="P56:P57"/>
    <mergeCell ref="Q56:Q57"/>
    <mergeCell ref="N50:N52"/>
    <mergeCell ref="O50:O51"/>
    <mergeCell ref="P50:P51"/>
    <mergeCell ref="Q50:Q51"/>
    <mergeCell ref="R50:R51"/>
    <mergeCell ref="S50:S52"/>
    <mergeCell ref="O52:P52"/>
    <mergeCell ref="Q52:R52"/>
    <mergeCell ref="N41:N43"/>
    <mergeCell ref="O41:O42"/>
    <mergeCell ref="P41:P42"/>
    <mergeCell ref="Q41:Q42"/>
    <mergeCell ref="R41:R42"/>
    <mergeCell ref="O46:P46"/>
    <mergeCell ref="Q46:R46"/>
    <mergeCell ref="M47:M49"/>
    <mergeCell ref="N47:N49"/>
    <mergeCell ref="O47:O48"/>
    <mergeCell ref="P47:P48"/>
    <mergeCell ref="Q47:Q48"/>
    <mergeCell ref="R47:R48"/>
    <mergeCell ref="O49:P49"/>
    <mergeCell ref="Q49:R49"/>
    <mergeCell ref="O35:O36"/>
    <mergeCell ref="P35:P36"/>
    <mergeCell ref="Q35:Q36"/>
    <mergeCell ref="R35:R36"/>
    <mergeCell ref="S35:S37"/>
    <mergeCell ref="O37:P37"/>
    <mergeCell ref="Q37:R37"/>
    <mergeCell ref="S41:S43"/>
    <mergeCell ref="O43:P43"/>
    <mergeCell ref="Q43:R43"/>
    <mergeCell ref="O32:O33"/>
    <mergeCell ref="P32:P33"/>
    <mergeCell ref="Q32:Q33"/>
    <mergeCell ref="R32:R33"/>
    <mergeCell ref="S32:S34"/>
    <mergeCell ref="O34:P34"/>
    <mergeCell ref="Q34:R34"/>
    <mergeCell ref="AG97:AH97"/>
    <mergeCell ref="AM97:AN97"/>
    <mergeCell ref="AB94:AB97"/>
    <mergeCell ref="AC94:AD97"/>
    <mergeCell ref="AJ94:AJ97"/>
    <mergeCell ref="AK94:AL97"/>
    <mergeCell ref="P83:P84"/>
    <mergeCell ref="Q83:Q84"/>
    <mergeCell ref="R83:R84"/>
    <mergeCell ref="W83:W84"/>
    <mergeCell ref="X83:X84"/>
    <mergeCell ref="Y83:Y84"/>
    <mergeCell ref="Y81:Z81"/>
    <mergeCell ref="AE81:AF81"/>
    <mergeCell ref="AG81:AH81"/>
    <mergeCell ref="AM81:AN81"/>
    <mergeCell ref="P71:P72"/>
    <mergeCell ref="AM93:AN93"/>
    <mergeCell ref="AO97:AP97"/>
    <mergeCell ref="AN95:AN96"/>
    <mergeCell ref="AO95:AO96"/>
    <mergeCell ref="AP95:AP96"/>
    <mergeCell ref="G97:H97"/>
    <mergeCell ref="I97:J97"/>
    <mergeCell ref="O97:P97"/>
    <mergeCell ref="Q97:R97"/>
    <mergeCell ref="W97:X97"/>
    <mergeCell ref="Y97:Z97"/>
    <mergeCell ref="AE97:AF97"/>
    <mergeCell ref="Z95:Z96"/>
    <mergeCell ref="AE95:AE96"/>
    <mergeCell ref="AF95:AF96"/>
    <mergeCell ref="AG95:AG96"/>
    <mergeCell ref="AH95:AH96"/>
    <mergeCell ref="AM95:AM96"/>
    <mergeCell ref="P95:P96"/>
    <mergeCell ref="Q95:Q96"/>
    <mergeCell ref="R95:R96"/>
    <mergeCell ref="W95:W96"/>
    <mergeCell ref="X95:X96"/>
    <mergeCell ref="Y95:Y96"/>
    <mergeCell ref="AK90:AL93"/>
    <mergeCell ref="G91:G92"/>
    <mergeCell ref="G95:G96"/>
    <mergeCell ref="H95:H96"/>
    <mergeCell ref="I95:I96"/>
    <mergeCell ref="J95:J96"/>
    <mergeCell ref="O95:O96"/>
    <mergeCell ref="Y93:Z93"/>
    <mergeCell ref="AE93:AF93"/>
    <mergeCell ref="AG93:AH93"/>
    <mergeCell ref="U94:V97"/>
    <mergeCell ref="AO89:AP89"/>
    <mergeCell ref="AK86:AL89"/>
    <mergeCell ref="AO93:AP93"/>
    <mergeCell ref="D94:D97"/>
    <mergeCell ref="E94:F97"/>
    <mergeCell ref="L94:L97"/>
    <mergeCell ref="M94:N97"/>
    <mergeCell ref="T94:T97"/>
    <mergeCell ref="AH91:AH92"/>
    <mergeCell ref="AM91:AM92"/>
    <mergeCell ref="AN91:AN92"/>
    <mergeCell ref="AO91:AO92"/>
    <mergeCell ref="AP91:AP92"/>
    <mergeCell ref="G93:H93"/>
    <mergeCell ref="I93:J93"/>
    <mergeCell ref="O93:P93"/>
    <mergeCell ref="Q93:R93"/>
    <mergeCell ref="W93:X93"/>
    <mergeCell ref="X91:X92"/>
    <mergeCell ref="Y91:Y92"/>
    <mergeCell ref="Z91:Z92"/>
    <mergeCell ref="AE91:AE92"/>
    <mergeCell ref="AF91:AF92"/>
    <mergeCell ref="AG91:AG92"/>
    <mergeCell ref="D90:D93"/>
    <mergeCell ref="E90:F93"/>
    <mergeCell ref="L90:L93"/>
    <mergeCell ref="M90:N93"/>
    <mergeCell ref="T90:T93"/>
    <mergeCell ref="U90:V93"/>
    <mergeCell ref="AB90:AB93"/>
    <mergeCell ref="AC90:AD93"/>
    <mergeCell ref="AJ90:AJ93"/>
    <mergeCell ref="H91:H92"/>
    <mergeCell ref="I91:I92"/>
    <mergeCell ref="J91:J92"/>
    <mergeCell ref="O91:O92"/>
    <mergeCell ref="P91:P92"/>
    <mergeCell ref="Q91:Q92"/>
    <mergeCell ref="R91:R92"/>
    <mergeCell ref="W91:W92"/>
    <mergeCell ref="AP87:AP88"/>
    <mergeCell ref="G89:H89"/>
    <mergeCell ref="I89:J89"/>
    <mergeCell ref="O89:P89"/>
    <mergeCell ref="Q89:R89"/>
    <mergeCell ref="W89:X89"/>
    <mergeCell ref="Y89:Z89"/>
    <mergeCell ref="AE89:AF89"/>
    <mergeCell ref="AG89:AH89"/>
    <mergeCell ref="AM89:AN89"/>
    <mergeCell ref="AF87:AF88"/>
    <mergeCell ref="AG87:AG88"/>
    <mergeCell ref="AH87:AH88"/>
    <mergeCell ref="AM87:AM88"/>
    <mergeCell ref="AN87:AN88"/>
    <mergeCell ref="AO87:AO88"/>
    <mergeCell ref="R87:R88"/>
    <mergeCell ref="W87:W88"/>
    <mergeCell ref="X87:X88"/>
    <mergeCell ref="Y87:Y88"/>
    <mergeCell ref="Z87:Z88"/>
    <mergeCell ref="AE87:AE88"/>
    <mergeCell ref="AC86:AD89"/>
    <mergeCell ref="AJ86:AJ89"/>
    <mergeCell ref="AH83:AH84"/>
    <mergeCell ref="AM83:AM84"/>
    <mergeCell ref="G87:G88"/>
    <mergeCell ref="H87:H88"/>
    <mergeCell ref="I87:I88"/>
    <mergeCell ref="J87:J88"/>
    <mergeCell ref="O87:O88"/>
    <mergeCell ref="P87:P88"/>
    <mergeCell ref="Q87:Q88"/>
    <mergeCell ref="AG85:AH85"/>
    <mergeCell ref="AM85:AN85"/>
    <mergeCell ref="U82:V85"/>
    <mergeCell ref="AB82:AB85"/>
    <mergeCell ref="AC82:AD85"/>
    <mergeCell ref="AJ82:AJ85"/>
    <mergeCell ref="AK82:AL85"/>
    <mergeCell ref="G83:G84"/>
    <mergeCell ref="H83:H84"/>
    <mergeCell ref="I83:I84"/>
    <mergeCell ref="J83:J84"/>
    <mergeCell ref="O83:O84"/>
    <mergeCell ref="AK78:AL81"/>
    <mergeCell ref="G79:G80"/>
    <mergeCell ref="AO85:AP85"/>
    <mergeCell ref="D86:D89"/>
    <mergeCell ref="E86:F89"/>
    <mergeCell ref="L86:L89"/>
    <mergeCell ref="M86:N89"/>
    <mergeCell ref="T86:T89"/>
    <mergeCell ref="U86:V89"/>
    <mergeCell ref="AB86:AB89"/>
    <mergeCell ref="AN83:AN84"/>
    <mergeCell ref="AO83:AO84"/>
    <mergeCell ref="AP83:AP84"/>
    <mergeCell ref="G85:H85"/>
    <mergeCell ref="I85:J85"/>
    <mergeCell ref="O85:P85"/>
    <mergeCell ref="Q85:R85"/>
    <mergeCell ref="W85:X85"/>
    <mergeCell ref="Y85:Z85"/>
    <mergeCell ref="AE85:AF85"/>
    <mergeCell ref="Z83:Z84"/>
    <mergeCell ref="AE83:AE84"/>
    <mergeCell ref="AF83:AF84"/>
    <mergeCell ref="AG83:AG84"/>
    <mergeCell ref="AO77:AP77"/>
    <mergeCell ref="AK74:AL77"/>
    <mergeCell ref="AO81:AP81"/>
    <mergeCell ref="D82:D85"/>
    <mergeCell ref="E82:F85"/>
    <mergeCell ref="L82:L85"/>
    <mergeCell ref="M82:N85"/>
    <mergeCell ref="T82:T85"/>
    <mergeCell ref="AH79:AH80"/>
    <mergeCell ref="AM79:AM80"/>
    <mergeCell ref="AN79:AN80"/>
    <mergeCell ref="AO79:AO80"/>
    <mergeCell ref="AP79:AP80"/>
    <mergeCell ref="G81:H81"/>
    <mergeCell ref="I81:J81"/>
    <mergeCell ref="O81:P81"/>
    <mergeCell ref="Q81:R81"/>
    <mergeCell ref="W81:X81"/>
    <mergeCell ref="X79:X80"/>
    <mergeCell ref="Y79:Y80"/>
    <mergeCell ref="Z79:Z80"/>
    <mergeCell ref="AE79:AE80"/>
    <mergeCell ref="AF79:AF80"/>
    <mergeCell ref="AG79:AG80"/>
    <mergeCell ref="D78:D81"/>
    <mergeCell ref="E78:F81"/>
    <mergeCell ref="L78:L81"/>
    <mergeCell ref="M78:N81"/>
    <mergeCell ref="T78:T81"/>
    <mergeCell ref="U78:V81"/>
    <mergeCell ref="AB78:AB81"/>
    <mergeCell ref="AC78:AD81"/>
    <mergeCell ref="AJ78:AJ81"/>
    <mergeCell ref="H79:H80"/>
    <mergeCell ref="I79:I80"/>
    <mergeCell ref="J79:J80"/>
    <mergeCell ref="O79:O80"/>
    <mergeCell ref="P79:P80"/>
    <mergeCell ref="Q79:Q80"/>
    <mergeCell ref="R79:R80"/>
    <mergeCell ref="W79:W80"/>
    <mergeCell ref="AP75:AP76"/>
    <mergeCell ref="G77:H77"/>
    <mergeCell ref="I77:J77"/>
    <mergeCell ref="O77:P77"/>
    <mergeCell ref="Q77:R77"/>
    <mergeCell ref="W77:X77"/>
    <mergeCell ref="Y77:Z77"/>
    <mergeCell ref="AE77:AF77"/>
    <mergeCell ref="AG77:AH77"/>
    <mergeCell ref="AM77:AN77"/>
    <mergeCell ref="AF75:AF76"/>
    <mergeCell ref="AG75:AG76"/>
    <mergeCell ref="AH75:AH76"/>
    <mergeCell ref="AM75:AM76"/>
    <mergeCell ref="AN75:AN76"/>
    <mergeCell ref="AO75:AO76"/>
    <mergeCell ref="R75:R76"/>
    <mergeCell ref="W75:W76"/>
    <mergeCell ref="X75:X76"/>
    <mergeCell ref="Y75:Y76"/>
    <mergeCell ref="Z75:Z76"/>
    <mergeCell ref="AE75:AE76"/>
    <mergeCell ref="AC74:AD77"/>
    <mergeCell ref="AJ74:AJ77"/>
    <mergeCell ref="I75:I76"/>
    <mergeCell ref="J75:J76"/>
    <mergeCell ref="O75:O76"/>
    <mergeCell ref="P75:P76"/>
    <mergeCell ref="Q75:Q76"/>
    <mergeCell ref="AG73:AH73"/>
    <mergeCell ref="AM73:AN73"/>
    <mergeCell ref="AK70:AL73"/>
    <mergeCell ref="G71:G72"/>
    <mergeCell ref="H71:H72"/>
    <mergeCell ref="I71:I72"/>
    <mergeCell ref="J71:J72"/>
    <mergeCell ref="O71:O72"/>
    <mergeCell ref="D74:D77"/>
    <mergeCell ref="E74:F77"/>
    <mergeCell ref="L74:L77"/>
    <mergeCell ref="M74:N77"/>
    <mergeCell ref="T74:T77"/>
    <mergeCell ref="U74:V77"/>
    <mergeCell ref="AB74:AB77"/>
    <mergeCell ref="AN71:AN72"/>
    <mergeCell ref="AO71:AO72"/>
    <mergeCell ref="G73:H73"/>
    <mergeCell ref="I73:J73"/>
    <mergeCell ref="O73:P73"/>
    <mergeCell ref="Q73:R73"/>
    <mergeCell ref="W73:X73"/>
    <mergeCell ref="Y73:Z73"/>
    <mergeCell ref="AE73:AF73"/>
    <mergeCell ref="Z71:Z72"/>
    <mergeCell ref="AE71:AE72"/>
    <mergeCell ref="AF71:AF72"/>
    <mergeCell ref="AG71:AG72"/>
    <mergeCell ref="AH71:AH72"/>
    <mergeCell ref="AM71:AM72"/>
    <mergeCell ref="G75:G76"/>
    <mergeCell ref="H75:H76"/>
    <mergeCell ref="AM69:AN69"/>
    <mergeCell ref="AO69:AP69"/>
    <mergeCell ref="D70:D73"/>
    <mergeCell ref="E70:F73"/>
    <mergeCell ref="L70:L73"/>
    <mergeCell ref="M70:N73"/>
    <mergeCell ref="T70:T73"/>
    <mergeCell ref="Q71:Q72"/>
    <mergeCell ref="R71:R72"/>
    <mergeCell ref="W71:W72"/>
    <mergeCell ref="X71:X72"/>
    <mergeCell ref="Y71:Y72"/>
    <mergeCell ref="U70:V73"/>
    <mergeCell ref="AB70:AB73"/>
    <mergeCell ref="AC70:AD73"/>
    <mergeCell ref="AJ70:AJ73"/>
    <mergeCell ref="AO73:AP73"/>
    <mergeCell ref="AP71:AP72"/>
    <mergeCell ref="AG67:AG68"/>
    <mergeCell ref="AK66:AL69"/>
    <mergeCell ref="G67:G68"/>
    <mergeCell ref="H67:H68"/>
    <mergeCell ref="I67:I68"/>
    <mergeCell ref="J67:J68"/>
    <mergeCell ref="O67:O68"/>
    <mergeCell ref="P67:P68"/>
    <mergeCell ref="Q67:Q68"/>
    <mergeCell ref="Y69:Z69"/>
    <mergeCell ref="AE69:AF69"/>
    <mergeCell ref="AG69:AH69"/>
    <mergeCell ref="I69:J69"/>
    <mergeCell ref="O69:P69"/>
    <mergeCell ref="Q69:R69"/>
    <mergeCell ref="W69:X69"/>
    <mergeCell ref="X67:X68"/>
    <mergeCell ref="Y67:Y68"/>
    <mergeCell ref="Z67:Z68"/>
    <mergeCell ref="AE67:AE68"/>
    <mergeCell ref="AF67:AF68"/>
    <mergeCell ref="R67:R68"/>
    <mergeCell ref="W67:W68"/>
    <mergeCell ref="AO65:AP65"/>
    <mergeCell ref="D66:D69"/>
    <mergeCell ref="E66:F69"/>
    <mergeCell ref="L66:L69"/>
    <mergeCell ref="M66:N69"/>
    <mergeCell ref="T66:T69"/>
    <mergeCell ref="U66:V69"/>
    <mergeCell ref="AB66:AB69"/>
    <mergeCell ref="AC66:AD69"/>
    <mergeCell ref="AJ66:AJ69"/>
    <mergeCell ref="Y65:Z65"/>
    <mergeCell ref="AC65:AD65"/>
    <mergeCell ref="AE65:AF65"/>
    <mergeCell ref="AG65:AH65"/>
    <mergeCell ref="AK65:AL65"/>
    <mergeCell ref="AM65:AN65"/>
    <mergeCell ref="AH67:AH68"/>
    <mergeCell ref="AM67:AM68"/>
    <mergeCell ref="AN67:AN68"/>
    <mergeCell ref="AO67:AO68"/>
    <mergeCell ref="AP67:AP68"/>
    <mergeCell ref="G69:H69"/>
    <mergeCell ref="AU61:AV61"/>
    <mergeCell ref="D63:D64"/>
    <mergeCell ref="E65:F65"/>
    <mergeCell ref="G65:H65"/>
    <mergeCell ref="I65:J65"/>
    <mergeCell ref="M65:N65"/>
    <mergeCell ref="O65:P65"/>
    <mergeCell ref="Q65:R65"/>
    <mergeCell ref="U65:V65"/>
    <mergeCell ref="W65:X65"/>
    <mergeCell ref="W59:W61"/>
    <mergeCell ref="X59:X61"/>
    <mergeCell ref="Y59:Y60"/>
    <mergeCell ref="Z59:Z60"/>
    <mergeCell ref="AA59:AA60"/>
    <mergeCell ref="O61:P61"/>
    <mergeCell ref="Q61:R61"/>
    <mergeCell ref="AT59:AT60"/>
    <mergeCell ref="AU59:AU60"/>
    <mergeCell ref="AV59:AV60"/>
    <mergeCell ref="AW59:AW61"/>
    <mergeCell ref="E61:F61"/>
    <mergeCell ref="G61:H61"/>
    <mergeCell ref="Y61:Z61"/>
    <mergeCell ref="AA61:AB61"/>
    <mergeCell ref="AI61:AJ61"/>
    <mergeCell ref="AK61:AL61"/>
    <mergeCell ref="AK59:AK60"/>
    <mergeCell ref="AL59:AL60"/>
    <mergeCell ref="AM59:AM61"/>
    <mergeCell ref="AQ59:AQ61"/>
    <mergeCell ref="AR59:AR61"/>
    <mergeCell ref="AS59:AS60"/>
    <mergeCell ref="AS61:AT61"/>
    <mergeCell ref="AB59:AB60"/>
    <mergeCell ref="AC59:AC61"/>
    <mergeCell ref="AG59:AG61"/>
    <mergeCell ref="AH59:AH61"/>
    <mergeCell ref="AI59:AI60"/>
    <mergeCell ref="AJ59:AJ60"/>
    <mergeCell ref="I59:I61"/>
    <mergeCell ref="C59:C61"/>
    <mergeCell ref="D59:D61"/>
    <mergeCell ref="E59:E60"/>
    <mergeCell ref="F59:F60"/>
    <mergeCell ref="G59:G60"/>
    <mergeCell ref="H59:H60"/>
    <mergeCell ref="AW56:AW58"/>
    <mergeCell ref="E58:F58"/>
    <mergeCell ref="G58:H58"/>
    <mergeCell ref="Y58:Z58"/>
    <mergeCell ref="AA58:AB58"/>
    <mergeCell ref="AI58:AJ58"/>
    <mergeCell ref="AK58:AL58"/>
    <mergeCell ref="AS58:AT58"/>
    <mergeCell ref="AU58:AV58"/>
    <mergeCell ref="R56:R57"/>
    <mergeCell ref="AQ56:AQ58"/>
    <mergeCell ref="AR56:AR58"/>
    <mergeCell ref="AS56:AS57"/>
    <mergeCell ref="AT56:AT57"/>
    <mergeCell ref="AU56:AU57"/>
    <mergeCell ref="AV56:AV57"/>
    <mergeCell ref="AH56:AH58"/>
    <mergeCell ref="AI56:AI57"/>
    <mergeCell ref="AJ56:AJ57"/>
    <mergeCell ref="AK56:AK57"/>
    <mergeCell ref="AL56:AL57"/>
    <mergeCell ref="AM56:AM58"/>
    <mergeCell ref="Y56:Y57"/>
    <mergeCell ref="Z56:Z57"/>
    <mergeCell ref="AA56:AA57"/>
    <mergeCell ref="AB56:AB57"/>
    <mergeCell ref="AC56:AC58"/>
    <mergeCell ref="AG56:AG58"/>
    <mergeCell ref="AU55:AV55"/>
    <mergeCell ref="C56:C58"/>
    <mergeCell ref="D56:D58"/>
    <mergeCell ref="E56:E57"/>
    <mergeCell ref="F56:F57"/>
    <mergeCell ref="G56:G57"/>
    <mergeCell ref="H56:H57"/>
    <mergeCell ref="I56:I58"/>
    <mergeCell ref="W56:W58"/>
    <mergeCell ref="X56:X58"/>
    <mergeCell ref="W53:W55"/>
    <mergeCell ref="X53:X55"/>
    <mergeCell ref="Y53:Y54"/>
    <mergeCell ref="Z53:Z54"/>
    <mergeCell ref="AA53:AA54"/>
    <mergeCell ref="M53:M55"/>
    <mergeCell ref="N53:N55"/>
    <mergeCell ref="O53:O54"/>
    <mergeCell ref="P53:P54"/>
    <mergeCell ref="C53:C55"/>
    <mergeCell ref="D53:D55"/>
    <mergeCell ref="E53:E54"/>
    <mergeCell ref="F53:F54"/>
    <mergeCell ref="G53:G54"/>
    <mergeCell ref="AT53:AT54"/>
    <mergeCell ref="AU53:AU54"/>
    <mergeCell ref="AV53:AV54"/>
    <mergeCell ref="AW53:AW55"/>
    <mergeCell ref="E55:F55"/>
    <mergeCell ref="G55:H55"/>
    <mergeCell ref="Y55:Z55"/>
    <mergeCell ref="AA55:AB55"/>
    <mergeCell ref="AI55:AJ55"/>
    <mergeCell ref="AK55:AL55"/>
    <mergeCell ref="AK53:AK54"/>
    <mergeCell ref="AL53:AL54"/>
    <mergeCell ref="AM53:AM55"/>
    <mergeCell ref="AQ53:AQ55"/>
    <mergeCell ref="AR53:AR55"/>
    <mergeCell ref="AS53:AS54"/>
    <mergeCell ref="AS55:AT55"/>
    <mergeCell ref="AB53:AB54"/>
    <mergeCell ref="AC53:AC55"/>
    <mergeCell ref="AG53:AG55"/>
    <mergeCell ref="AH53:AH55"/>
    <mergeCell ref="AI53:AI54"/>
    <mergeCell ref="AJ53:AJ54"/>
    <mergeCell ref="I53:I55"/>
    <mergeCell ref="H53:H54"/>
    <mergeCell ref="AW50:AW52"/>
    <mergeCell ref="E52:F52"/>
    <mergeCell ref="G52:H52"/>
    <mergeCell ref="Y52:Z52"/>
    <mergeCell ref="AA52:AB52"/>
    <mergeCell ref="AI52:AJ52"/>
    <mergeCell ref="AK52:AL52"/>
    <mergeCell ref="AS52:AT52"/>
    <mergeCell ref="AU52:AV52"/>
    <mergeCell ref="M50:M52"/>
    <mergeCell ref="AQ50:AQ52"/>
    <mergeCell ref="AR50:AR52"/>
    <mergeCell ref="AS50:AS51"/>
    <mergeCell ref="AT50:AT51"/>
    <mergeCell ref="AU50:AU51"/>
    <mergeCell ref="AV50:AV51"/>
    <mergeCell ref="AH50:AH52"/>
    <mergeCell ref="AI50:AI51"/>
    <mergeCell ref="AJ50:AJ51"/>
    <mergeCell ref="AK50:AK51"/>
    <mergeCell ref="AL50:AL51"/>
    <mergeCell ref="AM50:AM52"/>
    <mergeCell ref="Y50:Y51"/>
    <mergeCell ref="Z50:Z51"/>
    <mergeCell ref="AA50:AA51"/>
    <mergeCell ref="AB50:AB51"/>
    <mergeCell ref="AC50:AC52"/>
    <mergeCell ref="AG50:AG52"/>
    <mergeCell ref="AU49:AV49"/>
    <mergeCell ref="C50:C52"/>
    <mergeCell ref="D50:D52"/>
    <mergeCell ref="E50:E51"/>
    <mergeCell ref="F50:F51"/>
    <mergeCell ref="G50:G51"/>
    <mergeCell ref="H50:H51"/>
    <mergeCell ref="I50:I52"/>
    <mergeCell ref="W50:W52"/>
    <mergeCell ref="X50:X52"/>
    <mergeCell ref="W47:W49"/>
    <mergeCell ref="X47:X49"/>
    <mergeCell ref="Y47:Y48"/>
    <mergeCell ref="Z47:Z48"/>
    <mergeCell ref="AA47:AA48"/>
    <mergeCell ref="S47:S49"/>
    <mergeCell ref="C47:C49"/>
    <mergeCell ref="D47:D49"/>
    <mergeCell ref="E47:E48"/>
    <mergeCell ref="AT47:AT48"/>
    <mergeCell ref="AU47:AU48"/>
    <mergeCell ref="AV47:AV48"/>
    <mergeCell ref="AW47:AW49"/>
    <mergeCell ref="E49:F49"/>
    <mergeCell ref="G49:H49"/>
    <mergeCell ref="Y49:Z49"/>
    <mergeCell ref="AA49:AB49"/>
    <mergeCell ref="AI49:AJ49"/>
    <mergeCell ref="AK49:AL49"/>
    <mergeCell ref="AK47:AK48"/>
    <mergeCell ref="AL47:AL48"/>
    <mergeCell ref="AM47:AM49"/>
    <mergeCell ref="AQ47:AQ49"/>
    <mergeCell ref="AR47:AR49"/>
    <mergeCell ref="AS47:AS48"/>
    <mergeCell ref="AS49:AT49"/>
    <mergeCell ref="AB47:AB48"/>
    <mergeCell ref="AC47:AC49"/>
    <mergeCell ref="AG47:AG49"/>
    <mergeCell ref="AH47:AH49"/>
    <mergeCell ref="AI47:AI48"/>
    <mergeCell ref="AJ47:AJ48"/>
    <mergeCell ref="I47:I49"/>
    <mergeCell ref="F47:F48"/>
    <mergeCell ref="G47:G48"/>
    <mergeCell ref="H47:H48"/>
    <mergeCell ref="AV44:AV45"/>
    <mergeCell ref="AW44:AW46"/>
    <mergeCell ref="E46:F46"/>
    <mergeCell ref="G46:H46"/>
    <mergeCell ref="Y46:Z46"/>
    <mergeCell ref="AA46:AB46"/>
    <mergeCell ref="AI46:AJ46"/>
    <mergeCell ref="AK46:AL46"/>
    <mergeCell ref="AS46:AT46"/>
    <mergeCell ref="AU46:AV46"/>
    <mergeCell ref="AM44:AM46"/>
    <mergeCell ref="AQ44:AQ46"/>
    <mergeCell ref="AR44:AR46"/>
    <mergeCell ref="AS44:AS45"/>
    <mergeCell ref="AT44:AT45"/>
    <mergeCell ref="AU44:AU45"/>
    <mergeCell ref="AG44:AG46"/>
    <mergeCell ref="AH44:AH46"/>
    <mergeCell ref="AI44:AI45"/>
    <mergeCell ref="AJ44:AJ45"/>
    <mergeCell ref="AK44:AK45"/>
    <mergeCell ref="C44:C46"/>
    <mergeCell ref="D44:D46"/>
    <mergeCell ref="E44:E45"/>
    <mergeCell ref="F44:F45"/>
    <mergeCell ref="G44:G45"/>
    <mergeCell ref="H44:H45"/>
    <mergeCell ref="I44:I46"/>
    <mergeCell ref="W44:W46"/>
    <mergeCell ref="AS41:AS42"/>
    <mergeCell ref="AL44:AL45"/>
    <mergeCell ref="X44:X46"/>
    <mergeCell ref="Y44:Y45"/>
    <mergeCell ref="Z44:Z45"/>
    <mergeCell ref="AA44:AA45"/>
    <mergeCell ref="AB44:AB45"/>
    <mergeCell ref="AC44:AC46"/>
    <mergeCell ref="AS43:AT43"/>
    <mergeCell ref="M44:M46"/>
    <mergeCell ref="N44:N46"/>
    <mergeCell ref="O44:O45"/>
    <mergeCell ref="P44:P45"/>
    <mergeCell ref="Q44:Q45"/>
    <mergeCell ref="R44:R45"/>
    <mergeCell ref="S44:S46"/>
    <mergeCell ref="AT41:AT42"/>
    <mergeCell ref="AU41:AU42"/>
    <mergeCell ref="AV41:AV42"/>
    <mergeCell ref="AW41:AW43"/>
    <mergeCell ref="E43:F43"/>
    <mergeCell ref="G43:H43"/>
    <mergeCell ref="Y43:Z43"/>
    <mergeCell ref="AA43:AB43"/>
    <mergeCell ref="AI43:AJ43"/>
    <mergeCell ref="AJ41:AJ42"/>
    <mergeCell ref="AK41:AK42"/>
    <mergeCell ref="AL41:AL42"/>
    <mergeCell ref="AM41:AM43"/>
    <mergeCell ref="AQ41:AQ43"/>
    <mergeCell ref="AR41:AR43"/>
    <mergeCell ref="AK43:AL43"/>
    <mergeCell ref="AA41:AA42"/>
    <mergeCell ref="AB41:AB42"/>
    <mergeCell ref="AC41:AC43"/>
    <mergeCell ref="AG41:AG43"/>
    <mergeCell ref="AH41:AH43"/>
    <mergeCell ref="AI41:AI42"/>
    <mergeCell ref="AU43:AV43"/>
    <mergeCell ref="M41:M43"/>
    <mergeCell ref="C41:C43"/>
    <mergeCell ref="D41:D43"/>
    <mergeCell ref="E41:E42"/>
    <mergeCell ref="F41:F42"/>
    <mergeCell ref="G41:G42"/>
    <mergeCell ref="H41:H42"/>
    <mergeCell ref="I41:I43"/>
    <mergeCell ref="AR38:AR40"/>
    <mergeCell ref="AS38:AS39"/>
    <mergeCell ref="I38:I40"/>
    <mergeCell ref="W38:W40"/>
    <mergeCell ref="X38:X40"/>
    <mergeCell ref="Y38:Y39"/>
    <mergeCell ref="Z38:Z39"/>
    <mergeCell ref="Y40:Z40"/>
    <mergeCell ref="M38:M40"/>
    <mergeCell ref="N38:N40"/>
    <mergeCell ref="O38:O39"/>
    <mergeCell ref="P38:P39"/>
    <mergeCell ref="Q38:Q39"/>
    <mergeCell ref="R38:R39"/>
    <mergeCell ref="S38:S40"/>
    <mergeCell ref="O40:P40"/>
    <mergeCell ref="Q40:R40"/>
    <mergeCell ref="AW38:AW40"/>
    <mergeCell ref="AB38:AB39"/>
    <mergeCell ref="AC38:AC40"/>
    <mergeCell ref="AG38:AG40"/>
    <mergeCell ref="AH38:AH40"/>
    <mergeCell ref="AI38:AI39"/>
    <mergeCell ref="AJ38:AJ39"/>
    <mergeCell ref="AA40:AB40"/>
    <mergeCell ref="AI40:AJ40"/>
    <mergeCell ref="AA38:AA39"/>
    <mergeCell ref="AK40:AL40"/>
    <mergeCell ref="AS40:AT40"/>
    <mergeCell ref="AU40:AV40"/>
    <mergeCell ref="AT38:AT39"/>
    <mergeCell ref="AU38:AU39"/>
    <mergeCell ref="AV38:AV39"/>
    <mergeCell ref="C38:C40"/>
    <mergeCell ref="D38:D40"/>
    <mergeCell ref="E38:E39"/>
    <mergeCell ref="F38:F39"/>
    <mergeCell ref="G38:G39"/>
    <mergeCell ref="H38:H39"/>
    <mergeCell ref="E40:F40"/>
    <mergeCell ref="G40:H40"/>
    <mergeCell ref="AR35:AR37"/>
    <mergeCell ref="I35:I37"/>
    <mergeCell ref="W35:W37"/>
    <mergeCell ref="X35:X37"/>
    <mergeCell ref="Y35:Y36"/>
    <mergeCell ref="Z35:Z36"/>
    <mergeCell ref="AA35:AA36"/>
    <mergeCell ref="Y37:Z37"/>
    <mergeCell ref="AA37:AB37"/>
    <mergeCell ref="M35:M37"/>
    <mergeCell ref="N35:N37"/>
    <mergeCell ref="C35:C37"/>
    <mergeCell ref="D35:D37"/>
    <mergeCell ref="E35:E36"/>
    <mergeCell ref="F35:F36"/>
    <mergeCell ref="G35:G36"/>
    <mergeCell ref="H35:H36"/>
    <mergeCell ref="E37:F37"/>
    <mergeCell ref="G37:H37"/>
    <mergeCell ref="E34:F34"/>
    <mergeCell ref="G34:H34"/>
    <mergeCell ref="Y34:Z34"/>
    <mergeCell ref="AA34:AB34"/>
    <mergeCell ref="AI34:AJ34"/>
    <mergeCell ref="AK34:AL34"/>
    <mergeCell ref="V32:V61"/>
    <mergeCell ref="W32:W34"/>
    <mergeCell ref="X32:X34"/>
    <mergeCell ref="Y32:Y33"/>
    <mergeCell ref="Z32:Z33"/>
    <mergeCell ref="AA32:AA33"/>
    <mergeCell ref="W41:W43"/>
    <mergeCell ref="X41:X43"/>
    <mergeCell ref="Y41:Y42"/>
    <mergeCell ref="Z41:Z42"/>
    <mergeCell ref="AI35:AI36"/>
    <mergeCell ref="AJ35:AJ36"/>
    <mergeCell ref="AK35:AK36"/>
    <mergeCell ref="AL35:AL36"/>
    <mergeCell ref="AI37:AJ37"/>
    <mergeCell ref="AU32:AU33"/>
    <mergeCell ref="AV32:AV33"/>
    <mergeCell ref="AW32:AW34"/>
    <mergeCell ref="AS34:AT34"/>
    <mergeCell ref="AU34:AV34"/>
    <mergeCell ref="AJ32:AJ33"/>
    <mergeCell ref="AK32:AK33"/>
    <mergeCell ref="AL32:AL33"/>
    <mergeCell ref="AM32:AM34"/>
    <mergeCell ref="AP32:AP61"/>
    <mergeCell ref="AQ32:AQ34"/>
    <mergeCell ref="AK38:AK39"/>
    <mergeCell ref="AL38:AL39"/>
    <mergeCell ref="AM38:AM40"/>
    <mergeCell ref="AQ38:AQ40"/>
    <mergeCell ref="AS35:AS36"/>
    <mergeCell ref="AT35:AT36"/>
    <mergeCell ref="AU35:AU36"/>
    <mergeCell ref="AV35:AV36"/>
    <mergeCell ref="AW35:AW37"/>
    <mergeCell ref="AS37:AT37"/>
    <mergeCell ref="AU37:AV37"/>
    <mergeCell ref="AM35:AM37"/>
    <mergeCell ref="AQ35:AQ37"/>
    <mergeCell ref="AH32:AH34"/>
    <mergeCell ref="AI32:AI33"/>
    <mergeCell ref="AB35:AB36"/>
    <mergeCell ref="AC35:AC37"/>
    <mergeCell ref="AG35:AG37"/>
    <mergeCell ref="AH35:AH37"/>
    <mergeCell ref="AR32:AR34"/>
    <mergeCell ref="AS32:AS33"/>
    <mergeCell ref="AT32:AT33"/>
    <mergeCell ref="AK37:AL37"/>
    <mergeCell ref="AS31:AT31"/>
    <mergeCell ref="AU31:AV31"/>
    <mergeCell ref="B32:B61"/>
    <mergeCell ref="C32:C34"/>
    <mergeCell ref="D32:D34"/>
    <mergeCell ref="E32:E33"/>
    <mergeCell ref="F32:F33"/>
    <mergeCell ref="G32:G33"/>
    <mergeCell ref="H32:H33"/>
    <mergeCell ref="I32:I34"/>
    <mergeCell ref="V30:W31"/>
    <mergeCell ref="X30:AC30"/>
    <mergeCell ref="AF30:AG31"/>
    <mergeCell ref="AH30:AM30"/>
    <mergeCell ref="AP30:AQ31"/>
    <mergeCell ref="AR30:AW30"/>
    <mergeCell ref="Y31:Z31"/>
    <mergeCell ref="AA31:AB31"/>
    <mergeCell ref="AI31:AJ31"/>
    <mergeCell ref="AK31:AL31"/>
    <mergeCell ref="AB32:AB33"/>
    <mergeCell ref="AC32:AC34"/>
    <mergeCell ref="AF32:AF61"/>
    <mergeCell ref="AG32:AG34"/>
    <mergeCell ref="I18:I20"/>
    <mergeCell ref="E20:F20"/>
    <mergeCell ref="G20:H20"/>
    <mergeCell ref="D22:D23"/>
    <mergeCell ref="B30:C31"/>
    <mergeCell ref="D30:I30"/>
    <mergeCell ref="E31:F31"/>
    <mergeCell ref="G31:H31"/>
    <mergeCell ref="H15:H16"/>
    <mergeCell ref="I15:I17"/>
    <mergeCell ref="E17:F17"/>
    <mergeCell ref="G17:H17"/>
    <mergeCell ref="C18:C20"/>
    <mergeCell ref="D18:D20"/>
    <mergeCell ref="E18:E19"/>
    <mergeCell ref="F18:F19"/>
    <mergeCell ref="G18:G19"/>
    <mergeCell ref="H18:H19"/>
    <mergeCell ref="B14:B21"/>
    <mergeCell ref="C15:C17"/>
    <mergeCell ref="D15:D17"/>
    <mergeCell ref="E15:E16"/>
    <mergeCell ref="F15:F16"/>
    <mergeCell ref="G15:G16"/>
    <mergeCell ref="B12:C13"/>
    <mergeCell ref="D12:I12"/>
    <mergeCell ref="E13:F13"/>
    <mergeCell ref="G13:H13"/>
    <mergeCell ref="H5:H6"/>
    <mergeCell ref="I5:I7"/>
    <mergeCell ref="E7:F7"/>
    <mergeCell ref="G7:H7"/>
    <mergeCell ref="C8:C10"/>
    <mergeCell ref="D8:D10"/>
    <mergeCell ref="E8:E9"/>
    <mergeCell ref="F8:F9"/>
    <mergeCell ref="G8:G9"/>
    <mergeCell ref="H8:H9"/>
    <mergeCell ref="B2:C3"/>
    <mergeCell ref="D2:I2"/>
    <mergeCell ref="E3:F3"/>
    <mergeCell ref="G3:H3"/>
    <mergeCell ref="B4:B11"/>
    <mergeCell ref="C5:C7"/>
    <mergeCell ref="D5:D7"/>
    <mergeCell ref="E5:E6"/>
    <mergeCell ref="F5:F6"/>
    <mergeCell ref="G5:G6"/>
    <mergeCell ref="I8:I10"/>
    <mergeCell ref="E10:F10"/>
    <mergeCell ref="G10:H10"/>
  </mergeCells>
  <phoneticPr fontId="4"/>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1BE27-1171-4141-BD95-7306C2614513}">
  <dimension ref="B1:J8"/>
  <sheetViews>
    <sheetView tabSelected="1" zoomScale="70" zoomScaleNormal="70" workbookViewId="0">
      <selection activeCell="F8" sqref="F8:H8"/>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3" width="14.125" style="66" customWidth="1"/>
    <col min="14" max="14" width="23.375" style="66" customWidth="1"/>
    <col min="15" max="18" width="14.125" style="66" customWidth="1"/>
    <col min="19" max="20" width="8.75" style="66"/>
    <col min="21" max="21" width="19.875" style="66" customWidth="1"/>
    <col min="22" max="23" width="14.125" style="66" customWidth="1"/>
    <col min="24" max="24" width="25.875" style="66" customWidth="1"/>
    <col min="25" max="27" width="14.125" style="66" customWidth="1"/>
    <col min="28" max="29" width="8.75" style="66"/>
    <col min="30" max="30" width="19.875" style="66" customWidth="1"/>
    <col min="31" max="33" width="14.125" style="66" customWidth="1"/>
    <col min="34" max="34" width="26.75" style="66" customWidth="1"/>
    <col min="35" max="36" width="14.125" style="66" customWidth="1"/>
    <col min="37" max="16384" width="8.75" style="66"/>
  </cols>
  <sheetData>
    <row r="1" spans="2:10" ht="19.5" thickBot="1" x14ac:dyDescent="0.45"/>
    <row r="2" spans="2:10" ht="19.5" x14ac:dyDescent="0.4">
      <c r="B2" s="134" t="s">
        <v>120</v>
      </c>
      <c r="C2" s="135"/>
      <c r="D2" s="138" t="s">
        <v>121</v>
      </c>
      <c r="E2" s="138"/>
      <c r="F2" s="138"/>
      <c r="G2" s="138"/>
      <c r="H2" s="138"/>
      <c r="I2" s="139"/>
    </row>
    <row r="3" spans="2:10" x14ac:dyDescent="0.4">
      <c r="B3" s="136"/>
      <c r="C3" s="137"/>
      <c r="D3" s="67" t="s">
        <v>183</v>
      </c>
      <c r="E3" s="140" t="s">
        <v>123</v>
      </c>
      <c r="F3" s="140"/>
      <c r="G3" s="140" t="s">
        <v>124</v>
      </c>
      <c r="H3" s="140"/>
      <c r="I3" s="68" t="s">
        <v>125</v>
      </c>
    </row>
    <row r="4" spans="2:10" x14ac:dyDescent="0.4">
      <c r="B4" s="141" t="s">
        <v>126</v>
      </c>
      <c r="C4" s="69"/>
      <c r="D4" s="70" t="s">
        <v>127</v>
      </c>
      <c r="E4" s="70" t="s">
        <v>103</v>
      </c>
      <c r="F4" s="70" t="s">
        <v>128</v>
      </c>
      <c r="G4" s="70" t="s">
        <v>129</v>
      </c>
      <c r="H4" s="70" t="s">
        <v>128</v>
      </c>
      <c r="I4" s="71"/>
    </row>
    <row r="5" spans="2:10" x14ac:dyDescent="0.4">
      <c r="B5" s="141"/>
      <c r="C5" s="143" t="s">
        <v>590</v>
      </c>
      <c r="D5" s="143">
        <v>1124</v>
      </c>
      <c r="E5" s="143">
        <v>310</v>
      </c>
      <c r="F5" s="143">
        <v>95</v>
      </c>
      <c r="G5" s="143">
        <v>237</v>
      </c>
      <c r="H5" s="143">
        <v>95</v>
      </c>
      <c r="I5" s="144">
        <v>632</v>
      </c>
      <c r="J5" s="106" t="s">
        <v>265</v>
      </c>
    </row>
    <row r="6" spans="2:10" x14ac:dyDescent="0.4">
      <c r="B6" s="141"/>
      <c r="C6" s="143"/>
      <c r="D6" s="143"/>
      <c r="E6" s="143"/>
      <c r="F6" s="143"/>
      <c r="G6" s="143"/>
      <c r="H6" s="143"/>
      <c r="I6" s="145"/>
    </row>
    <row r="7" spans="2:10" x14ac:dyDescent="0.4">
      <c r="B7" s="141"/>
      <c r="C7" s="143"/>
      <c r="D7" s="143"/>
      <c r="E7" s="143">
        <f>E5+F5</f>
        <v>405</v>
      </c>
      <c r="F7" s="143"/>
      <c r="G7" s="143">
        <f>G5+H5</f>
        <v>332</v>
      </c>
      <c r="H7" s="143"/>
      <c r="I7" s="146"/>
      <c r="J7" s="323">
        <f>I5/22.5</f>
        <v>28.088888888888889</v>
      </c>
    </row>
    <row r="8" spans="2:10" x14ac:dyDescent="0.4">
      <c r="F8" s="323">
        <f>E7/76</f>
        <v>5.3289473684210522</v>
      </c>
      <c r="G8" s="323"/>
      <c r="H8" s="323">
        <f>G7/76</f>
        <v>4.3684210526315788</v>
      </c>
    </row>
  </sheetData>
  <mergeCells count="14">
    <mergeCell ref="I5:I7"/>
    <mergeCell ref="E7:F7"/>
    <mergeCell ref="G7:H7"/>
    <mergeCell ref="C5:C7"/>
    <mergeCell ref="D5:D7"/>
    <mergeCell ref="E5:E6"/>
    <mergeCell ref="F5:F6"/>
    <mergeCell ref="G5:G6"/>
    <mergeCell ref="H5:H6"/>
    <mergeCell ref="B2:C3"/>
    <mergeCell ref="D2:I2"/>
    <mergeCell ref="E3:F3"/>
    <mergeCell ref="G3:H3"/>
    <mergeCell ref="B4:B7"/>
  </mergeCells>
  <phoneticPr fontId="4"/>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C74BB-0B3A-4BA6-86BA-C95434654960}">
  <sheetPr>
    <pageSetUpPr fitToPage="1"/>
  </sheetPr>
  <dimension ref="B1:AE128"/>
  <sheetViews>
    <sheetView topLeftCell="A15" zoomScale="70" zoomScaleNormal="70" workbookViewId="0">
      <selection activeCell="B1" sqref="B1:R83"/>
    </sheetView>
  </sheetViews>
  <sheetFormatPr defaultRowHeight="18.75" x14ac:dyDescent="0.4"/>
  <cols>
    <col min="1" max="1" width="4.5" customWidth="1"/>
    <col min="2" max="2" width="21.75" customWidth="1"/>
    <col min="3" max="4" width="13.125" customWidth="1"/>
    <col min="5" max="5" width="17.875" customWidth="1"/>
    <col min="6" max="16" width="13.625" customWidth="1"/>
    <col min="17" max="18" width="22.25" customWidth="1"/>
    <col min="19" max="19" width="29.125" customWidth="1"/>
    <col min="20" max="20" width="22.625" customWidth="1"/>
    <col min="21" max="21" width="10.625" customWidth="1"/>
    <col min="22" max="22" width="16.375" customWidth="1"/>
    <col min="24" max="25" width="11.25" customWidth="1"/>
    <col min="27" max="27" width="17.375" customWidth="1"/>
  </cols>
  <sheetData>
    <row r="1" spans="2:29" ht="20.25" customHeight="1" thickBot="1" x14ac:dyDescent="0.45">
      <c r="B1" s="114" t="s">
        <v>197</v>
      </c>
      <c r="C1" s="1"/>
      <c r="D1" s="2"/>
      <c r="E1" s="3"/>
      <c r="F1" s="115" t="s">
        <v>81</v>
      </c>
      <c r="G1" s="116"/>
      <c r="H1" s="117"/>
      <c r="I1" s="115" t="s">
        <v>167</v>
      </c>
      <c r="J1" s="116"/>
      <c r="K1" s="117"/>
      <c r="L1" s="126" t="s">
        <v>82</v>
      </c>
      <c r="M1" s="127"/>
      <c r="N1" s="127"/>
      <c r="O1" s="127"/>
    </row>
    <row r="2" spans="2:29" ht="20.25" customHeight="1" x14ac:dyDescent="0.4">
      <c r="B2" s="114"/>
      <c r="C2" s="6" t="s">
        <v>8</v>
      </c>
      <c r="D2" s="2"/>
      <c r="E2" s="4" t="s">
        <v>4</v>
      </c>
      <c r="F2" s="115" t="s">
        <v>168</v>
      </c>
      <c r="G2" s="116"/>
      <c r="H2" s="117"/>
      <c r="I2" s="115" t="s">
        <v>168</v>
      </c>
      <c r="J2" s="116"/>
      <c r="K2" s="117"/>
      <c r="S2" s="5" t="s">
        <v>7</v>
      </c>
    </row>
    <row r="3" spans="2:29" ht="20.25" customHeight="1" thickBot="1" x14ac:dyDescent="0.45">
      <c r="B3" s="114"/>
      <c r="C3" s="248">
        <v>2520</v>
      </c>
      <c r="D3" s="249"/>
      <c r="E3" s="8" t="s">
        <v>9</v>
      </c>
      <c r="F3" s="118" t="s">
        <v>169</v>
      </c>
      <c r="G3" s="119"/>
      <c r="H3" s="120"/>
      <c r="I3" s="118" t="s">
        <v>169</v>
      </c>
      <c r="J3" s="119"/>
      <c r="K3" s="120"/>
      <c r="S3" s="9" t="s">
        <v>12</v>
      </c>
    </row>
    <row r="4" spans="2:29" ht="20.25" customHeight="1" x14ac:dyDescent="0.4">
      <c r="C4" s="248">
        <v>1040</v>
      </c>
      <c r="D4" s="249"/>
      <c r="E4" s="4" t="s">
        <v>13</v>
      </c>
      <c r="F4" s="115" t="s">
        <v>170</v>
      </c>
      <c r="G4" s="116"/>
      <c r="H4" s="117"/>
      <c r="I4" s="115" t="s">
        <v>170</v>
      </c>
      <c r="J4" s="116"/>
      <c r="K4" s="117"/>
    </row>
    <row r="5" spans="2:29" ht="20.25" customHeight="1" x14ac:dyDescent="0.4">
      <c r="C5" s="248">
        <v>1040</v>
      </c>
      <c r="D5" s="249"/>
      <c r="E5" s="8" t="s">
        <v>16</v>
      </c>
      <c r="F5" s="118" t="s">
        <v>171</v>
      </c>
      <c r="G5" s="119"/>
      <c r="H5" s="120"/>
      <c r="I5" s="118" t="s">
        <v>171</v>
      </c>
      <c r="J5" s="119"/>
      <c r="K5" s="120"/>
    </row>
    <row r="6" spans="2:29" ht="20.25" customHeight="1" x14ac:dyDescent="0.4">
      <c r="E6" s="4" t="s">
        <v>21</v>
      </c>
      <c r="F6" s="115"/>
      <c r="G6" s="116"/>
      <c r="H6" s="117"/>
      <c r="I6" s="115"/>
      <c r="J6" s="116"/>
      <c r="K6" s="117"/>
      <c r="S6" t="s">
        <v>23</v>
      </c>
    </row>
    <row r="7" spans="2:29" ht="20.25" customHeight="1" x14ac:dyDescent="0.4">
      <c r="E7" s="8" t="s">
        <v>26</v>
      </c>
      <c r="F7" s="118"/>
      <c r="G7" s="119"/>
      <c r="H7" s="120"/>
      <c r="I7" s="118"/>
      <c r="J7" s="119"/>
      <c r="K7" s="120"/>
      <c r="S7" t="s">
        <v>25</v>
      </c>
    </row>
    <row r="8" spans="2:29" ht="20.25" customHeight="1" x14ac:dyDescent="0.4">
      <c r="E8" s="111" t="s">
        <v>7</v>
      </c>
      <c r="F8" s="115"/>
      <c r="G8" s="116"/>
      <c r="H8" s="117"/>
      <c r="I8" s="115"/>
      <c r="J8" s="116"/>
      <c r="K8" s="117"/>
      <c r="S8" t="s">
        <v>28</v>
      </c>
    </row>
    <row r="9" spans="2:29" ht="20.25" customHeight="1" x14ac:dyDescent="0.4">
      <c r="E9" s="8" t="s">
        <v>29</v>
      </c>
      <c r="F9" s="118"/>
      <c r="G9" s="119"/>
      <c r="H9" s="120"/>
      <c r="I9" s="118"/>
      <c r="J9" s="119"/>
      <c r="K9" s="120"/>
    </row>
    <row r="10" spans="2:29" ht="20.25" customHeight="1" x14ac:dyDescent="0.4">
      <c r="E10" s="4" t="s">
        <v>31</v>
      </c>
      <c r="F10" s="115"/>
      <c r="G10" s="116"/>
      <c r="H10" s="117"/>
      <c r="I10" s="115"/>
      <c r="J10" s="116"/>
      <c r="K10" s="117"/>
      <c r="S10" t="s">
        <v>33</v>
      </c>
    </row>
    <row r="11" spans="2:29" ht="20.25" customHeight="1" x14ac:dyDescent="0.4">
      <c r="E11" s="8"/>
      <c r="F11" s="118"/>
      <c r="G11" s="119"/>
      <c r="H11" s="120"/>
      <c r="I11" s="118"/>
      <c r="J11" s="119"/>
      <c r="K11" s="120"/>
      <c r="S11" t="s">
        <v>35</v>
      </c>
    </row>
    <row r="12" spans="2:29" ht="20.25" customHeight="1" x14ac:dyDescent="0.4">
      <c r="E12" s="4"/>
      <c r="F12" s="115"/>
      <c r="G12" s="116"/>
      <c r="H12" s="117"/>
      <c r="I12" s="115"/>
      <c r="J12" s="116"/>
      <c r="K12" s="117"/>
    </row>
    <row r="13" spans="2:29" ht="20.25" customHeight="1" x14ac:dyDescent="0.4">
      <c r="E13" s="8"/>
      <c r="F13" s="118"/>
      <c r="G13" s="119"/>
      <c r="H13" s="120"/>
      <c r="I13" s="118"/>
      <c r="J13" s="119"/>
      <c r="K13" s="120"/>
      <c r="W13" s="14" t="s">
        <v>91</v>
      </c>
    </row>
    <row r="14" spans="2:29" ht="22.5" customHeight="1" thickBot="1" x14ac:dyDescent="0.45">
      <c r="W14" s="128" t="s">
        <v>92</v>
      </c>
      <c r="X14" s="128"/>
      <c r="Y14" s="128"/>
      <c r="Z14" s="129" t="s">
        <v>93</v>
      </c>
      <c r="AA14" s="128" t="s">
        <v>94</v>
      </c>
      <c r="AB14" s="128"/>
      <c r="AC14" s="128"/>
    </row>
    <row r="15" spans="2:29" ht="27" customHeight="1" x14ac:dyDescent="0.4">
      <c r="C15" s="121"/>
      <c r="D15" s="122"/>
      <c r="E15" s="15">
        <v>45229</v>
      </c>
      <c r="F15" s="16" t="s">
        <v>38</v>
      </c>
      <c r="G15" s="15">
        <v>45230</v>
      </c>
      <c r="H15" s="16" t="s">
        <v>38</v>
      </c>
      <c r="I15" s="15">
        <v>45231</v>
      </c>
      <c r="J15" s="16" t="s">
        <v>38</v>
      </c>
      <c r="K15" s="15">
        <v>45232</v>
      </c>
      <c r="L15" s="16" t="s">
        <v>38</v>
      </c>
      <c r="M15" s="15">
        <v>45233</v>
      </c>
      <c r="N15" s="16" t="s">
        <v>38</v>
      </c>
      <c r="O15" s="15">
        <v>45234</v>
      </c>
      <c r="P15" s="16" t="s">
        <v>38</v>
      </c>
      <c r="Q15" s="17" t="s">
        <v>39</v>
      </c>
      <c r="R15" s="17" t="s">
        <v>40</v>
      </c>
      <c r="T15" s="18" t="s">
        <v>41</v>
      </c>
      <c r="U15" s="19"/>
      <c r="W15" s="130" t="s">
        <v>95</v>
      </c>
      <c r="X15" s="130"/>
      <c r="Y15" s="130"/>
      <c r="Z15" s="129"/>
      <c r="AA15" s="130" t="s">
        <v>96</v>
      </c>
      <c r="AB15" s="130"/>
      <c r="AC15" s="130"/>
    </row>
    <row r="16" spans="2:29" ht="27" customHeight="1" x14ac:dyDescent="0.4">
      <c r="B16" s="20"/>
      <c r="C16" s="21" t="s">
        <v>42</v>
      </c>
      <c r="D16" s="21" t="s">
        <v>43</v>
      </c>
      <c r="E16" s="4" t="s">
        <v>44</v>
      </c>
      <c r="F16" s="4"/>
      <c r="G16" s="4" t="s">
        <v>45</v>
      </c>
      <c r="H16" s="4"/>
      <c r="I16" s="4" t="s">
        <v>46</v>
      </c>
      <c r="J16" s="4"/>
      <c r="K16" s="4" t="s">
        <v>47</v>
      </c>
      <c r="L16" s="4"/>
      <c r="M16" s="4" t="s">
        <v>48</v>
      </c>
      <c r="N16" s="4"/>
      <c r="O16" s="4" t="s">
        <v>49</v>
      </c>
      <c r="P16" s="4"/>
      <c r="Q16" s="22"/>
      <c r="R16" s="23"/>
      <c r="T16" s="24" t="s">
        <v>50</v>
      </c>
      <c r="U16" s="25">
        <v>353</v>
      </c>
      <c r="W16" s="130"/>
      <c r="X16" s="130"/>
      <c r="Y16" s="130"/>
      <c r="Z16" s="129"/>
      <c r="AA16" s="130"/>
      <c r="AB16" s="130"/>
      <c r="AC16" s="130"/>
    </row>
    <row r="17" spans="2:31" ht="27" customHeight="1" x14ac:dyDescent="0.4">
      <c r="B17" s="8"/>
      <c r="C17" s="26"/>
      <c r="D17" s="8">
        <f t="shared" ref="D17:D24" si="0">C17/5</f>
        <v>0</v>
      </c>
      <c r="E17" s="8"/>
      <c r="F17" s="8">
        <f t="shared" ref="F17:F24" si="1">E17</f>
        <v>0</v>
      </c>
      <c r="G17" s="8"/>
      <c r="H17" s="8">
        <f t="shared" ref="H17:H24" si="2">F17+G17</f>
        <v>0</v>
      </c>
      <c r="I17" s="8"/>
      <c r="J17" s="8">
        <f t="shared" ref="J17:J24" si="3">H17+I17</f>
        <v>0</v>
      </c>
      <c r="K17" s="8"/>
      <c r="L17" s="8">
        <f t="shared" ref="L17:L24" si="4">J17+K17</f>
        <v>0</v>
      </c>
      <c r="M17" s="8"/>
      <c r="N17" s="8">
        <f t="shared" ref="N17:N24" si="5">L17+M17</f>
        <v>0</v>
      </c>
      <c r="O17" s="8"/>
      <c r="P17" s="8"/>
      <c r="Q17" s="27">
        <f t="shared" ref="Q17:Q27" si="6">E17+G17+I17+K17+M17+O17</f>
        <v>0</v>
      </c>
      <c r="R17" s="27">
        <v>0</v>
      </c>
      <c r="T17" s="24" t="s">
        <v>52</v>
      </c>
      <c r="U17" s="25">
        <v>588</v>
      </c>
      <c r="W17" s="29"/>
      <c r="X17" s="29" t="s">
        <v>98</v>
      </c>
      <c r="Y17" s="29" t="s">
        <v>99</v>
      </c>
      <c r="Z17" s="129"/>
      <c r="AA17" s="29" t="s">
        <v>100</v>
      </c>
      <c r="AB17" s="29" t="s">
        <v>101</v>
      </c>
      <c r="AC17" s="29" t="s">
        <v>102</v>
      </c>
    </row>
    <row r="18" spans="2:31" ht="27" customHeight="1" x14ac:dyDescent="0.4">
      <c r="B18" s="12"/>
      <c r="C18" s="21"/>
      <c r="D18" s="4">
        <f t="shared" si="0"/>
        <v>0</v>
      </c>
      <c r="E18" s="4"/>
      <c r="F18" s="4">
        <f t="shared" si="1"/>
        <v>0</v>
      </c>
      <c r="G18" s="4"/>
      <c r="H18" s="4">
        <f t="shared" si="2"/>
        <v>0</v>
      </c>
      <c r="I18" s="4"/>
      <c r="J18" s="4">
        <f t="shared" si="3"/>
        <v>0</v>
      </c>
      <c r="K18" s="4"/>
      <c r="L18" s="4">
        <f t="shared" si="4"/>
        <v>0</v>
      </c>
      <c r="M18" s="4"/>
      <c r="N18" s="4">
        <f t="shared" si="5"/>
        <v>0</v>
      </c>
      <c r="O18" s="4"/>
      <c r="P18" s="4"/>
      <c r="Q18" s="30">
        <f t="shared" si="6"/>
        <v>0</v>
      </c>
      <c r="R18" s="27">
        <v>0</v>
      </c>
      <c r="T18" s="24"/>
      <c r="U18" s="31" t="s">
        <v>54</v>
      </c>
      <c r="W18" s="29" t="s">
        <v>103</v>
      </c>
      <c r="X18" s="29">
        <v>38.6</v>
      </c>
      <c r="Y18" s="29">
        <v>0.28741623231571106</v>
      </c>
      <c r="Z18" s="129"/>
      <c r="AA18" s="32">
        <v>71.854058078927764</v>
      </c>
      <c r="AB18" s="29">
        <v>718540.58078927768</v>
      </c>
      <c r="AC18" s="33">
        <v>182.37070578408063</v>
      </c>
      <c r="AD18" s="34">
        <v>220</v>
      </c>
    </row>
    <row r="19" spans="2:31" ht="27" customHeight="1" x14ac:dyDescent="0.4">
      <c r="B19" s="8"/>
      <c r="C19" s="26"/>
      <c r="D19" s="8">
        <f t="shared" si="0"/>
        <v>0</v>
      </c>
      <c r="E19" s="8"/>
      <c r="F19" s="8">
        <f t="shared" si="1"/>
        <v>0</v>
      </c>
      <c r="G19" s="8"/>
      <c r="H19" s="8">
        <f t="shared" si="2"/>
        <v>0</v>
      </c>
      <c r="I19" s="8"/>
      <c r="J19" s="8">
        <f t="shared" si="3"/>
        <v>0</v>
      </c>
      <c r="K19" s="8"/>
      <c r="L19" s="8">
        <f t="shared" si="4"/>
        <v>0</v>
      </c>
      <c r="M19" s="8"/>
      <c r="N19" s="8">
        <f t="shared" si="5"/>
        <v>0</v>
      </c>
      <c r="O19" s="8"/>
      <c r="P19" s="8"/>
      <c r="Q19" s="27">
        <f t="shared" si="6"/>
        <v>0</v>
      </c>
      <c r="R19" s="27">
        <v>0</v>
      </c>
      <c r="T19" s="24"/>
      <c r="U19" s="25"/>
      <c r="W19" s="29" t="s">
        <v>104</v>
      </c>
      <c r="X19" s="29">
        <v>74.2</v>
      </c>
      <c r="Y19" s="29">
        <v>0.55249441548771405</v>
      </c>
      <c r="Z19" s="129"/>
      <c r="AA19" s="32">
        <v>138.12360387192851</v>
      </c>
      <c r="AB19" s="29">
        <v>1381236.038719285</v>
      </c>
      <c r="AC19" s="33">
        <v>213.153709678902</v>
      </c>
      <c r="AD19" s="34">
        <v>260</v>
      </c>
    </row>
    <row r="20" spans="2:31" ht="27" customHeight="1" x14ac:dyDescent="0.4">
      <c r="B20" s="4" t="s">
        <v>9</v>
      </c>
      <c r="C20" s="4">
        <v>360</v>
      </c>
      <c r="D20" s="4">
        <f t="shared" si="0"/>
        <v>72</v>
      </c>
      <c r="E20" s="4">
        <v>400</v>
      </c>
      <c r="F20" s="4">
        <f t="shared" si="1"/>
        <v>400</v>
      </c>
      <c r="G20" s="4"/>
      <c r="H20" s="4">
        <f t="shared" si="2"/>
        <v>400</v>
      </c>
      <c r="I20" s="4"/>
      <c r="J20" s="4">
        <f t="shared" si="3"/>
        <v>400</v>
      </c>
      <c r="K20" s="4"/>
      <c r="L20" s="4">
        <f t="shared" si="4"/>
        <v>400</v>
      </c>
      <c r="M20" s="4"/>
      <c r="N20" s="4">
        <f t="shared" si="5"/>
        <v>400</v>
      </c>
      <c r="O20" s="4"/>
      <c r="P20" s="4"/>
      <c r="Q20" s="30">
        <f t="shared" si="6"/>
        <v>400</v>
      </c>
      <c r="R20" s="28">
        <f>Q20-C20</f>
        <v>40</v>
      </c>
      <c r="T20" s="24" t="s">
        <v>105</v>
      </c>
      <c r="U20" s="31" t="s">
        <v>106</v>
      </c>
      <c r="W20" s="29" t="s">
        <v>107</v>
      </c>
      <c r="X20" s="29">
        <v>20.5</v>
      </c>
      <c r="Y20" s="29">
        <v>0.15264333581533879</v>
      </c>
      <c r="Z20" s="129"/>
      <c r="AA20" s="32">
        <v>38.160833953834697</v>
      </c>
      <c r="AB20" s="29">
        <v>381608.33953834698</v>
      </c>
      <c r="AC20" s="33">
        <v>39.26011723645545</v>
      </c>
    </row>
    <row r="21" spans="2:31" ht="27" customHeight="1" x14ac:dyDescent="0.4">
      <c r="B21" s="8" t="s">
        <v>13</v>
      </c>
      <c r="C21" s="100">
        <v>468</v>
      </c>
      <c r="D21" s="8">
        <f t="shared" si="0"/>
        <v>93.6</v>
      </c>
      <c r="E21" s="8"/>
      <c r="F21" s="8">
        <f t="shared" si="1"/>
        <v>0</v>
      </c>
      <c r="G21" s="8">
        <v>52</v>
      </c>
      <c r="H21" s="8">
        <f t="shared" si="2"/>
        <v>52</v>
      </c>
      <c r="I21" s="8">
        <v>74</v>
      </c>
      <c r="J21" s="8">
        <f t="shared" si="3"/>
        <v>126</v>
      </c>
      <c r="K21" s="8">
        <v>32</v>
      </c>
      <c r="L21" s="8">
        <f t="shared" si="4"/>
        <v>158</v>
      </c>
      <c r="M21" s="8">
        <v>197</v>
      </c>
      <c r="N21" s="8">
        <f t="shared" si="5"/>
        <v>355</v>
      </c>
      <c r="O21" s="8"/>
      <c r="P21" s="8"/>
      <c r="Q21" s="27">
        <f t="shared" si="6"/>
        <v>355</v>
      </c>
      <c r="R21" s="28">
        <f>Q21-C21</f>
        <v>-113</v>
      </c>
      <c r="T21" s="24" t="s">
        <v>108</v>
      </c>
      <c r="U21" s="31" t="s">
        <v>109</v>
      </c>
      <c r="W21" s="35"/>
      <c r="X21" s="35"/>
      <c r="Y21" s="35"/>
      <c r="Z21" s="35"/>
      <c r="AA21" s="35"/>
      <c r="AB21" s="35"/>
      <c r="AC21" s="35"/>
      <c r="AD21" s="35"/>
      <c r="AE21" s="35"/>
    </row>
    <row r="22" spans="2:31" ht="27" customHeight="1" thickBot="1" x14ac:dyDescent="0.45">
      <c r="B22" s="4" t="s">
        <v>16</v>
      </c>
      <c r="C22" s="101">
        <v>416</v>
      </c>
      <c r="D22" s="4">
        <f t="shared" si="0"/>
        <v>83.2</v>
      </c>
      <c r="E22" s="4"/>
      <c r="F22" s="4">
        <f t="shared" si="1"/>
        <v>0</v>
      </c>
      <c r="G22" s="4"/>
      <c r="H22" s="4">
        <f t="shared" si="2"/>
        <v>0</v>
      </c>
      <c r="I22" s="4"/>
      <c r="J22" s="4">
        <f t="shared" si="3"/>
        <v>0</v>
      </c>
      <c r="K22" s="4">
        <v>104</v>
      </c>
      <c r="L22" s="4">
        <f t="shared" si="4"/>
        <v>104</v>
      </c>
      <c r="M22" s="4">
        <v>0</v>
      </c>
      <c r="N22" s="4">
        <f t="shared" si="5"/>
        <v>104</v>
      </c>
      <c r="O22" s="4"/>
      <c r="P22" s="4"/>
      <c r="Q22" s="30">
        <f t="shared" si="6"/>
        <v>104</v>
      </c>
      <c r="R22" s="28">
        <f>Q22-C22</f>
        <v>-312</v>
      </c>
      <c r="T22" s="36"/>
      <c r="U22" s="37" t="s">
        <v>110</v>
      </c>
    </row>
    <row r="23" spans="2:31" ht="27" customHeight="1" x14ac:dyDescent="0.4">
      <c r="B23" s="26"/>
      <c r="C23" s="8"/>
      <c r="D23" s="8">
        <f t="shared" si="0"/>
        <v>0</v>
      </c>
      <c r="E23" s="8"/>
      <c r="F23" s="8">
        <f t="shared" si="1"/>
        <v>0</v>
      </c>
      <c r="G23" s="8"/>
      <c r="H23" s="8">
        <f t="shared" si="2"/>
        <v>0</v>
      </c>
      <c r="I23" s="8"/>
      <c r="J23" s="8">
        <f t="shared" si="3"/>
        <v>0</v>
      </c>
      <c r="K23" s="8"/>
      <c r="L23" s="8">
        <f t="shared" si="4"/>
        <v>0</v>
      </c>
      <c r="M23" s="8"/>
      <c r="N23" s="8">
        <f t="shared" si="5"/>
        <v>0</v>
      </c>
      <c r="O23" s="8"/>
      <c r="P23" s="8"/>
      <c r="Q23" s="27">
        <f t="shared" si="6"/>
        <v>0</v>
      </c>
      <c r="R23" s="27">
        <v>0</v>
      </c>
    </row>
    <row r="24" spans="2:31" ht="27" customHeight="1" thickBot="1" x14ac:dyDescent="0.45">
      <c r="B24" s="4"/>
      <c r="C24" s="12"/>
      <c r="D24" s="4">
        <f t="shared" si="0"/>
        <v>0</v>
      </c>
      <c r="E24" s="4"/>
      <c r="F24" s="4">
        <f t="shared" si="1"/>
        <v>0</v>
      </c>
      <c r="G24" s="4"/>
      <c r="H24" s="4">
        <f t="shared" si="2"/>
        <v>0</v>
      </c>
      <c r="I24" s="4"/>
      <c r="J24" s="4">
        <f t="shared" si="3"/>
        <v>0</v>
      </c>
      <c r="K24" s="4"/>
      <c r="L24" s="4">
        <f t="shared" si="4"/>
        <v>0</v>
      </c>
      <c r="M24" s="4"/>
      <c r="N24" s="4">
        <f t="shared" si="5"/>
        <v>0</v>
      </c>
      <c r="O24" s="4"/>
      <c r="P24" s="4"/>
      <c r="Q24" s="30">
        <f t="shared" si="6"/>
        <v>0</v>
      </c>
      <c r="R24" s="27">
        <v>0</v>
      </c>
    </row>
    <row r="25" spans="2:31" ht="27" customHeight="1" x14ac:dyDescent="0.4">
      <c r="B25" s="8"/>
      <c r="C25" s="8"/>
      <c r="D25" s="8"/>
      <c r="E25" s="8"/>
      <c r="F25" s="8"/>
      <c r="G25" s="8"/>
      <c r="H25" s="8"/>
      <c r="I25" s="8"/>
      <c r="J25" s="8"/>
      <c r="K25" s="8"/>
      <c r="L25" s="8"/>
      <c r="M25" s="8"/>
      <c r="N25" s="8"/>
      <c r="O25" s="8"/>
      <c r="P25" s="8"/>
      <c r="Q25" s="27">
        <f t="shared" si="6"/>
        <v>0</v>
      </c>
      <c r="R25" s="27">
        <f>Q25-C25</f>
        <v>0</v>
      </c>
      <c r="T25" s="38" t="s">
        <v>111</v>
      </c>
      <c r="U25" s="19"/>
    </row>
    <row r="26" spans="2:31" ht="27" customHeight="1" x14ac:dyDescent="0.4">
      <c r="B26" s="4"/>
      <c r="C26" s="12"/>
      <c r="D26" s="4"/>
      <c r="E26" s="4"/>
      <c r="F26" s="4"/>
      <c r="G26" s="4"/>
      <c r="H26" s="4"/>
      <c r="I26" s="4"/>
      <c r="J26" s="4"/>
      <c r="K26" s="4"/>
      <c r="L26" s="4"/>
      <c r="M26" s="4"/>
      <c r="N26" s="4"/>
      <c r="O26" s="4"/>
      <c r="P26" s="4"/>
      <c r="Q26" s="30">
        <f t="shared" si="6"/>
        <v>0</v>
      </c>
      <c r="R26" s="27">
        <f>Q26-C26</f>
        <v>0</v>
      </c>
      <c r="T26" s="24" t="s">
        <v>105</v>
      </c>
      <c r="U26" s="31" t="s">
        <v>112</v>
      </c>
    </row>
    <row r="27" spans="2:31" ht="27" customHeight="1" thickBot="1" x14ac:dyDescent="0.45">
      <c r="B27" s="8"/>
      <c r="C27" s="8"/>
      <c r="D27" s="26"/>
      <c r="E27" s="8"/>
      <c r="F27" s="8"/>
      <c r="G27" s="8"/>
      <c r="H27" s="8"/>
      <c r="I27" s="8"/>
      <c r="J27" s="8"/>
      <c r="K27" s="8"/>
      <c r="L27" s="8"/>
      <c r="M27" s="8"/>
      <c r="N27" s="8"/>
      <c r="O27" s="8"/>
      <c r="P27" s="8"/>
      <c r="Q27" s="39">
        <f t="shared" si="6"/>
        <v>0</v>
      </c>
      <c r="R27" s="27">
        <f>Q27-C27</f>
        <v>0</v>
      </c>
      <c r="T27" s="24" t="s">
        <v>108</v>
      </c>
      <c r="U27" s="31" t="s">
        <v>113</v>
      </c>
    </row>
    <row r="28" spans="2:31" ht="22.5" customHeight="1" thickBot="1" x14ac:dyDescent="0.45">
      <c r="B28" s="40"/>
      <c r="C28" s="40"/>
      <c r="D28" s="40"/>
      <c r="E28" s="40"/>
      <c r="F28" s="40"/>
      <c r="G28" s="40"/>
      <c r="H28" s="40"/>
      <c r="I28" s="40"/>
      <c r="J28" s="40"/>
      <c r="K28" s="40"/>
      <c r="L28" s="40"/>
      <c r="M28" s="40"/>
      <c r="N28" s="40"/>
      <c r="O28" s="40"/>
      <c r="P28" s="40"/>
      <c r="T28" s="24"/>
      <c r="U28" s="31" t="s">
        <v>114</v>
      </c>
    </row>
    <row r="29" spans="2:31" ht="27" customHeight="1" thickBot="1" x14ac:dyDescent="0.45">
      <c r="C29" s="121" t="s">
        <v>56</v>
      </c>
      <c r="D29" s="122"/>
      <c r="E29" s="15">
        <f>O15+2</f>
        <v>45236</v>
      </c>
      <c r="F29" s="16" t="s">
        <v>38</v>
      </c>
      <c r="G29" s="15">
        <f>E29+1</f>
        <v>45237</v>
      </c>
      <c r="H29" s="16" t="s">
        <v>38</v>
      </c>
      <c r="I29" s="15">
        <f>G29+1</f>
        <v>45238</v>
      </c>
      <c r="J29" s="16" t="s">
        <v>38</v>
      </c>
      <c r="K29" s="15">
        <f>I29+1</f>
        <v>45239</v>
      </c>
      <c r="L29" s="16" t="s">
        <v>38</v>
      </c>
      <c r="M29" s="15">
        <f>K29+1</f>
        <v>45240</v>
      </c>
      <c r="N29" s="16" t="s">
        <v>38</v>
      </c>
      <c r="O29" s="15">
        <f>M29+1</f>
        <v>45241</v>
      </c>
      <c r="P29" s="16" t="s">
        <v>38</v>
      </c>
      <c r="Q29" s="17" t="s">
        <v>39</v>
      </c>
      <c r="R29" s="17" t="s">
        <v>40</v>
      </c>
      <c r="T29" s="36"/>
      <c r="U29" s="41"/>
    </row>
    <row r="30" spans="2:31" ht="27" customHeight="1" x14ac:dyDescent="0.4">
      <c r="B30" s="20"/>
      <c r="C30" s="21"/>
      <c r="D30" s="21"/>
      <c r="E30" s="4" t="s">
        <v>44</v>
      </c>
      <c r="F30" s="4"/>
      <c r="G30" s="4" t="s">
        <v>45</v>
      </c>
      <c r="H30" s="4"/>
      <c r="I30" s="4" t="s">
        <v>46</v>
      </c>
      <c r="J30" s="4"/>
      <c r="K30" s="4" t="s">
        <v>47</v>
      </c>
      <c r="L30" s="4"/>
      <c r="M30" s="4" t="s">
        <v>48</v>
      </c>
      <c r="N30" s="4"/>
      <c r="O30" s="4" t="s">
        <v>49</v>
      </c>
      <c r="P30" s="4"/>
      <c r="Q30" s="22"/>
      <c r="R30" s="23"/>
    </row>
    <row r="31" spans="2:31" ht="27" customHeight="1" thickBot="1" x14ac:dyDescent="0.45">
      <c r="B31" s="8"/>
      <c r="C31" s="26"/>
      <c r="D31" s="8">
        <f>C31/5</f>
        <v>0</v>
      </c>
      <c r="E31" s="8"/>
      <c r="F31" s="8">
        <f t="shared" ref="F31:F38" si="7">E31</f>
        <v>0</v>
      </c>
      <c r="G31" s="8"/>
      <c r="H31" s="8">
        <f t="shared" ref="H31:H38" si="8">F31+G31</f>
        <v>0</v>
      </c>
      <c r="I31" s="8"/>
      <c r="J31" s="8">
        <f t="shared" ref="J31:J38" si="9">H31+I31</f>
        <v>0</v>
      </c>
      <c r="K31" s="8"/>
      <c r="L31" s="8">
        <f t="shared" ref="L31:L38" si="10">J31+K31</f>
        <v>0</v>
      </c>
      <c r="M31" s="8"/>
      <c r="N31" s="8">
        <f t="shared" ref="N31:N38" si="11">L31+M31</f>
        <v>0</v>
      </c>
      <c r="O31" s="8"/>
      <c r="P31" s="8"/>
      <c r="Q31" s="27">
        <f t="shared" ref="Q31:Q41" si="12">E31+G31+I31+K31+M31+O31</f>
        <v>0</v>
      </c>
      <c r="R31" s="27">
        <v>0</v>
      </c>
    </row>
    <row r="32" spans="2:31" ht="27" customHeight="1" x14ac:dyDescent="0.4">
      <c r="B32" s="12"/>
      <c r="C32" s="21"/>
      <c r="D32" s="4">
        <f t="shared" ref="D32:D38" si="13">C32/5</f>
        <v>0</v>
      </c>
      <c r="E32" s="4"/>
      <c r="F32" s="4">
        <f t="shared" si="7"/>
        <v>0</v>
      </c>
      <c r="G32" s="4"/>
      <c r="H32" s="4">
        <f t="shared" si="8"/>
        <v>0</v>
      </c>
      <c r="I32" s="4"/>
      <c r="J32" s="4">
        <f t="shared" si="9"/>
        <v>0</v>
      </c>
      <c r="K32" s="4"/>
      <c r="L32" s="4">
        <f t="shared" si="10"/>
        <v>0</v>
      </c>
      <c r="M32" s="4"/>
      <c r="N32" s="4">
        <f t="shared" si="11"/>
        <v>0</v>
      </c>
      <c r="O32" s="4"/>
      <c r="P32" s="4"/>
      <c r="Q32" s="30">
        <f t="shared" si="12"/>
        <v>0</v>
      </c>
      <c r="R32" s="27">
        <v>0</v>
      </c>
      <c r="T32" s="38" t="s">
        <v>115</v>
      </c>
      <c r="U32" s="19"/>
    </row>
    <row r="33" spans="2:21" ht="27" customHeight="1" x14ac:dyDescent="0.4">
      <c r="B33" s="8"/>
      <c r="C33" s="26"/>
      <c r="D33" s="8">
        <f t="shared" si="13"/>
        <v>0</v>
      </c>
      <c r="E33" s="8"/>
      <c r="F33" s="8">
        <f t="shared" si="7"/>
        <v>0</v>
      </c>
      <c r="G33" s="8"/>
      <c r="H33" s="8">
        <f t="shared" si="8"/>
        <v>0</v>
      </c>
      <c r="I33" s="8"/>
      <c r="J33" s="8">
        <f t="shared" si="9"/>
        <v>0</v>
      </c>
      <c r="K33" s="8"/>
      <c r="L33" s="8">
        <f t="shared" si="10"/>
        <v>0</v>
      </c>
      <c r="M33" s="8"/>
      <c r="N33" s="8">
        <f t="shared" si="11"/>
        <v>0</v>
      </c>
      <c r="O33" s="8"/>
      <c r="P33" s="8"/>
      <c r="Q33" s="27">
        <f t="shared" si="12"/>
        <v>0</v>
      </c>
      <c r="R33" s="27">
        <v>0</v>
      </c>
      <c r="T33" s="24" t="s">
        <v>105</v>
      </c>
      <c r="U33" s="31" t="s">
        <v>116</v>
      </c>
    </row>
    <row r="34" spans="2:21" ht="27" customHeight="1" x14ac:dyDescent="0.4">
      <c r="B34" s="4" t="s">
        <v>9</v>
      </c>
      <c r="C34" s="4">
        <v>630</v>
      </c>
      <c r="D34" s="4">
        <f t="shared" si="13"/>
        <v>126</v>
      </c>
      <c r="E34" s="4">
        <v>499</v>
      </c>
      <c r="F34" s="4">
        <f t="shared" si="7"/>
        <v>499</v>
      </c>
      <c r="G34" s="4">
        <v>42</v>
      </c>
      <c r="H34" s="4">
        <f t="shared" si="8"/>
        <v>541</v>
      </c>
      <c r="I34" s="4">
        <v>89</v>
      </c>
      <c r="J34" s="4">
        <f t="shared" si="9"/>
        <v>630</v>
      </c>
      <c r="K34" s="4">
        <v>86</v>
      </c>
      <c r="L34" s="4">
        <f t="shared" si="10"/>
        <v>716</v>
      </c>
      <c r="M34" s="4"/>
      <c r="N34" s="4">
        <f t="shared" si="11"/>
        <v>716</v>
      </c>
      <c r="O34" s="4"/>
      <c r="P34" s="4"/>
      <c r="Q34" s="30">
        <f t="shared" si="12"/>
        <v>716</v>
      </c>
      <c r="R34" s="28">
        <f>Q34-C34</f>
        <v>86</v>
      </c>
      <c r="T34" s="24" t="s">
        <v>108</v>
      </c>
      <c r="U34" s="31" t="s">
        <v>117</v>
      </c>
    </row>
    <row r="35" spans="2:21" ht="27" customHeight="1" x14ac:dyDescent="0.4">
      <c r="B35" s="8" t="s">
        <v>13</v>
      </c>
      <c r="C35" s="100">
        <v>52</v>
      </c>
      <c r="D35" s="8">
        <f t="shared" si="13"/>
        <v>10.4</v>
      </c>
      <c r="E35" s="8"/>
      <c r="F35" s="8">
        <f t="shared" si="7"/>
        <v>0</v>
      </c>
      <c r="G35" s="8"/>
      <c r="H35" s="8">
        <f t="shared" si="8"/>
        <v>0</v>
      </c>
      <c r="I35" s="8"/>
      <c r="J35" s="8">
        <f t="shared" si="9"/>
        <v>0</v>
      </c>
      <c r="K35" s="8">
        <v>52</v>
      </c>
      <c r="L35" s="8">
        <f t="shared" si="10"/>
        <v>52</v>
      </c>
      <c r="M35" s="8"/>
      <c r="N35" s="8">
        <f t="shared" si="11"/>
        <v>52</v>
      </c>
      <c r="O35" s="8"/>
      <c r="P35" s="8"/>
      <c r="Q35" s="27">
        <f t="shared" si="12"/>
        <v>52</v>
      </c>
      <c r="R35" s="28">
        <f>Q35-C35</f>
        <v>0</v>
      </c>
      <c r="T35" s="24"/>
      <c r="U35" s="31" t="s">
        <v>118</v>
      </c>
    </row>
    <row r="36" spans="2:21" ht="27" customHeight="1" thickBot="1" x14ac:dyDescent="0.45">
      <c r="B36" s="4" t="s">
        <v>16</v>
      </c>
      <c r="C36" s="101">
        <v>416</v>
      </c>
      <c r="D36" s="4">
        <f t="shared" si="13"/>
        <v>83.2</v>
      </c>
      <c r="E36" s="4"/>
      <c r="F36" s="4">
        <f t="shared" si="7"/>
        <v>0</v>
      </c>
      <c r="G36" s="4">
        <v>104</v>
      </c>
      <c r="H36" s="4">
        <f t="shared" si="8"/>
        <v>104</v>
      </c>
      <c r="I36" s="4">
        <v>156</v>
      </c>
      <c r="J36" s="4">
        <f t="shared" si="9"/>
        <v>260</v>
      </c>
      <c r="K36" s="4">
        <v>104</v>
      </c>
      <c r="L36" s="4">
        <f t="shared" si="10"/>
        <v>364</v>
      </c>
      <c r="M36" s="4"/>
      <c r="N36" s="4">
        <f t="shared" si="11"/>
        <v>364</v>
      </c>
      <c r="O36" s="4"/>
      <c r="P36" s="4"/>
      <c r="Q36" s="30">
        <f t="shared" si="12"/>
        <v>364</v>
      </c>
      <c r="R36" s="28">
        <f>Q36-C36</f>
        <v>-52</v>
      </c>
      <c r="T36" s="36"/>
      <c r="U36" s="41"/>
    </row>
    <row r="37" spans="2:21" ht="27" customHeight="1" x14ac:dyDescent="0.4">
      <c r="B37" s="26"/>
      <c r="C37" s="8"/>
      <c r="D37" s="8">
        <f t="shared" si="13"/>
        <v>0</v>
      </c>
      <c r="E37" s="8"/>
      <c r="F37" s="8">
        <f t="shared" si="7"/>
        <v>0</v>
      </c>
      <c r="G37" s="8"/>
      <c r="H37" s="8">
        <f t="shared" si="8"/>
        <v>0</v>
      </c>
      <c r="I37" s="8"/>
      <c r="J37" s="8">
        <f t="shared" si="9"/>
        <v>0</v>
      </c>
      <c r="K37" s="8"/>
      <c r="L37" s="8">
        <f t="shared" si="10"/>
        <v>0</v>
      </c>
      <c r="M37" s="8"/>
      <c r="N37" s="8">
        <f t="shared" si="11"/>
        <v>0</v>
      </c>
      <c r="O37" s="8"/>
      <c r="P37" s="8"/>
      <c r="Q37" s="27">
        <f t="shared" si="12"/>
        <v>0</v>
      </c>
      <c r="R37" s="27">
        <v>0</v>
      </c>
    </row>
    <row r="38" spans="2:21" ht="27" customHeight="1" x14ac:dyDescent="0.4">
      <c r="B38" s="4"/>
      <c r="C38" s="12"/>
      <c r="D38" s="4">
        <f t="shared" si="13"/>
        <v>0</v>
      </c>
      <c r="E38" s="4"/>
      <c r="F38" s="4">
        <f t="shared" si="7"/>
        <v>0</v>
      </c>
      <c r="G38" s="4"/>
      <c r="H38" s="4">
        <f t="shared" si="8"/>
        <v>0</v>
      </c>
      <c r="I38" s="4"/>
      <c r="J38" s="4">
        <f t="shared" si="9"/>
        <v>0</v>
      </c>
      <c r="K38" s="4"/>
      <c r="L38" s="4">
        <f t="shared" si="10"/>
        <v>0</v>
      </c>
      <c r="M38" s="4"/>
      <c r="N38" s="4">
        <f t="shared" si="11"/>
        <v>0</v>
      </c>
      <c r="O38" s="4"/>
      <c r="P38" s="4"/>
      <c r="Q38" s="30">
        <f t="shared" si="12"/>
        <v>0</v>
      </c>
      <c r="R38" s="27">
        <v>0</v>
      </c>
    </row>
    <row r="39" spans="2:21" ht="27" customHeight="1" x14ac:dyDescent="0.4">
      <c r="B39" s="8"/>
      <c r="C39" s="8"/>
      <c r="D39" s="8"/>
      <c r="E39" s="8"/>
      <c r="F39" s="8"/>
      <c r="G39" s="8"/>
      <c r="H39" s="8"/>
      <c r="I39" s="8"/>
      <c r="J39" s="8"/>
      <c r="K39" s="8"/>
      <c r="L39" s="8"/>
      <c r="M39" s="8"/>
      <c r="N39" s="8"/>
      <c r="O39" s="8"/>
      <c r="P39" s="8"/>
      <c r="Q39" s="27">
        <f t="shared" si="12"/>
        <v>0</v>
      </c>
      <c r="R39" s="27">
        <f>Q39-C39</f>
        <v>0</v>
      </c>
    </row>
    <row r="40" spans="2:21" ht="27" customHeight="1" x14ac:dyDescent="0.4">
      <c r="B40" s="4"/>
      <c r="C40" s="12"/>
      <c r="D40" s="4"/>
      <c r="E40" s="4"/>
      <c r="F40" s="4"/>
      <c r="G40" s="4"/>
      <c r="H40" s="4"/>
      <c r="I40" s="4"/>
      <c r="J40" s="4"/>
      <c r="K40" s="4"/>
      <c r="L40" s="4"/>
      <c r="M40" s="4"/>
      <c r="N40" s="4"/>
      <c r="O40" s="4"/>
      <c r="P40" s="4"/>
      <c r="Q40" s="30">
        <f t="shared" si="12"/>
        <v>0</v>
      </c>
      <c r="R40" s="27">
        <f>Q40-C40</f>
        <v>0</v>
      </c>
    </row>
    <row r="41" spans="2:21" ht="27" customHeight="1" thickBot="1" x14ac:dyDescent="0.45">
      <c r="B41" s="8"/>
      <c r="C41" s="8"/>
      <c r="D41" s="26"/>
      <c r="E41" s="8"/>
      <c r="F41" s="8"/>
      <c r="G41" s="8"/>
      <c r="H41" s="8"/>
      <c r="I41" s="8"/>
      <c r="J41" s="8"/>
      <c r="K41" s="8"/>
      <c r="L41" s="8"/>
      <c r="M41" s="8"/>
      <c r="N41" s="8"/>
      <c r="O41" s="8"/>
      <c r="P41" s="8"/>
      <c r="Q41" s="39">
        <f t="shared" si="12"/>
        <v>0</v>
      </c>
      <c r="R41" s="27">
        <f>Q41-C41</f>
        <v>0</v>
      </c>
    </row>
    <row r="42" spans="2:21" ht="136.5" customHeight="1" x14ac:dyDescent="0.4">
      <c r="B42" s="42"/>
      <c r="C42" s="42"/>
      <c r="D42" s="42"/>
      <c r="E42" s="42"/>
      <c r="F42" s="42"/>
      <c r="G42" s="42"/>
      <c r="H42" s="42"/>
      <c r="I42" s="42"/>
      <c r="J42" s="42"/>
      <c r="K42" s="42"/>
      <c r="L42" s="42"/>
      <c r="M42" s="42"/>
      <c r="N42" s="42"/>
      <c r="O42" s="42"/>
      <c r="P42" s="42"/>
    </row>
    <row r="43" spans="2:21" ht="18" customHeight="1" x14ac:dyDescent="0.4">
      <c r="B43" s="43"/>
      <c r="C43" s="123" t="s">
        <v>56</v>
      </c>
      <c r="D43" s="124"/>
      <c r="E43" s="44">
        <f>O29+2</f>
        <v>45243</v>
      </c>
      <c r="F43" s="45" t="s">
        <v>38</v>
      </c>
      <c r="G43" s="44">
        <f>E43+1</f>
        <v>45244</v>
      </c>
      <c r="H43" s="45" t="s">
        <v>38</v>
      </c>
      <c r="I43" s="44">
        <f>G43+1</f>
        <v>45245</v>
      </c>
      <c r="J43" s="45" t="s">
        <v>38</v>
      </c>
      <c r="K43" s="44">
        <f>I43+1</f>
        <v>45246</v>
      </c>
      <c r="L43" s="45" t="s">
        <v>38</v>
      </c>
      <c r="M43" s="44">
        <f>K43+1</f>
        <v>45247</v>
      </c>
      <c r="N43" s="45" t="s">
        <v>38</v>
      </c>
      <c r="O43" s="44">
        <f>M43+1</f>
        <v>45248</v>
      </c>
      <c r="P43" s="45" t="s">
        <v>38</v>
      </c>
    </row>
    <row r="44" spans="2:21" ht="27" customHeight="1" x14ac:dyDescent="0.4">
      <c r="B44" s="20"/>
      <c r="C44" s="21"/>
      <c r="D44" s="21"/>
      <c r="E44" s="4" t="s">
        <v>44</v>
      </c>
      <c r="F44" s="4"/>
      <c r="G44" s="4" t="s">
        <v>45</v>
      </c>
      <c r="H44" s="4"/>
      <c r="I44" s="4" t="s">
        <v>46</v>
      </c>
      <c r="J44" s="4"/>
      <c r="K44" s="4" t="s">
        <v>47</v>
      </c>
      <c r="L44" s="4"/>
      <c r="M44" s="4" t="s">
        <v>48</v>
      </c>
      <c r="N44" s="4"/>
      <c r="O44" s="4" t="s">
        <v>49</v>
      </c>
      <c r="P44" s="4"/>
    </row>
    <row r="45" spans="2:21" ht="27" customHeight="1" x14ac:dyDescent="0.4">
      <c r="B45" s="8"/>
      <c r="C45" s="26"/>
      <c r="D45" s="8">
        <f>C45/5</f>
        <v>0</v>
      </c>
      <c r="E45" s="8"/>
      <c r="F45" s="8"/>
      <c r="G45" s="8"/>
      <c r="H45" s="8"/>
      <c r="I45" s="8"/>
      <c r="J45" s="8"/>
      <c r="K45" s="8"/>
      <c r="L45" s="8"/>
      <c r="M45" s="8"/>
      <c r="N45" s="8"/>
      <c r="O45" s="8"/>
      <c r="P45" s="8"/>
    </row>
    <row r="46" spans="2:21" ht="27" customHeight="1" x14ac:dyDescent="0.4">
      <c r="B46" s="12"/>
      <c r="C46" s="21"/>
      <c r="D46" s="4">
        <f t="shared" ref="D46:D52" si="14">C46/5</f>
        <v>0</v>
      </c>
      <c r="E46" s="4"/>
      <c r="F46" s="4"/>
      <c r="G46" s="4"/>
      <c r="H46" s="4"/>
      <c r="I46" s="4"/>
      <c r="J46" s="4"/>
      <c r="K46" s="4"/>
      <c r="L46" s="4"/>
      <c r="M46" s="4"/>
      <c r="N46" s="4"/>
      <c r="O46" s="4"/>
      <c r="P46" s="4"/>
    </row>
    <row r="47" spans="2:21" ht="27" customHeight="1" x14ac:dyDescent="0.4">
      <c r="B47" s="8"/>
      <c r="C47" s="26"/>
      <c r="D47" s="8">
        <f t="shared" si="14"/>
        <v>0</v>
      </c>
      <c r="E47" s="8"/>
      <c r="F47" s="8"/>
      <c r="G47" s="8"/>
      <c r="H47" s="8"/>
      <c r="I47" s="8"/>
      <c r="J47" s="8"/>
      <c r="K47" s="8"/>
      <c r="L47" s="8"/>
      <c r="M47" s="8"/>
      <c r="N47" s="8"/>
      <c r="O47" s="8"/>
      <c r="P47" s="8"/>
    </row>
    <row r="48" spans="2:21" ht="27" customHeight="1" x14ac:dyDescent="0.4">
      <c r="B48" s="4" t="s">
        <v>9</v>
      </c>
      <c r="C48" s="4">
        <v>360</v>
      </c>
      <c r="D48" s="4">
        <f>C48/4</f>
        <v>90</v>
      </c>
      <c r="E48" s="4"/>
      <c r="F48" s="4"/>
      <c r="G48" s="4"/>
      <c r="H48" s="4"/>
      <c r="I48" s="4"/>
      <c r="J48" s="4"/>
      <c r="K48" s="4"/>
      <c r="L48" s="4"/>
      <c r="M48" s="4"/>
      <c r="N48" s="4"/>
      <c r="O48" s="4"/>
      <c r="P48" s="4"/>
    </row>
    <row r="49" spans="2:16" ht="27" customHeight="1" x14ac:dyDescent="0.4">
      <c r="B49" s="8" t="s">
        <v>13</v>
      </c>
      <c r="C49" s="100">
        <v>208</v>
      </c>
      <c r="D49" s="8">
        <f t="shared" ref="D49:D50" si="15">C49/4</f>
        <v>52</v>
      </c>
      <c r="E49" s="8"/>
      <c r="F49" s="8"/>
      <c r="G49" s="8"/>
      <c r="H49" s="8"/>
      <c r="I49" s="8"/>
      <c r="J49" s="8"/>
      <c r="K49" s="8"/>
      <c r="L49" s="8"/>
      <c r="M49" s="8"/>
      <c r="N49" s="8"/>
      <c r="O49" s="8"/>
      <c r="P49" s="8"/>
    </row>
    <row r="50" spans="2:16" ht="27" customHeight="1" x14ac:dyDescent="0.4">
      <c r="B50" s="4" t="s">
        <v>16</v>
      </c>
      <c r="C50" s="101">
        <v>0</v>
      </c>
      <c r="D50" s="4">
        <f t="shared" si="15"/>
        <v>0</v>
      </c>
      <c r="E50" s="4"/>
      <c r="F50" s="4"/>
      <c r="G50" s="4"/>
      <c r="H50" s="4"/>
      <c r="I50" s="4"/>
      <c r="J50" s="4"/>
      <c r="K50" s="4"/>
      <c r="L50" s="4"/>
      <c r="M50" s="4"/>
      <c r="N50" s="4"/>
      <c r="O50" s="4"/>
      <c r="P50" s="4"/>
    </row>
    <row r="51" spans="2:16" ht="27" customHeight="1" x14ac:dyDescent="0.4">
      <c r="B51" s="26"/>
      <c r="C51" s="8"/>
      <c r="D51" s="8">
        <f t="shared" si="14"/>
        <v>0</v>
      </c>
      <c r="E51" s="8"/>
      <c r="F51" s="8"/>
      <c r="G51" s="8"/>
      <c r="H51" s="8"/>
      <c r="I51" s="8"/>
      <c r="J51" s="8"/>
      <c r="K51" s="8"/>
      <c r="L51" s="8"/>
      <c r="M51" s="8"/>
      <c r="N51" s="8"/>
      <c r="O51" s="8"/>
      <c r="P51" s="8"/>
    </row>
    <row r="52" spans="2:16" ht="27" customHeight="1" x14ac:dyDescent="0.4">
      <c r="B52" s="4"/>
      <c r="C52" s="12"/>
      <c r="D52" s="4">
        <f t="shared" si="14"/>
        <v>0</v>
      </c>
      <c r="E52" s="4"/>
      <c r="F52" s="4"/>
      <c r="G52" s="4"/>
      <c r="H52" s="4"/>
      <c r="I52" s="4"/>
      <c r="J52" s="4"/>
      <c r="K52" s="4"/>
      <c r="L52" s="4"/>
      <c r="M52" s="4"/>
      <c r="N52" s="4"/>
      <c r="O52" s="4"/>
      <c r="P52" s="4"/>
    </row>
    <row r="53" spans="2:16" ht="27" customHeight="1" x14ac:dyDescent="0.4">
      <c r="B53" s="8"/>
      <c r="C53" s="8"/>
      <c r="D53" s="8"/>
      <c r="E53" s="8"/>
      <c r="F53" s="8"/>
      <c r="G53" s="8"/>
      <c r="H53" s="8"/>
      <c r="I53" s="8"/>
      <c r="J53" s="8"/>
      <c r="K53" s="8"/>
      <c r="L53" s="8"/>
      <c r="M53" s="8"/>
      <c r="N53" s="8"/>
      <c r="O53" s="8"/>
      <c r="P53" s="8"/>
    </row>
    <row r="54" spans="2:16" ht="27" customHeight="1" x14ac:dyDescent="0.4">
      <c r="B54" s="4"/>
      <c r="C54" s="12"/>
      <c r="D54" s="4"/>
      <c r="E54" s="4"/>
      <c r="F54" s="4"/>
      <c r="G54" s="4"/>
      <c r="H54" s="4"/>
      <c r="I54" s="4"/>
      <c r="J54" s="4"/>
      <c r="K54" s="4"/>
      <c r="L54" s="4"/>
      <c r="M54" s="4"/>
      <c r="N54" s="4"/>
      <c r="O54" s="4"/>
      <c r="P54" s="4"/>
    </row>
    <row r="55" spans="2:16" ht="27" customHeight="1" x14ac:dyDescent="0.4">
      <c r="B55" s="8"/>
      <c r="C55" s="8"/>
      <c r="D55" s="26"/>
      <c r="E55" s="8"/>
      <c r="F55" s="8"/>
      <c r="G55" s="8"/>
      <c r="H55" s="8"/>
      <c r="I55" s="8"/>
      <c r="J55" s="8"/>
      <c r="K55" s="8"/>
      <c r="L55" s="8"/>
      <c r="M55" s="8"/>
      <c r="N55" s="8"/>
      <c r="O55" s="8"/>
      <c r="P55" s="8"/>
    </row>
    <row r="56" spans="2:16" ht="22.5" customHeight="1" x14ac:dyDescent="0.4">
      <c r="B56" s="43"/>
      <c r="C56" s="43"/>
      <c r="D56" s="43"/>
      <c r="E56" s="43"/>
      <c r="F56" s="43"/>
      <c r="G56" s="43"/>
      <c r="H56" s="43"/>
      <c r="I56" s="43"/>
      <c r="J56" s="43"/>
      <c r="K56" s="43"/>
      <c r="L56" s="43"/>
      <c r="M56" s="43"/>
      <c r="N56" s="43"/>
      <c r="O56" s="43"/>
      <c r="P56" s="43"/>
    </row>
    <row r="57" spans="2:16" ht="27" customHeight="1" x14ac:dyDescent="0.4">
      <c r="B57" s="43"/>
      <c r="C57" s="123" t="s">
        <v>56</v>
      </c>
      <c r="D57" s="124"/>
      <c r="E57" s="44">
        <f>O43+2</f>
        <v>45250</v>
      </c>
      <c r="F57" s="45" t="s">
        <v>38</v>
      </c>
      <c r="G57" s="44">
        <f>E57+1</f>
        <v>45251</v>
      </c>
      <c r="H57" s="45" t="s">
        <v>38</v>
      </c>
      <c r="I57" s="44">
        <f>G57+1</f>
        <v>45252</v>
      </c>
      <c r="J57" s="45" t="s">
        <v>38</v>
      </c>
      <c r="K57" s="44">
        <f>I57+1</f>
        <v>45253</v>
      </c>
      <c r="L57" s="45" t="s">
        <v>38</v>
      </c>
      <c r="M57" s="44">
        <f>K57+1</f>
        <v>45254</v>
      </c>
      <c r="N57" s="45" t="s">
        <v>38</v>
      </c>
      <c r="O57" s="44">
        <f>M57+1</f>
        <v>45255</v>
      </c>
      <c r="P57" s="45" t="s">
        <v>38</v>
      </c>
    </row>
    <row r="58" spans="2:16" ht="27" customHeight="1" x14ac:dyDescent="0.4">
      <c r="B58" s="20"/>
      <c r="C58" s="21"/>
      <c r="D58" s="21"/>
      <c r="E58" s="4" t="s">
        <v>44</v>
      </c>
      <c r="F58" s="4"/>
      <c r="G58" s="4" t="s">
        <v>45</v>
      </c>
      <c r="H58" s="4"/>
      <c r="I58" s="4" t="s">
        <v>46</v>
      </c>
      <c r="J58" s="4"/>
      <c r="K58" s="4" t="s">
        <v>47</v>
      </c>
      <c r="L58" s="4"/>
      <c r="M58" s="4" t="s">
        <v>48</v>
      </c>
      <c r="N58" s="4"/>
      <c r="O58" s="4" t="s">
        <v>49</v>
      </c>
      <c r="P58" s="4"/>
    </row>
    <row r="59" spans="2:16" ht="27" customHeight="1" x14ac:dyDescent="0.4">
      <c r="B59" s="8"/>
      <c r="C59" s="26"/>
      <c r="D59" s="8">
        <f>C59/5</f>
        <v>0</v>
      </c>
      <c r="E59" s="8"/>
      <c r="F59" s="8"/>
      <c r="G59" s="8"/>
      <c r="H59" s="8"/>
      <c r="I59" s="8"/>
      <c r="J59" s="8"/>
      <c r="K59" s="8"/>
      <c r="L59" s="8"/>
      <c r="M59" s="8"/>
      <c r="N59" s="8"/>
      <c r="O59" s="8"/>
      <c r="P59" s="8"/>
    </row>
    <row r="60" spans="2:16" ht="27" customHeight="1" x14ac:dyDescent="0.4">
      <c r="B60" s="12"/>
      <c r="C60" s="21"/>
      <c r="D60" s="4">
        <f t="shared" ref="D60:D66" si="16">C60/5</f>
        <v>0</v>
      </c>
      <c r="E60" s="4"/>
      <c r="F60" s="4"/>
      <c r="G60" s="4"/>
      <c r="H60" s="4"/>
      <c r="I60" s="4"/>
      <c r="J60" s="4"/>
      <c r="K60" s="4"/>
      <c r="L60" s="4"/>
      <c r="M60" s="4"/>
      <c r="N60" s="4"/>
      <c r="O60" s="4"/>
      <c r="P60" s="4"/>
    </row>
    <row r="61" spans="2:16" ht="27" customHeight="1" x14ac:dyDescent="0.4">
      <c r="B61" s="8"/>
      <c r="C61" s="26"/>
      <c r="D61" s="8">
        <f t="shared" si="16"/>
        <v>0</v>
      </c>
      <c r="E61" s="8"/>
      <c r="F61" s="8"/>
      <c r="G61" s="8"/>
      <c r="H61" s="8"/>
      <c r="I61" s="8"/>
      <c r="J61" s="8"/>
      <c r="K61" s="8"/>
      <c r="L61" s="8"/>
      <c r="M61" s="8"/>
      <c r="N61" s="8"/>
      <c r="O61" s="8"/>
      <c r="P61" s="8"/>
    </row>
    <row r="62" spans="2:16" ht="27" customHeight="1" x14ac:dyDescent="0.4">
      <c r="B62" s="4" t="s">
        <v>9</v>
      </c>
      <c r="C62" s="4"/>
      <c r="D62" s="4">
        <f t="shared" si="16"/>
        <v>0</v>
      </c>
      <c r="E62" s="4"/>
      <c r="F62" s="4"/>
      <c r="G62" s="4"/>
      <c r="H62" s="4"/>
      <c r="I62" s="4"/>
      <c r="J62" s="4"/>
      <c r="K62" s="4"/>
      <c r="L62" s="4"/>
      <c r="M62" s="4"/>
      <c r="N62" s="4"/>
      <c r="O62" s="4"/>
      <c r="P62" s="4"/>
    </row>
    <row r="63" spans="2:16" ht="27" customHeight="1" x14ac:dyDescent="0.4">
      <c r="B63" s="8" t="s">
        <v>13</v>
      </c>
      <c r="C63" s="100"/>
      <c r="D63" s="8">
        <f t="shared" si="16"/>
        <v>0</v>
      </c>
      <c r="E63" s="8"/>
      <c r="F63" s="8"/>
      <c r="G63" s="8"/>
      <c r="H63" s="8"/>
      <c r="I63" s="8"/>
      <c r="J63" s="8"/>
      <c r="K63" s="8"/>
      <c r="L63" s="8"/>
      <c r="M63" s="8"/>
      <c r="N63" s="8"/>
      <c r="O63" s="8"/>
      <c r="P63" s="8"/>
    </row>
    <row r="64" spans="2:16" ht="27" customHeight="1" x14ac:dyDescent="0.4">
      <c r="B64" s="4" t="s">
        <v>16</v>
      </c>
      <c r="C64" s="101"/>
      <c r="D64" s="4">
        <f t="shared" si="16"/>
        <v>0</v>
      </c>
      <c r="E64" s="4"/>
      <c r="F64" s="4"/>
      <c r="G64" s="4"/>
      <c r="H64" s="4"/>
      <c r="I64" s="4"/>
      <c r="J64" s="4"/>
      <c r="K64" s="4"/>
      <c r="L64" s="4"/>
      <c r="M64" s="4"/>
      <c r="N64" s="4"/>
      <c r="O64" s="4"/>
      <c r="P64" s="4"/>
    </row>
    <row r="65" spans="2:22" ht="27" customHeight="1" x14ac:dyDescent="0.4">
      <c r="B65" s="26"/>
      <c r="C65" s="8"/>
      <c r="D65" s="8">
        <f t="shared" si="16"/>
        <v>0</v>
      </c>
      <c r="E65" s="8"/>
      <c r="F65" s="8"/>
      <c r="G65" s="8"/>
      <c r="H65" s="8"/>
      <c r="I65" s="8"/>
      <c r="J65" s="8"/>
      <c r="K65" s="8"/>
      <c r="L65" s="8"/>
      <c r="M65" s="8"/>
      <c r="N65" s="8"/>
      <c r="O65" s="8"/>
      <c r="P65" s="8"/>
    </row>
    <row r="66" spans="2:22" ht="27" customHeight="1" x14ac:dyDescent="0.4">
      <c r="B66" s="4"/>
      <c r="C66" s="12"/>
      <c r="D66" s="4">
        <f t="shared" si="16"/>
        <v>0</v>
      </c>
      <c r="E66" s="4"/>
      <c r="F66" s="4"/>
      <c r="G66" s="4"/>
      <c r="H66" s="4"/>
      <c r="I66" s="4"/>
      <c r="J66" s="4"/>
      <c r="K66" s="4"/>
      <c r="L66" s="4"/>
      <c r="M66" s="4"/>
      <c r="N66" s="4"/>
      <c r="O66" s="4"/>
      <c r="P66" s="4"/>
    </row>
    <row r="67" spans="2:22" ht="27" customHeight="1" x14ac:dyDescent="0.4">
      <c r="B67" s="8"/>
      <c r="C67" s="8"/>
      <c r="D67" s="8"/>
      <c r="E67" s="8"/>
      <c r="F67" s="8"/>
      <c r="G67" s="8"/>
      <c r="H67" s="8"/>
      <c r="I67" s="8"/>
      <c r="J67" s="8"/>
      <c r="K67" s="8"/>
      <c r="L67" s="8"/>
      <c r="M67" s="8"/>
      <c r="N67" s="8"/>
      <c r="O67" s="8"/>
      <c r="P67" s="8"/>
    </row>
    <row r="68" spans="2:22" ht="27" customHeight="1" x14ac:dyDescent="0.4">
      <c r="B68" s="4"/>
      <c r="C68" s="12"/>
      <c r="D68" s="4"/>
      <c r="E68" s="4"/>
      <c r="F68" s="4"/>
      <c r="G68" s="4"/>
      <c r="H68" s="4"/>
      <c r="I68" s="4"/>
      <c r="J68" s="4"/>
      <c r="K68" s="4"/>
      <c r="L68" s="4"/>
      <c r="M68" s="4"/>
      <c r="N68" s="4"/>
      <c r="O68" s="4"/>
      <c r="P68" s="4"/>
    </row>
    <row r="69" spans="2:22" ht="27" customHeight="1" x14ac:dyDescent="0.4">
      <c r="B69" s="8"/>
      <c r="C69" s="8"/>
      <c r="D69" s="26"/>
      <c r="E69" s="8"/>
      <c r="F69" s="8"/>
      <c r="G69" s="8"/>
      <c r="H69" s="8"/>
      <c r="I69" s="8"/>
      <c r="J69" s="8"/>
      <c r="K69" s="8"/>
      <c r="L69" s="8"/>
      <c r="M69" s="8"/>
      <c r="N69" s="8"/>
      <c r="O69" s="8"/>
      <c r="P69" s="8"/>
    </row>
    <row r="70" spans="2:22" ht="22.5" customHeight="1" thickBot="1" x14ac:dyDescent="0.45">
      <c r="B70" s="42"/>
      <c r="C70" s="42"/>
      <c r="D70" s="42"/>
      <c r="E70" s="42"/>
      <c r="F70" s="42"/>
      <c r="G70" s="42"/>
      <c r="H70" s="42"/>
      <c r="I70" s="42"/>
      <c r="J70" s="42"/>
      <c r="K70" s="42"/>
      <c r="L70" s="42"/>
      <c r="M70" s="42"/>
      <c r="N70" s="42"/>
      <c r="O70" s="42"/>
      <c r="P70" s="42"/>
    </row>
    <row r="71" spans="2:22" ht="27" customHeight="1" x14ac:dyDescent="0.4">
      <c r="B71" s="43"/>
      <c r="C71" s="123" t="s">
        <v>56</v>
      </c>
      <c r="D71" s="124"/>
      <c r="E71" s="44">
        <f>O57+2</f>
        <v>45257</v>
      </c>
      <c r="F71" s="45" t="s">
        <v>38</v>
      </c>
      <c r="G71" s="44">
        <f>E71+1</f>
        <v>45258</v>
      </c>
      <c r="H71" s="45" t="s">
        <v>38</v>
      </c>
      <c r="I71" s="44">
        <f>G71+1</f>
        <v>45259</v>
      </c>
      <c r="J71" s="45" t="s">
        <v>38</v>
      </c>
      <c r="K71" s="44">
        <f>I71+1</f>
        <v>45260</v>
      </c>
      <c r="L71" s="45" t="s">
        <v>38</v>
      </c>
      <c r="M71" s="44">
        <f>K71+1</f>
        <v>45261</v>
      </c>
      <c r="N71" s="45" t="s">
        <v>38</v>
      </c>
      <c r="O71" s="44">
        <f>M71+1</f>
        <v>45262</v>
      </c>
      <c r="P71" s="45" t="s">
        <v>38</v>
      </c>
      <c r="Q71" s="17" t="s">
        <v>39</v>
      </c>
      <c r="R71" s="17" t="s">
        <v>40</v>
      </c>
      <c r="S71" s="46"/>
      <c r="T71" s="12" t="s">
        <v>57</v>
      </c>
      <c r="U71" s="47" t="s">
        <v>58</v>
      </c>
      <c r="V71" s="47" t="s">
        <v>40</v>
      </c>
    </row>
    <row r="72" spans="2:22" ht="27" customHeight="1" x14ac:dyDescent="0.4">
      <c r="B72" s="20"/>
      <c r="C72" s="21"/>
      <c r="D72" s="21"/>
      <c r="E72" s="4" t="s">
        <v>44</v>
      </c>
      <c r="F72" s="4"/>
      <c r="G72" s="4" t="s">
        <v>45</v>
      </c>
      <c r="H72" s="4"/>
      <c r="I72" s="4" t="s">
        <v>46</v>
      </c>
      <c r="J72" s="4"/>
      <c r="K72" s="4" t="s">
        <v>47</v>
      </c>
      <c r="L72" s="4"/>
      <c r="M72" s="4" t="s">
        <v>48</v>
      </c>
      <c r="N72" s="4"/>
      <c r="O72" s="4" t="s">
        <v>49</v>
      </c>
      <c r="P72" s="4"/>
      <c r="Q72" s="22"/>
      <c r="R72" s="23"/>
      <c r="S72" s="48"/>
      <c r="T72" s="12"/>
      <c r="U72" s="49"/>
      <c r="V72" s="49"/>
    </row>
    <row r="73" spans="2:22" ht="27" customHeight="1" x14ac:dyDescent="0.4">
      <c r="B73" s="8"/>
      <c r="C73" s="26"/>
      <c r="D73" s="8">
        <f t="shared" ref="D73:D80" si="17">C73/5</f>
        <v>0</v>
      </c>
      <c r="E73" s="8"/>
      <c r="F73" s="8">
        <f t="shared" ref="F73:F80" si="18">E73</f>
        <v>0</v>
      </c>
      <c r="G73" s="8"/>
      <c r="H73" s="8">
        <f t="shared" ref="H73:H80" si="19">F73+G73</f>
        <v>0</v>
      </c>
      <c r="I73" s="8"/>
      <c r="J73" s="8">
        <f t="shared" ref="J73:J80" si="20">H73+I73</f>
        <v>0</v>
      </c>
      <c r="K73" s="8"/>
      <c r="L73" s="8">
        <f t="shared" ref="L73:L80" si="21">J73+K73</f>
        <v>0</v>
      </c>
      <c r="M73" s="8"/>
      <c r="N73" s="8">
        <f t="shared" ref="N73:N80" si="22">L73+M73</f>
        <v>0</v>
      </c>
      <c r="O73" s="8"/>
      <c r="P73" s="8"/>
      <c r="Q73" s="27">
        <f t="shared" ref="Q73:Q83" si="23">E73+G73+I73+K73+M73+O73</f>
        <v>0</v>
      </c>
      <c r="R73" s="27">
        <v>0</v>
      </c>
      <c r="S73" s="48"/>
      <c r="T73" s="12"/>
      <c r="U73" s="49"/>
      <c r="V73" s="49"/>
    </row>
    <row r="74" spans="2:22" ht="27" customHeight="1" x14ac:dyDescent="0.4">
      <c r="B74" s="12"/>
      <c r="C74" s="21"/>
      <c r="D74" s="4">
        <f t="shared" si="17"/>
        <v>0</v>
      </c>
      <c r="E74" s="4"/>
      <c r="F74" s="4">
        <f t="shared" si="18"/>
        <v>0</v>
      </c>
      <c r="G74" s="4"/>
      <c r="H74" s="4">
        <f t="shared" si="19"/>
        <v>0</v>
      </c>
      <c r="I74" s="4"/>
      <c r="J74" s="4">
        <f t="shared" si="20"/>
        <v>0</v>
      </c>
      <c r="K74" s="4"/>
      <c r="L74" s="4">
        <f t="shared" si="21"/>
        <v>0</v>
      </c>
      <c r="M74" s="4"/>
      <c r="N74" s="4">
        <f t="shared" si="22"/>
        <v>0</v>
      </c>
      <c r="O74" s="4"/>
      <c r="P74" s="4"/>
      <c r="Q74" s="30">
        <f t="shared" si="23"/>
        <v>0</v>
      </c>
      <c r="R74" s="27">
        <v>0</v>
      </c>
      <c r="S74" s="48"/>
      <c r="T74" s="12"/>
      <c r="U74" s="49"/>
      <c r="V74" s="49"/>
    </row>
    <row r="75" spans="2:22" ht="27" customHeight="1" x14ac:dyDescent="0.4">
      <c r="B75" s="8"/>
      <c r="C75" s="26"/>
      <c r="D75" s="8">
        <f t="shared" si="17"/>
        <v>0</v>
      </c>
      <c r="E75" s="8"/>
      <c r="F75" s="8">
        <f t="shared" si="18"/>
        <v>0</v>
      </c>
      <c r="G75" s="8"/>
      <c r="H75" s="8">
        <f t="shared" si="19"/>
        <v>0</v>
      </c>
      <c r="I75" s="8"/>
      <c r="J75" s="8">
        <f t="shared" si="20"/>
        <v>0</v>
      </c>
      <c r="K75" s="8"/>
      <c r="L75" s="8">
        <f t="shared" si="21"/>
        <v>0</v>
      </c>
      <c r="M75" s="8"/>
      <c r="N75" s="8">
        <f t="shared" si="22"/>
        <v>0</v>
      </c>
      <c r="O75" s="8"/>
      <c r="P75" s="8"/>
      <c r="Q75" s="27">
        <f t="shared" si="23"/>
        <v>0</v>
      </c>
      <c r="R75" s="27">
        <v>0</v>
      </c>
      <c r="S75" s="48"/>
      <c r="T75" s="12"/>
      <c r="U75" s="49"/>
      <c r="V75" s="49"/>
    </row>
    <row r="76" spans="2:22" ht="27" customHeight="1" x14ac:dyDescent="0.4">
      <c r="B76" s="4" t="s">
        <v>9</v>
      </c>
      <c r="C76" s="4"/>
      <c r="D76" s="4">
        <f t="shared" si="17"/>
        <v>0</v>
      </c>
      <c r="E76" s="4"/>
      <c r="F76" s="4">
        <f t="shared" si="18"/>
        <v>0</v>
      </c>
      <c r="G76" s="4"/>
      <c r="H76" s="4">
        <f t="shared" si="19"/>
        <v>0</v>
      </c>
      <c r="I76" s="4"/>
      <c r="J76" s="4">
        <f t="shared" si="20"/>
        <v>0</v>
      </c>
      <c r="K76" s="4"/>
      <c r="L76" s="4">
        <f t="shared" si="21"/>
        <v>0</v>
      </c>
      <c r="M76" s="4"/>
      <c r="N76" s="4">
        <f t="shared" si="22"/>
        <v>0</v>
      </c>
      <c r="O76" s="4"/>
      <c r="P76" s="4"/>
      <c r="Q76" s="30">
        <f t="shared" si="23"/>
        <v>0</v>
      </c>
      <c r="R76" s="28">
        <f>Q76-C76</f>
        <v>0</v>
      </c>
      <c r="S76" s="50" t="s">
        <v>59</v>
      </c>
      <c r="T76" s="12"/>
      <c r="U76" s="51">
        <f t="shared" ref="U76:U83" si="24">Q76+Q34+Q48+Q62+P76</f>
        <v>716</v>
      </c>
      <c r="V76" s="52">
        <f t="shared" ref="V76:V83" si="25">U76-C20-C34-C48-C62-C76</f>
        <v>-634</v>
      </c>
    </row>
    <row r="77" spans="2:22" ht="27" customHeight="1" x14ac:dyDescent="0.4">
      <c r="B77" s="8" t="s">
        <v>13</v>
      </c>
      <c r="C77" s="100"/>
      <c r="D77" s="8">
        <f t="shared" si="17"/>
        <v>0</v>
      </c>
      <c r="E77" s="8"/>
      <c r="F77" s="8">
        <f t="shared" si="18"/>
        <v>0</v>
      </c>
      <c r="G77" s="8"/>
      <c r="H77" s="8">
        <f t="shared" si="19"/>
        <v>0</v>
      </c>
      <c r="I77" s="8"/>
      <c r="J77" s="8">
        <f t="shared" si="20"/>
        <v>0</v>
      </c>
      <c r="K77" s="8"/>
      <c r="L77" s="8">
        <f t="shared" si="21"/>
        <v>0</v>
      </c>
      <c r="M77" s="8"/>
      <c r="N77" s="8">
        <f t="shared" si="22"/>
        <v>0</v>
      </c>
      <c r="O77" s="8"/>
      <c r="P77" s="8"/>
      <c r="Q77" s="27">
        <f t="shared" si="23"/>
        <v>0</v>
      </c>
      <c r="R77" s="28">
        <f>Q77-C77</f>
        <v>0</v>
      </c>
      <c r="S77" s="53" t="s">
        <v>13</v>
      </c>
      <c r="T77" s="8"/>
      <c r="U77" s="51">
        <f t="shared" si="24"/>
        <v>52</v>
      </c>
      <c r="V77" s="52">
        <f t="shared" si="25"/>
        <v>-676</v>
      </c>
    </row>
    <row r="78" spans="2:22" ht="27" customHeight="1" x14ac:dyDescent="0.4">
      <c r="B78" s="4" t="s">
        <v>16</v>
      </c>
      <c r="C78" s="101"/>
      <c r="D78" s="4">
        <f t="shared" si="17"/>
        <v>0</v>
      </c>
      <c r="E78" s="4"/>
      <c r="F78" s="4">
        <f t="shared" si="18"/>
        <v>0</v>
      </c>
      <c r="G78" s="4"/>
      <c r="H78" s="4">
        <f t="shared" si="19"/>
        <v>0</v>
      </c>
      <c r="I78" s="4"/>
      <c r="J78" s="4">
        <f t="shared" si="20"/>
        <v>0</v>
      </c>
      <c r="K78" s="4"/>
      <c r="L78" s="4">
        <f t="shared" si="21"/>
        <v>0</v>
      </c>
      <c r="M78" s="4"/>
      <c r="N78" s="4">
        <f t="shared" si="22"/>
        <v>0</v>
      </c>
      <c r="O78" s="4"/>
      <c r="P78" s="4"/>
      <c r="Q78" s="30">
        <f t="shared" si="23"/>
        <v>0</v>
      </c>
      <c r="R78" s="28">
        <f>Q78-C78</f>
        <v>0</v>
      </c>
      <c r="S78" s="50" t="s">
        <v>16</v>
      </c>
      <c r="T78" s="12"/>
      <c r="U78" s="51">
        <f t="shared" si="24"/>
        <v>364</v>
      </c>
      <c r="V78" s="52">
        <f t="shared" si="25"/>
        <v>-468</v>
      </c>
    </row>
    <row r="79" spans="2:22" ht="27" customHeight="1" x14ac:dyDescent="0.4">
      <c r="B79" s="26"/>
      <c r="C79" s="8"/>
      <c r="D79" s="8">
        <f t="shared" si="17"/>
        <v>0</v>
      </c>
      <c r="E79" s="8"/>
      <c r="F79" s="8">
        <f t="shared" si="18"/>
        <v>0</v>
      </c>
      <c r="G79" s="8"/>
      <c r="H79" s="8">
        <f t="shared" si="19"/>
        <v>0</v>
      </c>
      <c r="I79" s="8"/>
      <c r="J79" s="8">
        <f t="shared" si="20"/>
        <v>0</v>
      </c>
      <c r="K79" s="8"/>
      <c r="L79" s="8">
        <f t="shared" si="21"/>
        <v>0</v>
      </c>
      <c r="M79" s="8"/>
      <c r="N79" s="8">
        <f t="shared" si="22"/>
        <v>0</v>
      </c>
      <c r="O79" s="8"/>
      <c r="P79" s="8"/>
      <c r="Q79" s="27">
        <f t="shared" si="23"/>
        <v>0</v>
      </c>
      <c r="R79" s="27">
        <v>0</v>
      </c>
      <c r="S79" s="53" t="s">
        <v>21</v>
      </c>
      <c r="T79" s="8"/>
      <c r="U79" s="51">
        <f t="shared" si="24"/>
        <v>0</v>
      </c>
      <c r="V79" s="51">
        <f t="shared" si="25"/>
        <v>0</v>
      </c>
    </row>
    <row r="80" spans="2:22" ht="27" customHeight="1" x14ac:dyDescent="0.4">
      <c r="B80" s="4"/>
      <c r="C80" s="12"/>
      <c r="D80" s="4">
        <f t="shared" si="17"/>
        <v>0</v>
      </c>
      <c r="E80" s="4"/>
      <c r="F80" s="4">
        <f t="shared" si="18"/>
        <v>0</v>
      </c>
      <c r="G80" s="4"/>
      <c r="H80" s="4">
        <f t="shared" si="19"/>
        <v>0</v>
      </c>
      <c r="I80" s="4"/>
      <c r="J80" s="4">
        <f t="shared" si="20"/>
        <v>0</v>
      </c>
      <c r="K80" s="4"/>
      <c r="L80" s="4">
        <f t="shared" si="21"/>
        <v>0</v>
      </c>
      <c r="M80" s="4"/>
      <c r="N80" s="4">
        <f t="shared" si="22"/>
        <v>0</v>
      </c>
      <c r="O80" s="4"/>
      <c r="P80" s="4"/>
      <c r="Q80" s="30">
        <f t="shared" si="23"/>
        <v>0</v>
      </c>
      <c r="R80" s="27">
        <v>0</v>
      </c>
      <c r="S80" s="53" t="s">
        <v>60</v>
      </c>
      <c r="T80" s="8"/>
      <c r="U80" s="51">
        <f t="shared" si="24"/>
        <v>0</v>
      </c>
      <c r="V80" s="51">
        <f t="shared" si="25"/>
        <v>0</v>
      </c>
    </row>
    <row r="81" spans="2:22" ht="27" customHeight="1" x14ac:dyDescent="0.4">
      <c r="B81" s="8"/>
      <c r="C81" s="8"/>
      <c r="D81" s="8"/>
      <c r="E81" s="8"/>
      <c r="F81" s="8"/>
      <c r="G81" s="8"/>
      <c r="H81" s="8"/>
      <c r="I81" s="8"/>
      <c r="J81" s="8"/>
      <c r="K81" s="8"/>
      <c r="L81" s="8"/>
      <c r="M81" s="8"/>
      <c r="N81" s="8"/>
      <c r="O81" s="8"/>
      <c r="P81" s="8"/>
      <c r="Q81" s="27">
        <f t="shared" si="23"/>
        <v>0</v>
      </c>
      <c r="R81" s="27">
        <f>Q81-C81</f>
        <v>0</v>
      </c>
      <c r="S81" s="54" t="s">
        <v>29</v>
      </c>
      <c r="T81" s="12"/>
      <c r="U81" s="51">
        <f t="shared" si="24"/>
        <v>0</v>
      </c>
      <c r="V81" s="51">
        <f t="shared" si="25"/>
        <v>0</v>
      </c>
    </row>
    <row r="82" spans="2:22" ht="27" customHeight="1" x14ac:dyDescent="0.4">
      <c r="B82" s="4"/>
      <c r="C82" s="12"/>
      <c r="D82" s="4"/>
      <c r="E82" s="4"/>
      <c r="F82" s="4"/>
      <c r="G82" s="4"/>
      <c r="H82" s="4"/>
      <c r="I82" s="4"/>
      <c r="J82" s="4"/>
      <c r="K82" s="4"/>
      <c r="L82" s="4"/>
      <c r="M82" s="4"/>
      <c r="N82" s="4"/>
      <c r="O82" s="4"/>
      <c r="P82" s="4"/>
      <c r="Q82" s="30">
        <f t="shared" si="23"/>
        <v>0</v>
      </c>
      <c r="R82" s="27">
        <f>Q82-C82</f>
        <v>0</v>
      </c>
      <c r="S82" s="53" t="s">
        <v>31</v>
      </c>
      <c r="T82" s="8"/>
      <c r="U82" s="51">
        <f t="shared" si="24"/>
        <v>0</v>
      </c>
      <c r="V82" s="51">
        <f t="shared" si="25"/>
        <v>0</v>
      </c>
    </row>
    <row r="83" spans="2:22" ht="27" customHeight="1" thickBot="1" x14ac:dyDescent="0.45">
      <c r="B83" s="8"/>
      <c r="C83" s="8"/>
      <c r="D83" s="26"/>
      <c r="E83" s="8"/>
      <c r="F83" s="8"/>
      <c r="G83" s="8"/>
      <c r="H83" s="8"/>
      <c r="I83" s="8"/>
      <c r="J83" s="8"/>
      <c r="K83" s="8"/>
      <c r="L83" s="8"/>
      <c r="M83" s="8"/>
      <c r="N83" s="8"/>
      <c r="O83" s="8"/>
      <c r="P83" s="8"/>
      <c r="Q83" s="39">
        <f t="shared" si="23"/>
        <v>0</v>
      </c>
      <c r="R83" s="27">
        <f>Q83-C83</f>
        <v>0</v>
      </c>
      <c r="S83" s="50" t="s">
        <v>61</v>
      </c>
      <c r="T83" s="12"/>
      <c r="U83" s="51">
        <f t="shared" si="24"/>
        <v>0</v>
      </c>
      <c r="V83" s="52">
        <f t="shared" si="25"/>
        <v>0</v>
      </c>
    </row>
    <row r="84" spans="2:22" x14ac:dyDescent="0.4">
      <c r="E84" s="40"/>
      <c r="F84" s="40"/>
      <c r="G84" s="40"/>
      <c r="H84" s="40"/>
      <c r="I84" s="40"/>
      <c r="J84" s="40"/>
      <c r="K84" s="40"/>
      <c r="L84" s="40"/>
      <c r="M84" s="40"/>
      <c r="N84" s="40"/>
      <c r="O84" s="40"/>
      <c r="P84" s="40"/>
    </row>
    <row r="85" spans="2:22" ht="13.5" customHeight="1" x14ac:dyDescent="0.4">
      <c r="B85" s="12" t="s">
        <v>62</v>
      </c>
      <c r="C85" s="12"/>
      <c r="D85" s="55" t="s">
        <v>63</v>
      </c>
    </row>
    <row r="86" spans="2:22" ht="13.5" customHeight="1" x14ac:dyDescent="0.4">
      <c r="B86" s="8" t="s">
        <v>51</v>
      </c>
      <c r="C86" s="8"/>
      <c r="D86" s="8">
        <f t="shared" ref="D86:D91" si="26">C99-C86</f>
        <v>3000</v>
      </c>
      <c r="E86" s="56">
        <f>D86/4</f>
        <v>750</v>
      </c>
    </row>
    <row r="87" spans="2:22" ht="13.5" customHeight="1" x14ac:dyDescent="0.4">
      <c r="B87" s="12" t="s">
        <v>53</v>
      </c>
      <c r="C87" s="12"/>
      <c r="D87" s="8">
        <f t="shared" si="26"/>
        <v>600</v>
      </c>
      <c r="E87" s="56">
        <f t="shared" ref="E87:E96" si="27">D87/4</f>
        <v>150</v>
      </c>
    </row>
    <row r="88" spans="2:22" ht="13.5" customHeight="1" x14ac:dyDescent="0.4">
      <c r="B88" s="8" t="s">
        <v>55</v>
      </c>
      <c r="C88" s="8"/>
      <c r="D88" s="8">
        <f t="shared" si="26"/>
        <v>160</v>
      </c>
      <c r="E88" s="56">
        <f t="shared" si="27"/>
        <v>40</v>
      </c>
    </row>
    <row r="89" spans="2:22" ht="13.5" customHeight="1" x14ac:dyDescent="0.4">
      <c r="B89" s="12" t="s">
        <v>9</v>
      </c>
      <c r="C89" s="12"/>
      <c r="D89" s="8">
        <f t="shared" si="26"/>
        <v>850</v>
      </c>
      <c r="E89" s="56">
        <f t="shared" si="27"/>
        <v>212.5</v>
      </c>
    </row>
    <row r="90" spans="2:22" ht="13.5" customHeight="1" x14ac:dyDescent="0.4">
      <c r="B90" s="8" t="s">
        <v>13</v>
      </c>
      <c r="C90" s="8"/>
      <c r="D90" s="8">
        <f t="shared" si="26"/>
        <v>300</v>
      </c>
      <c r="E90" s="56">
        <f t="shared" si="27"/>
        <v>75</v>
      </c>
    </row>
    <row r="91" spans="2:22" ht="13.5" customHeight="1" x14ac:dyDescent="0.4">
      <c r="B91" s="12" t="s">
        <v>16</v>
      </c>
      <c r="C91" s="12"/>
      <c r="D91" s="8">
        <f t="shared" si="26"/>
        <v>450</v>
      </c>
      <c r="E91" s="56">
        <f t="shared" si="27"/>
        <v>112.5</v>
      </c>
    </row>
    <row r="92" spans="2:22" ht="13.5" customHeight="1" x14ac:dyDescent="0.4">
      <c r="B92" s="8" t="s">
        <v>21</v>
      </c>
      <c r="C92" s="12"/>
      <c r="D92" s="8">
        <f>C106-C92</f>
        <v>750</v>
      </c>
      <c r="E92" s="56">
        <f t="shared" si="27"/>
        <v>187.5</v>
      </c>
    </row>
    <row r="93" spans="2:22" ht="13.5" customHeight="1" x14ac:dyDescent="0.4">
      <c r="B93" s="12" t="s">
        <v>26</v>
      </c>
      <c r="C93" s="8"/>
      <c r="D93" s="8">
        <f>C107-C93</f>
        <v>100</v>
      </c>
      <c r="E93" s="56">
        <f t="shared" si="27"/>
        <v>25</v>
      </c>
    </row>
    <row r="94" spans="2:22" ht="13.5" customHeight="1" x14ac:dyDescent="0.4">
      <c r="B94" s="8" t="s">
        <v>60</v>
      </c>
      <c r="C94" s="12"/>
      <c r="D94" s="8">
        <f>C108-C94</f>
        <v>200</v>
      </c>
      <c r="E94" s="56">
        <f t="shared" si="27"/>
        <v>50</v>
      </c>
    </row>
    <row r="95" spans="2:22" ht="13.5" customHeight="1" x14ac:dyDescent="0.4">
      <c r="B95" s="4" t="s">
        <v>29</v>
      </c>
      <c r="C95" s="8"/>
      <c r="D95" s="8">
        <f>C109-C95</f>
        <v>280</v>
      </c>
      <c r="E95" s="56">
        <f t="shared" si="27"/>
        <v>70</v>
      </c>
    </row>
    <row r="96" spans="2:22" x14ac:dyDescent="0.4">
      <c r="B96" s="8" t="s">
        <v>31</v>
      </c>
      <c r="C96" s="12"/>
      <c r="D96" s="8">
        <f>C110-C96</f>
        <v>0</v>
      </c>
      <c r="E96" s="56">
        <f t="shared" si="27"/>
        <v>0</v>
      </c>
    </row>
    <row r="97" spans="2:14" x14ac:dyDescent="0.4">
      <c r="B97" s="12"/>
    </row>
    <row r="98" spans="2:14" x14ac:dyDescent="0.4">
      <c r="B98" s="112" t="s">
        <v>64</v>
      </c>
      <c r="C98" s="113"/>
      <c r="D98" s="40"/>
    </row>
    <row r="99" spans="2:14" x14ac:dyDescent="0.4">
      <c r="B99" s="8" t="s">
        <v>51</v>
      </c>
      <c r="C99" s="8">
        <v>3000</v>
      </c>
      <c r="D99" s="40"/>
      <c r="I99" s="57" t="s">
        <v>65</v>
      </c>
      <c r="J99" s="58" t="s">
        <v>66</v>
      </c>
      <c r="K99" s="55" t="s">
        <v>63</v>
      </c>
      <c r="L99" s="11"/>
      <c r="M99" s="125" t="s">
        <v>67</v>
      </c>
      <c r="N99" s="125"/>
    </row>
    <row r="100" spans="2:14" x14ac:dyDescent="0.4">
      <c r="B100" s="12" t="s">
        <v>53</v>
      </c>
      <c r="C100" s="12">
        <v>600</v>
      </c>
      <c r="D100" s="40"/>
      <c r="I100" s="4" t="s">
        <v>68</v>
      </c>
      <c r="J100" s="59">
        <v>337</v>
      </c>
      <c r="K100" s="12">
        <f>M100-J100</f>
        <v>1163</v>
      </c>
      <c r="L100" s="4" t="s">
        <v>68</v>
      </c>
      <c r="M100" s="125">
        <v>1500</v>
      </c>
      <c r="N100" s="125"/>
    </row>
    <row r="101" spans="2:14" x14ac:dyDescent="0.4">
      <c r="B101" s="8" t="s">
        <v>55</v>
      </c>
      <c r="C101" s="8">
        <v>160</v>
      </c>
      <c r="D101" s="40"/>
      <c r="I101" s="12" t="s">
        <v>53</v>
      </c>
      <c r="J101" s="59">
        <v>63</v>
      </c>
      <c r="K101" s="12">
        <f>M101-J101</f>
        <v>-23</v>
      </c>
      <c r="L101" s="12" t="s">
        <v>53</v>
      </c>
      <c r="M101" s="125">
        <v>40</v>
      </c>
      <c r="N101" s="125"/>
    </row>
    <row r="102" spans="2:14" x14ac:dyDescent="0.4">
      <c r="B102" s="12" t="s">
        <v>59</v>
      </c>
      <c r="C102" s="12">
        <v>850</v>
      </c>
      <c r="D102" s="40"/>
      <c r="I102" s="4" t="s">
        <v>55</v>
      </c>
      <c r="J102" s="59">
        <v>46</v>
      </c>
      <c r="K102" s="12">
        <f t="shared" ref="K102" si="28">M102-J102</f>
        <v>54</v>
      </c>
      <c r="L102" s="4" t="s">
        <v>55</v>
      </c>
      <c r="M102" s="125">
        <v>100</v>
      </c>
      <c r="N102" s="125"/>
    </row>
    <row r="103" spans="2:14" x14ac:dyDescent="0.4">
      <c r="B103" s="8" t="s">
        <v>13</v>
      </c>
      <c r="C103" s="8">
        <v>300</v>
      </c>
      <c r="D103" s="40"/>
      <c r="I103" s="12" t="s">
        <v>59</v>
      </c>
      <c r="J103" s="12">
        <v>177</v>
      </c>
      <c r="K103" s="12">
        <f>M103-J103</f>
        <v>373</v>
      </c>
      <c r="L103" s="12" t="s">
        <v>59</v>
      </c>
      <c r="M103" s="125">
        <v>550</v>
      </c>
      <c r="N103" s="125"/>
    </row>
    <row r="104" spans="2:14" x14ac:dyDescent="0.4">
      <c r="B104" s="12" t="s">
        <v>16</v>
      </c>
      <c r="C104" s="12">
        <v>450</v>
      </c>
      <c r="D104" s="40"/>
      <c r="I104" s="12" t="s">
        <v>13</v>
      </c>
      <c r="J104" s="12">
        <v>140</v>
      </c>
      <c r="K104" s="12">
        <f t="shared" ref="K104:K110" si="29">M104-J104</f>
        <v>280</v>
      </c>
      <c r="L104" s="12" t="s">
        <v>13</v>
      </c>
      <c r="M104" s="125">
        <v>420</v>
      </c>
      <c r="N104" s="125"/>
    </row>
    <row r="105" spans="2:14" x14ac:dyDescent="0.4">
      <c r="B105" s="8" t="s">
        <v>21</v>
      </c>
      <c r="C105" s="8">
        <v>3760</v>
      </c>
      <c r="D105" s="40"/>
      <c r="I105" s="12" t="s">
        <v>16</v>
      </c>
      <c r="J105" s="12">
        <v>306</v>
      </c>
      <c r="K105" s="12">
        <f t="shared" si="29"/>
        <v>244</v>
      </c>
      <c r="L105" s="12" t="s">
        <v>16</v>
      </c>
      <c r="M105" s="125">
        <v>550</v>
      </c>
      <c r="N105" s="125"/>
    </row>
    <row r="106" spans="2:14" x14ac:dyDescent="0.4">
      <c r="B106" s="12" t="s">
        <v>26</v>
      </c>
      <c r="C106" s="12">
        <v>750</v>
      </c>
      <c r="D106" s="40"/>
      <c r="I106" s="12" t="s">
        <v>69</v>
      </c>
      <c r="J106" s="12">
        <v>99</v>
      </c>
      <c r="K106" s="12">
        <f t="shared" si="29"/>
        <v>51</v>
      </c>
      <c r="L106" s="12" t="s">
        <v>70</v>
      </c>
      <c r="M106" s="125">
        <v>150</v>
      </c>
      <c r="N106" s="125"/>
    </row>
    <row r="107" spans="2:14" x14ac:dyDescent="0.4">
      <c r="B107" s="8" t="s">
        <v>60</v>
      </c>
      <c r="C107" s="8">
        <v>100</v>
      </c>
      <c r="D107" s="40"/>
      <c r="I107" s="12" t="s">
        <v>21</v>
      </c>
      <c r="J107" s="12">
        <v>36</v>
      </c>
      <c r="K107" s="12">
        <f t="shared" si="29"/>
        <v>1964</v>
      </c>
      <c r="L107" s="12" t="s">
        <v>21</v>
      </c>
      <c r="M107" s="125">
        <v>2000</v>
      </c>
      <c r="N107" s="125"/>
    </row>
    <row r="108" spans="2:14" x14ac:dyDescent="0.4">
      <c r="B108" s="4" t="s">
        <v>29</v>
      </c>
      <c r="C108" s="12">
        <v>200</v>
      </c>
      <c r="D108" s="40"/>
      <c r="I108" s="12" t="s">
        <v>71</v>
      </c>
      <c r="J108" s="12">
        <v>20</v>
      </c>
      <c r="K108" s="12">
        <f t="shared" si="29"/>
        <v>530</v>
      </c>
      <c r="L108" s="12" t="s">
        <v>71</v>
      </c>
      <c r="M108" s="125">
        <v>550</v>
      </c>
      <c r="N108" s="125"/>
    </row>
    <row r="109" spans="2:14" x14ac:dyDescent="0.4">
      <c r="B109" s="8" t="s">
        <v>31</v>
      </c>
      <c r="C109" s="8">
        <v>280</v>
      </c>
      <c r="D109" s="40"/>
      <c r="I109" s="12" t="s">
        <v>72</v>
      </c>
      <c r="J109" s="12">
        <v>10</v>
      </c>
      <c r="K109" s="12">
        <f t="shared" si="29"/>
        <v>360</v>
      </c>
      <c r="L109" s="12" t="s">
        <v>72</v>
      </c>
      <c r="M109" s="125">
        <v>370</v>
      </c>
      <c r="N109" s="125"/>
    </row>
    <row r="110" spans="2:14" x14ac:dyDescent="0.4">
      <c r="B110" s="4" t="s">
        <v>61</v>
      </c>
      <c r="C110" s="12">
        <v>0</v>
      </c>
      <c r="D110" s="40"/>
      <c r="I110" s="12" t="s">
        <v>73</v>
      </c>
      <c r="J110" s="12">
        <v>10</v>
      </c>
      <c r="K110" s="12">
        <f t="shared" si="29"/>
        <v>290</v>
      </c>
      <c r="L110" s="12" t="s">
        <v>73</v>
      </c>
      <c r="M110" s="125">
        <v>300</v>
      </c>
      <c r="N110" s="125"/>
    </row>
    <row r="111" spans="2:14" x14ac:dyDescent="0.4">
      <c r="D111" s="40"/>
    </row>
    <row r="115" spans="2:22" ht="19.5" thickBot="1" x14ac:dyDescent="0.45"/>
    <row r="116" spans="2:22" x14ac:dyDescent="0.4">
      <c r="B116" s="43"/>
      <c r="C116" s="123" t="s">
        <v>56</v>
      </c>
      <c r="D116" s="124"/>
      <c r="E116" s="44">
        <f>O102+2</f>
        <v>2</v>
      </c>
      <c r="F116" s="45" t="s">
        <v>38</v>
      </c>
      <c r="G116" s="44">
        <f>E116+1</f>
        <v>3</v>
      </c>
      <c r="H116" s="45" t="s">
        <v>38</v>
      </c>
      <c r="I116" s="44">
        <f>G116+1</f>
        <v>4</v>
      </c>
      <c r="J116" s="45" t="s">
        <v>38</v>
      </c>
      <c r="K116" s="44">
        <f>I116+1</f>
        <v>5</v>
      </c>
      <c r="L116" s="45" t="s">
        <v>38</v>
      </c>
      <c r="M116" s="44">
        <f>K116+1</f>
        <v>6</v>
      </c>
      <c r="N116" s="45" t="s">
        <v>38</v>
      </c>
      <c r="O116" s="44">
        <f>M116+1</f>
        <v>7</v>
      </c>
      <c r="P116" s="45" t="s">
        <v>38</v>
      </c>
      <c r="Q116" s="17" t="s">
        <v>39</v>
      </c>
      <c r="R116" s="17" t="s">
        <v>40</v>
      </c>
      <c r="S116" s="46"/>
      <c r="T116" s="12" t="s">
        <v>57</v>
      </c>
      <c r="U116" s="47" t="s">
        <v>58</v>
      </c>
      <c r="V116" s="47" t="s">
        <v>40</v>
      </c>
    </row>
    <row r="117" spans="2:22" x14ac:dyDescent="0.4">
      <c r="B117" s="20"/>
      <c r="C117" s="21"/>
      <c r="D117" s="21"/>
      <c r="E117" s="4" t="s">
        <v>44</v>
      </c>
      <c r="F117" s="4"/>
      <c r="G117" s="4" t="s">
        <v>45</v>
      </c>
      <c r="H117" s="4"/>
      <c r="I117" s="4" t="s">
        <v>46</v>
      </c>
      <c r="J117" s="4"/>
      <c r="K117" s="4" t="s">
        <v>47</v>
      </c>
      <c r="L117" s="4"/>
      <c r="M117" s="4" t="s">
        <v>48</v>
      </c>
      <c r="N117" s="4"/>
      <c r="O117" s="4" t="s">
        <v>49</v>
      </c>
      <c r="P117" s="4"/>
      <c r="Q117" s="22"/>
      <c r="R117" s="23"/>
      <c r="S117" s="48"/>
      <c r="T117" s="12"/>
      <c r="U117" s="49"/>
      <c r="V117" s="49"/>
    </row>
    <row r="118" spans="2:22" x14ac:dyDescent="0.4">
      <c r="B118" s="8" t="s">
        <v>51</v>
      </c>
      <c r="C118" s="26"/>
      <c r="D118" s="8">
        <f t="shared" ref="D118:D127" si="30">C118/5</f>
        <v>0</v>
      </c>
      <c r="E118" s="8"/>
      <c r="F118" s="8">
        <f t="shared" ref="F118:F128" si="31">E118</f>
        <v>0</v>
      </c>
      <c r="G118" s="8"/>
      <c r="H118" s="8">
        <f t="shared" ref="H118:H128" si="32">F118+G118</f>
        <v>0</v>
      </c>
      <c r="I118" s="8"/>
      <c r="J118" s="8">
        <f t="shared" ref="J118:J128" si="33">H118+I118</f>
        <v>0</v>
      </c>
      <c r="K118" s="8"/>
      <c r="L118" s="8">
        <f t="shared" ref="L118:L128" si="34">J118+K118</f>
        <v>0</v>
      </c>
      <c r="M118" s="8"/>
      <c r="N118" s="8">
        <f t="shared" ref="N118:N128" si="35">L118+M118</f>
        <v>0</v>
      </c>
      <c r="O118" s="8"/>
      <c r="P118" s="8"/>
      <c r="Q118" s="27">
        <f t="shared" ref="Q118:Q128" si="36">E118+G118+I118+K118+M118+O118</f>
        <v>0</v>
      </c>
      <c r="R118" s="28">
        <f t="shared" ref="R118:R128" si="37">Q118-C118</f>
        <v>0</v>
      </c>
      <c r="S118" s="48"/>
      <c r="T118" s="12"/>
      <c r="U118" s="49"/>
      <c r="V118" s="49"/>
    </row>
    <row r="119" spans="2:22" x14ac:dyDescent="0.4">
      <c r="B119" s="12" t="s">
        <v>53</v>
      </c>
      <c r="C119" s="21"/>
      <c r="D119" s="4">
        <f t="shared" si="30"/>
        <v>0</v>
      </c>
      <c r="E119" s="4"/>
      <c r="F119" s="4">
        <f t="shared" si="31"/>
        <v>0</v>
      </c>
      <c r="G119" s="4"/>
      <c r="H119" s="4">
        <f t="shared" si="32"/>
        <v>0</v>
      </c>
      <c r="I119" s="4"/>
      <c r="J119" s="4">
        <f t="shared" si="33"/>
        <v>0</v>
      </c>
      <c r="K119" s="4"/>
      <c r="L119" s="4">
        <f t="shared" si="34"/>
        <v>0</v>
      </c>
      <c r="M119" s="4"/>
      <c r="N119" s="4">
        <f t="shared" si="35"/>
        <v>0</v>
      </c>
      <c r="O119" s="4"/>
      <c r="P119" s="4"/>
      <c r="Q119" s="30">
        <f t="shared" si="36"/>
        <v>0</v>
      </c>
      <c r="R119" s="28">
        <f t="shared" si="37"/>
        <v>0</v>
      </c>
      <c r="S119" s="48"/>
      <c r="T119" s="12"/>
      <c r="U119" s="49"/>
      <c r="V119" s="49"/>
    </row>
    <row r="120" spans="2:22" x14ac:dyDescent="0.4">
      <c r="B120" s="8" t="s">
        <v>55</v>
      </c>
      <c r="C120" s="26"/>
      <c r="D120" s="8">
        <f t="shared" si="30"/>
        <v>0</v>
      </c>
      <c r="E120" s="8"/>
      <c r="F120" s="8">
        <f t="shared" si="31"/>
        <v>0</v>
      </c>
      <c r="G120" s="8"/>
      <c r="H120" s="8">
        <f t="shared" si="32"/>
        <v>0</v>
      </c>
      <c r="I120" s="8"/>
      <c r="J120" s="8">
        <f t="shared" si="33"/>
        <v>0</v>
      </c>
      <c r="K120" s="8"/>
      <c r="L120" s="8">
        <f t="shared" si="34"/>
        <v>0</v>
      </c>
      <c r="M120" s="8"/>
      <c r="N120" s="8">
        <f t="shared" si="35"/>
        <v>0</v>
      </c>
      <c r="O120" s="8"/>
      <c r="P120" s="8"/>
      <c r="Q120" s="27">
        <f t="shared" si="36"/>
        <v>0</v>
      </c>
      <c r="R120" s="28">
        <f t="shared" si="37"/>
        <v>0</v>
      </c>
      <c r="S120" s="48"/>
      <c r="T120" s="12"/>
      <c r="U120" s="49"/>
      <c r="V120" s="49"/>
    </row>
    <row r="121" spans="2:22" x14ac:dyDescent="0.4">
      <c r="B121" s="4" t="s">
        <v>9</v>
      </c>
      <c r="C121" s="4"/>
      <c r="D121" s="4">
        <f t="shared" si="30"/>
        <v>0</v>
      </c>
      <c r="E121" s="4"/>
      <c r="F121" s="4">
        <f t="shared" si="31"/>
        <v>0</v>
      </c>
      <c r="G121" s="4"/>
      <c r="H121" s="4">
        <f t="shared" si="32"/>
        <v>0</v>
      </c>
      <c r="I121" s="4"/>
      <c r="J121" s="4">
        <f t="shared" si="33"/>
        <v>0</v>
      </c>
      <c r="K121" s="4"/>
      <c r="L121" s="4">
        <f t="shared" si="34"/>
        <v>0</v>
      </c>
      <c r="M121" s="4"/>
      <c r="N121" s="4">
        <f t="shared" si="35"/>
        <v>0</v>
      </c>
      <c r="O121" s="4"/>
      <c r="P121" s="4"/>
      <c r="Q121" s="30">
        <f t="shared" si="36"/>
        <v>0</v>
      </c>
      <c r="R121" s="28">
        <f t="shared" si="37"/>
        <v>0</v>
      </c>
      <c r="S121" s="50" t="s">
        <v>59</v>
      </c>
      <c r="T121" s="12"/>
      <c r="U121" s="51">
        <f t="shared" ref="U121:U128" si="38">Q121+Q79+Q93+Q107+P121</f>
        <v>0</v>
      </c>
      <c r="V121" s="52">
        <f t="shared" ref="V121:V128" si="39">U121-C65-C79-C93-C107-C121</f>
        <v>-100</v>
      </c>
    </row>
    <row r="122" spans="2:22" x14ac:dyDescent="0.4">
      <c r="B122" s="8" t="s">
        <v>13</v>
      </c>
      <c r="C122" s="8"/>
      <c r="D122" s="8">
        <f t="shared" si="30"/>
        <v>0</v>
      </c>
      <c r="E122" s="8"/>
      <c r="F122" s="8">
        <f t="shared" si="31"/>
        <v>0</v>
      </c>
      <c r="G122" s="8"/>
      <c r="H122" s="8">
        <f t="shared" si="32"/>
        <v>0</v>
      </c>
      <c r="I122" s="8"/>
      <c r="J122" s="8">
        <f t="shared" si="33"/>
        <v>0</v>
      </c>
      <c r="K122" s="8"/>
      <c r="L122" s="8">
        <f t="shared" si="34"/>
        <v>0</v>
      </c>
      <c r="M122" s="8"/>
      <c r="N122" s="8">
        <f t="shared" si="35"/>
        <v>0</v>
      </c>
      <c r="O122" s="8"/>
      <c r="P122" s="8"/>
      <c r="Q122" s="27">
        <f t="shared" si="36"/>
        <v>0</v>
      </c>
      <c r="R122" s="28">
        <f t="shared" si="37"/>
        <v>0</v>
      </c>
      <c r="S122" s="53" t="s">
        <v>13</v>
      </c>
      <c r="T122" s="8"/>
      <c r="U122" s="51">
        <f t="shared" si="38"/>
        <v>0</v>
      </c>
      <c r="V122" s="52">
        <f t="shared" si="39"/>
        <v>-200</v>
      </c>
    </row>
    <row r="123" spans="2:22" x14ac:dyDescent="0.4">
      <c r="B123" s="4" t="s">
        <v>16</v>
      </c>
      <c r="C123" s="12"/>
      <c r="D123" s="4">
        <f t="shared" si="30"/>
        <v>0</v>
      </c>
      <c r="E123" s="4"/>
      <c r="F123" s="4">
        <f t="shared" si="31"/>
        <v>0</v>
      </c>
      <c r="G123" s="4"/>
      <c r="H123" s="4">
        <f t="shared" si="32"/>
        <v>0</v>
      </c>
      <c r="I123" s="4"/>
      <c r="J123" s="4">
        <f t="shared" si="33"/>
        <v>0</v>
      </c>
      <c r="K123" s="4"/>
      <c r="L123" s="4">
        <f t="shared" si="34"/>
        <v>0</v>
      </c>
      <c r="M123" s="4"/>
      <c r="N123" s="4">
        <f t="shared" si="35"/>
        <v>0</v>
      </c>
      <c r="O123" s="4"/>
      <c r="P123" s="4"/>
      <c r="Q123" s="30">
        <f t="shared" si="36"/>
        <v>0</v>
      </c>
      <c r="R123" s="28">
        <f t="shared" si="37"/>
        <v>0</v>
      </c>
      <c r="S123" s="50" t="s">
        <v>16</v>
      </c>
      <c r="T123" s="12"/>
      <c r="U123" s="51">
        <f t="shared" si="38"/>
        <v>0</v>
      </c>
      <c r="V123" s="52">
        <f t="shared" si="39"/>
        <v>-280</v>
      </c>
    </row>
    <row r="124" spans="2:22" x14ac:dyDescent="0.4">
      <c r="B124" s="8" t="s">
        <v>26</v>
      </c>
      <c r="C124" s="8"/>
      <c r="D124" s="8">
        <f t="shared" si="30"/>
        <v>0</v>
      </c>
      <c r="E124" s="8"/>
      <c r="F124" s="8">
        <f t="shared" si="31"/>
        <v>0</v>
      </c>
      <c r="G124" s="8"/>
      <c r="H124" s="8">
        <f t="shared" si="32"/>
        <v>0</v>
      </c>
      <c r="I124" s="8"/>
      <c r="J124" s="8">
        <f t="shared" si="33"/>
        <v>0</v>
      </c>
      <c r="K124" s="8"/>
      <c r="L124" s="8">
        <f t="shared" si="34"/>
        <v>0</v>
      </c>
      <c r="M124" s="8"/>
      <c r="N124" s="8">
        <f t="shared" si="35"/>
        <v>0</v>
      </c>
      <c r="O124" s="8"/>
      <c r="P124" s="8"/>
      <c r="Q124" s="27">
        <f t="shared" si="36"/>
        <v>0</v>
      </c>
      <c r="R124" s="27">
        <f t="shared" si="37"/>
        <v>0</v>
      </c>
      <c r="S124" s="53" t="s">
        <v>21</v>
      </c>
      <c r="T124" s="8"/>
      <c r="U124" s="51">
        <f t="shared" si="38"/>
        <v>0</v>
      </c>
      <c r="V124" s="51">
        <f t="shared" si="39"/>
        <v>0</v>
      </c>
    </row>
    <row r="125" spans="2:22" x14ac:dyDescent="0.4">
      <c r="B125" s="4" t="s">
        <v>31</v>
      </c>
      <c r="C125" s="12"/>
      <c r="D125" s="4">
        <f t="shared" si="30"/>
        <v>0</v>
      </c>
      <c r="E125" s="4"/>
      <c r="F125" s="4">
        <f t="shared" si="31"/>
        <v>0</v>
      </c>
      <c r="G125" s="4"/>
      <c r="H125" s="4">
        <f t="shared" si="32"/>
        <v>0</v>
      </c>
      <c r="I125" s="4"/>
      <c r="J125" s="4">
        <f t="shared" si="33"/>
        <v>0</v>
      </c>
      <c r="K125" s="4"/>
      <c r="L125" s="4">
        <f t="shared" si="34"/>
        <v>0</v>
      </c>
      <c r="M125" s="4"/>
      <c r="N125" s="4">
        <f t="shared" si="35"/>
        <v>0</v>
      </c>
      <c r="O125" s="4"/>
      <c r="P125" s="4"/>
      <c r="Q125" s="30">
        <f t="shared" si="36"/>
        <v>0</v>
      </c>
      <c r="R125" s="27">
        <f t="shared" si="37"/>
        <v>0</v>
      </c>
      <c r="S125" s="53" t="s">
        <v>60</v>
      </c>
      <c r="T125" s="8"/>
      <c r="U125" s="51">
        <f t="shared" si="38"/>
        <v>0</v>
      </c>
      <c r="V125" s="51">
        <f t="shared" si="39"/>
        <v>0</v>
      </c>
    </row>
    <row r="126" spans="2:22" x14ac:dyDescent="0.4">
      <c r="B126" s="8"/>
      <c r="C126" s="8"/>
      <c r="D126" s="8">
        <f t="shared" si="30"/>
        <v>0</v>
      </c>
      <c r="E126" s="8"/>
      <c r="F126" s="8">
        <f t="shared" si="31"/>
        <v>0</v>
      </c>
      <c r="G126" s="8"/>
      <c r="H126" s="8">
        <f t="shared" si="32"/>
        <v>0</v>
      </c>
      <c r="I126" s="8"/>
      <c r="J126" s="8">
        <f t="shared" si="33"/>
        <v>0</v>
      </c>
      <c r="K126" s="8"/>
      <c r="L126" s="8">
        <f t="shared" si="34"/>
        <v>0</v>
      </c>
      <c r="M126" s="8"/>
      <c r="N126" s="8">
        <f t="shared" si="35"/>
        <v>0</v>
      </c>
      <c r="O126" s="8"/>
      <c r="P126" s="8"/>
      <c r="Q126" s="27">
        <f t="shared" si="36"/>
        <v>0</v>
      </c>
      <c r="R126" s="27">
        <f t="shared" si="37"/>
        <v>0</v>
      </c>
      <c r="S126" s="54" t="s">
        <v>29</v>
      </c>
      <c r="T126" s="12"/>
      <c r="U126" s="51">
        <f t="shared" si="38"/>
        <v>0</v>
      </c>
      <c r="V126" s="51">
        <f t="shared" si="39"/>
        <v>0</v>
      </c>
    </row>
    <row r="127" spans="2:22" x14ac:dyDescent="0.4">
      <c r="B127" s="4"/>
      <c r="C127" s="12"/>
      <c r="D127" s="4">
        <f t="shared" si="30"/>
        <v>0</v>
      </c>
      <c r="E127" s="4"/>
      <c r="F127" s="4">
        <f t="shared" si="31"/>
        <v>0</v>
      </c>
      <c r="G127" s="4"/>
      <c r="H127" s="4">
        <f t="shared" si="32"/>
        <v>0</v>
      </c>
      <c r="I127" s="4"/>
      <c r="J127" s="4">
        <f t="shared" si="33"/>
        <v>0</v>
      </c>
      <c r="K127" s="4"/>
      <c r="L127" s="4">
        <f t="shared" si="34"/>
        <v>0</v>
      </c>
      <c r="M127" s="4"/>
      <c r="N127" s="4">
        <f t="shared" si="35"/>
        <v>0</v>
      </c>
      <c r="O127" s="4"/>
      <c r="P127" s="4"/>
      <c r="Q127" s="30">
        <f t="shared" si="36"/>
        <v>0</v>
      </c>
      <c r="R127" s="27">
        <f t="shared" si="37"/>
        <v>0</v>
      </c>
      <c r="S127" s="53" t="s">
        <v>31</v>
      </c>
      <c r="T127" s="8"/>
      <c r="U127" s="51">
        <f t="shared" si="38"/>
        <v>0</v>
      </c>
      <c r="V127" s="51" t="e">
        <f t="shared" si="39"/>
        <v>#VALUE!</v>
      </c>
    </row>
    <row r="128" spans="2:22" ht="19.5" thickBot="1" x14ac:dyDescent="0.45">
      <c r="B128" s="8"/>
      <c r="C128" s="8"/>
      <c r="D128" s="26"/>
      <c r="E128" s="8"/>
      <c r="F128" s="8">
        <f t="shared" si="31"/>
        <v>0</v>
      </c>
      <c r="G128" s="8"/>
      <c r="H128" s="8">
        <f t="shared" si="32"/>
        <v>0</v>
      </c>
      <c r="I128" s="8"/>
      <c r="J128" s="8">
        <f t="shared" si="33"/>
        <v>0</v>
      </c>
      <c r="K128" s="8"/>
      <c r="L128" s="8">
        <f t="shared" si="34"/>
        <v>0</v>
      </c>
      <c r="M128" s="8"/>
      <c r="N128" s="8">
        <f t="shared" si="35"/>
        <v>0</v>
      </c>
      <c r="O128" s="8"/>
      <c r="P128" s="8"/>
      <c r="Q128" s="39">
        <f t="shared" si="36"/>
        <v>0</v>
      </c>
      <c r="R128" s="28">
        <f t="shared" si="37"/>
        <v>0</v>
      </c>
      <c r="S128" s="50" t="s">
        <v>61</v>
      </c>
      <c r="T128" s="12"/>
      <c r="U128" s="51">
        <f t="shared" si="38"/>
        <v>0</v>
      </c>
      <c r="V128" s="52">
        <f t="shared" si="39"/>
        <v>-600</v>
      </c>
    </row>
  </sheetData>
  <mergeCells count="55">
    <mergeCell ref="B1:B3"/>
    <mergeCell ref="F1:H1"/>
    <mergeCell ref="I1:K1"/>
    <mergeCell ref="L1:O1"/>
    <mergeCell ref="F2:H2"/>
    <mergeCell ref="I2:K2"/>
    <mergeCell ref="C3:D3"/>
    <mergeCell ref="F3:H3"/>
    <mergeCell ref="I3:K3"/>
    <mergeCell ref="C4:D4"/>
    <mergeCell ref="F4:H4"/>
    <mergeCell ref="I4:K4"/>
    <mergeCell ref="C5:D5"/>
    <mergeCell ref="F5:H5"/>
    <mergeCell ref="I5:K5"/>
    <mergeCell ref="F6:H6"/>
    <mergeCell ref="I6:K6"/>
    <mergeCell ref="F7:H7"/>
    <mergeCell ref="I7:K7"/>
    <mergeCell ref="F8:H8"/>
    <mergeCell ref="I8:K8"/>
    <mergeCell ref="F9:H9"/>
    <mergeCell ref="I9:K9"/>
    <mergeCell ref="F10:H10"/>
    <mergeCell ref="I10:K10"/>
    <mergeCell ref="F11:H11"/>
    <mergeCell ref="I11:K11"/>
    <mergeCell ref="F12:H12"/>
    <mergeCell ref="I12:K12"/>
    <mergeCell ref="F13:H13"/>
    <mergeCell ref="I13:K13"/>
    <mergeCell ref="W14:Y14"/>
    <mergeCell ref="M101:N101"/>
    <mergeCell ref="AA14:AC14"/>
    <mergeCell ref="C15:D15"/>
    <mergeCell ref="W15:Y16"/>
    <mergeCell ref="AA15:AC16"/>
    <mergeCell ref="C29:D29"/>
    <mergeCell ref="C43:D43"/>
    <mergeCell ref="Z14:Z20"/>
    <mergeCell ref="C57:D57"/>
    <mergeCell ref="C71:D71"/>
    <mergeCell ref="B98:C98"/>
    <mergeCell ref="M99:N99"/>
    <mergeCell ref="M100:N100"/>
    <mergeCell ref="M108:N108"/>
    <mergeCell ref="M109:N109"/>
    <mergeCell ref="M110:N110"/>
    <mergeCell ref="C116:D116"/>
    <mergeCell ref="M102:N102"/>
    <mergeCell ref="M103:N103"/>
    <mergeCell ref="M104:N104"/>
    <mergeCell ref="M105:N105"/>
    <mergeCell ref="M106:N106"/>
    <mergeCell ref="M107:N107"/>
  </mergeCells>
  <phoneticPr fontId="4"/>
  <conditionalFormatting sqref="D86:D96">
    <cfRule type="cellIs" dxfId="5" priority="6" operator="greaterThan">
      <formula>0</formula>
    </cfRule>
  </conditionalFormatting>
  <conditionalFormatting sqref="R17 R31">
    <cfRule type="cellIs" dxfId="4" priority="1" operator="lessThan">
      <formula>0</formula>
    </cfRule>
  </conditionalFormatting>
  <conditionalFormatting sqref="R20:R22 R27 R34:R36 R41">
    <cfRule type="cellIs" dxfId="3" priority="2" operator="lessThan">
      <formula>0</formula>
    </cfRule>
  </conditionalFormatting>
  <conditionalFormatting sqref="R73">
    <cfRule type="cellIs" dxfId="2" priority="3" operator="lessThan">
      <formula>0</formula>
    </cfRule>
  </conditionalFormatting>
  <conditionalFormatting sqref="R76:R78 R83">
    <cfRule type="cellIs" dxfId="1" priority="4" operator="lessThan">
      <formula>0</formula>
    </cfRule>
  </conditionalFormatting>
  <conditionalFormatting sqref="R118:R123 R128">
    <cfRule type="cellIs" dxfId="0" priority="5" operator="lessThan">
      <formula>0</formula>
    </cfRule>
  </conditionalFormatting>
  <pageMargins left="0" right="0" top="0" bottom="0" header="0.31496062992125984" footer="0.31496062992125984"/>
  <pageSetup paperSize="9" scale="31" fitToHeight="0" orientation="landscape" horizontalDpi="300" verticalDpi="300"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F8F60-845F-4B0B-BAC3-9DE29A56D89A}">
  <sheetPr>
    <pageSetUpPr fitToPage="1"/>
  </sheetPr>
  <dimension ref="A1:D37"/>
  <sheetViews>
    <sheetView zoomScaleNormal="100" workbookViewId="0">
      <selection activeCell="D15" sqref="D15"/>
    </sheetView>
  </sheetViews>
  <sheetFormatPr defaultRowHeight="18.75" x14ac:dyDescent="0.4"/>
  <cols>
    <col min="1" max="1" width="15.875" customWidth="1"/>
    <col min="2" max="4" width="20.75" customWidth="1"/>
  </cols>
  <sheetData>
    <row r="1" spans="1:4" x14ac:dyDescent="0.4">
      <c r="A1" s="60" t="s">
        <v>74</v>
      </c>
      <c r="B1" s="60"/>
      <c r="C1" s="60"/>
      <c r="D1" s="61" t="s">
        <v>274</v>
      </c>
    </row>
    <row r="2" spans="1:4" x14ac:dyDescent="0.4">
      <c r="A2" s="62" t="s">
        <v>76</v>
      </c>
      <c r="B2" s="62" t="s">
        <v>77</v>
      </c>
      <c r="C2" s="62" t="s">
        <v>78</v>
      </c>
      <c r="D2" s="62" t="s">
        <v>79</v>
      </c>
    </row>
    <row r="3" spans="1:4" ht="22.5" customHeight="1" x14ac:dyDescent="0.4">
      <c r="A3" s="85">
        <v>45229</v>
      </c>
      <c r="B3" s="3"/>
      <c r="C3" s="3"/>
      <c r="D3" s="3"/>
    </row>
    <row r="4" spans="1:4" ht="22.5" customHeight="1" x14ac:dyDescent="0.4">
      <c r="A4" s="85">
        <f>A3+1</f>
        <v>45230</v>
      </c>
      <c r="B4" s="3"/>
      <c r="C4" s="3"/>
      <c r="D4" s="3"/>
    </row>
    <row r="5" spans="1:4" ht="22.5" customHeight="1" x14ac:dyDescent="0.4">
      <c r="A5" s="85">
        <f>A4+1</f>
        <v>45231</v>
      </c>
      <c r="B5" s="3"/>
      <c r="C5" s="3"/>
      <c r="D5" s="3"/>
    </row>
    <row r="6" spans="1:4" ht="22.5" customHeight="1" x14ac:dyDescent="0.4">
      <c r="A6" s="85">
        <f t="shared" ref="A6:A35" si="0">A5+1</f>
        <v>45232</v>
      </c>
      <c r="B6" s="3"/>
      <c r="C6" s="3"/>
      <c r="D6" s="3"/>
    </row>
    <row r="7" spans="1:4" ht="22.5" customHeight="1" x14ac:dyDescent="0.4">
      <c r="A7" s="85">
        <f t="shared" si="0"/>
        <v>45233</v>
      </c>
      <c r="B7" s="3"/>
      <c r="C7" s="3"/>
      <c r="D7" s="3"/>
    </row>
    <row r="8" spans="1:4" ht="22.5" customHeight="1" x14ac:dyDescent="0.4">
      <c r="A8" s="64">
        <f t="shared" si="0"/>
        <v>45234</v>
      </c>
      <c r="B8" s="65"/>
      <c r="C8" s="65"/>
      <c r="D8" s="65"/>
    </row>
    <row r="9" spans="1:4" ht="22.5" customHeight="1" x14ac:dyDescent="0.4">
      <c r="A9" s="64">
        <f t="shared" si="0"/>
        <v>45235</v>
      </c>
      <c r="B9" s="65"/>
      <c r="C9" s="65"/>
      <c r="D9" s="65"/>
    </row>
    <row r="10" spans="1:4" ht="22.5" customHeight="1" x14ac:dyDescent="0.4">
      <c r="A10" s="85">
        <f t="shared" si="0"/>
        <v>45236</v>
      </c>
      <c r="B10" s="3"/>
      <c r="C10" s="3"/>
      <c r="D10" s="3"/>
    </row>
    <row r="11" spans="1:4" ht="22.5" customHeight="1" x14ac:dyDescent="0.4">
      <c r="A11" s="85">
        <f t="shared" si="0"/>
        <v>45237</v>
      </c>
      <c r="B11" s="3"/>
      <c r="C11" s="3"/>
      <c r="D11" s="3"/>
    </row>
    <row r="12" spans="1:4" ht="22.5" customHeight="1" x14ac:dyDescent="0.4">
      <c r="A12" s="85">
        <f t="shared" si="0"/>
        <v>45238</v>
      </c>
      <c r="B12" s="3"/>
      <c r="C12" s="3"/>
      <c r="D12" s="3"/>
    </row>
    <row r="13" spans="1:4" ht="22.5" customHeight="1" x14ac:dyDescent="0.4">
      <c r="A13" s="85">
        <f t="shared" si="0"/>
        <v>45239</v>
      </c>
      <c r="B13" s="3"/>
      <c r="C13" s="3"/>
      <c r="D13" s="3"/>
    </row>
    <row r="14" spans="1:4" ht="22.5" customHeight="1" x14ac:dyDescent="0.4">
      <c r="A14" s="85">
        <f t="shared" si="0"/>
        <v>45240</v>
      </c>
      <c r="B14" s="3">
        <v>2663</v>
      </c>
      <c r="C14" s="3">
        <v>969</v>
      </c>
      <c r="D14" s="3">
        <v>1214</v>
      </c>
    </row>
    <row r="15" spans="1:4" ht="22.5" customHeight="1" x14ac:dyDescent="0.4">
      <c r="A15" s="64">
        <f t="shared" si="0"/>
        <v>45241</v>
      </c>
      <c r="B15" s="65"/>
      <c r="C15" s="65"/>
      <c r="D15" s="65"/>
    </row>
    <row r="16" spans="1:4" ht="22.5" customHeight="1" x14ac:dyDescent="0.4">
      <c r="A16" s="64">
        <f t="shared" si="0"/>
        <v>45242</v>
      </c>
      <c r="B16" s="65"/>
      <c r="C16" s="65"/>
      <c r="D16" s="65"/>
    </row>
    <row r="17" spans="1:4" ht="22.5" customHeight="1" x14ac:dyDescent="0.4">
      <c r="A17" s="85">
        <f t="shared" si="0"/>
        <v>45243</v>
      </c>
      <c r="B17" s="3"/>
      <c r="C17" s="3"/>
      <c r="D17" s="3"/>
    </row>
    <row r="18" spans="1:4" ht="22.5" customHeight="1" x14ac:dyDescent="0.4">
      <c r="A18" s="85">
        <f t="shared" si="0"/>
        <v>45244</v>
      </c>
      <c r="B18" s="3"/>
      <c r="C18" s="3"/>
      <c r="D18" s="3"/>
    </row>
    <row r="19" spans="1:4" ht="22.5" customHeight="1" x14ac:dyDescent="0.4">
      <c r="A19" s="85">
        <f t="shared" si="0"/>
        <v>45245</v>
      </c>
      <c r="B19" s="3"/>
      <c r="C19" s="3"/>
      <c r="D19" s="3"/>
    </row>
    <row r="20" spans="1:4" ht="22.5" customHeight="1" x14ac:dyDescent="0.4">
      <c r="A20" s="85">
        <f t="shared" si="0"/>
        <v>45246</v>
      </c>
      <c r="B20" s="3"/>
      <c r="C20" s="3"/>
      <c r="D20" s="3"/>
    </row>
    <row r="21" spans="1:4" ht="22.5" customHeight="1" x14ac:dyDescent="0.4">
      <c r="A21" s="85">
        <f t="shared" si="0"/>
        <v>45247</v>
      </c>
      <c r="B21" s="3"/>
      <c r="C21" s="3"/>
      <c r="D21" s="3"/>
    </row>
    <row r="22" spans="1:4" ht="22.5" customHeight="1" x14ac:dyDescent="0.4">
      <c r="A22" s="64">
        <f t="shared" si="0"/>
        <v>45248</v>
      </c>
      <c r="B22" s="65"/>
      <c r="C22" s="65"/>
      <c r="D22" s="65"/>
    </row>
    <row r="23" spans="1:4" ht="22.5" customHeight="1" x14ac:dyDescent="0.4">
      <c r="A23" s="64">
        <f t="shared" si="0"/>
        <v>45249</v>
      </c>
      <c r="B23" s="65"/>
      <c r="C23" s="65"/>
      <c r="D23" s="65"/>
    </row>
    <row r="24" spans="1:4" ht="22.5" customHeight="1" x14ac:dyDescent="0.4">
      <c r="A24" s="85">
        <f t="shared" si="0"/>
        <v>45250</v>
      </c>
      <c r="B24" s="3"/>
      <c r="C24" s="3"/>
      <c r="D24" s="3"/>
    </row>
    <row r="25" spans="1:4" ht="22.5" customHeight="1" x14ac:dyDescent="0.4">
      <c r="A25" s="85">
        <f t="shared" si="0"/>
        <v>45251</v>
      </c>
      <c r="B25" s="3"/>
      <c r="C25" s="3"/>
      <c r="D25" s="3"/>
    </row>
    <row r="26" spans="1:4" ht="22.5" customHeight="1" x14ac:dyDescent="0.4">
      <c r="A26" s="85">
        <f t="shared" si="0"/>
        <v>45252</v>
      </c>
      <c r="B26" s="3"/>
      <c r="C26" s="3"/>
      <c r="D26" s="3"/>
    </row>
    <row r="27" spans="1:4" ht="22.5" customHeight="1" x14ac:dyDescent="0.4">
      <c r="A27" s="85">
        <f t="shared" si="0"/>
        <v>45253</v>
      </c>
      <c r="B27" s="3"/>
      <c r="C27" s="3"/>
      <c r="D27" s="3"/>
    </row>
    <row r="28" spans="1:4" ht="22.5" customHeight="1" x14ac:dyDescent="0.4">
      <c r="A28" s="85">
        <f t="shared" si="0"/>
        <v>45254</v>
      </c>
      <c r="B28" s="3"/>
      <c r="C28" s="3"/>
      <c r="D28" s="3"/>
    </row>
    <row r="29" spans="1:4" ht="22.5" customHeight="1" x14ac:dyDescent="0.4">
      <c r="A29" s="64">
        <f t="shared" si="0"/>
        <v>45255</v>
      </c>
      <c r="B29" s="65"/>
      <c r="C29" s="65"/>
      <c r="D29" s="65"/>
    </row>
    <row r="30" spans="1:4" ht="22.5" customHeight="1" x14ac:dyDescent="0.4">
      <c r="A30" s="64">
        <f t="shared" si="0"/>
        <v>45256</v>
      </c>
      <c r="B30" s="65"/>
      <c r="C30" s="65"/>
      <c r="D30" s="65"/>
    </row>
    <row r="31" spans="1:4" ht="22.5" customHeight="1" x14ac:dyDescent="0.4">
      <c r="A31" s="85">
        <f t="shared" si="0"/>
        <v>45257</v>
      </c>
      <c r="B31" s="3"/>
      <c r="C31" s="3"/>
      <c r="D31" s="3"/>
    </row>
    <row r="32" spans="1:4" ht="22.5" customHeight="1" x14ac:dyDescent="0.4">
      <c r="A32" s="85">
        <f t="shared" si="0"/>
        <v>45258</v>
      </c>
      <c r="B32" s="3"/>
      <c r="C32" s="3"/>
      <c r="D32" s="3"/>
    </row>
    <row r="33" spans="1:4" ht="22.5" customHeight="1" x14ac:dyDescent="0.4">
      <c r="A33" s="85">
        <f t="shared" si="0"/>
        <v>45259</v>
      </c>
      <c r="B33" s="3"/>
      <c r="C33" s="3"/>
      <c r="D33" s="3"/>
    </row>
    <row r="34" spans="1:4" ht="22.5" customHeight="1" x14ac:dyDescent="0.4">
      <c r="A34" s="85">
        <f t="shared" si="0"/>
        <v>45260</v>
      </c>
      <c r="B34" s="3"/>
      <c r="C34" s="3"/>
      <c r="D34" s="3"/>
    </row>
    <row r="35" spans="1:4" ht="22.5" customHeight="1" x14ac:dyDescent="0.4">
      <c r="A35" s="85">
        <f t="shared" si="0"/>
        <v>45261</v>
      </c>
      <c r="B35" s="3"/>
      <c r="C35" s="3"/>
      <c r="D35" s="3"/>
    </row>
    <row r="36" spans="1:4" x14ac:dyDescent="0.4">
      <c r="A36" s="131" t="s">
        <v>196</v>
      </c>
      <c r="B36" s="131"/>
      <c r="C36" s="131"/>
      <c r="D36" s="131"/>
    </row>
    <row r="37" spans="1:4" x14ac:dyDescent="0.4">
      <c r="A37" s="250"/>
      <c r="B37" s="250"/>
      <c r="C37" s="250"/>
      <c r="D37" s="250"/>
    </row>
  </sheetData>
  <mergeCells count="1">
    <mergeCell ref="A36:D37"/>
  </mergeCells>
  <phoneticPr fontId="4"/>
  <pageMargins left="0.7" right="0.7" top="0.75" bottom="0.75" header="0.3" footer="0.3"/>
  <pageSetup paperSize="9" scale="91" orientation="portrait" horizontalDpi="0" verticalDpi="0"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14689-250C-45BF-A48D-6D783BD2DCD9}">
  <dimension ref="A2:D5"/>
  <sheetViews>
    <sheetView workbookViewId="0">
      <selection activeCell="A2" sqref="A2:D5"/>
    </sheetView>
  </sheetViews>
  <sheetFormatPr defaultRowHeight="18.75" x14ac:dyDescent="0.4"/>
  <cols>
    <col min="1" max="1" width="17.375" bestFit="1" customWidth="1"/>
  </cols>
  <sheetData>
    <row r="2" spans="1:4" x14ac:dyDescent="0.4">
      <c r="A2" s="46"/>
      <c r="B2" s="46" t="s">
        <v>567</v>
      </c>
      <c r="C2" s="46" t="s">
        <v>568</v>
      </c>
      <c r="D2" s="46" t="s">
        <v>569</v>
      </c>
    </row>
    <row r="3" spans="1:4" x14ac:dyDescent="0.4">
      <c r="A3" s="46" t="s">
        <v>59</v>
      </c>
      <c r="B3" s="46">
        <v>2342</v>
      </c>
      <c r="C3" s="46">
        <v>4605</v>
      </c>
      <c r="D3" s="46">
        <v>4840</v>
      </c>
    </row>
    <row r="4" spans="1:4" x14ac:dyDescent="0.4">
      <c r="A4" s="46" t="s">
        <v>13</v>
      </c>
      <c r="B4" s="46">
        <v>100</v>
      </c>
      <c r="C4" s="46">
        <v>1149</v>
      </c>
      <c r="D4" s="46">
        <v>122</v>
      </c>
    </row>
    <row r="5" spans="1:4" x14ac:dyDescent="0.4">
      <c r="A5" s="46" t="s">
        <v>16</v>
      </c>
      <c r="B5" s="46">
        <v>359</v>
      </c>
      <c r="C5" s="46">
        <v>770</v>
      </c>
      <c r="D5" s="46">
        <v>289</v>
      </c>
    </row>
  </sheetData>
  <phoneticPr fontId="4"/>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BE814-C8C5-4F13-A2C6-7B4830C20484}">
  <dimension ref="B1:AJ51"/>
  <sheetViews>
    <sheetView topLeftCell="A9" zoomScale="85" zoomScaleNormal="85" workbookViewId="0">
      <selection activeCell="H11" sqref="H11:H12"/>
    </sheetView>
  </sheetViews>
  <sheetFormatPr defaultColWidth="8.75" defaultRowHeight="18.75" x14ac:dyDescent="0.4"/>
  <cols>
    <col min="1" max="2" width="8.75" style="66"/>
    <col min="3" max="3" width="23.25" style="66" customWidth="1"/>
    <col min="4" max="4" width="19.875" style="66" customWidth="1"/>
    <col min="5" max="9" width="14.125" style="66" customWidth="1"/>
    <col min="10" max="11" width="8.75" style="66"/>
    <col min="12" max="12" width="19.875" style="66" customWidth="1"/>
    <col min="13" max="18" width="14.125" style="66" customWidth="1"/>
    <col min="19" max="19" width="10.625" style="66" bestFit="1" customWidth="1"/>
    <col min="20" max="20" width="8.75" style="66"/>
    <col min="21" max="21" width="19.875" style="66" customWidth="1"/>
    <col min="22" max="27" width="14.125" style="66" customWidth="1"/>
    <col min="28" max="29" width="8.75" style="66"/>
    <col min="30" max="30" width="19.875" style="66" customWidth="1"/>
    <col min="31" max="36" width="14.125" style="66" customWidth="1"/>
    <col min="37" max="16384" width="8.75" style="66"/>
  </cols>
  <sheetData>
    <row r="1" spans="2:20" ht="19.5" customHeight="1" x14ac:dyDescent="0.4"/>
    <row r="2" spans="2:20" ht="19.5" customHeight="1" thickBot="1" x14ac:dyDescent="0.45">
      <c r="D2" s="79"/>
    </row>
    <row r="3" spans="2:20" ht="19.5" x14ac:dyDescent="0.4">
      <c r="B3" s="134" t="s">
        <v>570</v>
      </c>
      <c r="C3" s="135"/>
      <c r="D3" s="138" t="s">
        <v>121</v>
      </c>
      <c r="E3" s="138"/>
      <c r="F3" s="138"/>
      <c r="G3" s="138"/>
      <c r="H3" s="138"/>
      <c r="I3" s="139"/>
      <c r="L3" s="134" t="s">
        <v>570</v>
      </c>
      <c r="M3" s="135"/>
      <c r="N3" s="138" t="s">
        <v>121</v>
      </c>
      <c r="O3" s="138"/>
      <c r="P3" s="138"/>
      <c r="Q3" s="138"/>
      <c r="R3" s="138"/>
      <c r="S3" s="139"/>
    </row>
    <row r="4" spans="2:20" ht="18" customHeight="1" thickBot="1" x14ac:dyDescent="0.45">
      <c r="B4" s="190"/>
      <c r="C4" s="274"/>
      <c r="D4" s="102" t="s">
        <v>183</v>
      </c>
      <c r="E4" s="275" t="s">
        <v>123</v>
      </c>
      <c r="F4" s="275"/>
      <c r="G4" s="275" t="s">
        <v>124</v>
      </c>
      <c r="H4" s="275"/>
      <c r="I4" s="103" t="s">
        <v>125</v>
      </c>
      <c r="L4" s="190"/>
      <c r="M4" s="274"/>
      <c r="N4" s="102" t="s">
        <v>183</v>
      </c>
      <c r="O4" s="275" t="s">
        <v>123</v>
      </c>
      <c r="P4" s="275"/>
      <c r="Q4" s="275" t="s">
        <v>124</v>
      </c>
      <c r="R4" s="275"/>
      <c r="S4" s="103" t="s">
        <v>125</v>
      </c>
    </row>
    <row r="5" spans="2:20" x14ac:dyDescent="0.4">
      <c r="B5" s="192"/>
      <c r="C5" s="272" t="s">
        <v>335</v>
      </c>
      <c r="D5" s="273" t="s">
        <v>364</v>
      </c>
      <c r="E5" s="273">
        <v>275</v>
      </c>
      <c r="F5" s="273">
        <v>74</v>
      </c>
      <c r="G5" s="273">
        <v>253</v>
      </c>
      <c r="H5" s="273">
        <v>74</v>
      </c>
      <c r="I5" s="194">
        <v>1867</v>
      </c>
      <c r="L5" s="281" t="s">
        <v>571</v>
      </c>
      <c r="M5" s="295"/>
      <c r="N5" s="303">
        <f>(D20+D49)/2</f>
        <v>3455.5</v>
      </c>
      <c r="O5" s="287">
        <f>(E20+E49)/2</f>
        <v>2037</v>
      </c>
      <c r="P5" s="298"/>
      <c r="Q5" s="287">
        <f>(G20+G49)/2</f>
        <v>2118.5</v>
      </c>
      <c r="R5" s="298"/>
      <c r="S5" s="194">
        <f>(I20+I49)/2</f>
        <v>7461</v>
      </c>
    </row>
    <row r="6" spans="2:20" ht="18.75" customHeight="1" x14ac:dyDescent="0.4">
      <c r="B6" s="192"/>
      <c r="C6" s="141"/>
      <c r="D6" s="143"/>
      <c r="E6" s="143"/>
      <c r="F6" s="143"/>
      <c r="G6" s="143"/>
      <c r="H6" s="143"/>
      <c r="I6" s="145"/>
      <c r="K6"/>
      <c r="L6" s="282"/>
      <c r="M6" s="296"/>
      <c r="N6" s="304"/>
      <c r="O6" s="299"/>
      <c r="P6" s="300"/>
      <c r="Q6" s="299"/>
      <c r="R6" s="300"/>
      <c r="S6" s="145"/>
    </row>
    <row r="7" spans="2:20" ht="19.5" thickBot="1" x14ac:dyDescent="0.45">
      <c r="B7" s="192"/>
      <c r="C7" s="153"/>
      <c r="D7" s="177"/>
      <c r="E7" s="207">
        <f>E5+F5</f>
        <v>349</v>
      </c>
      <c r="F7" s="208"/>
      <c r="G7" s="207">
        <f>G5+H5</f>
        <v>327</v>
      </c>
      <c r="H7" s="208"/>
      <c r="I7" s="176"/>
      <c r="J7" s="66">
        <v>82.9</v>
      </c>
      <c r="K7"/>
      <c r="L7" s="283"/>
      <c r="M7" s="297"/>
      <c r="N7" s="305"/>
      <c r="O7" s="301"/>
      <c r="P7" s="302"/>
      <c r="Q7" s="301"/>
      <c r="R7" s="302"/>
      <c r="S7" s="176"/>
      <c r="T7" s="66">
        <f>S5/22.5</f>
        <v>331.6</v>
      </c>
    </row>
    <row r="8" spans="2:20" x14ac:dyDescent="0.4">
      <c r="B8" s="192"/>
      <c r="C8" s="272" t="s">
        <v>336</v>
      </c>
      <c r="D8" s="273" t="s">
        <v>365</v>
      </c>
      <c r="E8" s="273">
        <v>362</v>
      </c>
      <c r="F8" s="273">
        <v>110</v>
      </c>
      <c r="G8" s="273">
        <v>475</v>
      </c>
      <c r="H8" s="273">
        <v>110</v>
      </c>
      <c r="I8" s="194">
        <v>3341</v>
      </c>
      <c r="K8"/>
      <c r="L8"/>
      <c r="M8"/>
    </row>
    <row r="9" spans="2:20" x14ac:dyDescent="0.4">
      <c r="B9" s="192"/>
      <c r="C9" s="141"/>
      <c r="D9" s="143"/>
      <c r="E9" s="143"/>
      <c r="F9" s="143"/>
      <c r="G9" s="143"/>
      <c r="H9" s="143"/>
      <c r="I9" s="145"/>
    </row>
    <row r="10" spans="2:20" ht="19.5" thickBot="1" x14ac:dyDescent="0.45">
      <c r="B10" s="192"/>
      <c r="C10" s="153"/>
      <c r="D10" s="177"/>
      <c r="E10" s="207">
        <f>E8+F8</f>
        <v>472</v>
      </c>
      <c r="F10" s="208"/>
      <c r="G10" s="207">
        <f>G8+H8</f>
        <v>585</v>
      </c>
      <c r="H10" s="208"/>
      <c r="I10" s="176"/>
      <c r="J10" s="66">
        <v>148.47999999999999</v>
      </c>
    </row>
    <row r="11" spans="2:20" x14ac:dyDescent="0.4">
      <c r="B11" s="192"/>
      <c r="C11" s="272" t="s">
        <v>337</v>
      </c>
      <c r="D11" s="143" t="s">
        <v>370</v>
      </c>
      <c r="E11" s="143">
        <v>457</v>
      </c>
      <c r="F11" s="143">
        <v>150</v>
      </c>
      <c r="G11" s="143">
        <v>536</v>
      </c>
      <c r="H11" s="143">
        <v>150</v>
      </c>
      <c r="I11" s="144">
        <v>2319</v>
      </c>
    </row>
    <row r="12" spans="2:20" ht="19.5" thickBot="1" x14ac:dyDescent="0.45">
      <c r="B12" s="192"/>
      <c r="C12" s="141"/>
      <c r="D12" s="143"/>
      <c r="E12" s="143"/>
      <c r="F12" s="143"/>
      <c r="G12" s="143"/>
      <c r="H12" s="143"/>
      <c r="I12" s="145"/>
      <c r="L12" s="318" t="s">
        <v>572</v>
      </c>
      <c r="M12" s="318"/>
    </row>
    <row r="13" spans="2:20" ht="19.5" thickBot="1" x14ac:dyDescent="0.45">
      <c r="B13" s="192"/>
      <c r="C13" s="153"/>
      <c r="D13" s="143"/>
      <c r="E13" s="207">
        <f>E11+F11</f>
        <v>607</v>
      </c>
      <c r="F13" s="208"/>
      <c r="G13" s="207">
        <f>G11+H11</f>
        <v>686</v>
      </c>
      <c r="H13" s="208"/>
      <c r="I13" s="146"/>
      <c r="J13" s="66">
        <v>103</v>
      </c>
      <c r="L13" s="319"/>
      <c r="M13" s="319"/>
      <c r="O13" s="307" t="s">
        <v>573</v>
      </c>
      <c r="P13" s="308"/>
      <c r="Q13" s="307" t="s">
        <v>574</v>
      </c>
      <c r="R13" s="308"/>
      <c r="S13" s="307"/>
      <c r="T13" s="308"/>
    </row>
    <row r="14" spans="2:20" x14ac:dyDescent="0.4">
      <c r="B14" s="192"/>
      <c r="C14" s="272" t="s">
        <v>338</v>
      </c>
      <c r="D14" s="143" t="s">
        <v>374</v>
      </c>
      <c r="E14" s="143">
        <v>754</v>
      </c>
      <c r="F14" s="143">
        <v>244</v>
      </c>
      <c r="G14" s="143">
        <v>853</v>
      </c>
      <c r="H14" s="143">
        <v>244</v>
      </c>
      <c r="I14" s="144">
        <v>3095</v>
      </c>
      <c r="K14" s="88"/>
      <c r="L14" s="191" t="s">
        <v>575</v>
      </c>
      <c r="M14" s="312">
        <f>N5+O5+Q5+T7</f>
        <v>7942.6</v>
      </c>
      <c r="N14" s="313"/>
      <c r="O14" s="281" t="s">
        <v>576</v>
      </c>
      <c r="P14" s="295"/>
      <c r="Q14" s="281" t="s">
        <v>577</v>
      </c>
      <c r="R14" s="295"/>
      <c r="S14" s="306" t="s">
        <v>578</v>
      </c>
      <c r="T14" s="295"/>
    </row>
    <row r="15" spans="2:20" x14ac:dyDescent="0.4">
      <c r="B15" s="192"/>
      <c r="C15" s="141"/>
      <c r="D15" s="143"/>
      <c r="E15" s="143"/>
      <c r="F15" s="143"/>
      <c r="G15" s="143"/>
      <c r="H15" s="143"/>
      <c r="I15" s="145"/>
      <c r="K15" s="88"/>
      <c r="L15" s="192"/>
      <c r="M15" s="314"/>
      <c r="N15" s="315"/>
      <c r="O15" s="282"/>
      <c r="P15" s="296"/>
      <c r="Q15" s="282"/>
      <c r="R15" s="296"/>
      <c r="S15" s="282"/>
      <c r="T15" s="296"/>
    </row>
    <row r="16" spans="2:20" ht="19.5" thickBot="1" x14ac:dyDescent="0.45">
      <c r="B16" s="192"/>
      <c r="C16" s="153"/>
      <c r="D16" s="143"/>
      <c r="E16" s="207">
        <f>E14+F14</f>
        <v>998</v>
      </c>
      <c r="F16" s="208"/>
      <c r="G16" s="207">
        <f>G14+H14</f>
        <v>1097</v>
      </c>
      <c r="H16" s="208"/>
      <c r="I16" s="146"/>
      <c r="J16" s="66">
        <v>137.5</v>
      </c>
      <c r="K16" s="88"/>
      <c r="L16" s="193"/>
      <c r="M16" s="316"/>
      <c r="N16" s="317"/>
      <c r="O16" s="283"/>
      <c r="P16" s="297"/>
      <c r="Q16" s="283"/>
      <c r="R16" s="297"/>
      <c r="S16" s="282"/>
      <c r="T16" s="296"/>
    </row>
    <row r="17" spans="2:36" x14ac:dyDescent="0.4">
      <c r="B17" s="192"/>
      <c r="C17" s="179"/>
      <c r="D17" s="197"/>
      <c r="E17" s="273"/>
      <c r="F17" s="273"/>
      <c r="G17" s="273"/>
      <c r="H17" s="273"/>
      <c r="I17" s="194"/>
      <c r="K17" s="88"/>
      <c r="L17" s="309" t="s">
        <v>579</v>
      </c>
      <c r="M17" s="312">
        <f>O5+(T7/2)</f>
        <v>2202.8000000000002</v>
      </c>
      <c r="N17" s="313"/>
      <c r="O17" s="281" t="s">
        <v>580</v>
      </c>
      <c r="P17" s="295"/>
      <c r="Q17" s="281" t="s">
        <v>581</v>
      </c>
      <c r="R17" s="295"/>
      <c r="S17" s="282"/>
      <c r="T17" s="296"/>
    </row>
    <row r="18" spans="2:36" x14ac:dyDescent="0.4">
      <c r="B18" s="192"/>
      <c r="C18" s="180"/>
      <c r="D18" s="204"/>
      <c r="E18" s="143"/>
      <c r="F18" s="143"/>
      <c r="G18" s="143"/>
      <c r="H18" s="143"/>
      <c r="I18" s="145"/>
      <c r="K18" s="88"/>
      <c r="L18" s="310"/>
      <c r="M18" s="314"/>
      <c r="N18" s="315"/>
      <c r="O18" s="282"/>
      <c r="P18" s="296"/>
      <c r="Q18" s="282"/>
      <c r="R18" s="296"/>
      <c r="S18" s="282"/>
      <c r="T18" s="296"/>
    </row>
    <row r="19" spans="2:36" ht="19.5" thickBot="1" x14ac:dyDescent="0.45">
      <c r="B19" s="192"/>
      <c r="C19" s="181"/>
      <c r="D19" s="205"/>
      <c r="E19" s="207"/>
      <c r="F19" s="208"/>
      <c r="G19" s="207"/>
      <c r="H19" s="208"/>
      <c r="I19" s="176"/>
      <c r="K19" s="88"/>
      <c r="L19" s="311"/>
      <c r="M19" s="316"/>
      <c r="N19" s="317"/>
      <c r="O19" s="283"/>
      <c r="P19" s="297"/>
      <c r="Q19" s="283"/>
      <c r="R19" s="297"/>
      <c r="S19" s="282"/>
      <c r="T19" s="296"/>
    </row>
    <row r="20" spans="2:36" x14ac:dyDescent="0.4">
      <c r="B20" s="192"/>
      <c r="C20" s="272" t="s">
        <v>38</v>
      </c>
      <c r="D20" s="273">
        <v>4253</v>
      </c>
      <c r="E20" s="287">
        <f>E7+E10+E13+E16</f>
        <v>2426</v>
      </c>
      <c r="F20" s="288"/>
      <c r="G20" s="287">
        <f>G7+G10+G13+G16</f>
        <v>2695</v>
      </c>
      <c r="H20" s="288"/>
      <c r="I20" s="194">
        <f>I5+I8+I11+I14</f>
        <v>10622</v>
      </c>
      <c r="K20" s="88"/>
      <c r="L20" s="309" t="s">
        <v>582</v>
      </c>
      <c r="M20" s="312">
        <f>Q5+(T7/2)</f>
        <v>2284.3000000000002</v>
      </c>
      <c r="N20" s="313"/>
      <c r="O20" s="281" t="s">
        <v>583</v>
      </c>
      <c r="P20" s="295"/>
      <c r="Q20" s="281" t="s">
        <v>584</v>
      </c>
      <c r="R20" s="295"/>
      <c r="S20" s="282"/>
      <c r="T20" s="296"/>
    </row>
    <row r="21" spans="2:36" x14ac:dyDescent="0.4">
      <c r="B21" s="192"/>
      <c r="C21" s="141"/>
      <c r="D21" s="143"/>
      <c r="E21" s="289"/>
      <c r="F21" s="187"/>
      <c r="G21" s="289"/>
      <c r="H21" s="187"/>
      <c r="I21" s="145"/>
      <c r="K21" s="88"/>
      <c r="L21" s="310"/>
      <c r="M21" s="314"/>
      <c r="N21" s="315"/>
      <c r="O21" s="282"/>
      <c r="P21" s="296"/>
      <c r="Q21" s="282"/>
      <c r="R21" s="296"/>
      <c r="S21" s="282"/>
      <c r="T21" s="296"/>
    </row>
    <row r="22" spans="2:36" ht="19.5" thickBot="1" x14ac:dyDescent="0.45">
      <c r="B22" s="192"/>
      <c r="C22" s="153"/>
      <c r="D22" s="177"/>
      <c r="E22" s="290"/>
      <c r="F22" s="189"/>
      <c r="G22" s="290"/>
      <c r="H22" s="189"/>
      <c r="I22" s="176"/>
      <c r="J22" s="66">
        <f>I20/22.5</f>
        <v>472.0888888888889</v>
      </c>
      <c r="K22" s="88"/>
      <c r="L22" s="311"/>
      <c r="M22" s="316"/>
      <c r="N22" s="317"/>
      <c r="O22" s="283"/>
      <c r="P22" s="297"/>
      <c r="Q22" s="283"/>
      <c r="R22" s="297"/>
      <c r="S22" s="283"/>
      <c r="T22" s="297"/>
    </row>
    <row r="23" spans="2:36" x14ac:dyDescent="0.4">
      <c r="B23" s="192"/>
      <c r="C23" s="272"/>
      <c r="D23" s="197"/>
      <c r="E23" s="273"/>
      <c r="F23" s="273"/>
      <c r="G23" s="273"/>
      <c r="H23" s="273"/>
      <c r="I23" s="194"/>
      <c r="K23" s="88"/>
      <c r="L23" s="88"/>
      <c r="M23" s="88"/>
      <c r="N23" s="88"/>
      <c r="O23" s="88"/>
      <c r="P23" s="88"/>
    </row>
    <row r="24" spans="2:36" x14ac:dyDescent="0.4">
      <c r="B24" s="192"/>
      <c r="C24" s="141"/>
      <c r="D24" s="204"/>
      <c r="E24" s="143"/>
      <c r="F24" s="143"/>
      <c r="G24" s="143"/>
      <c r="H24" s="143"/>
      <c r="I24" s="145"/>
      <c r="K24" s="88"/>
      <c r="L24" s="88"/>
      <c r="M24" s="88"/>
      <c r="N24" s="88"/>
      <c r="O24" s="88"/>
      <c r="P24" s="88"/>
    </row>
    <row r="25" spans="2:36" ht="19.5" thickBot="1" x14ac:dyDescent="0.45">
      <c r="B25" s="193"/>
      <c r="C25" s="153"/>
      <c r="D25" s="205"/>
      <c r="E25" s="207">
        <f>E23+F23</f>
        <v>0</v>
      </c>
      <c r="F25" s="208"/>
      <c r="G25" s="207">
        <f>G23+H23</f>
        <v>0</v>
      </c>
      <c r="H25" s="208"/>
      <c r="I25" s="176"/>
      <c r="K25" s="88"/>
      <c r="L25" s="88"/>
      <c r="M25" s="88"/>
      <c r="N25" s="88"/>
      <c r="O25" s="88"/>
      <c r="P25" s="88"/>
    </row>
    <row r="26" spans="2:36" x14ac:dyDescent="0.4">
      <c r="B26" s="77"/>
      <c r="C26" s="77"/>
      <c r="D26" s="91"/>
      <c r="E26" s="92"/>
      <c r="F26" s="92"/>
      <c r="G26" s="92"/>
      <c r="H26" s="92"/>
      <c r="I26" s="77"/>
      <c r="K26" s="88"/>
      <c r="L26" s="88"/>
      <c r="M26" s="88"/>
      <c r="N26" s="88"/>
      <c r="O26" s="88"/>
      <c r="P26" s="88"/>
      <c r="Q26" s="88"/>
      <c r="R26" s="88"/>
    </row>
    <row r="27" spans="2:36" ht="19.5" thickBot="1" x14ac:dyDescent="0.45">
      <c r="AD27" s="110"/>
      <c r="AE27" s="251"/>
      <c r="AF27" s="252"/>
      <c r="AG27" s="265" t="e">
        <f>#REF!+#REF!</f>
        <v>#REF!</v>
      </c>
      <c r="AH27" s="196"/>
      <c r="AI27" s="195" t="e">
        <f>#REF!+#REF!</f>
        <v>#REF!</v>
      </c>
      <c r="AJ27" s="201"/>
    </row>
    <row r="28" spans="2:36" ht="19.5" thickBot="1" x14ac:dyDescent="0.45">
      <c r="AD28" s="180" t="s">
        <v>212</v>
      </c>
      <c r="AE28" s="251"/>
      <c r="AF28" s="252"/>
      <c r="AG28" s="97" t="s">
        <v>103</v>
      </c>
      <c r="AH28" s="70" t="s">
        <v>128</v>
      </c>
      <c r="AI28" s="70" t="s">
        <v>129</v>
      </c>
      <c r="AJ28" s="71" t="s">
        <v>128</v>
      </c>
    </row>
    <row r="29" spans="2:36" ht="19.5" x14ac:dyDescent="0.4">
      <c r="B29" s="291" t="s">
        <v>585</v>
      </c>
      <c r="C29" s="292"/>
      <c r="D29" s="138" t="s">
        <v>121</v>
      </c>
      <c r="E29" s="138"/>
      <c r="F29" s="138"/>
      <c r="G29" s="138"/>
      <c r="H29" s="138"/>
      <c r="I29" s="139"/>
      <c r="AD29" s="180"/>
      <c r="AE29" s="251"/>
      <c r="AF29" s="252"/>
      <c r="AG29" s="142"/>
      <c r="AH29" s="154"/>
      <c r="AI29" s="154"/>
      <c r="AJ29" s="144"/>
    </row>
    <row r="30" spans="2:36" ht="19.5" thickBot="1" x14ac:dyDescent="0.45">
      <c r="B30" s="293"/>
      <c r="C30" s="294"/>
      <c r="D30" s="102" t="s">
        <v>183</v>
      </c>
      <c r="E30" s="275" t="s">
        <v>123</v>
      </c>
      <c r="F30" s="275"/>
      <c r="G30" s="275" t="s">
        <v>124</v>
      </c>
      <c r="H30" s="275"/>
      <c r="I30" s="103" t="s">
        <v>125</v>
      </c>
      <c r="AD30" s="180"/>
      <c r="AE30" s="251"/>
      <c r="AF30" s="252"/>
      <c r="AG30" s="264"/>
      <c r="AH30" s="156"/>
      <c r="AI30" s="156"/>
      <c r="AJ30" s="146"/>
    </row>
    <row r="31" spans="2:36" x14ac:dyDescent="0.4">
      <c r="B31" s="192"/>
      <c r="C31" s="272" t="s">
        <v>315</v>
      </c>
      <c r="D31" s="197" t="s">
        <v>316</v>
      </c>
      <c r="E31" s="200">
        <v>270</v>
      </c>
      <c r="F31" s="273">
        <v>78</v>
      </c>
      <c r="G31" s="273">
        <v>318</v>
      </c>
      <c r="H31" s="273">
        <v>78</v>
      </c>
      <c r="I31" s="194">
        <v>623</v>
      </c>
    </row>
    <row r="32" spans="2:36" x14ac:dyDescent="0.4">
      <c r="B32" s="192"/>
      <c r="C32" s="141"/>
      <c r="D32" s="204"/>
      <c r="E32" s="156"/>
      <c r="F32" s="143"/>
      <c r="G32" s="143"/>
      <c r="H32" s="143"/>
      <c r="I32" s="145"/>
    </row>
    <row r="33" spans="2:9" ht="19.5" thickBot="1" x14ac:dyDescent="0.45">
      <c r="B33" s="192"/>
      <c r="C33" s="153"/>
      <c r="D33" s="205"/>
      <c r="E33" s="207">
        <f>E31+F31</f>
        <v>348</v>
      </c>
      <c r="F33" s="208"/>
      <c r="G33" s="207">
        <f>G31+H31</f>
        <v>396</v>
      </c>
      <c r="H33" s="208"/>
      <c r="I33" s="176"/>
    </row>
    <row r="34" spans="2:9" x14ac:dyDescent="0.4">
      <c r="B34" s="192"/>
      <c r="C34" s="272" t="s">
        <v>325</v>
      </c>
      <c r="D34" s="197" t="s">
        <v>326</v>
      </c>
      <c r="E34" s="143">
        <v>326</v>
      </c>
      <c r="F34" s="143">
        <v>49</v>
      </c>
      <c r="G34" s="143">
        <v>260</v>
      </c>
      <c r="H34" s="143">
        <v>49</v>
      </c>
      <c r="I34" s="144">
        <v>447</v>
      </c>
    </row>
    <row r="35" spans="2:9" x14ac:dyDescent="0.4">
      <c r="B35" s="192"/>
      <c r="C35" s="141"/>
      <c r="D35" s="204"/>
      <c r="E35" s="143"/>
      <c r="F35" s="143"/>
      <c r="G35" s="143"/>
      <c r="H35" s="143"/>
      <c r="I35" s="145"/>
    </row>
    <row r="36" spans="2:9" ht="19.5" thickBot="1" x14ac:dyDescent="0.45">
      <c r="B36" s="192"/>
      <c r="C36" s="153"/>
      <c r="D36" s="205"/>
      <c r="E36" s="207">
        <f>E34+F34</f>
        <v>375</v>
      </c>
      <c r="F36" s="208"/>
      <c r="G36" s="207">
        <f>G34+H34</f>
        <v>309</v>
      </c>
      <c r="H36" s="208"/>
      <c r="I36" s="146"/>
    </row>
    <row r="37" spans="2:9" x14ac:dyDescent="0.4">
      <c r="B37" s="192"/>
      <c r="C37" s="272" t="s">
        <v>331</v>
      </c>
      <c r="D37" s="197" t="s">
        <v>332</v>
      </c>
      <c r="E37" s="143">
        <v>286</v>
      </c>
      <c r="F37" s="143">
        <v>27</v>
      </c>
      <c r="G37" s="143">
        <v>274</v>
      </c>
      <c r="H37" s="143">
        <v>27</v>
      </c>
      <c r="I37" s="144">
        <v>685</v>
      </c>
    </row>
    <row r="38" spans="2:9" x14ac:dyDescent="0.4">
      <c r="B38" s="192"/>
      <c r="C38" s="141"/>
      <c r="D38" s="204"/>
      <c r="E38" s="143"/>
      <c r="F38" s="143"/>
      <c r="G38" s="143"/>
      <c r="H38" s="143"/>
      <c r="I38" s="145"/>
    </row>
    <row r="39" spans="2:9" ht="19.5" thickBot="1" x14ac:dyDescent="0.45">
      <c r="B39" s="192"/>
      <c r="C39" s="153"/>
      <c r="D39" s="205"/>
      <c r="E39" s="207">
        <f>E37+F37</f>
        <v>313</v>
      </c>
      <c r="F39" s="208"/>
      <c r="G39" s="207">
        <f>G37+H37</f>
        <v>301</v>
      </c>
      <c r="H39" s="208"/>
      <c r="I39" s="146"/>
    </row>
    <row r="40" spans="2:9" x14ac:dyDescent="0.4">
      <c r="B40" s="192"/>
      <c r="C40" s="272" t="s">
        <v>333</v>
      </c>
      <c r="D40" s="143" t="s">
        <v>344</v>
      </c>
      <c r="E40" s="143">
        <v>232</v>
      </c>
      <c r="F40" s="143">
        <v>59</v>
      </c>
      <c r="G40" s="143">
        <v>173</v>
      </c>
      <c r="H40" s="143">
        <v>59</v>
      </c>
      <c r="I40" s="144">
        <v>704</v>
      </c>
    </row>
    <row r="41" spans="2:9" x14ac:dyDescent="0.4">
      <c r="B41" s="192"/>
      <c r="C41" s="141"/>
      <c r="D41" s="143"/>
      <c r="E41" s="143"/>
      <c r="F41" s="143"/>
      <c r="G41" s="143"/>
      <c r="H41" s="143"/>
      <c r="I41" s="145"/>
    </row>
    <row r="42" spans="2:9" ht="19.5" thickBot="1" x14ac:dyDescent="0.45">
      <c r="B42" s="192"/>
      <c r="C42" s="153"/>
      <c r="D42" s="143"/>
      <c r="E42" s="207">
        <f>E40+F40</f>
        <v>291</v>
      </c>
      <c r="F42" s="208"/>
      <c r="G42" s="207">
        <f>G40+H40</f>
        <v>232</v>
      </c>
      <c r="H42" s="208"/>
      <c r="I42" s="146"/>
    </row>
    <row r="43" spans="2:9" x14ac:dyDescent="0.4">
      <c r="B43" s="192"/>
      <c r="C43" s="272" t="s">
        <v>334</v>
      </c>
      <c r="D43" s="197" t="s">
        <v>359</v>
      </c>
      <c r="E43" s="143">
        <v>274</v>
      </c>
      <c r="F43" s="143">
        <v>47</v>
      </c>
      <c r="G43" s="143">
        <v>257</v>
      </c>
      <c r="H43" s="143">
        <v>47</v>
      </c>
      <c r="I43" s="144">
        <v>1841</v>
      </c>
    </row>
    <row r="44" spans="2:9" x14ac:dyDescent="0.4">
      <c r="B44" s="192"/>
      <c r="C44" s="141"/>
      <c r="D44" s="204"/>
      <c r="E44" s="143"/>
      <c r="F44" s="143"/>
      <c r="G44" s="143"/>
      <c r="H44" s="143"/>
      <c r="I44" s="145"/>
    </row>
    <row r="45" spans="2:9" ht="19.5" thickBot="1" x14ac:dyDescent="0.45">
      <c r="B45" s="192"/>
      <c r="C45" s="153"/>
      <c r="D45" s="205"/>
      <c r="E45" s="207">
        <f>E43+F43</f>
        <v>321</v>
      </c>
      <c r="F45" s="208"/>
      <c r="G45" s="207">
        <f>G43+H43</f>
        <v>304</v>
      </c>
      <c r="H45" s="208"/>
      <c r="I45" s="146"/>
    </row>
    <row r="46" spans="2:9" x14ac:dyDescent="0.4">
      <c r="B46" s="192"/>
      <c r="C46" s="272"/>
      <c r="D46" s="197"/>
      <c r="E46" s="143"/>
      <c r="F46" s="143"/>
      <c r="G46" s="143"/>
      <c r="H46" s="143"/>
      <c r="I46" s="144"/>
    </row>
    <row r="47" spans="2:9" x14ac:dyDescent="0.4">
      <c r="B47" s="192"/>
      <c r="C47" s="141"/>
      <c r="D47" s="204"/>
      <c r="E47" s="143"/>
      <c r="F47" s="143"/>
      <c r="G47" s="143"/>
      <c r="H47" s="143"/>
      <c r="I47" s="145"/>
    </row>
    <row r="48" spans="2:9" ht="19.5" thickBot="1" x14ac:dyDescent="0.45">
      <c r="B48" s="192"/>
      <c r="C48" s="153"/>
      <c r="D48" s="205"/>
      <c r="E48" s="207">
        <f>E46+F46</f>
        <v>0</v>
      </c>
      <c r="F48" s="208"/>
      <c r="G48" s="207">
        <f>G46+H46</f>
        <v>0</v>
      </c>
      <c r="H48" s="208"/>
      <c r="I48" s="146"/>
    </row>
    <row r="49" spans="2:10" x14ac:dyDescent="0.4">
      <c r="B49" s="192"/>
      <c r="C49" s="272" t="s">
        <v>38</v>
      </c>
      <c r="D49" s="273">
        <v>2658</v>
      </c>
      <c r="E49" s="287">
        <f>E33+E36+E39+E42+E45</f>
        <v>1648</v>
      </c>
      <c r="F49" s="288"/>
      <c r="G49" s="287">
        <f>G33+G36+G39+G42+G45</f>
        <v>1542</v>
      </c>
      <c r="H49" s="288"/>
      <c r="I49" s="194">
        <f>I31+I34+I37+I40+I43</f>
        <v>4300</v>
      </c>
    </row>
    <row r="50" spans="2:10" x14ac:dyDescent="0.4">
      <c r="B50" s="192"/>
      <c r="C50" s="141"/>
      <c r="D50" s="143"/>
      <c r="E50" s="289"/>
      <c r="F50" s="187"/>
      <c r="G50" s="289"/>
      <c r="H50" s="187"/>
      <c r="I50" s="145"/>
    </row>
    <row r="51" spans="2:10" ht="19.5" thickBot="1" x14ac:dyDescent="0.45">
      <c r="B51" s="193"/>
      <c r="C51" s="153"/>
      <c r="D51" s="177"/>
      <c r="E51" s="290"/>
      <c r="F51" s="189"/>
      <c r="G51" s="290"/>
      <c r="H51" s="189"/>
      <c r="I51" s="176"/>
      <c r="J51" s="66">
        <f>I49/22.5</f>
        <v>191.11111111111111</v>
      </c>
    </row>
  </sheetData>
  <mergeCells count="163">
    <mergeCell ref="S14:T22"/>
    <mergeCell ref="Q14:R16"/>
    <mergeCell ref="Q17:R19"/>
    <mergeCell ref="Q20:R22"/>
    <mergeCell ref="O13:P13"/>
    <mergeCell ref="Q13:R13"/>
    <mergeCell ref="S13:T13"/>
    <mergeCell ref="L20:L22"/>
    <mergeCell ref="M20:N22"/>
    <mergeCell ref="L12:M13"/>
    <mergeCell ref="O14:P16"/>
    <mergeCell ref="O17:P19"/>
    <mergeCell ref="O20:P22"/>
    <mergeCell ref="M14:N16"/>
    <mergeCell ref="L14:L16"/>
    <mergeCell ref="L17:L19"/>
    <mergeCell ref="M17:N19"/>
    <mergeCell ref="Q4:R4"/>
    <mergeCell ref="L5:M7"/>
    <mergeCell ref="O5:P7"/>
    <mergeCell ref="Q5:R7"/>
    <mergeCell ref="S5:S7"/>
    <mergeCell ref="L3:M4"/>
    <mergeCell ref="N3:S3"/>
    <mergeCell ref="O4:P4"/>
    <mergeCell ref="N5:N7"/>
    <mergeCell ref="C49:C51"/>
    <mergeCell ref="D49:D51"/>
    <mergeCell ref="E49:F51"/>
    <mergeCell ref="G49:H51"/>
    <mergeCell ref="C46:C48"/>
    <mergeCell ref="D46:D48"/>
    <mergeCell ref="E46:E47"/>
    <mergeCell ref="F46:F47"/>
    <mergeCell ref="G46:G47"/>
    <mergeCell ref="H46:H47"/>
    <mergeCell ref="E48:F48"/>
    <mergeCell ref="G48:H48"/>
    <mergeCell ref="C43:C45"/>
    <mergeCell ref="D43:D45"/>
    <mergeCell ref="E43:E44"/>
    <mergeCell ref="F43:F44"/>
    <mergeCell ref="G43:G44"/>
    <mergeCell ref="H43:H44"/>
    <mergeCell ref="E45:F45"/>
    <mergeCell ref="G45:H45"/>
    <mergeCell ref="C40:C42"/>
    <mergeCell ref="D40:D42"/>
    <mergeCell ref="E40:E41"/>
    <mergeCell ref="F40:F41"/>
    <mergeCell ref="I40:I42"/>
    <mergeCell ref="E42:F42"/>
    <mergeCell ref="C37:C39"/>
    <mergeCell ref="D37:D39"/>
    <mergeCell ref="E37:E38"/>
    <mergeCell ref="F37:F38"/>
    <mergeCell ref="G37:G38"/>
    <mergeCell ref="H37:H38"/>
    <mergeCell ref="E39:F39"/>
    <mergeCell ref="G39:H39"/>
    <mergeCell ref="G33:H33"/>
    <mergeCell ref="C34:C36"/>
    <mergeCell ref="D34:D36"/>
    <mergeCell ref="E34:E35"/>
    <mergeCell ref="F34:F35"/>
    <mergeCell ref="G34:G35"/>
    <mergeCell ref="H34:H35"/>
    <mergeCell ref="E36:F36"/>
    <mergeCell ref="G36:H36"/>
    <mergeCell ref="C31:C33"/>
    <mergeCell ref="D31:D33"/>
    <mergeCell ref="E31:E32"/>
    <mergeCell ref="F31:F32"/>
    <mergeCell ref="G31:G32"/>
    <mergeCell ref="H31:H32"/>
    <mergeCell ref="I31:I33"/>
    <mergeCell ref="E30:F30"/>
    <mergeCell ref="G30:H30"/>
    <mergeCell ref="B31:B51"/>
    <mergeCell ref="AI27:AJ27"/>
    <mergeCell ref="AD28:AD30"/>
    <mergeCell ref="AE28:AF30"/>
    <mergeCell ref="AG29:AG30"/>
    <mergeCell ref="AH29:AH30"/>
    <mergeCell ref="AI29:AI30"/>
    <mergeCell ref="AJ29:AJ30"/>
    <mergeCell ref="AE27:AF27"/>
    <mergeCell ref="AG27:AH27"/>
    <mergeCell ref="I49:I51"/>
    <mergeCell ref="I46:I48"/>
    <mergeCell ref="I43:I45"/>
    <mergeCell ref="G42:H42"/>
    <mergeCell ref="G40:G41"/>
    <mergeCell ref="H40:H41"/>
    <mergeCell ref="I37:I39"/>
    <mergeCell ref="I34:I36"/>
    <mergeCell ref="B29:C30"/>
    <mergeCell ref="D29:I29"/>
    <mergeCell ref="E33:F33"/>
    <mergeCell ref="E25:F25"/>
    <mergeCell ref="G25:H25"/>
    <mergeCell ref="I20:I22"/>
    <mergeCell ref="C23:C25"/>
    <mergeCell ref="D23:D25"/>
    <mergeCell ref="E23:E24"/>
    <mergeCell ref="F23:F24"/>
    <mergeCell ref="G23:G24"/>
    <mergeCell ref="H23:H24"/>
    <mergeCell ref="I23:I25"/>
    <mergeCell ref="E19:F19"/>
    <mergeCell ref="G19:H19"/>
    <mergeCell ref="C20:C22"/>
    <mergeCell ref="D20:D22"/>
    <mergeCell ref="E20:F22"/>
    <mergeCell ref="G20:H22"/>
    <mergeCell ref="C17:C19"/>
    <mergeCell ref="D17:D19"/>
    <mergeCell ref="E17:E18"/>
    <mergeCell ref="F17:F18"/>
    <mergeCell ref="G17:G18"/>
    <mergeCell ref="H17:H18"/>
    <mergeCell ref="E16:F16"/>
    <mergeCell ref="G16:H16"/>
    <mergeCell ref="I11:I13"/>
    <mergeCell ref="E13:F13"/>
    <mergeCell ref="G13:H13"/>
    <mergeCell ref="C14:C16"/>
    <mergeCell ref="D14:D16"/>
    <mergeCell ref="E14:E15"/>
    <mergeCell ref="F14:F15"/>
    <mergeCell ref="G14:G15"/>
    <mergeCell ref="H14:H15"/>
    <mergeCell ref="I14:I16"/>
    <mergeCell ref="C11:C13"/>
    <mergeCell ref="D11:D13"/>
    <mergeCell ref="E11:E12"/>
    <mergeCell ref="F11:F12"/>
    <mergeCell ref="G11:G12"/>
    <mergeCell ref="H11:H12"/>
    <mergeCell ref="B5:B25"/>
    <mergeCell ref="E7:F7"/>
    <mergeCell ref="G7:H7"/>
    <mergeCell ref="C8:C10"/>
    <mergeCell ref="D8:D10"/>
    <mergeCell ref="B3:C4"/>
    <mergeCell ref="D3:I3"/>
    <mergeCell ref="E4:F4"/>
    <mergeCell ref="G4:H4"/>
    <mergeCell ref="E8:E9"/>
    <mergeCell ref="F8:F9"/>
    <mergeCell ref="G8:G9"/>
    <mergeCell ref="H8:H9"/>
    <mergeCell ref="I8:I10"/>
    <mergeCell ref="E10:F10"/>
    <mergeCell ref="G10:H10"/>
    <mergeCell ref="C5:C7"/>
    <mergeCell ref="D5:D7"/>
    <mergeCell ref="E5:E6"/>
    <mergeCell ref="F5:F6"/>
    <mergeCell ref="G5:G6"/>
    <mergeCell ref="H5:H6"/>
    <mergeCell ref="I5:I7"/>
    <mergeCell ref="I17:I19"/>
  </mergeCells>
  <phoneticPr fontId="4"/>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40FD1-E45D-4B05-B69B-437B2307B8DF}">
  <sheetPr>
    <pageSetUpPr fitToPage="1"/>
  </sheetPr>
  <dimension ref="A3:N54"/>
  <sheetViews>
    <sheetView topLeftCell="A31" workbookViewId="0">
      <selection activeCell="A30" sqref="A30:O54"/>
    </sheetView>
  </sheetViews>
  <sheetFormatPr defaultRowHeight="18.75" x14ac:dyDescent="0.4"/>
  <cols>
    <col min="8" max="8" width="9" customWidth="1"/>
    <col min="10" max="11" width="2" customWidth="1"/>
    <col min="12" max="12" width="3.25" customWidth="1"/>
  </cols>
  <sheetData>
    <row r="3" spans="1:13" ht="19.5" x14ac:dyDescent="0.4">
      <c r="A3" s="95" t="s">
        <v>155</v>
      </c>
    </row>
    <row r="4" spans="1:13" x14ac:dyDescent="0.4">
      <c r="B4" s="212"/>
      <c r="C4" s="212"/>
      <c r="D4" s="212"/>
      <c r="E4" s="212"/>
      <c r="F4" s="211"/>
      <c r="G4" s="211"/>
      <c r="H4" s="211"/>
      <c r="I4" s="211"/>
    </row>
    <row r="5" spans="1:13" x14ac:dyDescent="0.4">
      <c r="A5" s="219" t="s">
        <v>156</v>
      </c>
      <c r="B5" s="212"/>
      <c r="C5" s="212"/>
      <c r="D5" s="212"/>
      <c r="E5" s="212"/>
      <c r="F5" s="211"/>
      <c r="G5" s="211"/>
      <c r="H5" s="211"/>
      <c r="I5" s="211"/>
    </row>
    <row r="6" spans="1:13" x14ac:dyDescent="0.4">
      <c r="A6" s="220"/>
      <c r="B6" s="212"/>
      <c r="C6" s="212"/>
      <c r="D6" s="212"/>
      <c r="E6" s="212"/>
      <c r="F6" s="211"/>
      <c r="G6" s="211"/>
      <c r="H6" s="211"/>
      <c r="I6" s="211"/>
    </row>
    <row r="7" spans="1:13" x14ac:dyDescent="0.4">
      <c r="A7" s="220"/>
      <c r="B7" s="212"/>
      <c r="C7" s="212"/>
      <c r="D7" s="212"/>
      <c r="E7" s="212"/>
      <c r="F7" s="211"/>
      <c r="G7" s="211"/>
      <c r="H7" s="211"/>
      <c r="I7" s="211"/>
      <c r="M7" s="321"/>
    </row>
    <row r="8" spans="1:13" x14ac:dyDescent="0.4">
      <c r="A8" s="220"/>
      <c r="B8" s="212"/>
      <c r="C8" s="212"/>
      <c r="D8" s="212"/>
      <c r="E8" s="212"/>
      <c r="F8" s="211"/>
      <c r="G8" s="211"/>
      <c r="H8" s="211"/>
      <c r="I8" s="211"/>
      <c r="M8" s="321"/>
    </row>
    <row r="9" spans="1:13" ht="19.5" thickBot="1" x14ac:dyDescent="0.45">
      <c r="B9" s="213"/>
      <c r="C9" s="213"/>
      <c r="D9" s="213"/>
      <c r="E9" s="213"/>
      <c r="F9" s="214"/>
      <c r="G9" s="214"/>
      <c r="H9" s="214"/>
      <c r="I9" s="214"/>
      <c r="M9" s="321"/>
    </row>
    <row r="10" spans="1:13" ht="8.25" customHeight="1" thickBot="1" x14ac:dyDescent="0.45">
      <c r="B10" s="223" t="s">
        <v>157</v>
      </c>
      <c r="C10" s="224"/>
      <c r="D10" s="224"/>
      <c r="E10" s="224"/>
      <c r="F10" s="224"/>
      <c r="G10" s="224"/>
      <c r="H10" s="224"/>
      <c r="I10" s="225"/>
      <c r="M10" s="321"/>
    </row>
    <row r="11" spans="1:13" x14ac:dyDescent="0.4">
      <c r="A11" s="219" t="s">
        <v>158</v>
      </c>
      <c r="B11" s="215"/>
      <c r="C11" s="215"/>
      <c r="D11" s="215"/>
      <c r="E11" s="215"/>
      <c r="F11" s="216"/>
      <c r="G11" s="216"/>
      <c r="H11" s="216"/>
      <c r="I11" s="216"/>
      <c r="M11" s="321"/>
    </row>
    <row r="12" spans="1:13" x14ac:dyDescent="0.4">
      <c r="A12" s="220"/>
      <c r="B12" s="212"/>
      <c r="C12" s="212"/>
      <c r="D12" s="212"/>
      <c r="E12" s="212"/>
      <c r="F12" s="211"/>
      <c r="G12" s="211"/>
      <c r="H12" s="211"/>
      <c r="I12" s="211"/>
      <c r="M12" s="321"/>
    </row>
    <row r="13" spans="1:13" x14ac:dyDescent="0.4">
      <c r="A13" s="220"/>
      <c r="B13" s="212"/>
      <c r="C13" s="212"/>
      <c r="D13" s="212"/>
      <c r="E13" s="212"/>
      <c r="F13" s="211"/>
      <c r="G13" s="211"/>
      <c r="H13" s="211"/>
      <c r="I13" s="211"/>
      <c r="M13" s="321"/>
    </row>
    <row r="14" spans="1:13" ht="9" customHeight="1" x14ac:dyDescent="0.4"/>
    <row r="17" spans="1:14" ht="18.75" customHeight="1" x14ac:dyDescent="0.4">
      <c r="B17" s="322" t="s">
        <v>586</v>
      </c>
      <c r="C17" s="322"/>
      <c r="D17" s="322"/>
      <c r="E17" s="322"/>
      <c r="F17" s="320" t="s">
        <v>587</v>
      </c>
      <c r="G17" s="320"/>
      <c r="H17" s="320"/>
      <c r="I17" s="320"/>
      <c r="J17" s="320"/>
      <c r="K17" s="94"/>
      <c r="L17" s="93"/>
      <c r="M17" s="133" t="s">
        <v>588</v>
      </c>
      <c r="N17" s="133"/>
    </row>
    <row r="18" spans="1:14" x14ac:dyDescent="0.4">
      <c r="B18" s="322"/>
      <c r="C18" s="322"/>
      <c r="D18" s="322"/>
      <c r="E18" s="322"/>
      <c r="F18" s="320"/>
      <c r="G18" s="320"/>
      <c r="H18" s="320"/>
      <c r="I18" s="320"/>
      <c r="J18" s="320"/>
      <c r="K18" s="94"/>
      <c r="M18" s="133"/>
      <c r="N18" s="133"/>
    </row>
    <row r="29" spans="1:14" x14ac:dyDescent="0.4">
      <c r="G29" s="218"/>
      <c r="H29" s="218"/>
    </row>
    <row r="30" spans="1:14" ht="19.5" x14ac:dyDescent="0.4">
      <c r="A30" s="95" t="s">
        <v>161</v>
      </c>
    </row>
    <row r="31" spans="1:14" ht="20.25" thickBot="1" x14ac:dyDescent="0.45">
      <c r="A31" s="95"/>
    </row>
    <row r="32" spans="1:14" ht="20.25" thickBot="1" x14ac:dyDescent="0.45">
      <c r="A32" s="95"/>
      <c r="B32" s="227" t="s">
        <v>162</v>
      </c>
      <c r="C32" s="228"/>
      <c r="D32" s="228"/>
      <c r="E32" s="228"/>
      <c r="F32" s="228"/>
      <c r="G32" s="229"/>
      <c r="H32" s="229"/>
      <c r="I32" s="229"/>
      <c r="J32" s="230"/>
    </row>
    <row r="33" spans="2:10" x14ac:dyDescent="0.4">
      <c r="B33" s="231" t="s">
        <v>163</v>
      </c>
      <c r="C33" s="232"/>
      <c r="D33" s="232"/>
      <c r="E33" s="232"/>
      <c r="F33" s="233"/>
      <c r="H33" s="240"/>
      <c r="I33" s="241"/>
      <c r="J33" s="243" t="s">
        <v>164</v>
      </c>
    </row>
    <row r="34" spans="2:10" x14ac:dyDescent="0.4">
      <c r="B34" s="234"/>
      <c r="C34" s="235"/>
      <c r="D34" s="235"/>
      <c r="E34" s="235"/>
      <c r="F34" s="236"/>
      <c r="H34" s="217"/>
      <c r="I34" s="242"/>
      <c r="J34" s="243"/>
    </row>
    <row r="35" spans="2:10" x14ac:dyDescent="0.4">
      <c r="B35" s="234"/>
      <c r="C35" s="235"/>
      <c r="D35" s="235"/>
      <c r="E35" s="235"/>
      <c r="F35" s="236"/>
      <c r="H35" s="217"/>
      <c r="I35" s="242"/>
      <c r="J35" s="243"/>
    </row>
    <row r="36" spans="2:10" x14ac:dyDescent="0.4">
      <c r="B36" s="234"/>
      <c r="C36" s="235"/>
      <c r="D36" s="235"/>
      <c r="E36" s="235"/>
      <c r="F36" s="236"/>
      <c r="H36" s="217"/>
      <c r="I36" s="242"/>
      <c r="J36" s="243"/>
    </row>
    <row r="37" spans="2:10" x14ac:dyDescent="0.4">
      <c r="B37" s="234"/>
      <c r="C37" s="235"/>
      <c r="D37" s="235"/>
      <c r="E37" s="235"/>
      <c r="F37" s="236"/>
      <c r="H37" s="217"/>
      <c r="I37" s="242"/>
      <c r="J37" s="243"/>
    </row>
    <row r="38" spans="2:10" x14ac:dyDescent="0.4">
      <c r="B38" s="234"/>
      <c r="C38" s="235"/>
      <c r="D38" s="235"/>
      <c r="E38" s="235"/>
      <c r="F38" s="236"/>
      <c r="H38" s="246"/>
      <c r="I38" s="247"/>
      <c r="J38" s="243"/>
    </row>
    <row r="39" spans="2:10" x14ac:dyDescent="0.4">
      <c r="B39" s="237"/>
      <c r="C39" s="238"/>
      <c r="D39" s="238"/>
      <c r="E39" s="238"/>
      <c r="F39" s="239"/>
      <c r="H39" s="217"/>
      <c r="I39" s="242"/>
      <c r="J39" s="243"/>
    </row>
    <row r="40" spans="2:10" x14ac:dyDescent="0.4">
      <c r="H40" s="217"/>
      <c r="I40" s="242"/>
      <c r="J40" s="243"/>
    </row>
    <row r="41" spans="2:10" x14ac:dyDescent="0.4">
      <c r="H41" s="246"/>
      <c r="I41" s="247"/>
      <c r="J41" s="243"/>
    </row>
    <row r="42" spans="2:10" x14ac:dyDescent="0.4">
      <c r="H42" s="217"/>
      <c r="I42" s="242"/>
      <c r="J42" s="243"/>
    </row>
    <row r="43" spans="2:10" x14ac:dyDescent="0.4">
      <c r="H43" s="217"/>
      <c r="I43" s="242"/>
      <c r="J43" s="243"/>
    </row>
    <row r="44" spans="2:10" x14ac:dyDescent="0.4">
      <c r="B44" s="96"/>
      <c r="H44" s="246"/>
      <c r="I44" s="247"/>
      <c r="J44" s="243"/>
    </row>
    <row r="45" spans="2:10" x14ac:dyDescent="0.4">
      <c r="H45" s="217"/>
      <c r="I45" s="242"/>
      <c r="J45" s="243"/>
    </row>
    <row r="46" spans="2:10" x14ac:dyDescent="0.4">
      <c r="H46" s="217"/>
      <c r="I46" s="242"/>
      <c r="J46" s="243"/>
    </row>
    <row r="47" spans="2:10" x14ac:dyDescent="0.4">
      <c r="H47" s="246"/>
      <c r="I47" s="247"/>
      <c r="J47" s="243"/>
    </row>
    <row r="48" spans="2:10" x14ac:dyDescent="0.4">
      <c r="H48" s="217"/>
      <c r="I48" s="217"/>
      <c r="J48" s="244"/>
    </row>
    <row r="49" spans="6:13" x14ac:dyDescent="0.4">
      <c r="H49" s="217"/>
      <c r="I49" s="217"/>
      <c r="J49" s="244"/>
    </row>
    <row r="50" spans="6:13" ht="19.5" thickBot="1" x14ac:dyDescent="0.45">
      <c r="H50" s="217"/>
      <c r="I50" s="217"/>
      <c r="J50" s="245"/>
    </row>
    <row r="52" spans="6:13" ht="18.75" customHeight="1" x14ac:dyDescent="0.4">
      <c r="F52" s="320" t="s">
        <v>589</v>
      </c>
      <c r="G52" s="320"/>
      <c r="H52" s="320"/>
      <c r="I52" s="320"/>
      <c r="J52" s="320"/>
      <c r="K52" s="320"/>
      <c r="L52" s="320"/>
      <c r="M52" s="320"/>
    </row>
    <row r="53" spans="6:13" x14ac:dyDescent="0.4">
      <c r="F53" s="320"/>
      <c r="G53" s="320"/>
      <c r="H53" s="320"/>
      <c r="I53" s="320"/>
      <c r="J53" s="320"/>
      <c r="K53" s="320"/>
      <c r="L53" s="320"/>
      <c r="M53" s="320"/>
    </row>
    <row r="54" spans="6:13" x14ac:dyDescent="0.4">
      <c r="F54" s="320"/>
      <c r="G54" s="320"/>
      <c r="H54" s="320"/>
      <c r="I54" s="320"/>
      <c r="J54" s="320"/>
      <c r="K54" s="320"/>
      <c r="L54" s="320"/>
      <c r="M54" s="320"/>
    </row>
  </sheetData>
  <mergeCells count="49">
    <mergeCell ref="H4:H6"/>
    <mergeCell ref="I4:I6"/>
    <mergeCell ref="A5:A8"/>
    <mergeCell ref="B7:B9"/>
    <mergeCell ref="C7:C9"/>
    <mergeCell ref="D7:D9"/>
    <mergeCell ref="E7:E9"/>
    <mergeCell ref="F7:F9"/>
    <mergeCell ref="G7:G9"/>
    <mergeCell ref="H7:H9"/>
    <mergeCell ref="B4:B6"/>
    <mergeCell ref="C4:C6"/>
    <mergeCell ref="D4:D6"/>
    <mergeCell ref="E4:E6"/>
    <mergeCell ref="F4:F6"/>
    <mergeCell ref="G4:G6"/>
    <mergeCell ref="A11:A13"/>
    <mergeCell ref="B11:B13"/>
    <mergeCell ref="C11:C13"/>
    <mergeCell ref="D11:D13"/>
    <mergeCell ref="E11:E13"/>
    <mergeCell ref="G29:H29"/>
    <mergeCell ref="M17:N18"/>
    <mergeCell ref="I7:I9"/>
    <mergeCell ref="M7:M10"/>
    <mergeCell ref="B10:I10"/>
    <mergeCell ref="F11:F13"/>
    <mergeCell ref="G11:G13"/>
    <mergeCell ref="B17:E18"/>
    <mergeCell ref="H11:H13"/>
    <mergeCell ref="I11:I13"/>
    <mergeCell ref="M11:M13"/>
    <mergeCell ref="F17:J18"/>
    <mergeCell ref="B32:J32"/>
    <mergeCell ref="B33:F39"/>
    <mergeCell ref="H33:H35"/>
    <mergeCell ref="I33:I35"/>
    <mergeCell ref="J33:J50"/>
    <mergeCell ref="H36:H38"/>
    <mergeCell ref="I36:I38"/>
    <mergeCell ref="H39:H41"/>
    <mergeCell ref="I39:I41"/>
    <mergeCell ref="H42:H44"/>
    <mergeCell ref="F52:M54"/>
    <mergeCell ref="I42:I44"/>
    <mergeCell ref="H45:H47"/>
    <mergeCell ref="I45:I47"/>
    <mergeCell ref="H48:H50"/>
    <mergeCell ref="I48:I50"/>
  </mergeCells>
  <phoneticPr fontId="4"/>
  <pageMargins left="0.7" right="0.7" top="0.75" bottom="0.75" header="0.3" footer="0.3"/>
  <pageSetup paperSize="9" scale="49" orientation="landscape" horizontalDpi="0"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50A30BA150E97547B4D9D7334D44BAE8" ma:contentTypeVersion="14" ma:contentTypeDescription="新しいドキュメントを作成します。" ma:contentTypeScope="" ma:versionID="93899b980bd7aba2e84bac9177243a9b">
  <xsd:schema xmlns:xsd="http://www.w3.org/2001/XMLSchema" xmlns:xs="http://www.w3.org/2001/XMLSchema" xmlns:p="http://schemas.microsoft.com/office/2006/metadata/properties" xmlns:ns2="23f90eab-fd5f-457c-985c-3f5805e13f4e" xmlns:ns3="bff5712f-8748-4562-a11e-fa67df86cf1a" targetNamespace="http://schemas.microsoft.com/office/2006/metadata/properties" ma:root="true" ma:fieldsID="d4a15d3560cda93579304cd9f4b17340" ns2:_="" ns3:_="">
    <xsd:import namespace="23f90eab-fd5f-457c-985c-3f5805e13f4e"/>
    <xsd:import namespace="bff5712f-8748-4562-a11e-fa67df86cf1a"/>
    <xsd:element name="properties">
      <xsd:complexType>
        <xsd:sequence>
          <xsd:element name="documentManagement">
            <xsd:complexType>
              <xsd:all>
                <xsd:element ref="ns2:MediaServiceMetadata" minOccurs="0"/>
                <xsd:element ref="ns2:MediaServiceFastMetadata" minOccurs="0"/>
                <xsd:element ref="ns2:MediaServiceGenerationTime" minOccurs="0"/>
                <xsd:element ref="ns2:MediaServiceEventHashCode" minOccurs="0"/>
                <xsd:element ref="ns2:MediaServiceOCR" minOccurs="0"/>
                <xsd:element ref="ns2:MediaServiceDateTaken" minOccurs="0"/>
                <xsd:element ref="ns2:MediaServiceLocation" minOccurs="0"/>
                <xsd:element ref="ns2:lcf76f155ced4ddcb4097134ff3c332f" minOccurs="0"/>
                <xsd:element ref="ns3:TaxCatchAll"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3f90eab-fd5f-457c-985c-3f5805e13f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GenerationTime" ma:index="10" nillable="true" ma:displayName="MediaServiceGenerationTime" ma:hidden="true" ma:internalName="MediaServiceGenerationTime" ma:readOnly="true">
      <xsd:simpleType>
        <xsd:restriction base="dms:Text"/>
      </xsd:simpleType>
    </xsd:element>
    <xsd:element name="MediaServiceEventHashCode" ma:index="11" nillable="true" ma:displayName="MediaServiceEventHashCode" ma:hidden="true" ma:internalName="MediaServiceEventHashCode"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lcf76f155ced4ddcb4097134ff3c332f" ma:index="16" nillable="true" ma:taxonomy="true" ma:internalName="lcf76f155ced4ddcb4097134ff3c332f" ma:taxonomyFieldName="MediaServiceImageTags" ma:displayName="画像タグ" ma:readOnly="false" ma:fieldId="{5cf76f15-5ced-4ddc-b409-7134ff3c332f}" ma:taxonomyMulti="true" ma:sspId="83c46511-b881-43b4-80dc-b25920be281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0"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ff5712f-8748-4562-a11e-fa67df86cf1a"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5c7907c3-c8c5-4e28-83f5-85efc7f0104f}" ma:internalName="TaxCatchAll" ma:showField="CatchAllData" ma:web="bff5712f-8748-4562-a11e-fa67df86cf1a">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9F5AEAE-E400-418F-95AE-C7116F4D67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3f90eab-fd5f-457c-985c-3f5805e13f4e"/>
    <ds:schemaRef ds:uri="bff5712f-8748-4562-a11e-fa67df86cf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ABF0040-84F0-4CE3-A3F0-275EBA65F23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100</vt:i4>
      </vt:variant>
    </vt:vector>
  </HeadingPairs>
  <TitlesOfParts>
    <vt:vector size="100" baseType="lpstr">
      <vt:lpstr>2022年8月 (現場指示印刷用)  (改)</vt:lpstr>
      <vt:lpstr>2022年8月《折れている分の数量表》</vt:lpstr>
      <vt:lpstr>2022年9月 (現場指示印刷用) </vt:lpstr>
      <vt:lpstr>2022年9月《折れている分の数量表》</vt:lpstr>
      <vt:lpstr>受注比較(9月1週)</vt:lpstr>
      <vt:lpstr>受注比較(9月2週)</vt:lpstr>
      <vt:lpstr>受注比較(9月3週)</vt:lpstr>
      <vt:lpstr>受注比較(9月4週)</vt:lpstr>
      <vt:lpstr>箱のストック場所</vt:lpstr>
      <vt:lpstr>2022年10月 (現場指示印刷用) </vt:lpstr>
      <vt:lpstr>2022年10月《折れている分の数量表》 </vt:lpstr>
      <vt:lpstr>受注比較(10月1週) </vt:lpstr>
      <vt:lpstr>受注比較(10月2週) </vt:lpstr>
      <vt:lpstr>受注比較(10月3週) </vt:lpstr>
      <vt:lpstr>受注比較(10月4週)  </vt:lpstr>
      <vt:lpstr>2022年11月《折れている分の数量表》</vt:lpstr>
      <vt:lpstr>2022年11月 (現場指示印刷用)</vt:lpstr>
      <vt:lpstr>受注比較(11月1週)  </vt:lpstr>
      <vt:lpstr>受注比較(11月2週) </vt:lpstr>
      <vt:lpstr>受注比較(11月3週) </vt:lpstr>
      <vt:lpstr>受注比較(11月4週) </vt:lpstr>
      <vt:lpstr>2022年12月《折れている分の数量表》</vt:lpstr>
      <vt:lpstr>2022年12月 (現場指示印刷用)</vt:lpstr>
      <vt:lpstr>受注比較(12月1週)</vt:lpstr>
      <vt:lpstr>受注比較(12月2週)</vt:lpstr>
      <vt:lpstr>受注比較(12月3週)</vt:lpstr>
      <vt:lpstr>受注比較(12月4週) </vt:lpstr>
      <vt:lpstr>受注比較(12月5週)</vt:lpstr>
      <vt:lpstr>2023年1月《折れている分の数量表》</vt:lpstr>
      <vt:lpstr>2023年1月 (現場指示印刷用)</vt:lpstr>
      <vt:lpstr>受注比較(2023年1月1週2週)</vt:lpstr>
      <vt:lpstr>受注比較(2023年1月3週)</vt:lpstr>
      <vt:lpstr>受注比較(2023年1月4週)</vt:lpstr>
      <vt:lpstr>受注比較(2023年1月5週)</vt:lpstr>
      <vt:lpstr>2023年2月《折れている分の数量表》</vt:lpstr>
      <vt:lpstr>2023年2月 (現場指示印刷用)</vt:lpstr>
      <vt:lpstr>受注比較(2023年2月2週)</vt:lpstr>
      <vt:lpstr>受注比較(2023年2月3週)</vt:lpstr>
      <vt:lpstr>受注比較(2023年2月4週)</vt:lpstr>
      <vt:lpstr>2023年3月《折れている分の数量表》</vt:lpstr>
      <vt:lpstr>2023年3月 (現場指示印刷用)</vt:lpstr>
      <vt:lpstr>受注比較(2023年3月1週)</vt:lpstr>
      <vt:lpstr>受注比較(2023年3月2週)</vt:lpstr>
      <vt:lpstr>受注比較(2023年3月4週)</vt:lpstr>
      <vt:lpstr>受注比較(2023年3月5週) </vt:lpstr>
      <vt:lpstr>2023年4月 (現場指示印刷用)</vt:lpstr>
      <vt:lpstr>受注比較(2023年4月2週) </vt:lpstr>
      <vt:lpstr>受注比較(2023年4月3週)</vt:lpstr>
      <vt:lpstr>受注比較(2023年4月4週)</vt:lpstr>
      <vt:lpstr>受注比較(2023年4月5週)</vt:lpstr>
      <vt:lpstr>2023年4月《折れている分の数量表》 </vt:lpstr>
      <vt:lpstr>2023年5月 (現場指示印刷用) </vt:lpstr>
      <vt:lpstr>受注比較(2023年5月1週) </vt:lpstr>
      <vt:lpstr>受注比較(2023年5月2週)</vt:lpstr>
      <vt:lpstr>受注比較(2023年5月3週)</vt:lpstr>
      <vt:lpstr>受注比較(2023年5月4週) </vt:lpstr>
      <vt:lpstr>受注比較(2023年5月5週) </vt:lpstr>
      <vt:lpstr>2023年5月《折れている分の数量表》 </vt:lpstr>
      <vt:lpstr>受注比較(2023年6月2週)</vt:lpstr>
      <vt:lpstr>受注比較(2023年6月3週) </vt:lpstr>
      <vt:lpstr>受注比較(2023年6月4週) </vt:lpstr>
      <vt:lpstr>受注比較(2023年6月5週) </vt:lpstr>
      <vt:lpstr>2023年6月 (現場指示印刷用)</vt:lpstr>
      <vt:lpstr>2023年6月《折れている分の数量表》 </vt:lpstr>
      <vt:lpstr>受注比較(2023年7月1週) </vt:lpstr>
      <vt:lpstr>受注比較(2023年7月2週) </vt:lpstr>
      <vt:lpstr>受注比較(2023年7月3週) </vt:lpstr>
      <vt:lpstr>受注比較(2023年7月4週) </vt:lpstr>
      <vt:lpstr>2023年7月 (現場指示印刷用)</vt:lpstr>
      <vt:lpstr>2023年7月《折れている分の数量表》</vt:lpstr>
      <vt:lpstr>受注比較(2023年8月1週) </vt:lpstr>
      <vt:lpstr>受注比較(2023年8月2週)</vt:lpstr>
      <vt:lpstr>受注比較(2023年8月3週) </vt:lpstr>
      <vt:lpstr>受注比較(2023年8月4週)  </vt:lpstr>
      <vt:lpstr>受注比較(2023年8月5週) </vt:lpstr>
      <vt:lpstr>2023年8月 (現場指示印刷用)</vt:lpstr>
      <vt:lpstr>2023年8月《折れている分の数量表》</vt:lpstr>
      <vt:lpstr>受注比較(2023年9月2週) </vt:lpstr>
      <vt:lpstr>受注比較(2023年9月3週) </vt:lpstr>
      <vt:lpstr>受注比較(2023年9月4週)</vt:lpstr>
      <vt:lpstr>受注比較(2023年9月5週)</vt:lpstr>
      <vt:lpstr>2023年9月 (現場指示印刷用)</vt:lpstr>
      <vt:lpstr>2023年9月《折れている分の数量表》</vt:lpstr>
      <vt:lpstr>受注比較(2023年10月1週) </vt:lpstr>
      <vt:lpstr>受注比較(2023年10月2週) </vt:lpstr>
      <vt:lpstr>受注比較(2023年10月3週)</vt:lpstr>
      <vt:lpstr>受注比較(2023年10月4週) </vt:lpstr>
      <vt:lpstr>受注比較(2023年10月5週)</vt:lpstr>
      <vt:lpstr>2023年10月 (現場指示印刷用)</vt:lpstr>
      <vt:lpstr>2023年10月《折れている分の数量表》</vt:lpstr>
      <vt:lpstr>受注比較(2023年11月2週)</vt:lpstr>
      <vt:lpstr>受注比較(2023年11月3週) </vt:lpstr>
      <vt:lpstr>受注比較(2023年11月4週)</vt:lpstr>
      <vt:lpstr>受注比較(2023年11月5週)</vt:lpstr>
      <vt:lpstr>受注比較(2023年11月5週) (2)</vt:lpstr>
      <vt:lpstr>2023年11月 (現場指示印刷用)</vt:lpstr>
      <vt:lpstr>2023年11月《折れている分の数量表》</vt:lpstr>
      <vt:lpstr>箱折り実績まとめ</vt:lpstr>
      <vt:lpstr>梱包短期アルバイト募集検討資料</vt:lpstr>
      <vt:lpstr>箱のストック場所 (2023.4)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江角将人</dc:creator>
  <cp:keywords/>
  <dc:description/>
  <cp:lastModifiedBy>小林 昴介</cp:lastModifiedBy>
  <cp:revision/>
  <dcterms:created xsi:type="dcterms:W3CDTF">2022-09-02T10:01:34Z</dcterms:created>
  <dcterms:modified xsi:type="dcterms:W3CDTF">2023-12-13T10:05:54Z</dcterms:modified>
  <cp:category/>
  <cp:contentStatus/>
</cp:coreProperties>
</file>