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2" l="1"/>
  <c r="K15" i="2"/>
  <c r="I19" i="2"/>
  <c r="I15" i="2"/>
  <c r="D20" i="2"/>
  <c r="D22" i="2"/>
  <c r="D15" i="2"/>
  <c r="D14" i="2"/>
  <c r="J10" i="2"/>
  <c r="G10" i="2"/>
  <c r="J8" i="2"/>
  <c r="G8" i="2"/>
  <c r="D9" i="2"/>
  <c r="D10" i="2"/>
  <c r="M4" i="2"/>
  <c r="M3" i="2"/>
  <c r="L4" i="2"/>
  <c r="L3" i="2"/>
  <c r="G6" i="2"/>
  <c r="D8" i="2"/>
  <c r="D6" i="2"/>
  <c r="D5" i="2"/>
  <c r="E14" i="1" l="1"/>
  <c r="E10" i="1"/>
  <c r="E9" i="1"/>
  <c r="M9" i="1"/>
  <c r="N9" i="1"/>
  <c r="L9" i="1"/>
  <c r="K9" i="1"/>
  <c r="J9" i="1"/>
  <c r="I9" i="1"/>
  <c r="H9" i="1"/>
  <c r="G9" i="1"/>
  <c r="D14" i="1"/>
  <c r="D10" i="1"/>
  <c r="D9" i="1"/>
  <c r="D6" i="1"/>
  <c r="D4" i="1"/>
  <c r="D3" i="1"/>
</calcChain>
</file>

<file path=xl/sharedStrings.xml><?xml version="1.0" encoding="utf-8"?>
<sst xmlns="http://schemas.openxmlformats.org/spreadsheetml/2006/main" count="30" uniqueCount="28">
  <si>
    <t>Total number of hours in a week</t>
  </si>
  <si>
    <t>Number of hours for sleep</t>
  </si>
  <si>
    <t>Number of hours to freshen up</t>
  </si>
  <si>
    <t>Number of hours for meals</t>
  </si>
  <si>
    <t>Number of hours walking around</t>
  </si>
  <si>
    <t>Number of hours on the phone</t>
  </si>
  <si>
    <t>Number of hours for coursework</t>
  </si>
  <si>
    <t>Number of hours for job search</t>
  </si>
  <si>
    <t>Remaining time</t>
  </si>
  <si>
    <t>Recreation</t>
  </si>
  <si>
    <t>DataX</t>
  </si>
  <si>
    <t>292E</t>
  </si>
  <si>
    <t>292C</t>
  </si>
  <si>
    <t>E295</t>
  </si>
  <si>
    <t>296MA</t>
  </si>
  <si>
    <t>270H</t>
  </si>
  <si>
    <t>MOOC</t>
  </si>
  <si>
    <t>Per Day Breakup</t>
  </si>
  <si>
    <t>Per Week Breakup</t>
  </si>
  <si>
    <t>PV at t=1 year</t>
  </si>
  <si>
    <t>Amount paid in 12 months</t>
  </si>
  <si>
    <t>PV at t=19 year</t>
  </si>
  <si>
    <t>PV at t=20 year</t>
  </si>
  <si>
    <t>Amount paid in principal</t>
  </si>
  <si>
    <t>Amount in interest</t>
  </si>
  <si>
    <t>PV Xerox</t>
  </si>
  <si>
    <t>PV J&amp;J</t>
  </si>
  <si>
    <t>PV of monthly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</si>
</sst>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7" formatCode="_(&quot;$&quot;* #,##0_);_(&quot;$&quot;* \(#,##0\);_(&quot;$&quot;* &quot;-&quot;??_);_(@_)"/>
    <numFmt numFmtId="170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8" fontId="0" fillId="0" borderId="0" xfId="0" applyNumberFormat="1"/>
    <xf numFmtId="44" fontId="0" fillId="0" borderId="0" xfId="1" applyFont="1"/>
    <xf numFmtId="167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  <xf numFmtId="17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15"/>
  <sheetViews>
    <sheetView workbookViewId="0">
      <selection activeCell="H15" sqref="H15"/>
    </sheetView>
  </sheetViews>
  <sheetFormatPr defaultRowHeight="15" x14ac:dyDescent="0.25"/>
  <cols>
    <col min="3" max="3" width="30.140625" bestFit="1" customWidth="1"/>
    <col min="4" max="4" width="17.5703125" bestFit="1" customWidth="1"/>
    <col min="5" max="5" width="15.5703125" bestFit="1" customWidth="1"/>
    <col min="6" max="6" width="6.140625" customWidth="1"/>
    <col min="8" max="8" width="12.5703125" bestFit="1" customWidth="1"/>
  </cols>
  <sheetData>
    <row r="2" spans="3:14" x14ac:dyDescent="0.25">
      <c r="D2" t="s">
        <v>18</v>
      </c>
      <c r="E2" t="s">
        <v>17</v>
      </c>
    </row>
    <row r="3" spans="3:14" x14ac:dyDescent="0.25">
      <c r="C3" t="s">
        <v>0</v>
      </c>
      <c r="D3">
        <f>24*7</f>
        <v>168</v>
      </c>
      <c r="E3">
        <v>24</v>
      </c>
    </row>
    <row r="4" spans="3:14" x14ac:dyDescent="0.25">
      <c r="C4" t="s">
        <v>1</v>
      </c>
      <c r="D4">
        <f>6*7</f>
        <v>42</v>
      </c>
      <c r="E4">
        <v>6</v>
      </c>
    </row>
    <row r="5" spans="3:14" x14ac:dyDescent="0.25">
      <c r="C5" t="s">
        <v>2</v>
      </c>
      <c r="D5">
        <v>7</v>
      </c>
      <c r="E5">
        <v>1</v>
      </c>
    </row>
    <row r="6" spans="3:14" x14ac:dyDescent="0.25">
      <c r="C6" t="s">
        <v>3</v>
      </c>
      <c r="D6">
        <f>2*7</f>
        <v>14</v>
      </c>
      <c r="E6">
        <v>2</v>
      </c>
    </row>
    <row r="7" spans="3:14" x14ac:dyDescent="0.25">
      <c r="C7" t="s">
        <v>4</v>
      </c>
      <c r="D7">
        <v>7</v>
      </c>
      <c r="E7">
        <v>1</v>
      </c>
    </row>
    <row r="8" spans="3:14" x14ac:dyDescent="0.25">
      <c r="C8" t="s">
        <v>5</v>
      </c>
      <c r="D8">
        <v>7</v>
      </c>
      <c r="E8">
        <v>1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3:14" x14ac:dyDescent="0.25">
      <c r="C9" t="s">
        <v>6</v>
      </c>
      <c r="D9">
        <f>15*4</f>
        <v>60</v>
      </c>
      <c r="E9" s="1">
        <f>D9/7</f>
        <v>8.5714285714285712</v>
      </c>
      <c r="F9" s="1"/>
      <c r="G9">
        <f>3*4</f>
        <v>12</v>
      </c>
      <c r="H9">
        <f>3*4</f>
        <v>12</v>
      </c>
      <c r="I9">
        <f>3*4</f>
        <v>12</v>
      </c>
      <c r="J9">
        <f>1*4</f>
        <v>4</v>
      </c>
      <c r="K9">
        <f>2*4</f>
        <v>8</v>
      </c>
      <c r="L9">
        <f>1*4</f>
        <v>4</v>
      </c>
      <c r="M9">
        <f>D9-N9</f>
        <v>8</v>
      </c>
      <c r="N9">
        <f>SUM(G9:L9)</f>
        <v>52</v>
      </c>
    </row>
    <row r="10" spans="3:14" x14ac:dyDescent="0.25">
      <c r="C10" t="s">
        <v>7</v>
      </c>
      <c r="D10">
        <f>3*7</f>
        <v>21</v>
      </c>
      <c r="E10">
        <f>D10/7</f>
        <v>3</v>
      </c>
    </row>
    <row r="11" spans="3:14" x14ac:dyDescent="0.25">
      <c r="C11" t="s">
        <v>9</v>
      </c>
      <c r="D11">
        <v>7</v>
      </c>
      <c r="E11">
        <v>1</v>
      </c>
    </row>
    <row r="14" spans="3:14" x14ac:dyDescent="0.25">
      <c r="C14" t="s">
        <v>8</v>
      </c>
      <c r="D14">
        <f>D3-SUM(D4:D11)</f>
        <v>3</v>
      </c>
      <c r="E14" s="1">
        <f>D14/7</f>
        <v>0.42857142857142855</v>
      </c>
      <c r="F14" s="1"/>
    </row>
    <row r="15" spans="3:14" x14ac:dyDescent="0.25"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4DE4-F730-4BB1-AF44-3739AF9F3A98}">
  <dimension ref="C3:M22"/>
  <sheetViews>
    <sheetView tabSelected="1" topLeftCell="A7" workbookViewId="0">
      <selection activeCell="L22" sqref="L22"/>
    </sheetView>
  </sheetViews>
  <sheetFormatPr defaultRowHeight="15" x14ac:dyDescent="0.25"/>
  <cols>
    <col min="3" max="3" width="14.140625" bestFit="1" customWidth="1"/>
    <col min="4" max="4" width="12.5703125" bestFit="1" customWidth="1"/>
    <col min="6" max="6" width="24.5703125" bestFit="1" customWidth="1"/>
    <col min="7" max="7" width="11.5703125" bestFit="1" customWidth="1"/>
    <col min="9" max="9" width="18" bestFit="1" customWidth="1"/>
    <col min="10" max="10" width="10.85546875" bestFit="1" customWidth="1"/>
    <col min="11" max="11" width="12" customWidth="1"/>
  </cols>
  <sheetData>
    <row r="3" spans="3:13" x14ac:dyDescent="0.25">
      <c r="D3" s="3">
        <v>500000</v>
      </c>
      <c r="L3">
        <f>19*12</f>
        <v>228</v>
      </c>
      <c r="M3">
        <f>360-L3</f>
        <v>132</v>
      </c>
    </row>
    <row r="4" spans="3:13" x14ac:dyDescent="0.25">
      <c r="D4">
        <v>360</v>
      </c>
      <c r="L4">
        <f>20*12</f>
        <v>240</v>
      </c>
      <c r="M4">
        <f>360-L4</f>
        <v>120</v>
      </c>
    </row>
    <row r="5" spans="3:13" x14ac:dyDescent="0.25">
      <c r="D5">
        <f>0.06/12</f>
        <v>5.0000000000000001E-3</v>
      </c>
    </row>
    <row r="6" spans="3:13" x14ac:dyDescent="0.25">
      <c r="D6" s="2">
        <f>PMT(D5,D4,-D3)</f>
        <v>2997.7526257637614</v>
      </c>
      <c r="F6" t="s">
        <v>20</v>
      </c>
      <c r="G6" s="2">
        <f>12*D6</f>
        <v>35973.031509165136</v>
      </c>
    </row>
    <row r="8" spans="3:13" x14ac:dyDescent="0.25">
      <c r="C8" t="s">
        <v>19</v>
      </c>
      <c r="D8" s="2">
        <f>PV(D5,348,-D6)</f>
        <v>493859.94143861078</v>
      </c>
      <c r="F8" t="s">
        <v>23</v>
      </c>
      <c r="G8" s="4">
        <f>D3-D8</f>
        <v>6140.0585613892181</v>
      </c>
      <c r="I8" t="s">
        <v>24</v>
      </c>
      <c r="J8" s="5">
        <f>G6-G8</f>
        <v>29832.972947775917</v>
      </c>
    </row>
    <row r="9" spans="3:13" x14ac:dyDescent="0.25">
      <c r="C9" t="s">
        <v>21</v>
      </c>
      <c r="D9" s="2">
        <f>PV(D5,M3,-D6)</f>
        <v>289162.01533647371</v>
      </c>
    </row>
    <row r="10" spans="3:13" x14ac:dyDescent="0.25">
      <c r="C10" t="s">
        <v>22</v>
      </c>
      <c r="D10" s="2">
        <f>PV(D5,M4,-D6)</f>
        <v>270017.93122312345</v>
      </c>
      <c r="F10" t="s">
        <v>23</v>
      </c>
      <c r="G10" s="5">
        <f>D9-D10</f>
        <v>19144.084113350254</v>
      </c>
      <c r="I10" t="s">
        <v>24</v>
      </c>
      <c r="J10" s="5">
        <f>G6-G10</f>
        <v>16828.947395814881</v>
      </c>
    </row>
    <row r="14" spans="3:13" x14ac:dyDescent="0.25">
      <c r="C14" t="s">
        <v>25</v>
      </c>
      <c r="D14" s="2">
        <f>PV(0.04,5,,575)</f>
        <v>-472.60808638662712</v>
      </c>
      <c r="I14">
        <v>304</v>
      </c>
      <c r="K14">
        <v>304</v>
      </c>
    </row>
    <row r="15" spans="3:13" x14ac:dyDescent="0.25">
      <c r="C15" t="s">
        <v>26</v>
      </c>
      <c r="D15" s="2">
        <f>PV(0.019,5,,575)</f>
        <v>-523.35565916776034</v>
      </c>
      <c r="I15" s="7">
        <f>0.06125/12</f>
        <v>5.1041666666666666E-3</v>
      </c>
      <c r="K15">
        <f>0.06375/12</f>
        <v>5.3125000000000004E-3</v>
      </c>
    </row>
    <row r="16" spans="3:13" x14ac:dyDescent="0.25">
      <c r="I16" s="3">
        <v>2437</v>
      </c>
      <c r="K16" s="3">
        <v>2356</v>
      </c>
    </row>
    <row r="18" spans="3:11" x14ac:dyDescent="0.25">
      <c r="D18" s="3">
        <v>1000</v>
      </c>
    </row>
    <row r="19" spans="3:11" x14ac:dyDescent="0.25">
      <c r="D19">
        <v>36</v>
      </c>
      <c r="I19" s="5">
        <f>PV(I15,I14,-I16)</f>
        <v>375883.31205715978</v>
      </c>
      <c r="K19" s="5">
        <f>PV(K15,K14,-K16)</f>
        <v>354899.99465697788</v>
      </c>
    </row>
    <row r="20" spans="3:11" x14ac:dyDescent="0.25">
      <c r="D20">
        <f>0.18/12</f>
        <v>1.4999999999999999E-2</v>
      </c>
    </row>
    <row r="22" spans="3:11" ht="30" x14ac:dyDescent="0.25">
      <c r="C22" s="6" t="s">
        <v>27</v>
      </c>
      <c r="D22" s="2">
        <f>PV(D20,D19,-D18)</f>
        <v>27660.684310850404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2017-10-02T20:34:09Z</dcterms:modified>
</cp:coreProperties>
</file>