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 tabRatio="887"/>
  </bookViews>
  <sheets>
    <sheet name="all_ST_Accuracy_Table" sheetId="20" r:id="rId1"/>
    <sheet name="Accuracy_Table" sheetId="1" r:id="rId2"/>
    <sheet name="ST_Accuracy_Table" sheetId="13" r:id="rId3"/>
    <sheet name="L_8" sheetId="4" r:id="rId4"/>
    <sheet name="L_st_8" sheetId="14" r:id="rId5"/>
    <sheet name="L_16" sheetId="5" r:id="rId6"/>
    <sheet name="L_st_16" sheetId="15" r:id="rId7"/>
    <sheet name="L_32" sheetId="8" r:id="rId8"/>
    <sheet name="L_st_32" sheetId="16" r:id="rId9"/>
    <sheet name="L_64" sheetId="9" r:id="rId10"/>
    <sheet name="L_st_64" sheetId="17" r:id="rId11"/>
    <sheet name="L_128" sheetId="10" r:id="rId12"/>
    <sheet name="L_st_128" sheetId="18" r:id="rId13"/>
    <sheet name="Overlay_Ave_all" sheetId="11" r:id="rId14"/>
    <sheet name="Overall_st_Ave_all" sheetId="19" r:id="rId15"/>
    <sheet name="Accuracy_CellSize" sheetId="12" r:id="rId16"/>
    <sheet name="ST_Accuracy_CellSize" sheetId="22" r:id="rId17"/>
    <sheet name="Sheet2" sheetId="21" r:id="rId18"/>
  </sheets>
  <calcPr calcId="145621"/>
</workbook>
</file>

<file path=xl/calcChain.xml><?xml version="1.0" encoding="utf-8"?>
<calcChain xmlns="http://schemas.openxmlformats.org/spreadsheetml/2006/main">
  <c r="P24" i="13" l="1"/>
  <c r="O24" i="13"/>
  <c r="N24" i="13"/>
  <c r="P23" i="13"/>
  <c r="O23" i="13"/>
  <c r="N23" i="13"/>
  <c r="P22" i="13"/>
  <c r="O22" i="13"/>
  <c r="N22" i="13"/>
  <c r="R21" i="13"/>
  <c r="P21" i="13"/>
  <c r="O21" i="13"/>
  <c r="N21" i="13"/>
  <c r="P20" i="13"/>
  <c r="O20" i="13"/>
  <c r="N20" i="13"/>
  <c r="P19" i="13"/>
  <c r="O19" i="13"/>
  <c r="N19" i="13"/>
  <c r="P18" i="13"/>
  <c r="O18" i="13"/>
  <c r="N18" i="13"/>
  <c r="R17" i="13"/>
  <c r="P17" i="13"/>
  <c r="O17" i="13"/>
  <c r="N17" i="13"/>
  <c r="P16" i="13"/>
  <c r="O16" i="13"/>
  <c r="N16" i="13"/>
  <c r="P15" i="13"/>
  <c r="O15" i="13"/>
  <c r="N15" i="13"/>
  <c r="P14" i="13"/>
  <c r="O14" i="13"/>
  <c r="N14" i="13"/>
  <c r="R13" i="13"/>
  <c r="P13" i="13"/>
  <c r="O13" i="13"/>
  <c r="N13" i="13"/>
  <c r="P12" i="13"/>
  <c r="O12" i="13"/>
  <c r="N12" i="13"/>
  <c r="P11" i="13"/>
  <c r="O11" i="13"/>
  <c r="N11" i="13"/>
  <c r="P10" i="13"/>
  <c r="O10" i="13"/>
  <c r="N10" i="13"/>
  <c r="R9" i="13"/>
  <c r="P9" i="13"/>
  <c r="O9" i="13"/>
  <c r="N9" i="13"/>
  <c r="P8" i="13"/>
  <c r="O8" i="13"/>
  <c r="N8" i="13"/>
  <c r="P7" i="13"/>
  <c r="O7" i="13"/>
  <c r="N7" i="13"/>
  <c r="P6" i="13"/>
  <c r="O6" i="13"/>
  <c r="N6" i="13"/>
  <c r="T5" i="13"/>
  <c r="R5" i="13"/>
  <c r="P5" i="13"/>
  <c r="O5" i="13"/>
  <c r="N5" i="13"/>
  <c r="Q66" i="1"/>
  <c r="P66" i="1"/>
  <c r="O66" i="1"/>
  <c r="G66" i="1"/>
  <c r="Q65" i="1"/>
  <c r="P65" i="1"/>
  <c r="O65" i="1"/>
  <c r="G65" i="1"/>
  <c r="Q64" i="1"/>
  <c r="P64" i="1"/>
  <c r="O64" i="1"/>
  <c r="G64" i="1"/>
  <c r="S63" i="1"/>
  <c r="Q63" i="1"/>
  <c r="P63" i="1"/>
  <c r="O63" i="1"/>
  <c r="G63" i="1"/>
  <c r="Q62" i="1"/>
  <c r="P62" i="1"/>
  <c r="O62" i="1"/>
  <c r="G62" i="1"/>
  <c r="Q61" i="1"/>
  <c r="P61" i="1"/>
  <c r="O61" i="1"/>
  <c r="G61" i="1"/>
  <c r="Q60" i="1"/>
  <c r="P60" i="1"/>
  <c r="O60" i="1"/>
  <c r="G60" i="1"/>
  <c r="S59" i="1"/>
  <c r="Q59" i="1"/>
  <c r="P59" i="1"/>
  <c r="O59" i="1"/>
  <c r="G59" i="1"/>
  <c r="Q58" i="1"/>
  <c r="P58" i="1"/>
  <c r="O58" i="1"/>
  <c r="G58" i="1"/>
  <c r="Q57" i="1"/>
  <c r="P57" i="1"/>
  <c r="O57" i="1"/>
  <c r="G57" i="1"/>
  <c r="Q56" i="1"/>
  <c r="P56" i="1"/>
  <c r="O56" i="1"/>
  <c r="G56" i="1"/>
  <c r="S55" i="1"/>
  <c r="Q55" i="1"/>
  <c r="P55" i="1"/>
  <c r="O55" i="1"/>
  <c r="G55" i="1"/>
  <c r="Q54" i="1"/>
  <c r="P54" i="1"/>
  <c r="O54" i="1"/>
  <c r="G54" i="1"/>
  <c r="Q53" i="1"/>
  <c r="P53" i="1"/>
  <c r="O53" i="1"/>
  <c r="G53" i="1"/>
  <c r="Q52" i="1"/>
  <c r="P52" i="1"/>
  <c r="O52" i="1"/>
  <c r="G52" i="1"/>
  <c r="S51" i="1"/>
  <c r="Q51" i="1"/>
  <c r="P51" i="1"/>
  <c r="O51" i="1"/>
  <c r="G51" i="1"/>
  <c r="Q50" i="1"/>
  <c r="P50" i="1"/>
  <c r="O50" i="1"/>
  <c r="G50" i="1"/>
  <c r="Q49" i="1"/>
  <c r="P49" i="1"/>
  <c r="O49" i="1"/>
  <c r="G49" i="1"/>
  <c r="Q48" i="1"/>
  <c r="P48" i="1"/>
  <c r="O48" i="1"/>
  <c r="G48" i="1"/>
  <c r="U47" i="1"/>
  <c r="S47" i="1"/>
  <c r="Q47" i="1"/>
  <c r="P47" i="1"/>
  <c r="O47" i="1"/>
  <c r="G47" i="1"/>
  <c r="Q45" i="1"/>
  <c r="P45" i="1"/>
  <c r="O45" i="1"/>
  <c r="G45" i="1"/>
  <c r="Q44" i="1"/>
  <c r="P44" i="1"/>
  <c r="O44" i="1"/>
  <c r="G44" i="1"/>
  <c r="Q43" i="1"/>
  <c r="P43" i="1"/>
  <c r="O43" i="1"/>
  <c r="G43" i="1"/>
  <c r="S42" i="1"/>
  <c r="Q42" i="1"/>
  <c r="P42" i="1"/>
  <c r="O42" i="1"/>
  <c r="G42" i="1"/>
  <c r="Q41" i="1"/>
  <c r="P41" i="1"/>
  <c r="O41" i="1"/>
  <c r="G41" i="1"/>
  <c r="Q40" i="1"/>
  <c r="P40" i="1"/>
  <c r="O40" i="1"/>
  <c r="G40" i="1"/>
  <c r="Q39" i="1"/>
  <c r="P39" i="1"/>
  <c r="O39" i="1"/>
  <c r="G39" i="1"/>
  <c r="S38" i="1"/>
  <c r="Q38" i="1"/>
  <c r="P38" i="1"/>
  <c r="O38" i="1"/>
  <c r="G38" i="1"/>
  <c r="Q37" i="1"/>
  <c r="P37" i="1"/>
  <c r="O37" i="1"/>
  <c r="G37" i="1"/>
  <c r="Q36" i="1"/>
  <c r="P36" i="1"/>
  <c r="O36" i="1"/>
  <c r="G36" i="1"/>
  <c r="Q35" i="1"/>
  <c r="P35" i="1"/>
  <c r="O35" i="1"/>
  <c r="G35" i="1"/>
  <c r="S34" i="1"/>
  <c r="Q34" i="1"/>
  <c r="P34" i="1"/>
  <c r="O34" i="1"/>
  <c r="G34" i="1"/>
  <c r="Q33" i="1"/>
  <c r="P33" i="1"/>
  <c r="O33" i="1"/>
  <c r="G33" i="1"/>
  <c r="Q32" i="1"/>
  <c r="P32" i="1"/>
  <c r="O32" i="1"/>
  <c r="G32" i="1"/>
  <c r="Q31" i="1"/>
  <c r="P31" i="1"/>
  <c r="O31" i="1"/>
  <c r="G31" i="1"/>
  <c r="S30" i="1"/>
  <c r="Q30" i="1"/>
  <c r="P30" i="1"/>
  <c r="O30" i="1"/>
  <c r="G30" i="1"/>
  <c r="Q29" i="1"/>
  <c r="P29" i="1"/>
  <c r="O29" i="1"/>
  <c r="G29" i="1"/>
  <c r="Q28" i="1"/>
  <c r="P28" i="1"/>
  <c r="O28" i="1"/>
  <c r="G28" i="1"/>
  <c r="Q27" i="1"/>
  <c r="P27" i="1"/>
  <c r="O27" i="1"/>
  <c r="G27" i="1"/>
  <c r="U26" i="1"/>
  <c r="S26" i="1"/>
  <c r="Q26" i="1"/>
  <c r="P26" i="1"/>
  <c r="O26" i="1"/>
  <c r="G26" i="1"/>
  <c r="Q24" i="1"/>
  <c r="P24" i="1"/>
  <c r="O24" i="1"/>
  <c r="G24" i="1"/>
  <c r="Q23" i="1"/>
  <c r="P23" i="1"/>
  <c r="O23" i="1"/>
  <c r="G23" i="1"/>
  <c r="Q22" i="1"/>
  <c r="P22" i="1"/>
  <c r="O22" i="1"/>
  <c r="G22" i="1"/>
  <c r="S21" i="1"/>
  <c r="Q21" i="1"/>
  <c r="P21" i="1"/>
  <c r="O21" i="1"/>
  <c r="G21" i="1"/>
  <c r="Q20" i="1"/>
  <c r="P20" i="1"/>
  <c r="O20" i="1"/>
  <c r="G20" i="1"/>
  <c r="Q19" i="1"/>
  <c r="P19" i="1"/>
  <c r="O19" i="1"/>
  <c r="G19" i="1"/>
  <c r="Q18" i="1"/>
  <c r="P18" i="1"/>
  <c r="O18" i="1"/>
  <c r="G18" i="1"/>
  <c r="S17" i="1"/>
  <c r="Q17" i="1"/>
  <c r="P17" i="1"/>
  <c r="O17" i="1"/>
  <c r="G17" i="1"/>
  <c r="Q16" i="1"/>
  <c r="P16" i="1"/>
  <c r="O16" i="1"/>
  <c r="G16" i="1"/>
  <c r="Q15" i="1"/>
  <c r="P15" i="1"/>
  <c r="O15" i="1"/>
  <c r="G15" i="1"/>
  <c r="Q14" i="1"/>
  <c r="P14" i="1"/>
  <c r="O14" i="1"/>
  <c r="G14" i="1"/>
  <c r="S13" i="1"/>
  <c r="Q13" i="1"/>
  <c r="P13" i="1"/>
  <c r="O13" i="1"/>
  <c r="G13" i="1"/>
  <c r="Q12" i="1"/>
  <c r="P12" i="1"/>
  <c r="O12" i="1"/>
  <c r="G12" i="1"/>
  <c r="Q11" i="1"/>
  <c r="P11" i="1"/>
  <c r="O11" i="1"/>
  <c r="G11" i="1"/>
  <c r="Q10" i="1"/>
  <c r="P10" i="1"/>
  <c r="O10" i="1"/>
  <c r="G10" i="1"/>
  <c r="S9" i="1"/>
  <c r="Q9" i="1"/>
  <c r="P9" i="1"/>
  <c r="O9" i="1"/>
  <c r="G9" i="1"/>
  <c r="Q8" i="1"/>
  <c r="P8" i="1"/>
  <c r="O8" i="1"/>
  <c r="G8" i="1"/>
  <c r="Q7" i="1"/>
  <c r="P7" i="1"/>
  <c r="O7" i="1"/>
  <c r="G7" i="1"/>
  <c r="Q6" i="1"/>
  <c r="P6" i="1"/>
  <c r="O6" i="1"/>
  <c r="G6" i="1"/>
  <c r="U5" i="1"/>
  <c r="S5" i="1"/>
  <c r="Q5" i="1"/>
  <c r="P5" i="1"/>
  <c r="O5" i="1"/>
  <c r="G5" i="1"/>
  <c r="P66" i="20"/>
  <c r="O66" i="20"/>
  <c r="N66" i="20"/>
  <c r="P65" i="20"/>
  <c r="O65" i="20"/>
  <c r="N65" i="20"/>
  <c r="P64" i="20"/>
  <c r="O64" i="20"/>
  <c r="N64" i="20"/>
  <c r="P63" i="20"/>
  <c r="R63" i="20" s="1"/>
  <c r="O63" i="20"/>
  <c r="N63" i="20"/>
  <c r="P62" i="20"/>
  <c r="O62" i="20"/>
  <c r="N62" i="20"/>
  <c r="P61" i="20"/>
  <c r="O61" i="20"/>
  <c r="N61" i="20"/>
  <c r="P60" i="20"/>
  <c r="O60" i="20"/>
  <c r="N60" i="20"/>
  <c r="R59" i="20"/>
  <c r="P59" i="20"/>
  <c r="O59" i="20"/>
  <c r="N59" i="20"/>
  <c r="P58" i="20"/>
  <c r="O58" i="20"/>
  <c r="N58" i="20"/>
  <c r="P57" i="20"/>
  <c r="O57" i="20"/>
  <c r="N57" i="20"/>
  <c r="P56" i="20"/>
  <c r="O56" i="20"/>
  <c r="N56" i="20"/>
  <c r="P55" i="20"/>
  <c r="R55" i="20" s="1"/>
  <c r="O55" i="20"/>
  <c r="N55" i="20"/>
  <c r="P54" i="20"/>
  <c r="O54" i="20"/>
  <c r="N54" i="20"/>
  <c r="P53" i="20"/>
  <c r="O53" i="20"/>
  <c r="N53" i="20"/>
  <c r="P52" i="20"/>
  <c r="O52" i="20"/>
  <c r="N52" i="20"/>
  <c r="P51" i="20"/>
  <c r="R51" i="20" s="1"/>
  <c r="O51" i="20"/>
  <c r="N51" i="20"/>
  <c r="P50" i="20"/>
  <c r="O50" i="20"/>
  <c r="N50" i="20"/>
  <c r="P49" i="20"/>
  <c r="O49" i="20"/>
  <c r="N49" i="20"/>
  <c r="P48" i="20"/>
  <c r="O48" i="20"/>
  <c r="N48" i="20"/>
  <c r="P47" i="20"/>
  <c r="R47" i="20" s="1"/>
  <c r="T47" i="20" s="1"/>
  <c r="O47" i="20"/>
  <c r="N47" i="20"/>
  <c r="P45" i="20"/>
  <c r="O45" i="20"/>
  <c r="N45" i="20"/>
  <c r="P44" i="20"/>
  <c r="O44" i="20"/>
  <c r="N44" i="20"/>
  <c r="P43" i="20"/>
  <c r="O43" i="20"/>
  <c r="N43" i="20"/>
  <c r="P42" i="20"/>
  <c r="R42" i="20" s="1"/>
  <c r="O42" i="20"/>
  <c r="N42" i="20"/>
  <c r="P41" i="20"/>
  <c r="O41" i="20"/>
  <c r="N41" i="20"/>
  <c r="P40" i="20"/>
  <c r="O40" i="20"/>
  <c r="N40" i="20"/>
  <c r="P39" i="20"/>
  <c r="O39" i="20"/>
  <c r="N39" i="20"/>
  <c r="P38" i="20"/>
  <c r="R38" i="20" s="1"/>
  <c r="O38" i="20"/>
  <c r="N38" i="20"/>
  <c r="P37" i="20"/>
  <c r="O37" i="20"/>
  <c r="N37" i="20"/>
  <c r="P36" i="20"/>
  <c r="O36" i="20"/>
  <c r="N36" i="20"/>
  <c r="P35" i="20"/>
  <c r="O35" i="20"/>
  <c r="N35" i="20"/>
  <c r="P34" i="20"/>
  <c r="R34" i="20" s="1"/>
  <c r="O34" i="20"/>
  <c r="N34" i="20"/>
  <c r="P33" i="20"/>
  <c r="O33" i="20"/>
  <c r="N33" i="20"/>
  <c r="P32" i="20"/>
  <c r="O32" i="20"/>
  <c r="N32" i="20"/>
  <c r="P31" i="20"/>
  <c r="O31" i="20"/>
  <c r="N31" i="20"/>
  <c r="P30" i="20"/>
  <c r="R30" i="20" s="1"/>
  <c r="O30" i="20"/>
  <c r="N30" i="20"/>
  <c r="P29" i="20"/>
  <c r="O29" i="20"/>
  <c r="N29" i="20"/>
  <c r="P28" i="20"/>
  <c r="O28" i="20"/>
  <c r="N28" i="20"/>
  <c r="P27" i="20"/>
  <c r="O27" i="20"/>
  <c r="N27" i="20"/>
  <c r="P26" i="20"/>
  <c r="R26" i="20" s="1"/>
  <c r="T26" i="20" s="1"/>
  <c r="O26" i="20"/>
  <c r="N26" i="20"/>
  <c r="P24" i="20"/>
  <c r="O24" i="20"/>
  <c r="N24" i="20"/>
  <c r="P23" i="20"/>
  <c r="O23" i="20"/>
  <c r="N23" i="20"/>
  <c r="P22" i="20"/>
  <c r="O22" i="20"/>
  <c r="N22" i="20"/>
  <c r="R21" i="20"/>
  <c r="P21" i="20"/>
  <c r="O21" i="20"/>
  <c r="N21" i="20"/>
  <c r="P20" i="20"/>
  <c r="O20" i="20"/>
  <c r="N20" i="20"/>
  <c r="P19" i="20"/>
  <c r="O19" i="20"/>
  <c r="N19" i="20"/>
  <c r="P18" i="20"/>
  <c r="O18" i="20"/>
  <c r="N18" i="20"/>
  <c r="P17" i="20"/>
  <c r="R17" i="20" s="1"/>
  <c r="O17" i="20"/>
  <c r="N17" i="20"/>
  <c r="P16" i="20"/>
  <c r="O16" i="20"/>
  <c r="N16" i="20"/>
  <c r="P15" i="20"/>
  <c r="O15" i="20"/>
  <c r="N15" i="20"/>
  <c r="P14" i="20"/>
  <c r="O14" i="20"/>
  <c r="N14" i="20"/>
  <c r="P13" i="20"/>
  <c r="R13" i="20" s="1"/>
  <c r="O13" i="20"/>
  <c r="N13" i="20"/>
  <c r="P12" i="20"/>
  <c r="O12" i="20"/>
  <c r="N12" i="20"/>
  <c r="P11" i="20"/>
  <c r="O11" i="20"/>
  <c r="N11" i="20"/>
  <c r="P10" i="20"/>
  <c r="O10" i="20"/>
  <c r="N10" i="20"/>
  <c r="P9" i="20"/>
  <c r="R9" i="20" s="1"/>
  <c r="O9" i="20"/>
  <c r="N9" i="20"/>
  <c r="P8" i="20"/>
  <c r="O8" i="20"/>
  <c r="N8" i="20"/>
  <c r="P7" i="20"/>
  <c r="O7" i="20"/>
  <c r="N7" i="20"/>
  <c r="P6" i="20"/>
  <c r="O6" i="20"/>
  <c r="N6" i="20"/>
  <c r="P5" i="20"/>
  <c r="R5" i="20" s="1"/>
  <c r="T5" i="20" s="1"/>
  <c r="O5" i="20"/>
  <c r="N5" i="20"/>
</calcChain>
</file>

<file path=xl/sharedStrings.xml><?xml version="1.0" encoding="utf-8"?>
<sst xmlns="http://schemas.openxmlformats.org/spreadsheetml/2006/main" count="134" uniqueCount="41">
  <si>
    <t>Features</t>
  </si>
  <si>
    <t>#1</t>
  </si>
  <si>
    <t>#2</t>
  </si>
  <si>
    <t>#3</t>
  </si>
  <si>
    <t>#5</t>
  </si>
  <si>
    <t>#4</t>
  </si>
  <si>
    <t>Heat Map</t>
  </si>
  <si>
    <t>Estimated Tracks</t>
  </si>
  <si>
    <t>Iteration</t>
  </si>
  <si>
    <t>Total 
Training
 Sample</t>
  </si>
  <si>
    <t>Training 
samples 
per Label</t>
  </si>
  <si>
    <t>HOG
Cell 
Size</t>
  </si>
  <si>
    <t>small</t>
  </si>
  <si>
    <t>large</t>
  </si>
  <si>
    <t>low</t>
  </si>
  <si>
    <t>high</t>
  </si>
  <si>
    <t>Heat Map &amp; Estimated Tracks</t>
  </si>
  <si>
    <t>Accuracy</t>
  </si>
  <si>
    <t>Max</t>
  </si>
  <si>
    <t>Min</t>
  </si>
  <si>
    <t>Average</t>
  </si>
  <si>
    <t>[8x8]</t>
  </si>
  <si>
    <t>[16x16]</t>
  </si>
  <si>
    <t>[32x32]</t>
  </si>
  <si>
    <t>[64x64]</t>
  </si>
  <si>
    <t>[128x128]</t>
  </si>
  <si>
    <t>'features_hog_overlay_8</t>
  </si>
  <si>
    <t>'features_hog_overlay_16</t>
  </si>
  <si>
    <t>'features_hog_overlay_32</t>
  </si>
  <si>
    <t>'features_hog_overlay_64</t>
  </si>
  <si>
    <t>'features_hog_overlay_128</t>
  </si>
  <si>
    <t>'features_hog_hm_8</t>
  </si>
  <si>
    <t>'features_hog_hm_16</t>
  </si>
  <si>
    <t>'features_hog_hm_32</t>
  </si>
  <si>
    <t>'features_hog_hm_64</t>
  </si>
  <si>
    <t>'features_hog_hm_128</t>
  </si>
  <si>
    <t>'features_hog_hm_overlay_8</t>
  </si>
  <si>
    <t>'features_hog_hm_overlay_16</t>
  </si>
  <si>
    <t>'features_hog_hm_overlay_32</t>
  </si>
  <si>
    <t>'features_hog_hm_overlay_64</t>
  </si>
  <si>
    <t>'features_hog_hm_overlay_128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</si>
</sst>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4" xfId="0" applyBorder="1"/>
    <xf numFmtId="0" fontId="0" fillId="0" borderId="4" xfId="0" applyFill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5" borderId="0" xfId="0" applyFill="1" applyBorder="1"/>
    <xf numFmtId="0" fontId="0" fillId="0" borderId="0" xfId="0" applyBorder="1"/>
    <xf numFmtId="0" fontId="0" fillId="0" borderId="9" xfId="0" applyBorder="1"/>
    <xf numFmtId="0" fontId="0" fillId="0" borderId="22" xfId="0" applyBorder="1"/>
    <xf numFmtId="0" fontId="0" fillId="0" borderId="11" xfId="0" applyBorder="1"/>
    <xf numFmtId="0" fontId="0" fillId="0" borderId="22" xfId="0" applyFill="1" applyBorder="1"/>
    <xf numFmtId="0" fontId="0" fillId="0" borderId="23" xfId="0" applyBorder="1"/>
    <xf numFmtId="0" fontId="0" fillId="0" borderId="27" xfId="0" applyBorder="1"/>
    <xf numFmtId="0" fontId="0" fillId="0" borderId="26" xfId="0" applyBorder="1"/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0" fillId="5" borderId="9" xfId="0" applyFill="1" applyBorder="1"/>
    <xf numFmtId="0" fontId="0" fillId="5" borderId="22" xfId="0" applyFill="1" applyBorder="1"/>
    <xf numFmtId="0" fontId="0" fillId="5" borderId="27" xfId="0" applyFill="1" applyBorder="1"/>
    <xf numFmtId="0" fontId="0" fillId="5" borderId="11" xfId="0" applyFill="1" applyBorder="1"/>
    <xf numFmtId="0" fontId="0" fillId="5" borderId="18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35" xfId="0" applyFill="1" applyBorder="1"/>
    <xf numFmtId="0" fontId="0" fillId="5" borderId="15" xfId="0" applyFill="1" applyBorder="1"/>
    <xf numFmtId="0" fontId="0" fillId="5" borderId="16" xfId="0" applyFill="1" applyBorder="1"/>
    <xf numFmtId="0" fontId="6" fillId="5" borderId="0" xfId="0" applyFont="1" applyFill="1" applyBorder="1" applyAlignment="1">
      <alignment horizontal="center" vertical="center" textRotation="90"/>
    </xf>
    <xf numFmtId="0" fontId="6" fillId="5" borderId="0" xfId="0" applyFont="1" applyFill="1" applyBorder="1" applyAlignment="1">
      <alignment textRotation="90"/>
    </xf>
    <xf numFmtId="0" fontId="0" fillId="5" borderId="36" xfId="0" applyFill="1" applyBorder="1"/>
    <xf numFmtId="0" fontId="0" fillId="5" borderId="21" xfId="0" applyFill="1" applyBorder="1"/>
    <xf numFmtId="0" fontId="0" fillId="5" borderId="28" xfId="0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" fillId="5" borderId="41" xfId="0" applyFont="1" applyFill="1" applyBorder="1" applyAlignment="1">
      <alignment horizontal="center" vertical="center" wrapText="1"/>
    </xf>
    <xf numFmtId="0" fontId="3" fillId="5" borderId="4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3" fillId="5" borderId="32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5" borderId="0" xfId="0" applyFill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6" xfId="0" applyNumberFormat="1" applyFill="1" applyBorder="1"/>
    <xf numFmtId="164" fontId="1" fillId="5" borderId="21" xfId="0" applyNumberFormat="1" applyFont="1" applyFill="1" applyBorder="1" applyAlignment="1">
      <alignment horizontal="center" vertical="center" wrapText="1"/>
    </xf>
    <xf numFmtId="164" fontId="3" fillId="5" borderId="21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40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textRotation="90"/>
    </xf>
    <xf numFmtId="0" fontId="7" fillId="2" borderId="6" xfId="0" applyFont="1" applyFill="1" applyBorder="1" applyAlignment="1">
      <alignment horizontal="center" vertical="center" textRotation="90"/>
    </xf>
    <xf numFmtId="0" fontId="7" fillId="2" borderId="26" xfId="0" applyFont="1" applyFill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5" borderId="0" xfId="0" applyFont="1" applyFill="1" applyBorder="1" applyAlignment="1">
      <alignment horizontal="center" textRotation="90"/>
    </xf>
    <xf numFmtId="0" fontId="8" fillId="5" borderId="0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 wrapText="1"/>
    </xf>
    <xf numFmtId="0" fontId="7" fillId="4" borderId="13" xfId="0" applyFont="1" applyFill="1" applyBorder="1" applyAlignment="1">
      <alignment horizontal="center" vertical="center" textRotation="90"/>
    </xf>
    <xf numFmtId="0" fontId="0" fillId="0" borderId="17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textRotation="90"/>
    </xf>
    <xf numFmtId="0" fontId="7" fillId="3" borderId="6" xfId="0" applyFont="1" applyFill="1" applyBorder="1" applyAlignment="1">
      <alignment horizontal="center" vertical="center" textRotation="90"/>
    </xf>
    <xf numFmtId="0" fontId="7" fillId="3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2.xml"/><Relationship Id="rId10" Type="http://schemas.openxmlformats.org/officeDocument/2006/relationships/chartsheet" Target="chart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</a:t>
            </a:r>
            <a:r>
              <a:rPr lang="en-US" baseline="0"/>
              <a:t> Curve</a:t>
            </a:r>
          </a:p>
          <a:p>
            <a:pPr>
              <a:defRPr/>
            </a:pPr>
            <a:r>
              <a:rPr lang="en-US" baseline="0"/>
              <a:t>HOG features of Estimated Tracks cell size [8x8]</a:t>
            </a:r>
            <a:endParaRPr lang="en-US"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Accuracy_Table!$O$3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00B050"/>
              </a:solidFill>
              <a:ln>
                <a:prstDash val="solid"/>
              </a:ln>
            </c:spPr>
          </c:marker>
          <c:cat>
            <c:numRef>
              <c:f>Accuracy_Table!$G$5:$G$8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Accuracy_Table!$O$5:$O$8</c:f>
              <c:numCache>
                <c:formatCode>General</c:formatCode>
                <c:ptCount val="4"/>
                <c:pt idx="0">
                  <c:v>99.188599999999994</c:v>
                </c:pt>
                <c:pt idx="1">
                  <c:v>99.391499999999994</c:v>
                </c:pt>
                <c:pt idx="2">
                  <c:v>99.594300000000004</c:v>
                </c:pt>
                <c:pt idx="3">
                  <c:v>99.797200000000004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Accuracy_Table!$P$3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FF0000"/>
              </a:solidFill>
            </c:spPr>
          </c:marker>
          <c:cat>
            <c:numRef>
              <c:f>Accuracy_Table!$G$5:$G$8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Accuracy_Table!$P$5:$P$8</c:f>
              <c:numCache>
                <c:formatCode>General</c:formatCode>
                <c:ptCount val="4"/>
                <c:pt idx="0">
                  <c:v>97.971599999999995</c:v>
                </c:pt>
                <c:pt idx="1">
                  <c:v>99.188599999999994</c:v>
                </c:pt>
                <c:pt idx="2">
                  <c:v>98.985799999999998</c:v>
                </c:pt>
                <c:pt idx="3">
                  <c:v>99.391499999999994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Accuracy_Table!$Q$3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70C0"/>
              </a:solidFill>
            </c:spPr>
          </c:marker>
          <c:dLbls>
            <c:dLbl>
              <c:idx val="0"/>
              <c:layout>
                <c:manualLayout>
                  <c:x val="0"/>
                  <c:y val="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1930782354018294E-3"/>
                  <c:y val="-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3526447802777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482695588504574E-3"/>
                  <c:y val="-1.9248911838636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Accuracy_Table!$G$5:$G$8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Accuracy_Table!$Q$5:$Q$8</c:f>
              <c:numCache>
                <c:formatCode>0.0000</c:formatCode>
                <c:ptCount val="4"/>
                <c:pt idx="0">
                  <c:v>98.782960000000003</c:v>
                </c:pt>
                <c:pt idx="1">
                  <c:v>99.229179999999999</c:v>
                </c:pt>
                <c:pt idx="2">
                  <c:v>99.269759999999991</c:v>
                </c:pt>
                <c:pt idx="3">
                  <c:v>99.553759999999983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chemeClr val="tx1"/>
              </a:solidFill>
              <a:prstDash val="solid"/>
            </a:ln>
          </c:spPr>
        </c:hiLowLines>
        <c:axId val="48541056"/>
        <c:axId val="48543232"/>
      </c:stockChart>
      <c:catAx>
        <c:axId val="4854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Training Set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8543232"/>
        <c:crosses val="autoZero"/>
        <c:auto val="1"/>
        <c:lblAlgn val="ctr"/>
        <c:lblOffset val="100"/>
        <c:tickLblSkip val="1"/>
        <c:noMultiLvlLbl val="0"/>
      </c:catAx>
      <c:valAx>
        <c:axId val="48543232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Classification</a:t>
                </a:r>
                <a:r>
                  <a:rPr lang="en-US" sz="1400" baseline="0"/>
                  <a:t> Accuracy </a:t>
                </a:r>
              </a:p>
              <a:p>
                <a:pPr>
                  <a:defRPr sz="1400"/>
                </a:pPr>
                <a:r>
                  <a:rPr lang="en-US" sz="1000" baseline="0"/>
                  <a:t>(in percentage)</a:t>
                </a:r>
                <a:endParaRPr lang="en-US" sz="1000"/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8541056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540126242559298"/>
          <c:y val="0.72735900098505923"/>
          <c:w val="0.11483397928369218"/>
          <c:h val="0.12405505850883655"/>
        </c:manualLayout>
      </c:layout>
      <c:overlay val="1"/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38100">
      <a:solidFill>
        <a:sysClr val="windowText" lastClr="000000"/>
      </a:solidFill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Learning Curve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 sz="1400" b="1" i="1" u="none" strike="noStrike" baseline="0">
                <a:effectLst/>
              </a:rPr>
              <a:t>(with Stratified Sampling)</a:t>
            </a:r>
            <a:r>
              <a:rPr lang="en-US" sz="1800" b="1" i="0" baseline="0">
                <a:effectLst/>
              </a:rPr>
              <a:t> 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HOG features of Estimated Tracks cell size [128x128]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v>Max</c:v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00B050"/>
              </a:solidFill>
              <a:ln>
                <a:prstDash val="solid"/>
              </a:ln>
            </c:spPr>
          </c:marker>
          <c:cat>
            <c:numRef>
              <c:f>ST_Accuracy_Table!$F$21:$F$24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ST_Accuracy_Table!$N$21:$N$24</c:f>
              <c:numCache>
                <c:formatCode>General</c:formatCode>
                <c:ptCount val="4"/>
                <c:pt idx="0">
                  <c:v>99.797200000000004</c:v>
                </c:pt>
                <c:pt idx="1">
                  <c:v>99.797200000000004</c:v>
                </c:pt>
                <c:pt idx="2">
                  <c:v>99.797200000000004</c:v>
                </c:pt>
                <c:pt idx="3">
                  <c:v>99.797200000000004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FF0000"/>
              </a:solidFill>
            </c:spPr>
          </c:marker>
          <c:cat>
            <c:numRef>
              <c:f>ST_Accuracy_Table!$F$21:$F$24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ST_Accuracy_Table!$O$21:$O$24</c:f>
              <c:numCache>
                <c:formatCode>General</c:formatCode>
                <c:ptCount val="4"/>
                <c:pt idx="0">
                  <c:v>99.594300000000004</c:v>
                </c:pt>
                <c:pt idx="1">
                  <c:v>99.391499999999994</c:v>
                </c:pt>
                <c:pt idx="2">
                  <c:v>99.594300000000004</c:v>
                </c:pt>
                <c:pt idx="3">
                  <c:v>99.594300000000004</c:v>
                </c:pt>
              </c:numCache>
            </c:numRef>
          </c:val>
          <c:smooth val="0"/>
        </c:ser>
        <c:ser>
          <c:idx val="2"/>
          <c:order val="2"/>
          <c:tx>
            <c:v>Average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70C0"/>
              </a:solidFill>
            </c:spPr>
          </c:marker>
          <c:dLbls>
            <c:dLbl>
              <c:idx val="0"/>
              <c:layout>
                <c:manualLayout>
                  <c:x val="0"/>
                  <c:y val="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1930782354018294E-3"/>
                  <c:y val="-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3526447802777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482695588504574E-3"/>
                  <c:y val="-1.9248911838636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ST_Accuracy_Table!$F$21:$F$24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ST_Accuracy_Table!$P$21:$P$24</c:f>
              <c:numCache>
                <c:formatCode>0.0000</c:formatCode>
                <c:ptCount val="4"/>
                <c:pt idx="0">
                  <c:v>99.756619999999998</c:v>
                </c:pt>
                <c:pt idx="1">
                  <c:v>99.675479999999993</c:v>
                </c:pt>
                <c:pt idx="2">
                  <c:v>99.634879999999995</c:v>
                </c:pt>
                <c:pt idx="3">
                  <c:v>99.634879999999995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ysClr val="windowText" lastClr="000000"/>
              </a:solidFill>
            </a:ln>
          </c:spPr>
        </c:hiLowLines>
        <c:axId val="51492352"/>
        <c:axId val="51494272"/>
      </c:stockChart>
      <c:catAx>
        <c:axId val="514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Training Set Size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494272"/>
        <c:crosses val="autoZero"/>
        <c:auto val="1"/>
        <c:lblAlgn val="ctr"/>
        <c:lblOffset val="100"/>
        <c:tickLblSkip val="1"/>
        <c:noMultiLvlLbl val="0"/>
      </c:catAx>
      <c:valAx>
        <c:axId val="51494272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Classification Accuracy 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49235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540126242559298"/>
          <c:y val="0.72735900098505923"/>
          <c:w val="0.11483397928369218"/>
          <c:h val="0.12405505850883655"/>
        </c:manualLayout>
      </c:layout>
      <c:overlay val="1"/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38100">
      <a:solidFill>
        <a:sysClr val="windowText" lastClr="000000"/>
      </a:solidFill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Learning Curve</a:t>
            </a:r>
          </a:p>
          <a:p>
            <a:pPr algn="ctr">
              <a:defRPr/>
            </a:pPr>
            <a:r>
              <a:rPr lang="en-US" sz="1800" b="1" i="0" baseline="0">
                <a:effectLst/>
              </a:rPr>
              <a:t>HOG features of Estimated Tracks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[8x8]</c:v>
          </c:tx>
          <c:spPr>
            <a:ln>
              <a:prstDash val="dashDot"/>
            </a:ln>
          </c:spPr>
          <c:cat>
            <c:numRef>
              <c:f>Accuracy_Table!$G$5:$G$8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Accuracy_Table!$Q$5:$Q$8</c:f>
              <c:numCache>
                <c:formatCode>0.0000</c:formatCode>
                <c:ptCount val="4"/>
                <c:pt idx="0">
                  <c:v>98.782960000000003</c:v>
                </c:pt>
                <c:pt idx="1">
                  <c:v>99.229179999999999</c:v>
                </c:pt>
                <c:pt idx="2">
                  <c:v>99.269759999999991</c:v>
                </c:pt>
                <c:pt idx="3">
                  <c:v>99.553759999999983</c:v>
                </c:pt>
              </c:numCache>
            </c:numRef>
          </c:val>
          <c:smooth val="1"/>
        </c:ser>
        <c:ser>
          <c:idx val="1"/>
          <c:order val="1"/>
          <c:tx>
            <c:v>[16x16]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circle"/>
            <c:size val="7"/>
          </c:marker>
          <c:cat>
            <c:numRef>
              <c:f>Accuracy_Table!$G$5:$G$8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Accuracy_Table!$Q$9:$Q$12</c:f>
              <c:numCache>
                <c:formatCode>0.0000</c:formatCode>
                <c:ptCount val="4"/>
                <c:pt idx="0">
                  <c:v>99.71602</c:v>
                </c:pt>
                <c:pt idx="1">
                  <c:v>99.756580000000014</c:v>
                </c:pt>
                <c:pt idx="2">
                  <c:v>99.878299999999996</c:v>
                </c:pt>
                <c:pt idx="3">
                  <c:v>99.837740000000011</c:v>
                </c:pt>
              </c:numCache>
            </c:numRef>
          </c:val>
          <c:smooth val="1"/>
        </c:ser>
        <c:ser>
          <c:idx val="2"/>
          <c:order val="2"/>
          <c:tx>
            <c:v>[32x32]</c:v>
          </c:tx>
          <c:cat>
            <c:numRef>
              <c:f>Accuracy_Table!$G$5:$G$8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Accuracy_Table!$Q$13:$Q$16</c:f>
              <c:numCache>
                <c:formatCode>0.0000</c:formatCode>
                <c:ptCount val="4"/>
                <c:pt idx="0">
                  <c:v>99.797200000000004</c:v>
                </c:pt>
                <c:pt idx="1">
                  <c:v>99.837760000000003</c:v>
                </c:pt>
                <c:pt idx="2">
                  <c:v>99.918879999999987</c:v>
                </c:pt>
                <c:pt idx="3">
                  <c:v>99.959440000000001</c:v>
                </c:pt>
              </c:numCache>
            </c:numRef>
          </c:val>
          <c:smooth val="1"/>
        </c:ser>
        <c:ser>
          <c:idx val="3"/>
          <c:order val="3"/>
          <c:tx>
            <c:v>[64x64]</c:v>
          </c:tx>
          <c:spPr>
            <a:ln>
              <a:prstDash val="sysDot"/>
            </a:ln>
          </c:spPr>
          <c:marker>
            <c:spPr>
              <a:solidFill>
                <a:srgbClr val="7030A0"/>
              </a:solidFill>
            </c:spPr>
          </c:marker>
          <c:cat>
            <c:numRef>
              <c:f>Accuracy_Table!$G$5:$G$8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Accuracy_Table!$Q$17:$Q$20</c:f>
              <c:numCache>
                <c:formatCode>0.0000</c:formatCode>
                <c:ptCount val="4"/>
                <c:pt idx="0">
                  <c:v>99.310339999999997</c:v>
                </c:pt>
                <c:pt idx="1">
                  <c:v>99.350920000000002</c:v>
                </c:pt>
                <c:pt idx="2">
                  <c:v>99.594300000000004</c:v>
                </c:pt>
                <c:pt idx="3">
                  <c:v>99.594300000000004</c:v>
                </c:pt>
              </c:numCache>
            </c:numRef>
          </c:val>
          <c:smooth val="1"/>
        </c:ser>
        <c:ser>
          <c:idx val="4"/>
          <c:order val="4"/>
          <c:tx>
            <c:v>[128x128]</c:v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chemeClr val="tx1"/>
              </a:solidFill>
            </c:spPr>
          </c:marker>
          <c:cat>
            <c:numRef>
              <c:f>Accuracy_Table!$G$5:$G$8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Accuracy_Table!$Q$21:$Q$24</c:f>
              <c:numCache>
                <c:formatCode>0.0000</c:formatCode>
                <c:ptCount val="4"/>
                <c:pt idx="0">
                  <c:v>99.756600000000006</c:v>
                </c:pt>
                <c:pt idx="1">
                  <c:v>99.675460000000001</c:v>
                </c:pt>
                <c:pt idx="2">
                  <c:v>99.553740000000005</c:v>
                </c:pt>
                <c:pt idx="3">
                  <c:v>99.716039999999992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3600"/>
        <c:axId val="52008448"/>
      </c:lineChart>
      <c:catAx>
        <c:axId val="519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Training Set Size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008448"/>
        <c:crosses val="autoZero"/>
        <c:auto val="1"/>
        <c:lblAlgn val="ctr"/>
        <c:lblOffset val="100"/>
        <c:noMultiLvlLbl val="0"/>
      </c:catAx>
      <c:valAx>
        <c:axId val="52008448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Average Classification Accuracy </a:t>
                </a:r>
              </a:p>
              <a:p>
                <a:pPr>
                  <a:defRPr sz="1400"/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993600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296476511750437"/>
          <c:y val="0.61753989902943951"/>
          <c:w val="0.13872820371601063"/>
          <c:h val="0.23111574041504615"/>
        </c:manualLayout>
      </c:layout>
      <c:overlay val="1"/>
      <c:spPr>
        <a:solidFill>
          <a:schemeClr val="bg1">
            <a:lumMod val="85000"/>
          </a:schemeClr>
        </a:solidFill>
        <a:ln w="254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38100">
      <a:solidFill>
        <a:sysClr val="windowText" lastClr="000000"/>
      </a:solidFill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Learning Curve</a:t>
            </a:r>
            <a:r>
              <a:rPr lang="en-US" sz="1800" b="1" i="0" u="none" strike="noStrike" baseline="0">
                <a:effectLst/>
              </a:rPr>
              <a:t> </a:t>
            </a:r>
            <a:r>
              <a:rPr lang="en-US" sz="1400" b="1" i="1" u="none" strike="noStrike" baseline="0">
                <a:effectLst/>
              </a:rPr>
              <a:t>(with Stratified Sampling)</a:t>
            </a:r>
            <a:endParaRPr lang="en-US" sz="1400" i="1">
              <a:effectLst/>
            </a:endParaRPr>
          </a:p>
          <a:p>
            <a:pPr algn="ctr">
              <a:defRPr/>
            </a:pPr>
            <a:r>
              <a:rPr lang="en-US" sz="1800" b="1" i="0" baseline="0">
                <a:effectLst/>
              </a:rPr>
              <a:t>HOG features of Estimated Tracks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ST_Accuracy_Table!$AB$5</c:f>
              <c:strCache>
                <c:ptCount val="1"/>
                <c:pt idx="0">
                  <c:v>[8x8]</c:v>
                </c:pt>
              </c:strCache>
            </c:strRef>
          </c:tx>
          <c:spPr>
            <a:ln>
              <a:prstDash val="dashDot"/>
            </a:ln>
          </c:spPr>
          <c:cat>
            <c:numRef>
              <c:f>ST_Accuracy_Table!$F$21:$F$24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ST_Accuracy_Table!$P$5:$P$8</c:f>
              <c:numCache>
                <c:formatCode>0.0000</c:formatCode>
                <c:ptCount val="4"/>
                <c:pt idx="0">
                  <c:v>99.066940000000017</c:v>
                </c:pt>
                <c:pt idx="1">
                  <c:v>99.553780000000003</c:v>
                </c:pt>
                <c:pt idx="2">
                  <c:v>99.513180000000006</c:v>
                </c:pt>
                <c:pt idx="3">
                  <c:v>99.4726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ST_Accuracy_Table!$AB$9</c:f>
              <c:strCache>
                <c:ptCount val="1"/>
                <c:pt idx="0">
                  <c:v>[16x16]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7"/>
          </c:marker>
          <c:cat>
            <c:numRef>
              <c:f>ST_Accuracy_Table!$F$21:$F$24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ST_Accuracy_Table!$P$9:$P$12</c:f>
              <c:numCache>
                <c:formatCode>0.0000</c:formatCode>
                <c:ptCount val="4"/>
                <c:pt idx="0">
                  <c:v>99.71602</c:v>
                </c:pt>
                <c:pt idx="1">
                  <c:v>99.756580000000014</c:v>
                </c:pt>
                <c:pt idx="2">
                  <c:v>99.878299999999996</c:v>
                </c:pt>
                <c:pt idx="3">
                  <c:v>99.716039999999992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ST_Accuracy_Table!$AB$13</c:f>
              <c:strCache>
                <c:ptCount val="1"/>
                <c:pt idx="0">
                  <c:v>[32x32]</c:v>
                </c:pt>
              </c:strCache>
            </c:strRef>
          </c:tx>
          <c:cat>
            <c:numRef>
              <c:f>ST_Accuracy_Table!$F$21:$F$24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ST_Accuracy_Table!$P$13:$P$16</c:f>
              <c:numCache>
                <c:formatCode>0.0000</c:formatCode>
                <c:ptCount val="4"/>
                <c:pt idx="0">
                  <c:v>99.878299999999996</c:v>
                </c:pt>
                <c:pt idx="1">
                  <c:v>99.837760000000003</c:v>
                </c:pt>
                <c:pt idx="2">
                  <c:v>99.959440000000001</c:v>
                </c:pt>
                <c:pt idx="3">
                  <c:v>99.837760000000003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ST_Accuracy_Table!$AB$17</c:f>
              <c:strCache>
                <c:ptCount val="1"/>
                <c:pt idx="0">
                  <c:v>[64x64]</c:v>
                </c:pt>
              </c:strCache>
            </c:strRef>
          </c:tx>
          <c:spPr>
            <a:ln>
              <a:prstDash val="sysDot"/>
            </a:ln>
          </c:spPr>
          <c:marker>
            <c:symbol val="x"/>
            <c:size val="7"/>
            <c:spPr>
              <a:solidFill>
                <a:srgbClr val="7030A0"/>
              </a:solidFill>
            </c:spPr>
          </c:marker>
          <c:cat>
            <c:numRef>
              <c:f>ST_Accuracy_Table!$F$21:$F$24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ST_Accuracy_Table!$P$17:$P$20</c:f>
              <c:numCache>
                <c:formatCode>0.0000</c:formatCode>
                <c:ptCount val="4"/>
                <c:pt idx="0">
                  <c:v>99.594340000000017</c:v>
                </c:pt>
                <c:pt idx="1">
                  <c:v>99.513180000000006</c:v>
                </c:pt>
                <c:pt idx="2">
                  <c:v>99.472619999999992</c:v>
                </c:pt>
                <c:pt idx="3">
                  <c:v>99.594300000000004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ST_Accuracy_Table!$AB$21</c:f>
              <c:strCache>
                <c:ptCount val="1"/>
                <c:pt idx="0">
                  <c:v>[128x128]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</c:spPr>
          </c:marker>
          <c:cat>
            <c:numRef>
              <c:f>ST_Accuracy_Table!$F$21:$F$24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ST_Accuracy_Table!$P$21:$P$24</c:f>
              <c:numCache>
                <c:formatCode>0.0000</c:formatCode>
                <c:ptCount val="4"/>
                <c:pt idx="0">
                  <c:v>99.756619999999998</c:v>
                </c:pt>
                <c:pt idx="1">
                  <c:v>99.675479999999993</c:v>
                </c:pt>
                <c:pt idx="2">
                  <c:v>99.634879999999995</c:v>
                </c:pt>
                <c:pt idx="3">
                  <c:v>99.634879999999995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1792"/>
        <c:axId val="52084096"/>
      </c:lineChart>
      <c:catAx>
        <c:axId val="520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Training Set Size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084096"/>
        <c:crosses val="autoZero"/>
        <c:auto val="1"/>
        <c:lblAlgn val="ctr"/>
        <c:lblOffset val="100"/>
        <c:noMultiLvlLbl val="0"/>
      </c:catAx>
      <c:valAx>
        <c:axId val="52084096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 sz="1400"/>
                </a:pPr>
                <a:r>
                  <a:rPr lang="en-US" sz="1400" b="1" i="0" baseline="0">
                    <a:effectLst/>
                  </a:rPr>
                  <a:t>Average Classification Accuracy </a:t>
                </a:r>
                <a:endParaRPr lang="en-US" sz="1400">
                  <a:effectLst/>
                </a:endParaRPr>
              </a:p>
              <a:p>
                <a:pPr algn="ctr">
                  <a:defRPr sz="1400"/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08179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296476511750437"/>
          <c:y val="0.61753989902943951"/>
          <c:w val="0.13867921983514975"/>
          <c:h val="0.23112877037089738"/>
        </c:manualLayout>
      </c:layout>
      <c:overlay val="1"/>
      <c:spPr>
        <a:solidFill>
          <a:schemeClr val="bg1">
            <a:lumMod val="85000"/>
          </a:schemeClr>
        </a:solidFill>
        <a:ln w="254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 w="38100">
      <a:solidFill>
        <a:sysClr val="windowText" lastClr="000000"/>
      </a:solidFill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Average Accuracy of Different</a:t>
            </a:r>
            <a:r>
              <a:rPr lang="en-US" baseline="0"/>
              <a:t> Feature Sets</a:t>
            </a:r>
          </a:p>
          <a:p>
            <a:pPr algn="ctr"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Accuracy_Table!$B$5</c:f>
              <c:strCache>
                <c:ptCount val="1"/>
                <c:pt idx="0">
                  <c:v>Estimated Tracks</c:v>
                </c:pt>
              </c:strCache>
            </c:strRef>
          </c:tx>
          <c:spPr>
            <a:ln>
              <a:solidFill>
                <a:srgbClr val="1F497D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1F497D"/>
              </a:solidFill>
            </c:spPr>
          </c:marker>
          <c:dLbls>
            <c:dLbl>
              <c:idx val="4"/>
              <c:layout>
                <c:manualLayout>
                  <c:x val="-3.9554440310345822E-2"/>
                  <c:y val="-2.8235275431720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7.326007326007326E-3"/>
                  <c:y val="-1.0085728693898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4651322430849991E-2"/>
                  <c:y val="2.4204001731251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txPr>
              <a:bodyPr/>
              <a:lstStyle/>
              <a:p>
                <a:pPr>
                  <a:defRPr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Accuracy_Table!$AC$5:$AC$24</c:f>
              <c:strCache>
                <c:ptCount val="17"/>
                <c:pt idx="0">
                  <c:v>[8x8]</c:v>
                </c:pt>
                <c:pt idx="4">
                  <c:v>[16x16]</c:v>
                </c:pt>
                <c:pt idx="8">
                  <c:v>[32x32]</c:v>
                </c:pt>
                <c:pt idx="12">
                  <c:v>[64x64]</c:v>
                </c:pt>
                <c:pt idx="16">
                  <c:v>[128x128]</c:v>
                </c:pt>
              </c:strCache>
            </c:strRef>
          </c:cat>
          <c:val>
            <c:numRef>
              <c:f>Accuracy_Table!$S$5:$S$24</c:f>
              <c:numCache>
                <c:formatCode>General</c:formatCode>
                <c:ptCount val="20"/>
                <c:pt idx="0">
                  <c:v>99.20891499999999</c:v>
                </c:pt>
                <c:pt idx="4">
                  <c:v>99.797160000000005</c:v>
                </c:pt>
                <c:pt idx="8">
                  <c:v>99.878320000000002</c:v>
                </c:pt>
                <c:pt idx="12">
                  <c:v>99.462465000000009</c:v>
                </c:pt>
                <c:pt idx="16">
                  <c:v>99.675460000000015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Accuracy_Table!$B$26</c:f>
              <c:strCache>
                <c:ptCount val="1"/>
                <c:pt idx="0">
                  <c:v>Heat Map &amp; Estimated Tracks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triangle"/>
            <c:size val="8"/>
            <c:spPr>
              <a:solidFill>
                <a:srgbClr val="C00000"/>
              </a:solidFill>
            </c:spPr>
          </c:marker>
          <c:dLbls>
            <c:dLbl>
              <c:idx val="0"/>
              <c:layout>
                <c:manualLayout>
                  <c:x val="-5.8581234009081702E-3"/>
                  <c:y val="-2.4201840757061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400456357038321E-2"/>
                  <c:y val="3.4285716100613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8.7871851013622566E-3"/>
                  <c:y val="-3.2268909271165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3.6613271255676066E-2"/>
                  <c:y val="-2.8235295612269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</c:spPr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Accuracy_Table!$AC$5:$AC$24</c:f>
              <c:strCache>
                <c:ptCount val="17"/>
                <c:pt idx="0">
                  <c:v>[8x8]</c:v>
                </c:pt>
                <c:pt idx="4">
                  <c:v>[16x16]</c:v>
                </c:pt>
                <c:pt idx="8">
                  <c:v>[32x32]</c:v>
                </c:pt>
                <c:pt idx="12">
                  <c:v>[64x64]</c:v>
                </c:pt>
                <c:pt idx="16">
                  <c:v>[128x128]</c:v>
                </c:pt>
              </c:strCache>
            </c:strRef>
          </c:cat>
          <c:val>
            <c:numRef>
              <c:f>Accuracy_Table!$S$26:$S$45</c:f>
              <c:numCache>
                <c:formatCode>General</c:formatCode>
                <c:ptCount val="20"/>
                <c:pt idx="0">
                  <c:v>99.675459999999987</c:v>
                </c:pt>
                <c:pt idx="4">
                  <c:v>99.655169999999998</c:v>
                </c:pt>
                <c:pt idx="8">
                  <c:v>99.188630000000003</c:v>
                </c:pt>
                <c:pt idx="12">
                  <c:v>98.316429999999983</c:v>
                </c:pt>
                <c:pt idx="16">
                  <c:v>98.397559999999999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Accuracy_Table!$B$47</c:f>
              <c:strCache>
                <c:ptCount val="1"/>
                <c:pt idx="0">
                  <c:v>Heat Map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square"/>
            <c:size val="8"/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1.0251715951589298E-2"/>
                  <c:y val="2.0168068294478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8581234009081702E-3"/>
                  <c:y val="-4.03361365889571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7.176201166112503E-2"/>
                  <c:y val="1.0084034147239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9303337082864641E-2"/>
                  <c:y val="3.2272108195250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4645308502270426E-2"/>
                  <c:y val="2.6218488782822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txPr>
              <a:bodyPr/>
              <a:lstStyle/>
              <a:p>
                <a:pPr>
                  <a:defRPr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Accuracy_Table!$AC$5:$AC$24</c:f>
              <c:strCache>
                <c:ptCount val="17"/>
                <c:pt idx="0">
                  <c:v>[8x8]</c:v>
                </c:pt>
                <c:pt idx="4">
                  <c:v>[16x16]</c:v>
                </c:pt>
                <c:pt idx="8">
                  <c:v>[32x32]</c:v>
                </c:pt>
                <c:pt idx="12">
                  <c:v>[64x64]</c:v>
                </c:pt>
                <c:pt idx="16">
                  <c:v>[128x128]</c:v>
                </c:pt>
              </c:strCache>
            </c:strRef>
          </c:cat>
          <c:val>
            <c:numRef>
              <c:f>Accuracy_Table!$S$47:$S$66</c:f>
              <c:numCache>
                <c:formatCode>General</c:formatCode>
                <c:ptCount val="20"/>
                <c:pt idx="0">
                  <c:v>99.655169999999998</c:v>
                </c:pt>
                <c:pt idx="4">
                  <c:v>99.665324999999996</c:v>
                </c:pt>
                <c:pt idx="8">
                  <c:v>99.107510000000005</c:v>
                </c:pt>
                <c:pt idx="12">
                  <c:v>98.225145000000012</c:v>
                </c:pt>
                <c:pt idx="16">
                  <c:v>98.35699000000001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0688"/>
        <c:axId val="52221056"/>
      </c:lineChart>
      <c:catAx>
        <c:axId val="522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HOG</a:t>
                </a:r>
                <a:r>
                  <a:rPr lang="en-US" baseline="0"/>
                  <a:t> Cell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221056"/>
        <c:crosses val="autoZero"/>
        <c:auto val="1"/>
        <c:lblAlgn val="ctr"/>
        <c:lblOffset val="100"/>
        <c:noMultiLvlLbl val="0"/>
      </c:catAx>
      <c:valAx>
        <c:axId val="52221056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Average Classification Accuracy </a:t>
                </a:r>
                <a:endParaRPr lang="en-US" sz="1400">
                  <a:effectLst/>
                </a:endParaRPr>
              </a:p>
              <a:p>
                <a:pPr>
                  <a:defRPr sz="1400"/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21068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271306761669746"/>
          <c:y val="0.66190964927729234"/>
          <c:w val="0.30184822640124753"/>
          <c:h val="0.13866944424902769"/>
        </c:manualLayout>
      </c:layout>
      <c:overlay val="1"/>
      <c:spPr>
        <a:solidFill>
          <a:schemeClr val="bg1">
            <a:lumMod val="85000"/>
          </a:schemeClr>
        </a:solidFill>
        <a:ln w="254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0"/>
    <c:dispBlanksAs val="span"/>
    <c:showDLblsOverMax val="0"/>
  </c:chart>
  <c:spPr>
    <a:ln w="38100">
      <a:solidFill>
        <a:sysClr val="windowText" lastClr="000000"/>
      </a:solidFill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Average Accuracy of Different</a:t>
            </a:r>
            <a:r>
              <a:rPr lang="en-US" baseline="0"/>
              <a:t> Feature Sets</a:t>
            </a:r>
          </a:p>
          <a:p>
            <a:pPr algn="ctr">
              <a:defRPr/>
            </a:pPr>
            <a:r>
              <a:rPr lang="en-US" sz="1800" b="1" i="0" u="none" strike="noStrike" baseline="0">
                <a:effectLst/>
              </a:rPr>
              <a:t> </a:t>
            </a:r>
            <a:r>
              <a:rPr lang="en-US" sz="1400" b="1" i="1" u="none" strike="noStrike" baseline="0">
                <a:effectLst/>
              </a:rPr>
              <a:t>(with Stratified Sampling)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all_ST_Accuracy_Table!$B$5</c:f>
              <c:strCache>
                <c:ptCount val="1"/>
                <c:pt idx="0">
                  <c:v>Estimated Tracks</c:v>
                </c:pt>
              </c:strCache>
            </c:strRef>
          </c:tx>
          <c:spPr>
            <a:ln>
              <a:solidFill>
                <a:srgbClr val="1F497D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1F497D"/>
              </a:solidFill>
            </c:spPr>
          </c:marker>
          <c:dLbls>
            <c:dLbl>
              <c:idx val="4"/>
              <c:layout>
                <c:manualLayout>
                  <c:x val="-3.9554440310345822E-2"/>
                  <c:y val="-2.8235275431720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7.326007326007326E-3"/>
                  <c:y val="-1.0085728693898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4651322430849991E-2"/>
                  <c:y val="2.4204001731251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txPr>
              <a:bodyPr/>
              <a:lstStyle/>
              <a:p>
                <a:pPr>
                  <a:defRPr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Accuracy_Table!$AC$5:$AC$24</c:f>
              <c:strCache>
                <c:ptCount val="17"/>
                <c:pt idx="0">
                  <c:v>[8x8]</c:v>
                </c:pt>
                <c:pt idx="4">
                  <c:v>[16x16]</c:v>
                </c:pt>
                <c:pt idx="8">
                  <c:v>[32x32]</c:v>
                </c:pt>
                <c:pt idx="12">
                  <c:v>[64x64]</c:v>
                </c:pt>
                <c:pt idx="16">
                  <c:v>[128x128]</c:v>
                </c:pt>
              </c:strCache>
            </c:strRef>
          </c:cat>
          <c:val>
            <c:numRef>
              <c:f>all_ST_Accuracy_Table!$R$5:$R$24</c:f>
              <c:numCache>
                <c:formatCode>General</c:formatCode>
                <c:ptCount val="20"/>
                <c:pt idx="0">
                  <c:v>99.40162500000001</c:v>
                </c:pt>
                <c:pt idx="4">
                  <c:v>99.766735000000011</c:v>
                </c:pt>
                <c:pt idx="8">
                  <c:v>99.878315000000001</c:v>
                </c:pt>
                <c:pt idx="12">
                  <c:v>99.543610000000001</c:v>
                </c:pt>
                <c:pt idx="16">
                  <c:v>99.675465000000003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all_ST_Accuracy_Table!$B$26</c:f>
              <c:strCache>
                <c:ptCount val="1"/>
                <c:pt idx="0">
                  <c:v>Heat Map &amp; Estimated Tracks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triangle"/>
            <c:size val="8"/>
            <c:spPr>
              <a:solidFill>
                <a:srgbClr val="C00000"/>
              </a:solidFill>
            </c:spPr>
          </c:marker>
          <c:dLbls>
            <c:dLbl>
              <c:idx val="0"/>
              <c:layout>
                <c:manualLayout>
                  <c:x val="-5.8581234009081702E-3"/>
                  <c:y val="-2.4201840757061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400456357038321E-2"/>
                  <c:y val="3.4285716100613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8.7871851013622566E-3"/>
                  <c:y val="-3.2268909271165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3.6613271255676066E-2"/>
                  <c:y val="-2.8235295612269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</c:spPr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Accuracy_Table!$AC$5:$AC$24</c:f>
              <c:strCache>
                <c:ptCount val="17"/>
                <c:pt idx="0">
                  <c:v>[8x8]</c:v>
                </c:pt>
                <c:pt idx="4">
                  <c:v>[16x16]</c:v>
                </c:pt>
                <c:pt idx="8">
                  <c:v>[32x32]</c:v>
                </c:pt>
                <c:pt idx="12">
                  <c:v>[64x64]</c:v>
                </c:pt>
                <c:pt idx="16">
                  <c:v>[128x128]</c:v>
                </c:pt>
              </c:strCache>
            </c:strRef>
          </c:cat>
          <c:val>
            <c:numRef>
              <c:f>all_ST_Accuracy_Table!$R$26:$R$45</c:f>
              <c:numCache>
                <c:formatCode>General</c:formatCode>
                <c:ptCount val="20"/>
                <c:pt idx="0">
                  <c:v>99.665314999999993</c:v>
                </c:pt>
                <c:pt idx="4">
                  <c:v>99.624740000000003</c:v>
                </c:pt>
                <c:pt idx="8">
                  <c:v>99.239334999999997</c:v>
                </c:pt>
                <c:pt idx="12">
                  <c:v>98.427985000000007</c:v>
                </c:pt>
                <c:pt idx="16">
                  <c:v>98.336709999999997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all_ST_Accuracy_Table!$B$47</c:f>
              <c:strCache>
                <c:ptCount val="1"/>
                <c:pt idx="0">
                  <c:v>Heat Map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square"/>
            <c:size val="8"/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1.0251715951589298E-2"/>
                  <c:y val="2.0168068294478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8581234009081702E-3"/>
                  <c:y val="-4.03361365889571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7.176201166112503E-2"/>
                  <c:y val="1.0084034147239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9303337082864641E-2"/>
                  <c:y val="3.2272108195250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4645308502270426E-2"/>
                  <c:y val="2.6218488782822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txPr>
              <a:bodyPr/>
              <a:lstStyle/>
              <a:p>
                <a:pPr>
                  <a:defRPr>
                    <a:solidFill>
                      <a:srgbClr val="00B05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Accuracy_Table!$AC$5:$AC$24</c:f>
              <c:strCache>
                <c:ptCount val="17"/>
                <c:pt idx="0">
                  <c:v>[8x8]</c:v>
                </c:pt>
                <c:pt idx="4">
                  <c:v>[16x16]</c:v>
                </c:pt>
                <c:pt idx="8">
                  <c:v>[32x32]</c:v>
                </c:pt>
                <c:pt idx="12">
                  <c:v>[64x64]</c:v>
                </c:pt>
                <c:pt idx="16">
                  <c:v>[128x128]</c:v>
                </c:pt>
              </c:strCache>
            </c:strRef>
          </c:cat>
          <c:val>
            <c:numRef>
              <c:f>all_ST_Accuracy_Table!$R$47:$R$66</c:f>
              <c:numCache>
                <c:formatCode>General</c:formatCode>
                <c:ptCount val="20"/>
                <c:pt idx="0">
                  <c:v>99.645025000000004</c:v>
                </c:pt>
                <c:pt idx="4">
                  <c:v>99.634884999999997</c:v>
                </c:pt>
                <c:pt idx="8">
                  <c:v>99.249494999999996</c:v>
                </c:pt>
                <c:pt idx="12">
                  <c:v>98.488839999999996</c:v>
                </c:pt>
                <c:pt idx="16">
                  <c:v>98.488835000000009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7888"/>
        <c:axId val="52599808"/>
      </c:lineChart>
      <c:catAx>
        <c:axId val="525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HOG</a:t>
                </a:r>
                <a:r>
                  <a:rPr lang="en-US" baseline="0"/>
                  <a:t> Cell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599808"/>
        <c:crosses val="autoZero"/>
        <c:auto val="1"/>
        <c:lblAlgn val="ctr"/>
        <c:lblOffset val="100"/>
        <c:noMultiLvlLbl val="0"/>
      </c:catAx>
      <c:valAx>
        <c:axId val="52599808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Average Classification Accuracy </a:t>
                </a:r>
                <a:endParaRPr lang="en-US" sz="1400">
                  <a:effectLst/>
                </a:endParaRPr>
              </a:p>
              <a:p>
                <a:pPr>
                  <a:defRPr sz="1400"/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59788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271306761669746"/>
          <c:y val="0.66190964927729234"/>
          <c:w val="0.30184822640124753"/>
          <c:h val="0.13866944424902769"/>
        </c:manualLayout>
      </c:layout>
      <c:overlay val="1"/>
      <c:spPr>
        <a:solidFill>
          <a:schemeClr val="bg1">
            <a:lumMod val="85000"/>
          </a:schemeClr>
        </a:solidFill>
        <a:ln w="2540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0"/>
    <c:dispBlanksAs val="span"/>
    <c:showDLblsOverMax val="0"/>
  </c:chart>
  <c:spPr>
    <a:ln w="38100">
      <a:solidFill>
        <a:sysClr val="windowText" lastClr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Learning </a:t>
            </a:r>
            <a:r>
              <a:rPr lang="en-US" sz="1800" b="1" i="0" u="none" strike="noStrike" baseline="0">
                <a:effectLst/>
              </a:rPr>
              <a:t>Curve </a:t>
            </a:r>
            <a:r>
              <a:rPr lang="en-US" sz="1400" b="1" i="1" baseline="0">
                <a:effectLst/>
              </a:rPr>
              <a:t>(with Stratified Sampling)</a:t>
            </a:r>
            <a:endParaRPr lang="en-US" sz="1400" i="1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HOG features of Estimated Tracks cell size [8x8]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ST_Accuracy_Table!$N$3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00B050"/>
              </a:solidFill>
              <a:ln>
                <a:prstDash val="solid"/>
              </a:ln>
            </c:spPr>
          </c:marker>
          <c:cat>
            <c:numRef>
              <c:f>ST_Accuracy_Table!$F$5:$F$8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ST_Accuracy_Table!$N$5:$N$8</c:f>
              <c:numCache>
                <c:formatCode>General</c:formatCode>
                <c:ptCount val="4"/>
                <c:pt idx="0">
                  <c:v>99.797200000000004</c:v>
                </c:pt>
                <c:pt idx="1">
                  <c:v>99.797200000000004</c:v>
                </c:pt>
                <c:pt idx="2">
                  <c:v>99.594300000000004</c:v>
                </c:pt>
                <c:pt idx="3">
                  <c:v>99.594300000000004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ST_Accuracy_Table!$O$3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FF0000"/>
              </a:solidFill>
            </c:spPr>
          </c:marker>
          <c:cat>
            <c:numRef>
              <c:f>ST_Accuracy_Table!$F$5:$F$8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ST_Accuracy_Table!$O$5:$O$8</c:f>
              <c:numCache>
                <c:formatCode>General</c:formatCode>
                <c:ptCount val="4"/>
                <c:pt idx="0">
                  <c:v>98.377300000000005</c:v>
                </c:pt>
                <c:pt idx="1">
                  <c:v>99.391499999999994</c:v>
                </c:pt>
                <c:pt idx="2">
                  <c:v>99.391499999999994</c:v>
                </c:pt>
                <c:pt idx="3">
                  <c:v>99.188599999999994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ST_Accuracy_Table!$P$3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70C0"/>
              </a:solidFill>
            </c:spPr>
          </c:marker>
          <c:dLbls>
            <c:dLbl>
              <c:idx val="0"/>
              <c:layout>
                <c:manualLayout>
                  <c:x val="0"/>
                  <c:y val="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1930782354018294E-3"/>
                  <c:y val="-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3526447802777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482695588504574E-3"/>
                  <c:y val="-1.9248911838636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ST_Accuracy_Table!$F$5:$F$8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ST_Accuracy_Table!$P$5:$P$8</c:f>
              <c:numCache>
                <c:formatCode>0.0000</c:formatCode>
                <c:ptCount val="4"/>
                <c:pt idx="0">
                  <c:v>99.066940000000017</c:v>
                </c:pt>
                <c:pt idx="1">
                  <c:v>99.553780000000003</c:v>
                </c:pt>
                <c:pt idx="2">
                  <c:v>99.513180000000006</c:v>
                </c:pt>
                <c:pt idx="3">
                  <c:v>99.4726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ysClr val="windowText" lastClr="000000"/>
              </a:solidFill>
            </a:ln>
          </c:spPr>
        </c:hiLowLines>
        <c:axId val="48697728"/>
        <c:axId val="48699648"/>
      </c:stockChart>
      <c:catAx>
        <c:axId val="486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Training Set Size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8699648"/>
        <c:crosses val="autoZero"/>
        <c:auto val="1"/>
        <c:lblAlgn val="ctr"/>
        <c:lblOffset val="100"/>
        <c:tickLblSkip val="1"/>
        <c:noMultiLvlLbl val="0"/>
      </c:catAx>
      <c:valAx>
        <c:axId val="48699648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Classification Accuracy 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869772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540126242559298"/>
          <c:y val="0.72735900098505923"/>
          <c:w val="0.11483397928369218"/>
          <c:h val="0.12405505850883655"/>
        </c:manualLayout>
      </c:layout>
      <c:overlay val="1"/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38100">
      <a:solidFill>
        <a:sysClr val="windowText" lastClr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Learning </a:t>
            </a:r>
            <a:r>
              <a:rPr lang="en-US" sz="1800" b="1" i="0" u="none" strike="noStrike" baseline="0">
                <a:effectLst/>
              </a:rPr>
              <a:t>Curve</a:t>
            </a:r>
            <a:endParaRPr lang="en-US" sz="1800" b="1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HOG features of Estimated Tracks cell size [16x16]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Accuracy_Table!$O$3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00B050"/>
              </a:solidFill>
              <a:ln>
                <a:prstDash val="solid"/>
              </a:ln>
            </c:spPr>
          </c:marker>
          <c:cat>
            <c:numRef>
              <c:f>Accuracy_Table!$G$9:$G$12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Accuracy_Table!$O$9:$O$12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Accuracy_Table!$P$3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FF0000"/>
              </a:solidFill>
            </c:spPr>
          </c:marker>
          <c:cat>
            <c:numRef>
              <c:f>Accuracy_Table!$G$9:$G$12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Accuracy_Table!$P$9:$P$12</c:f>
              <c:numCache>
                <c:formatCode>General</c:formatCode>
                <c:ptCount val="4"/>
                <c:pt idx="0">
                  <c:v>99.594300000000004</c:v>
                </c:pt>
                <c:pt idx="1">
                  <c:v>99.594300000000004</c:v>
                </c:pt>
                <c:pt idx="2">
                  <c:v>99.594300000000004</c:v>
                </c:pt>
                <c:pt idx="3">
                  <c:v>99.594300000000004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Accuracy_Table!$Q$3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70C0"/>
              </a:solidFill>
            </c:spPr>
          </c:marker>
          <c:dLbls>
            <c:dLbl>
              <c:idx val="0"/>
              <c:layout>
                <c:manualLayout>
                  <c:x val="0"/>
                  <c:y val="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1930782354018294E-3"/>
                  <c:y val="-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3526447802777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482695588504574E-3"/>
                  <c:y val="-1.9248911838636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Accuracy_Table!$G$9:$G$12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Accuracy_Table!$Q$9:$Q$12</c:f>
              <c:numCache>
                <c:formatCode>0.0000</c:formatCode>
                <c:ptCount val="4"/>
                <c:pt idx="0">
                  <c:v>99.71602</c:v>
                </c:pt>
                <c:pt idx="1">
                  <c:v>99.756580000000014</c:v>
                </c:pt>
                <c:pt idx="2">
                  <c:v>99.878299999999996</c:v>
                </c:pt>
                <c:pt idx="3">
                  <c:v>99.837740000000011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ysClr val="windowText" lastClr="000000"/>
              </a:solidFill>
            </a:ln>
          </c:spPr>
        </c:hiLowLines>
        <c:axId val="49808896"/>
        <c:axId val="49810816"/>
      </c:stockChart>
      <c:catAx>
        <c:axId val="498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Training Set Size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810816"/>
        <c:crosses val="autoZero"/>
        <c:auto val="1"/>
        <c:lblAlgn val="ctr"/>
        <c:lblOffset val="100"/>
        <c:tickLblSkip val="1"/>
        <c:noMultiLvlLbl val="0"/>
      </c:catAx>
      <c:valAx>
        <c:axId val="49810816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Classification Accuracy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 b="1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808896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540126242559298"/>
          <c:y val="0.72735900098505923"/>
          <c:w val="0.11483397928369218"/>
          <c:h val="0.12405505850883655"/>
        </c:manualLayout>
      </c:layout>
      <c:overlay val="1"/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noFill/>
    <a:ln w="38100">
      <a:solidFill>
        <a:sysClr val="windowText" lastClr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Learning </a:t>
            </a:r>
            <a:r>
              <a:rPr lang="en-US" sz="1800" b="1" i="0" u="none" strike="noStrike" baseline="0">
                <a:effectLst/>
              </a:rPr>
              <a:t>Curve </a:t>
            </a:r>
            <a:r>
              <a:rPr lang="en-US" sz="1400" b="1" i="1" u="none" strike="noStrike" baseline="0">
                <a:effectLst/>
              </a:rPr>
              <a:t>(with Stratified Sampling)</a:t>
            </a:r>
            <a:endParaRPr lang="en-US" i="1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HOG features of Estimated Tracks cell size [16x16]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v>Max</c:v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00B050"/>
              </a:solidFill>
              <a:ln>
                <a:prstDash val="solid"/>
              </a:ln>
            </c:spPr>
          </c:marker>
          <c:cat>
            <c:numRef>
              <c:f>ST_Accuracy_Table!$F$9:$F$12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ST_Accuracy_Table!$N$9:$N$12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99.797200000000004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FF0000"/>
              </a:solidFill>
            </c:spPr>
          </c:marker>
          <c:cat>
            <c:numRef>
              <c:f>ST_Accuracy_Table!$F$9:$F$12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ST_Accuracy_Table!$O$9:$O$12</c:f>
              <c:numCache>
                <c:formatCode>General</c:formatCode>
                <c:ptCount val="4"/>
                <c:pt idx="0">
                  <c:v>99.594300000000004</c:v>
                </c:pt>
                <c:pt idx="1">
                  <c:v>99.594300000000004</c:v>
                </c:pt>
                <c:pt idx="2">
                  <c:v>99.594300000000004</c:v>
                </c:pt>
                <c:pt idx="3">
                  <c:v>99.594300000000004</c:v>
                </c:pt>
              </c:numCache>
            </c:numRef>
          </c:val>
          <c:smooth val="0"/>
        </c:ser>
        <c:ser>
          <c:idx val="2"/>
          <c:order val="2"/>
          <c:tx>
            <c:v>Average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70C0"/>
              </a:solidFill>
            </c:spPr>
          </c:marker>
          <c:dLbls>
            <c:dLbl>
              <c:idx val="0"/>
              <c:layout>
                <c:manualLayout>
                  <c:x val="0"/>
                  <c:y val="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1930782354018294E-3"/>
                  <c:y val="-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3526447802777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482695588504574E-3"/>
                  <c:y val="-1.9248911838636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ST_Accuracy_Table!$F$9:$F$12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ST_Accuracy_Table!$P$9:$P$12</c:f>
              <c:numCache>
                <c:formatCode>0.0000</c:formatCode>
                <c:ptCount val="4"/>
                <c:pt idx="0">
                  <c:v>99.71602</c:v>
                </c:pt>
                <c:pt idx="1">
                  <c:v>99.756580000000014</c:v>
                </c:pt>
                <c:pt idx="2">
                  <c:v>99.878299999999996</c:v>
                </c:pt>
                <c:pt idx="3">
                  <c:v>99.716039999999992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ysClr val="windowText" lastClr="000000"/>
              </a:solidFill>
            </a:ln>
          </c:spPr>
        </c:hiLowLines>
        <c:axId val="50936448"/>
        <c:axId val="50946816"/>
      </c:stockChart>
      <c:catAx>
        <c:axId val="509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Training Set Size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0946816"/>
        <c:crosses val="autoZero"/>
        <c:auto val="1"/>
        <c:lblAlgn val="ctr"/>
        <c:lblOffset val="100"/>
        <c:tickLblSkip val="1"/>
        <c:noMultiLvlLbl val="0"/>
      </c:catAx>
      <c:valAx>
        <c:axId val="50946816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Classification Accuracy 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093644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540126242559298"/>
          <c:y val="0.72735900098505923"/>
          <c:w val="0.11483397928369218"/>
          <c:h val="0.12405505850883655"/>
        </c:manualLayout>
      </c:layout>
      <c:overlay val="1"/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38100">
      <a:solidFill>
        <a:sysClr val="windowText" lastClr="00000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Learning </a:t>
            </a:r>
            <a:r>
              <a:rPr lang="en-US" sz="1800" b="1" i="0" u="none" strike="noStrike" baseline="0">
                <a:effectLst/>
              </a:rPr>
              <a:t>Curve</a:t>
            </a:r>
            <a:endParaRPr lang="en-US" sz="1800" b="1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HOG features of Estimated Tracks cell size [32x32]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Accuracy_Table!$O$3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00B050"/>
              </a:solidFill>
              <a:ln>
                <a:prstDash val="solid"/>
              </a:ln>
            </c:spPr>
          </c:marker>
          <c:cat>
            <c:numRef>
              <c:f>Accuracy_Table!$G$13:$G$16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Accuracy_Table!$O$13:$O$16</c:f>
              <c:numCache>
                <c:formatCode>General</c:formatCode>
                <c:ptCount val="4"/>
                <c:pt idx="0">
                  <c:v>99.797200000000004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Accuracy_Table!$P$3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FF0000"/>
              </a:solidFill>
            </c:spPr>
          </c:marker>
          <c:cat>
            <c:numRef>
              <c:f>Accuracy_Table!$G$13:$G$16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Accuracy_Table!$P$13:$P$16</c:f>
              <c:numCache>
                <c:formatCode>General</c:formatCode>
                <c:ptCount val="4"/>
                <c:pt idx="0">
                  <c:v>99.797200000000004</c:v>
                </c:pt>
                <c:pt idx="1">
                  <c:v>99.797200000000004</c:v>
                </c:pt>
                <c:pt idx="2">
                  <c:v>99.797200000000004</c:v>
                </c:pt>
                <c:pt idx="3">
                  <c:v>99.797200000000004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Accuracy_Table!$Q$3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70C0"/>
              </a:solidFill>
            </c:spPr>
          </c:marker>
          <c:dLbls>
            <c:dLbl>
              <c:idx val="0"/>
              <c:layout>
                <c:manualLayout>
                  <c:x val="0"/>
                  <c:y val="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9.1220668012881867E-3"/>
                  <c:y val="2.6405877133904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3526447802777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9418438258896531E-3"/>
                  <c:y val="1.1003189889667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Accuracy_Table!$G$13:$G$16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Accuracy_Table!$Q$13:$Q$16</c:f>
              <c:numCache>
                <c:formatCode>0.0000</c:formatCode>
                <c:ptCount val="4"/>
                <c:pt idx="0">
                  <c:v>99.797200000000004</c:v>
                </c:pt>
                <c:pt idx="1">
                  <c:v>99.837760000000003</c:v>
                </c:pt>
                <c:pt idx="2">
                  <c:v>99.918879999999987</c:v>
                </c:pt>
                <c:pt idx="3">
                  <c:v>99.959440000000001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chemeClr val="tx1"/>
              </a:solidFill>
              <a:prstDash val="solid"/>
            </a:ln>
          </c:spPr>
        </c:hiLowLines>
        <c:axId val="51078272"/>
        <c:axId val="51080192"/>
      </c:stockChart>
      <c:catAx>
        <c:axId val="5107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Training Set Size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080192"/>
        <c:crosses val="autoZero"/>
        <c:auto val="1"/>
        <c:lblAlgn val="ctr"/>
        <c:lblOffset val="100"/>
        <c:tickLblSkip val="1"/>
        <c:noMultiLvlLbl val="0"/>
      </c:catAx>
      <c:valAx>
        <c:axId val="51080192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Classification Accuracy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07827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540126242559298"/>
          <c:y val="0.72735900098505923"/>
          <c:w val="0.11483397928369218"/>
          <c:h val="0.12405505850883655"/>
        </c:manualLayout>
      </c:layout>
      <c:overlay val="1"/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38100">
      <a:solidFill>
        <a:sysClr val="windowText" lastClr="00000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Learning </a:t>
            </a:r>
            <a:r>
              <a:rPr lang="en-US" sz="1800" b="1" i="0" u="none" strike="noStrike" baseline="0">
                <a:effectLst/>
              </a:rPr>
              <a:t>Curve </a:t>
            </a:r>
            <a:r>
              <a:rPr lang="en-US" sz="1400" b="1" i="1" u="none" strike="noStrike" baseline="0">
                <a:effectLst/>
              </a:rPr>
              <a:t>(with Stratified Sampling)</a:t>
            </a:r>
            <a:endParaRPr lang="en-US" i="1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HOG features of Estimated Tracks cell size [32x32]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v>Max</c:v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00B050"/>
              </a:solidFill>
              <a:ln>
                <a:prstDash val="solid"/>
              </a:ln>
            </c:spPr>
          </c:marker>
          <c:cat>
            <c:numRef>
              <c:f>ST_Accuracy_Table!$F$13:$F$16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ST_Accuracy_Table!$N$13:$N$16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FF0000"/>
              </a:solidFill>
            </c:spPr>
          </c:marker>
          <c:cat>
            <c:numRef>
              <c:f>ST_Accuracy_Table!$F$13:$F$16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ST_Accuracy_Table!$O$13:$O$16</c:f>
              <c:numCache>
                <c:formatCode>General</c:formatCode>
                <c:ptCount val="4"/>
                <c:pt idx="0">
                  <c:v>99.594300000000004</c:v>
                </c:pt>
                <c:pt idx="1">
                  <c:v>99.797200000000004</c:v>
                </c:pt>
                <c:pt idx="2">
                  <c:v>99.797200000000004</c:v>
                </c:pt>
                <c:pt idx="3">
                  <c:v>99.797200000000004</c:v>
                </c:pt>
              </c:numCache>
            </c:numRef>
          </c:val>
          <c:smooth val="0"/>
        </c:ser>
        <c:ser>
          <c:idx val="2"/>
          <c:order val="2"/>
          <c:tx>
            <c:v>Average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70C0"/>
              </a:solidFill>
            </c:spPr>
          </c:marker>
          <c:dLbls>
            <c:dLbl>
              <c:idx val="0"/>
              <c:layout>
                <c:manualLayout>
                  <c:x val="0"/>
                  <c:y val="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369247549967251E-2"/>
                  <c:y val="2.2375271728427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3526447802777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121794415122975E-3"/>
                  <c:y val="2.3106445125150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ST_Accuracy_Table!$F$13:$F$16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ST_Accuracy_Table!$P$13:$P$16</c:f>
              <c:numCache>
                <c:formatCode>0.0000</c:formatCode>
                <c:ptCount val="4"/>
                <c:pt idx="0">
                  <c:v>99.878299999999996</c:v>
                </c:pt>
                <c:pt idx="1">
                  <c:v>99.837760000000003</c:v>
                </c:pt>
                <c:pt idx="2">
                  <c:v>99.959440000000001</c:v>
                </c:pt>
                <c:pt idx="3">
                  <c:v>99.837760000000003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ysClr val="windowText" lastClr="000000"/>
              </a:solidFill>
            </a:ln>
          </c:spPr>
        </c:hiLowLines>
        <c:axId val="51174016"/>
        <c:axId val="51188480"/>
      </c:stockChart>
      <c:catAx>
        <c:axId val="511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Training Set Size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188480"/>
        <c:crosses val="autoZero"/>
        <c:auto val="1"/>
        <c:lblAlgn val="ctr"/>
        <c:lblOffset val="100"/>
        <c:tickLblSkip val="1"/>
        <c:noMultiLvlLbl val="0"/>
      </c:catAx>
      <c:valAx>
        <c:axId val="51188480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Classification Accuracy 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174016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540126242559298"/>
          <c:y val="0.72735900098505923"/>
          <c:w val="0.11483397928369218"/>
          <c:h val="0.12405505850883655"/>
        </c:manualLayout>
      </c:layout>
      <c:overlay val="1"/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38100">
      <a:solidFill>
        <a:sysClr val="windowText" lastClr="00000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Learning </a:t>
            </a:r>
            <a:r>
              <a:rPr lang="en-US" sz="1800" b="1" i="0" u="none" strike="noStrike" baseline="0">
                <a:effectLst/>
              </a:rPr>
              <a:t>Curve</a:t>
            </a:r>
            <a:endParaRPr lang="en-US" sz="1800" b="1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HOG features of Estimated Tracks cell size [64x64]</a:t>
            </a:r>
            <a:endParaRPr lang="en-US"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Accuracy_Table!$O$3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00B050"/>
              </a:solidFill>
              <a:ln>
                <a:prstDash val="solid"/>
              </a:ln>
            </c:spPr>
          </c:marker>
          <c:cat>
            <c:numRef>
              <c:f>Accuracy_Table!$G$17:$G$20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Accuracy_Table!$O$17:$O$20</c:f>
              <c:numCache>
                <c:formatCode>General</c:formatCode>
                <c:ptCount val="4"/>
                <c:pt idx="0">
                  <c:v>99.391499999999994</c:v>
                </c:pt>
                <c:pt idx="1">
                  <c:v>99.594300000000004</c:v>
                </c:pt>
                <c:pt idx="2">
                  <c:v>99.594300000000004</c:v>
                </c:pt>
                <c:pt idx="3">
                  <c:v>99.594300000000004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Accuracy_Table!$P$3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FF0000"/>
              </a:solidFill>
            </c:spPr>
          </c:marker>
          <c:cat>
            <c:numRef>
              <c:f>Accuracy_Table!$G$17:$G$20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Accuracy_Table!$P$17:$P$20</c:f>
              <c:numCache>
                <c:formatCode>General</c:formatCode>
                <c:ptCount val="4"/>
                <c:pt idx="0">
                  <c:v>99.188599999999994</c:v>
                </c:pt>
                <c:pt idx="1">
                  <c:v>98.985799999999998</c:v>
                </c:pt>
                <c:pt idx="2">
                  <c:v>99.594300000000004</c:v>
                </c:pt>
                <c:pt idx="3">
                  <c:v>99.594300000000004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Accuracy_Table!$Q$3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70C0"/>
              </a:solidFill>
            </c:spPr>
          </c:marker>
          <c:dLbls>
            <c:dLbl>
              <c:idx val="0"/>
              <c:layout>
                <c:manualLayout>
                  <c:x val="0"/>
                  <c:y val="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1930782354018294E-3"/>
                  <c:y val="-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3526447802777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482695588504574E-3"/>
                  <c:y val="-1.9248911838636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Accuracy_Table!$G$17:$G$20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Accuracy_Table!$Q$17:$Q$20</c:f>
              <c:numCache>
                <c:formatCode>0.0000</c:formatCode>
                <c:ptCount val="4"/>
                <c:pt idx="0">
                  <c:v>99.310339999999997</c:v>
                </c:pt>
                <c:pt idx="1">
                  <c:v>99.350920000000002</c:v>
                </c:pt>
                <c:pt idx="2">
                  <c:v>99.594300000000004</c:v>
                </c:pt>
                <c:pt idx="3">
                  <c:v>99.594300000000004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ysClr val="windowText" lastClr="000000"/>
              </a:solidFill>
            </a:ln>
          </c:spPr>
        </c:hiLowLines>
        <c:axId val="51232768"/>
        <c:axId val="51234688"/>
      </c:stockChart>
      <c:catAx>
        <c:axId val="512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Training Set Size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234688"/>
        <c:crosses val="autoZero"/>
        <c:auto val="1"/>
        <c:lblAlgn val="ctr"/>
        <c:lblOffset val="100"/>
        <c:tickLblSkip val="1"/>
        <c:noMultiLvlLbl val="0"/>
      </c:catAx>
      <c:valAx>
        <c:axId val="51234688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Classification Accuracy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23276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540126242559298"/>
          <c:y val="0.72735900098505923"/>
          <c:w val="0.11483397928369218"/>
          <c:h val="0.12405505850883655"/>
        </c:manualLayout>
      </c:layout>
      <c:overlay val="1"/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38100">
      <a:solidFill>
        <a:sysClr val="windowText" lastClr="000000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Learning </a:t>
            </a:r>
            <a:r>
              <a:rPr lang="en-US" sz="1800" b="1" i="0" u="none" strike="noStrike" baseline="0">
                <a:effectLst/>
              </a:rPr>
              <a:t>Curve </a:t>
            </a:r>
            <a:r>
              <a:rPr lang="en-US" sz="1400" b="1" i="1" u="none" strike="noStrike" baseline="0">
                <a:effectLst/>
              </a:rPr>
              <a:t>(with Stratified Sampling)</a:t>
            </a:r>
            <a:endParaRPr lang="en-US" i="1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HOG features of Estimated Tracks cell size [64x64]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v>Max</c:v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00B050"/>
              </a:solidFill>
              <a:ln>
                <a:prstDash val="solid"/>
              </a:ln>
            </c:spPr>
          </c:marker>
          <c:cat>
            <c:numRef>
              <c:f>ST_Accuracy_Table!$F$17:$F$20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ST_Accuracy_Table!$N$17:$N$20</c:f>
              <c:numCache>
                <c:formatCode>General</c:formatCode>
                <c:ptCount val="4"/>
                <c:pt idx="0">
                  <c:v>99.797200000000004</c:v>
                </c:pt>
                <c:pt idx="1">
                  <c:v>99.594300000000004</c:v>
                </c:pt>
                <c:pt idx="2">
                  <c:v>99.594300000000004</c:v>
                </c:pt>
                <c:pt idx="3">
                  <c:v>99.594300000000004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FF0000"/>
              </a:solidFill>
            </c:spPr>
          </c:marker>
          <c:cat>
            <c:numRef>
              <c:f>ST_Accuracy_Table!$F$17:$F$20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ST_Accuracy_Table!$O$17:$O$20</c:f>
              <c:numCache>
                <c:formatCode>General</c:formatCode>
                <c:ptCount val="4"/>
                <c:pt idx="0">
                  <c:v>99.391499999999994</c:v>
                </c:pt>
                <c:pt idx="1">
                  <c:v>99.391499999999994</c:v>
                </c:pt>
                <c:pt idx="2">
                  <c:v>99.391499999999994</c:v>
                </c:pt>
                <c:pt idx="3">
                  <c:v>99.594300000000004</c:v>
                </c:pt>
              </c:numCache>
            </c:numRef>
          </c:val>
          <c:smooth val="0"/>
        </c:ser>
        <c:ser>
          <c:idx val="2"/>
          <c:order val="2"/>
          <c:tx>
            <c:v>Average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circle"/>
            <c:size val="6"/>
            <c:spPr>
              <a:solidFill>
                <a:srgbClr val="0070C0"/>
              </a:solidFill>
            </c:spPr>
          </c:marker>
          <c:dLbls>
            <c:dLbl>
              <c:idx val="0"/>
              <c:layout>
                <c:manualLayout>
                  <c:x val="0"/>
                  <c:y val="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1930782354018294E-3"/>
                  <c:y val="-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3526447802777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482695588504574E-3"/>
                  <c:y val="-1.9248911838636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ST_Accuracy_Table!$F$17:$F$20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ST_Accuracy_Table!$P$17:$P$20</c:f>
              <c:numCache>
                <c:formatCode>0.0000</c:formatCode>
                <c:ptCount val="4"/>
                <c:pt idx="0">
                  <c:v>99.594340000000017</c:v>
                </c:pt>
                <c:pt idx="1">
                  <c:v>99.513180000000006</c:v>
                </c:pt>
                <c:pt idx="2">
                  <c:v>99.472619999999992</c:v>
                </c:pt>
                <c:pt idx="3">
                  <c:v>99.594300000000004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ysClr val="windowText" lastClr="000000"/>
              </a:solidFill>
            </a:ln>
          </c:spPr>
        </c:hiLowLines>
        <c:axId val="51403776"/>
        <c:axId val="51405952"/>
      </c:stockChart>
      <c:catAx>
        <c:axId val="5140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Training Set Size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405952"/>
        <c:crosses val="autoZero"/>
        <c:auto val="1"/>
        <c:lblAlgn val="ctr"/>
        <c:lblOffset val="100"/>
        <c:tickLblSkip val="1"/>
        <c:noMultiLvlLbl val="0"/>
      </c:catAx>
      <c:valAx>
        <c:axId val="51405952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Classification Accuracy 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403776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540126242559298"/>
          <c:y val="0.72735900098505923"/>
          <c:w val="0.11483397928369218"/>
          <c:h val="0.12405505850883655"/>
        </c:manualLayout>
      </c:layout>
      <c:overlay val="1"/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38100">
      <a:solidFill>
        <a:sysClr val="windowText" lastClr="000000"/>
      </a:solidFill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Learning </a:t>
            </a:r>
            <a:r>
              <a:rPr lang="en-US" sz="1800" b="1" i="0" u="none" strike="noStrike" baseline="0">
                <a:effectLst/>
              </a:rPr>
              <a:t>Curve</a:t>
            </a:r>
            <a:endParaRPr lang="en-US" sz="1800" b="1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HOG features of Estimated Tracks cell size [128x128]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Accuracy_Table!$O$3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00B050"/>
              </a:solidFill>
              <a:ln>
                <a:prstDash val="solid"/>
              </a:ln>
            </c:spPr>
          </c:marker>
          <c:cat>
            <c:numRef>
              <c:f>Accuracy_Table!$G$21:$G$24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Accuracy_Table!$O$21:$O$24</c:f>
              <c:numCache>
                <c:formatCode>General</c:formatCode>
                <c:ptCount val="4"/>
                <c:pt idx="0">
                  <c:v>100</c:v>
                </c:pt>
                <c:pt idx="1">
                  <c:v>99.797200000000004</c:v>
                </c:pt>
                <c:pt idx="2">
                  <c:v>99.594300000000004</c:v>
                </c:pt>
                <c:pt idx="3">
                  <c:v>99.797200000000004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Accuracy_Table!$P$3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  <c:spPr>
              <a:solidFill>
                <a:srgbClr val="FF0000"/>
              </a:solidFill>
            </c:spPr>
          </c:marker>
          <c:cat>
            <c:numRef>
              <c:f>Accuracy_Table!$G$21:$G$24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Accuracy_Table!$P$21:$P$24</c:f>
              <c:numCache>
                <c:formatCode>General</c:formatCode>
                <c:ptCount val="4"/>
                <c:pt idx="0">
                  <c:v>99.594300000000004</c:v>
                </c:pt>
                <c:pt idx="1">
                  <c:v>99.594300000000004</c:v>
                </c:pt>
                <c:pt idx="2">
                  <c:v>99.391499999999994</c:v>
                </c:pt>
                <c:pt idx="3">
                  <c:v>99.594300000000004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Accuracy_Table!$Q$3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dLbl>
              <c:idx val="0"/>
              <c:layout>
                <c:manualLayout>
                  <c:x val="0"/>
                  <c:y val="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1930782354018294E-3"/>
                  <c:y val="-3.208151973106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3526447802777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482695588504574E-3"/>
                  <c:y val="-1.9248911838636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0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Accuracy_Table!$G$21:$G$24</c:f>
              <c:numCache>
                <c:formatCode>General</c:formatCode>
                <c:ptCount val="4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</c:numCache>
            </c:numRef>
          </c:cat>
          <c:val>
            <c:numRef>
              <c:f>Accuracy_Table!$Q$21:$Q$24</c:f>
              <c:numCache>
                <c:formatCode>0.0000</c:formatCode>
                <c:ptCount val="4"/>
                <c:pt idx="0">
                  <c:v>99.756600000000006</c:v>
                </c:pt>
                <c:pt idx="1">
                  <c:v>99.675460000000001</c:v>
                </c:pt>
                <c:pt idx="2">
                  <c:v>99.553740000000005</c:v>
                </c:pt>
                <c:pt idx="3">
                  <c:v>99.716039999999992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ysClr val="windowText" lastClr="000000"/>
              </a:solidFill>
            </a:ln>
          </c:spPr>
        </c:hiLowLines>
        <c:axId val="51528064"/>
        <c:axId val="51529984"/>
      </c:stockChart>
      <c:catAx>
        <c:axId val="5152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Training Set Size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529984"/>
        <c:crosses val="autoZero"/>
        <c:auto val="1"/>
        <c:lblAlgn val="ctr"/>
        <c:lblOffset val="100"/>
        <c:tickLblSkip val="1"/>
        <c:noMultiLvlLbl val="0"/>
      </c:catAx>
      <c:valAx>
        <c:axId val="51529984"/>
        <c:scaling>
          <c:orientation val="minMax"/>
          <c:max val="100"/>
          <c:min val="97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Classification Accuracy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(in percentage)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52806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540126242559298"/>
          <c:y val="0.72735900098505923"/>
          <c:w val="0.11483397928369218"/>
          <c:h val="0.12405505850883655"/>
        </c:manualLayout>
      </c:layout>
      <c:overlay val="1"/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38100">
      <a:solidFill>
        <a:sysClr val="windowText" lastClr="000000"/>
      </a:solidFill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abSelected="1" zoomScale="70" zoomScaleNormal="70" workbookViewId="0">
      <selection activeCell="H24" sqref="H24"/>
    </sheetView>
  </sheetViews>
  <sheetFormatPr defaultRowHeight="15" x14ac:dyDescent="0.25"/>
  <cols>
    <col min="1" max="1" width="1.7109375" customWidth="1"/>
    <col min="2" max="2" width="8.7109375" bestFit="1" customWidth="1"/>
    <col min="3" max="3" width="0.42578125" customWidth="1"/>
    <col min="5" max="5" width="0.42578125" customWidth="1"/>
    <col min="6" max="6" width="10.7109375" customWidth="1"/>
    <col min="7" max="7" width="0.42578125" customWidth="1"/>
    <col min="13" max="13" width="0.42578125" customWidth="1"/>
    <col min="16" max="16" width="9.7109375" bestFit="1" customWidth="1"/>
    <col min="17" max="17" width="0.42578125" customWidth="1"/>
    <col min="19" max="19" width="0.42578125" customWidth="1"/>
    <col min="21" max="21" width="1.7109375" customWidth="1"/>
    <col min="22" max="22" width="3.7109375" customWidth="1"/>
    <col min="23" max="23" width="1.7109375" customWidth="1"/>
    <col min="28" max="28" width="0" hidden="1" customWidth="1"/>
  </cols>
  <sheetData>
    <row r="1" spans="1:28" ht="8.1" customHeight="1" thickBot="1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6"/>
    </row>
    <row r="2" spans="1:28" ht="26.1" customHeight="1" x14ac:dyDescent="0.25">
      <c r="A2" s="39"/>
      <c r="B2" s="81" t="s">
        <v>0</v>
      </c>
      <c r="C2" s="33"/>
      <c r="D2" s="83" t="s">
        <v>11</v>
      </c>
      <c r="E2" s="33"/>
      <c r="F2" s="83" t="s">
        <v>9</v>
      </c>
      <c r="G2" s="33"/>
      <c r="H2" s="85" t="s">
        <v>8</v>
      </c>
      <c r="I2" s="86"/>
      <c r="J2" s="86"/>
      <c r="K2" s="86"/>
      <c r="L2" s="87"/>
      <c r="M2" s="33"/>
      <c r="N2" s="75" t="s">
        <v>17</v>
      </c>
      <c r="O2" s="76"/>
      <c r="P2" s="76"/>
      <c r="Q2" s="76"/>
      <c r="R2" s="76"/>
      <c r="S2" s="76"/>
      <c r="T2" s="77"/>
      <c r="U2" s="11"/>
      <c r="V2" s="11"/>
      <c r="W2" s="47"/>
    </row>
    <row r="3" spans="1:28" ht="26.1" customHeight="1" thickBot="1" x14ac:dyDescent="0.3">
      <c r="A3" s="39"/>
      <c r="B3" s="82"/>
      <c r="C3" s="34"/>
      <c r="D3" s="84"/>
      <c r="E3" s="34"/>
      <c r="F3" s="84"/>
      <c r="G3" s="34"/>
      <c r="H3" s="23" t="s">
        <v>1</v>
      </c>
      <c r="I3" s="24" t="s">
        <v>2</v>
      </c>
      <c r="J3" s="24" t="s">
        <v>3</v>
      </c>
      <c r="K3" s="24" t="s">
        <v>5</v>
      </c>
      <c r="L3" s="25" t="s">
        <v>4</v>
      </c>
      <c r="M3" s="34"/>
      <c r="N3" s="66" t="s">
        <v>18</v>
      </c>
      <c r="O3" s="67" t="s">
        <v>19</v>
      </c>
      <c r="P3" s="78" t="s">
        <v>20</v>
      </c>
      <c r="Q3" s="79"/>
      <c r="R3" s="79"/>
      <c r="S3" s="79"/>
      <c r="T3" s="80"/>
      <c r="U3" s="11"/>
      <c r="V3" s="11"/>
      <c r="W3" s="47"/>
    </row>
    <row r="4" spans="1:28" ht="2.1" customHeight="1" thickBot="1" x14ac:dyDescent="0.3">
      <c r="A4" s="39"/>
      <c r="B4" s="26"/>
      <c r="C4" s="26"/>
      <c r="D4" s="27"/>
      <c r="E4" s="26"/>
      <c r="F4" s="26"/>
      <c r="G4" s="26"/>
      <c r="H4" s="28"/>
      <c r="I4" s="29"/>
      <c r="J4" s="29"/>
      <c r="K4" s="29"/>
      <c r="L4" s="30"/>
      <c r="M4" s="26"/>
      <c r="N4" s="62"/>
      <c r="O4" s="31"/>
      <c r="P4" s="31"/>
      <c r="Q4" s="31"/>
      <c r="R4" s="32"/>
      <c r="S4" s="32"/>
      <c r="T4" s="32"/>
      <c r="U4" s="11"/>
      <c r="V4" s="11"/>
      <c r="W4" s="47"/>
    </row>
    <row r="5" spans="1:28" ht="15" customHeight="1" x14ac:dyDescent="0.25">
      <c r="A5" s="39"/>
      <c r="B5" s="100" t="s">
        <v>7</v>
      </c>
      <c r="C5" s="35"/>
      <c r="D5" s="93">
        <v>8</v>
      </c>
      <c r="E5" s="35"/>
      <c r="F5" s="13">
        <v>50</v>
      </c>
      <c r="G5" s="35"/>
      <c r="H5" s="7">
        <v>98.377300000000005</v>
      </c>
      <c r="I5" s="7">
        <v>99.797200000000004</v>
      </c>
      <c r="J5" s="7">
        <v>99.594300000000004</v>
      </c>
      <c r="K5" s="7">
        <v>98.985799999999998</v>
      </c>
      <c r="L5" s="7">
        <v>98.580100000000002</v>
      </c>
      <c r="M5" s="35"/>
      <c r="N5" s="7">
        <f>MAX(H5:L5)</f>
        <v>99.797200000000004</v>
      </c>
      <c r="O5" s="53">
        <f t="shared" ref="O5:O24" si="0">MIN(H5:L5)</f>
        <v>98.377300000000005</v>
      </c>
      <c r="P5" s="69">
        <f>AVERAGE(H5:L5)</f>
        <v>99.066940000000017</v>
      </c>
      <c r="Q5" s="59"/>
      <c r="R5" s="93">
        <f>(SUM(P5:P8)/4)</f>
        <v>99.40162500000001</v>
      </c>
      <c r="S5" s="63"/>
      <c r="T5" s="103">
        <f>(SUM(R5:R24)/5)</f>
        <v>99.653150000000011</v>
      </c>
      <c r="U5" s="11"/>
      <c r="V5" s="105" t="s">
        <v>15</v>
      </c>
      <c r="W5" s="47"/>
      <c r="AB5" s="88" t="s">
        <v>21</v>
      </c>
    </row>
    <row r="6" spans="1:28" ht="15" customHeight="1" x14ac:dyDescent="0.25">
      <c r="A6" s="39"/>
      <c r="B6" s="101"/>
      <c r="C6" s="36"/>
      <c r="D6" s="94"/>
      <c r="E6" s="36"/>
      <c r="F6" s="14">
        <v>125</v>
      </c>
      <c r="G6" s="36"/>
      <c r="H6" s="8">
        <v>99.391499999999994</v>
      </c>
      <c r="I6" s="8">
        <v>99.797200000000004</v>
      </c>
      <c r="J6" s="8">
        <v>99.391499999999994</v>
      </c>
      <c r="K6" s="8">
        <v>99.391499999999994</v>
      </c>
      <c r="L6" s="8">
        <v>99.797200000000004</v>
      </c>
      <c r="M6" s="36"/>
      <c r="N6" s="8">
        <f t="shared" ref="N6:N24" si="1">MAX(H6:L6)</f>
        <v>99.797200000000004</v>
      </c>
      <c r="O6" s="54">
        <f t="shared" si="0"/>
        <v>99.391499999999994</v>
      </c>
      <c r="P6" s="70">
        <f t="shared" ref="P6:P24" si="2">AVERAGE(H6:L6)</f>
        <v>99.553780000000003</v>
      </c>
      <c r="Q6" s="60"/>
      <c r="R6" s="94"/>
      <c r="S6" s="64"/>
      <c r="T6" s="104"/>
      <c r="U6" s="11"/>
      <c r="V6" s="105"/>
      <c r="W6" s="47"/>
      <c r="AB6" s="88"/>
    </row>
    <row r="7" spans="1:28" ht="15" customHeight="1" x14ac:dyDescent="0.25">
      <c r="A7" s="39"/>
      <c r="B7" s="101"/>
      <c r="C7" s="36"/>
      <c r="D7" s="94"/>
      <c r="E7" s="36"/>
      <c r="F7" s="14">
        <v>250</v>
      </c>
      <c r="G7" s="36"/>
      <c r="H7" s="8">
        <v>99.391499999999994</v>
      </c>
      <c r="I7" s="8">
        <v>99.594300000000004</v>
      </c>
      <c r="J7" s="8">
        <v>99.594300000000004</v>
      </c>
      <c r="K7" s="8">
        <v>99.594300000000004</v>
      </c>
      <c r="L7" s="8">
        <v>99.391499999999994</v>
      </c>
      <c r="M7" s="36"/>
      <c r="N7" s="8">
        <f t="shared" si="1"/>
        <v>99.594300000000004</v>
      </c>
      <c r="O7" s="54">
        <f t="shared" si="0"/>
        <v>99.391499999999994</v>
      </c>
      <c r="P7" s="70">
        <f t="shared" si="2"/>
        <v>99.513180000000006</v>
      </c>
      <c r="Q7" s="60"/>
      <c r="R7" s="94"/>
      <c r="S7" s="64"/>
      <c r="T7" s="104"/>
      <c r="U7" s="11"/>
      <c r="V7" s="20">
        <v>100</v>
      </c>
      <c r="W7" s="47"/>
      <c r="AB7" s="88"/>
    </row>
    <row r="8" spans="1:28" ht="15" customHeight="1" thickBot="1" x14ac:dyDescent="0.3">
      <c r="A8" s="39"/>
      <c r="B8" s="101"/>
      <c r="C8" s="37"/>
      <c r="D8" s="95"/>
      <c r="E8" s="37"/>
      <c r="F8" s="18">
        <v>375</v>
      </c>
      <c r="G8" s="37"/>
      <c r="H8" s="19">
        <v>99.594300000000004</v>
      </c>
      <c r="I8" s="19">
        <v>99.594300000000004</v>
      </c>
      <c r="J8" s="19">
        <v>99.188599999999994</v>
      </c>
      <c r="K8" s="19">
        <v>99.594300000000004</v>
      </c>
      <c r="L8" s="19">
        <v>99.391499999999994</v>
      </c>
      <c r="M8" s="37"/>
      <c r="N8" s="9">
        <f t="shared" si="1"/>
        <v>99.594300000000004</v>
      </c>
      <c r="O8" s="55">
        <f t="shared" si="0"/>
        <v>99.188599999999994</v>
      </c>
      <c r="P8" s="71">
        <f t="shared" si="2"/>
        <v>99.4726</v>
      </c>
      <c r="Q8" s="61"/>
      <c r="R8" s="95"/>
      <c r="S8" s="64"/>
      <c r="T8" s="104"/>
      <c r="U8" s="11"/>
      <c r="V8" s="21">
        <v>90</v>
      </c>
      <c r="W8" s="47"/>
      <c r="AB8" s="89"/>
    </row>
    <row r="9" spans="1:28" ht="15" customHeight="1" x14ac:dyDescent="0.25">
      <c r="A9" s="39"/>
      <c r="B9" s="101"/>
      <c r="C9" s="35"/>
      <c r="D9" s="90">
        <v>16</v>
      </c>
      <c r="E9" s="35"/>
      <c r="F9" s="13">
        <v>50</v>
      </c>
      <c r="G9" s="35"/>
      <c r="H9" s="7">
        <v>99.594300000000004</v>
      </c>
      <c r="I9" s="7">
        <v>100</v>
      </c>
      <c r="J9" s="7">
        <v>99.594300000000004</v>
      </c>
      <c r="K9" s="7">
        <v>99.797200000000004</v>
      </c>
      <c r="L9" s="7">
        <v>99.594300000000004</v>
      </c>
      <c r="M9" s="35"/>
      <c r="N9" s="7">
        <f t="shared" si="1"/>
        <v>100</v>
      </c>
      <c r="O9" s="53">
        <f t="shared" si="0"/>
        <v>99.594300000000004</v>
      </c>
      <c r="P9" s="69">
        <f t="shared" si="2"/>
        <v>99.71602</v>
      </c>
      <c r="Q9" s="59"/>
      <c r="R9" s="93">
        <f>(SUM(P9:P12)/4)</f>
        <v>99.766735000000011</v>
      </c>
      <c r="S9" s="64"/>
      <c r="T9" s="104"/>
      <c r="U9" s="11"/>
      <c r="V9" s="21">
        <v>80</v>
      </c>
      <c r="W9" s="47"/>
      <c r="AB9" s="96" t="s">
        <v>22</v>
      </c>
    </row>
    <row r="10" spans="1:28" ht="15" customHeight="1" x14ac:dyDescent="0.25">
      <c r="A10" s="39"/>
      <c r="B10" s="101"/>
      <c r="C10" s="36"/>
      <c r="D10" s="91"/>
      <c r="E10" s="36"/>
      <c r="F10" s="14">
        <v>125</v>
      </c>
      <c r="G10" s="36"/>
      <c r="H10" s="8">
        <v>99.594300000000004</v>
      </c>
      <c r="I10" s="8">
        <v>100</v>
      </c>
      <c r="J10" s="8">
        <v>99.594300000000004</v>
      </c>
      <c r="K10" s="8">
        <v>99.594300000000004</v>
      </c>
      <c r="L10" s="8">
        <v>100</v>
      </c>
      <c r="M10" s="36"/>
      <c r="N10" s="8">
        <f t="shared" si="1"/>
        <v>100</v>
      </c>
      <c r="O10" s="54">
        <f t="shared" si="0"/>
        <v>99.594300000000004</v>
      </c>
      <c r="P10" s="70">
        <f t="shared" si="2"/>
        <v>99.756580000000014</v>
      </c>
      <c r="Q10" s="60"/>
      <c r="R10" s="94"/>
      <c r="S10" s="64"/>
      <c r="T10" s="104"/>
      <c r="U10" s="11"/>
      <c r="V10" s="21">
        <v>70</v>
      </c>
      <c r="W10" s="47"/>
      <c r="AB10" s="88"/>
    </row>
    <row r="11" spans="1:28" ht="15" customHeight="1" x14ac:dyDescent="0.25">
      <c r="A11" s="39"/>
      <c r="B11" s="101"/>
      <c r="C11" s="36"/>
      <c r="D11" s="91"/>
      <c r="E11" s="36"/>
      <c r="F11" s="14">
        <v>250</v>
      </c>
      <c r="G11" s="36"/>
      <c r="H11" s="8">
        <v>99.797200000000004</v>
      </c>
      <c r="I11" s="8">
        <v>100</v>
      </c>
      <c r="J11" s="8">
        <v>99.594300000000004</v>
      </c>
      <c r="K11" s="8">
        <v>100</v>
      </c>
      <c r="L11" s="8">
        <v>100</v>
      </c>
      <c r="M11" s="36"/>
      <c r="N11" s="8">
        <f t="shared" si="1"/>
        <v>100</v>
      </c>
      <c r="O11" s="54">
        <f t="shared" si="0"/>
        <v>99.594300000000004</v>
      </c>
      <c r="P11" s="70">
        <f t="shared" si="2"/>
        <v>99.878299999999996</v>
      </c>
      <c r="Q11" s="60"/>
      <c r="R11" s="94"/>
      <c r="S11" s="64"/>
      <c r="T11" s="104"/>
      <c r="U11" s="11"/>
      <c r="V11" s="21">
        <v>60</v>
      </c>
      <c r="W11" s="47"/>
      <c r="AB11" s="88"/>
    </row>
    <row r="12" spans="1:28" ht="15" customHeight="1" thickBot="1" x14ac:dyDescent="0.3">
      <c r="A12" s="39"/>
      <c r="B12" s="101"/>
      <c r="C12" s="38"/>
      <c r="D12" s="92"/>
      <c r="E12" s="38"/>
      <c r="F12" s="15">
        <v>375</v>
      </c>
      <c r="G12" s="38"/>
      <c r="H12" s="9">
        <v>99.797200000000004</v>
      </c>
      <c r="I12" s="9">
        <v>99.797200000000004</v>
      </c>
      <c r="J12" s="9">
        <v>99.594300000000004</v>
      </c>
      <c r="K12" s="9">
        <v>99.594300000000004</v>
      </c>
      <c r="L12" s="9">
        <v>99.797200000000004</v>
      </c>
      <c r="M12" s="38"/>
      <c r="N12" s="9">
        <f t="shared" si="1"/>
        <v>99.797200000000004</v>
      </c>
      <c r="O12" s="55">
        <f t="shared" si="0"/>
        <v>99.594300000000004</v>
      </c>
      <c r="P12" s="71">
        <f t="shared" si="2"/>
        <v>99.716039999999992</v>
      </c>
      <c r="Q12" s="61"/>
      <c r="R12" s="95"/>
      <c r="S12" s="64"/>
      <c r="T12" s="104"/>
      <c r="U12" s="11"/>
      <c r="V12" s="21">
        <v>50</v>
      </c>
      <c r="W12" s="47"/>
      <c r="AB12" s="89"/>
    </row>
    <row r="13" spans="1:28" ht="15" customHeight="1" x14ac:dyDescent="0.25">
      <c r="A13" s="39"/>
      <c r="B13" s="101"/>
      <c r="C13" s="35"/>
      <c r="D13" s="97">
        <v>32</v>
      </c>
      <c r="E13" s="35"/>
      <c r="F13" s="13">
        <v>50</v>
      </c>
      <c r="G13" s="35"/>
      <c r="H13" s="7">
        <v>100</v>
      </c>
      <c r="I13" s="7">
        <v>99.594300000000004</v>
      </c>
      <c r="J13" s="7">
        <v>99.797200000000004</v>
      </c>
      <c r="K13" s="7">
        <v>100</v>
      </c>
      <c r="L13" s="7">
        <v>100</v>
      </c>
      <c r="M13" s="35"/>
      <c r="N13" s="7">
        <f t="shared" si="1"/>
        <v>100</v>
      </c>
      <c r="O13" s="53">
        <f t="shared" si="0"/>
        <v>99.594300000000004</v>
      </c>
      <c r="P13" s="69">
        <f t="shared" si="2"/>
        <v>99.878299999999996</v>
      </c>
      <c r="Q13" s="59"/>
      <c r="R13" s="93">
        <f>(SUM(P13:P16)/4)</f>
        <v>99.878315000000001</v>
      </c>
      <c r="S13" s="64"/>
      <c r="T13" s="104"/>
      <c r="U13" s="11"/>
      <c r="V13" s="21">
        <v>40</v>
      </c>
      <c r="W13" s="47"/>
      <c r="AB13" s="96" t="s">
        <v>23</v>
      </c>
    </row>
    <row r="14" spans="1:28" ht="15" customHeight="1" x14ac:dyDescent="0.25">
      <c r="A14" s="39"/>
      <c r="B14" s="101"/>
      <c r="C14" s="36"/>
      <c r="D14" s="98"/>
      <c r="E14" s="36"/>
      <c r="F14" s="14">
        <v>125</v>
      </c>
      <c r="G14" s="36"/>
      <c r="H14" s="8">
        <v>99.797200000000004</v>
      </c>
      <c r="I14" s="8">
        <v>99.797200000000004</v>
      </c>
      <c r="J14" s="8">
        <v>99.797200000000004</v>
      </c>
      <c r="K14" s="8">
        <v>100</v>
      </c>
      <c r="L14" s="8">
        <v>99.797200000000004</v>
      </c>
      <c r="M14" s="36"/>
      <c r="N14" s="8">
        <f t="shared" si="1"/>
        <v>100</v>
      </c>
      <c r="O14" s="54">
        <f t="shared" si="0"/>
        <v>99.797200000000004</v>
      </c>
      <c r="P14" s="70">
        <f t="shared" si="2"/>
        <v>99.837760000000003</v>
      </c>
      <c r="Q14" s="60"/>
      <c r="R14" s="94"/>
      <c r="S14" s="64"/>
      <c r="T14" s="104"/>
      <c r="U14" s="11"/>
      <c r="V14" s="21">
        <v>30</v>
      </c>
      <c r="W14" s="47"/>
      <c r="AB14" s="88"/>
    </row>
    <row r="15" spans="1:28" s="2" customFormat="1" ht="15" customHeight="1" x14ac:dyDescent="0.25">
      <c r="A15" s="39"/>
      <c r="B15" s="101"/>
      <c r="C15" s="36"/>
      <c r="D15" s="98"/>
      <c r="E15" s="36"/>
      <c r="F15" s="14">
        <v>250</v>
      </c>
      <c r="G15" s="36"/>
      <c r="H15" s="8">
        <v>100</v>
      </c>
      <c r="I15" s="8">
        <v>100</v>
      </c>
      <c r="J15" s="8">
        <v>100</v>
      </c>
      <c r="K15" s="8">
        <v>99.797200000000004</v>
      </c>
      <c r="L15" s="8">
        <v>100</v>
      </c>
      <c r="M15" s="36"/>
      <c r="N15" s="8">
        <f t="shared" si="1"/>
        <v>100</v>
      </c>
      <c r="O15" s="54">
        <f t="shared" si="0"/>
        <v>99.797200000000004</v>
      </c>
      <c r="P15" s="70">
        <f t="shared" si="2"/>
        <v>99.959440000000001</v>
      </c>
      <c r="Q15" s="60"/>
      <c r="R15" s="94"/>
      <c r="S15" s="64"/>
      <c r="T15" s="104"/>
      <c r="U15" s="11"/>
      <c r="V15" s="21">
        <v>20</v>
      </c>
      <c r="W15" s="47"/>
      <c r="AB15" s="88"/>
    </row>
    <row r="16" spans="1:28" ht="15" customHeight="1" thickBot="1" x14ac:dyDescent="0.3">
      <c r="A16" s="39"/>
      <c r="B16" s="101"/>
      <c r="C16" s="38"/>
      <c r="D16" s="99"/>
      <c r="E16" s="38"/>
      <c r="F16" s="15">
        <v>375</v>
      </c>
      <c r="G16" s="38"/>
      <c r="H16" s="9">
        <v>99.797200000000004</v>
      </c>
      <c r="I16" s="9">
        <v>99.797200000000004</v>
      </c>
      <c r="J16" s="9">
        <v>99.797200000000004</v>
      </c>
      <c r="K16" s="9">
        <v>100</v>
      </c>
      <c r="L16" s="9">
        <v>99.797200000000004</v>
      </c>
      <c r="M16" s="38"/>
      <c r="N16" s="9">
        <f t="shared" si="1"/>
        <v>100</v>
      </c>
      <c r="O16" s="55">
        <f t="shared" si="0"/>
        <v>99.797200000000004</v>
      </c>
      <c r="P16" s="71">
        <f t="shared" si="2"/>
        <v>99.837760000000003</v>
      </c>
      <c r="Q16" s="61"/>
      <c r="R16" s="95"/>
      <c r="S16" s="64"/>
      <c r="T16" s="104"/>
      <c r="U16" s="11"/>
      <c r="V16" s="21">
        <v>10</v>
      </c>
      <c r="W16" s="47"/>
      <c r="AB16" s="89"/>
    </row>
    <row r="17" spans="1:28" ht="15" customHeight="1" x14ac:dyDescent="0.25">
      <c r="A17" s="39"/>
      <c r="B17" s="101"/>
      <c r="C17" s="35"/>
      <c r="D17" s="97">
        <v>64</v>
      </c>
      <c r="E17" s="35"/>
      <c r="F17" s="13">
        <v>50</v>
      </c>
      <c r="G17" s="35"/>
      <c r="H17" s="7">
        <v>99.797200000000004</v>
      </c>
      <c r="I17" s="7">
        <v>99.391499999999994</v>
      </c>
      <c r="J17" s="7">
        <v>99.797200000000004</v>
      </c>
      <c r="K17" s="7">
        <v>99.391499999999994</v>
      </c>
      <c r="L17" s="7">
        <v>99.594300000000004</v>
      </c>
      <c r="M17" s="35"/>
      <c r="N17" s="7">
        <f t="shared" si="1"/>
        <v>99.797200000000004</v>
      </c>
      <c r="O17" s="53">
        <f t="shared" si="0"/>
        <v>99.391499999999994</v>
      </c>
      <c r="P17" s="69">
        <f t="shared" si="2"/>
        <v>99.594340000000017</v>
      </c>
      <c r="Q17" s="59"/>
      <c r="R17" s="93">
        <f>(SUM(P17:P20)/4)</f>
        <v>99.543610000000001</v>
      </c>
      <c r="S17" s="64"/>
      <c r="T17" s="104"/>
      <c r="U17" s="11"/>
      <c r="V17" s="22">
        <v>0</v>
      </c>
      <c r="W17" s="47"/>
      <c r="AB17" s="96" t="s">
        <v>24</v>
      </c>
    </row>
    <row r="18" spans="1:28" ht="15" customHeight="1" x14ac:dyDescent="0.25">
      <c r="A18" s="39"/>
      <c r="B18" s="101"/>
      <c r="C18" s="36"/>
      <c r="D18" s="98"/>
      <c r="E18" s="36"/>
      <c r="F18" s="14">
        <v>125</v>
      </c>
      <c r="G18" s="36"/>
      <c r="H18" s="8">
        <v>99.391499999999994</v>
      </c>
      <c r="I18" s="8">
        <v>99.594300000000004</v>
      </c>
      <c r="J18" s="8">
        <v>99.594300000000004</v>
      </c>
      <c r="K18" s="8">
        <v>99.391499999999994</v>
      </c>
      <c r="L18" s="8">
        <v>99.594300000000004</v>
      </c>
      <c r="M18" s="36"/>
      <c r="N18" s="8">
        <f t="shared" si="1"/>
        <v>99.594300000000004</v>
      </c>
      <c r="O18" s="54">
        <f t="shared" si="0"/>
        <v>99.391499999999994</v>
      </c>
      <c r="P18" s="70">
        <f t="shared" si="2"/>
        <v>99.513180000000006</v>
      </c>
      <c r="Q18" s="60"/>
      <c r="R18" s="94"/>
      <c r="S18" s="64"/>
      <c r="T18" s="104"/>
      <c r="U18" s="11"/>
      <c r="V18" s="106" t="s">
        <v>14</v>
      </c>
      <c r="W18" s="47"/>
      <c r="AB18" s="88"/>
    </row>
    <row r="19" spans="1:28" ht="15" customHeight="1" x14ac:dyDescent="0.25">
      <c r="A19" s="39"/>
      <c r="B19" s="101"/>
      <c r="C19" s="36"/>
      <c r="D19" s="98"/>
      <c r="E19" s="36"/>
      <c r="F19" s="16">
        <v>250</v>
      </c>
      <c r="G19" s="36"/>
      <c r="H19" s="10">
        <v>99.391499999999994</v>
      </c>
      <c r="I19" s="10">
        <v>99.391499999999994</v>
      </c>
      <c r="J19" s="10">
        <v>99.594300000000004</v>
      </c>
      <c r="K19" s="10">
        <v>99.594300000000004</v>
      </c>
      <c r="L19" s="10">
        <v>99.391499999999994</v>
      </c>
      <c r="M19" s="36"/>
      <c r="N19" s="8">
        <f t="shared" si="1"/>
        <v>99.594300000000004</v>
      </c>
      <c r="O19" s="54">
        <f t="shared" si="0"/>
        <v>99.391499999999994</v>
      </c>
      <c r="P19" s="72">
        <f t="shared" si="2"/>
        <v>99.472619999999992</v>
      </c>
      <c r="Q19" s="60"/>
      <c r="R19" s="94"/>
      <c r="S19" s="64"/>
      <c r="T19" s="104"/>
      <c r="U19" s="11"/>
      <c r="V19" s="106"/>
      <c r="W19" s="47"/>
      <c r="AB19" s="88"/>
    </row>
    <row r="20" spans="1:28" ht="15" customHeight="1" thickBot="1" x14ac:dyDescent="0.3">
      <c r="A20" s="39"/>
      <c r="B20" s="101"/>
      <c r="C20" s="38"/>
      <c r="D20" s="99"/>
      <c r="E20" s="38"/>
      <c r="F20" s="15">
        <v>375</v>
      </c>
      <c r="G20" s="38"/>
      <c r="H20" s="9">
        <v>99.594300000000004</v>
      </c>
      <c r="I20" s="9">
        <v>99.594300000000004</v>
      </c>
      <c r="J20" s="9">
        <v>99.594300000000004</v>
      </c>
      <c r="K20" s="9">
        <v>99.594300000000004</v>
      </c>
      <c r="L20" s="9">
        <v>99.594300000000004</v>
      </c>
      <c r="M20" s="38"/>
      <c r="N20" s="9">
        <f t="shared" si="1"/>
        <v>99.594300000000004</v>
      </c>
      <c r="O20" s="55">
        <f t="shared" si="0"/>
        <v>99.594300000000004</v>
      </c>
      <c r="P20" s="71">
        <f t="shared" si="2"/>
        <v>99.594300000000004</v>
      </c>
      <c r="Q20" s="61"/>
      <c r="R20" s="95"/>
      <c r="S20" s="64"/>
      <c r="T20" s="104"/>
      <c r="U20" s="11"/>
      <c r="V20" s="11"/>
      <c r="W20" s="47"/>
      <c r="AB20" s="89"/>
    </row>
    <row r="21" spans="1:28" ht="15" customHeight="1" x14ac:dyDescent="0.25">
      <c r="A21" s="39"/>
      <c r="B21" s="101"/>
      <c r="C21" s="35"/>
      <c r="D21" s="97">
        <v>128</v>
      </c>
      <c r="E21" s="35"/>
      <c r="F21" s="13">
        <v>50</v>
      </c>
      <c r="G21" s="35"/>
      <c r="H21" s="7">
        <v>99.594300000000004</v>
      </c>
      <c r="I21" s="7">
        <v>99.797200000000004</v>
      </c>
      <c r="J21" s="7">
        <v>99.797200000000004</v>
      </c>
      <c r="K21" s="7">
        <v>99.797200000000004</v>
      </c>
      <c r="L21" s="7">
        <v>99.797200000000004</v>
      </c>
      <c r="M21" s="35"/>
      <c r="N21" s="7">
        <f t="shared" si="1"/>
        <v>99.797200000000004</v>
      </c>
      <c r="O21" s="53">
        <f t="shared" si="0"/>
        <v>99.594300000000004</v>
      </c>
      <c r="P21" s="69">
        <f t="shared" si="2"/>
        <v>99.756619999999998</v>
      </c>
      <c r="Q21" s="59"/>
      <c r="R21" s="93">
        <f>(SUM(P21:P24)/4)</f>
        <v>99.675465000000003</v>
      </c>
      <c r="S21" s="64"/>
      <c r="T21" s="104"/>
      <c r="U21" s="11"/>
      <c r="V21" s="11"/>
      <c r="W21" s="47"/>
      <c r="AB21" s="96" t="s">
        <v>25</v>
      </c>
    </row>
    <row r="22" spans="1:28" ht="15" customHeight="1" x14ac:dyDescent="0.25">
      <c r="A22" s="39"/>
      <c r="B22" s="101"/>
      <c r="C22" s="36"/>
      <c r="D22" s="98"/>
      <c r="E22" s="36"/>
      <c r="F22" s="14">
        <v>125</v>
      </c>
      <c r="G22" s="36"/>
      <c r="H22" s="8">
        <v>99.391499999999994</v>
      </c>
      <c r="I22" s="8">
        <v>99.594300000000004</v>
      </c>
      <c r="J22" s="8">
        <v>99.797200000000004</v>
      </c>
      <c r="K22" s="8">
        <v>99.797200000000004</v>
      </c>
      <c r="L22" s="8">
        <v>99.797200000000004</v>
      </c>
      <c r="M22" s="36"/>
      <c r="N22" s="8">
        <f t="shared" si="1"/>
        <v>99.797200000000004</v>
      </c>
      <c r="O22" s="54">
        <f t="shared" si="0"/>
        <v>99.391499999999994</v>
      </c>
      <c r="P22" s="70">
        <f t="shared" si="2"/>
        <v>99.675479999999993</v>
      </c>
      <c r="Q22" s="60"/>
      <c r="R22" s="94"/>
      <c r="S22" s="64"/>
      <c r="T22" s="104"/>
      <c r="U22" s="11"/>
      <c r="V22" s="11"/>
      <c r="W22" s="47"/>
      <c r="AB22" s="88"/>
    </row>
    <row r="23" spans="1:28" ht="15" customHeight="1" x14ac:dyDescent="0.25">
      <c r="A23" s="39"/>
      <c r="B23" s="101"/>
      <c r="C23" s="36"/>
      <c r="D23" s="98"/>
      <c r="E23" s="36"/>
      <c r="F23" s="14">
        <v>250</v>
      </c>
      <c r="G23" s="36"/>
      <c r="H23" s="8">
        <v>99.594300000000004</v>
      </c>
      <c r="I23" s="8">
        <v>99.594300000000004</v>
      </c>
      <c r="J23" s="8">
        <v>99.594300000000004</v>
      </c>
      <c r="K23" s="8">
        <v>99.797200000000004</v>
      </c>
      <c r="L23" s="8">
        <v>99.594300000000004</v>
      </c>
      <c r="M23" s="36"/>
      <c r="N23" s="8">
        <f t="shared" si="1"/>
        <v>99.797200000000004</v>
      </c>
      <c r="O23" s="54">
        <f t="shared" si="0"/>
        <v>99.594300000000004</v>
      </c>
      <c r="P23" s="70">
        <f t="shared" si="2"/>
        <v>99.634879999999995</v>
      </c>
      <c r="Q23" s="60"/>
      <c r="R23" s="94"/>
      <c r="S23" s="64"/>
      <c r="T23" s="104"/>
      <c r="U23" s="11"/>
      <c r="V23" s="106" t="s">
        <v>13</v>
      </c>
      <c r="W23" s="47"/>
      <c r="AB23" s="88"/>
    </row>
    <row r="24" spans="1:28" ht="15" customHeight="1" thickBot="1" x14ac:dyDescent="0.3">
      <c r="A24" s="39"/>
      <c r="B24" s="102"/>
      <c r="C24" s="38"/>
      <c r="D24" s="99"/>
      <c r="E24" s="38"/>
      <c r="F24" s="15">
        <v>375</v>
      </c>
      <c r="G24" s="38"/>
      <c r="H24" s="9">
        <v>99.594300000000004</v>
      </c>
      <c r="I24" s="9">
        <v>99.594300000000004</v>
      </c>
      <c r="J24" s="9">
        <v>99.797200000000004</v>
      </c>
      <c r="K24" s="9">
        <v>99.594300000000004</v>
      </c>
      <c r="L24" s="9">
        <v>99.594300000000004</v>
      </c>
      <c r="M24" s="38"/>
      <c r="N24" s="9">
        <f t="shared" si="1"/>
        <v>99.797200000000004</v>
      </c>
      <c r="O24" s="55">
        <f t="shared" si="0"/>
        <v>99.594300000000004</v>
      </c>
      <c r="P24" s="71">
        <f t="shared" si="2"/>
        <v>99.634879999999995</v>
      </c>
      <c r="Q24" s="61"/>
      <c r="R24" s="95"/>
      <c r="S24" s="64"/>
      <c r="T24" s="104"/>
      <c r="U24" s="11"/>
      <c r="V24" s="106"/>
      <c r="W24" s="47"/>
      <c r="AB24" s="89"/>
    </row>
    <row r="25" spans="1:28" ht="2.1" customHeight="1" thickBot="1" x14ac:dyDescent="0.3">
      <c r="A25" s="39"/>
      <c r="B25" s="51"/>
      <c r="C25" s="26"/>
      <c r="D25" s="26"/>
      <c r="E25" s="27"/>
      <c r="F25" s="26"/>
      <c r="G25" s="26"/>
      <c r="H25" s="26"/>
      <c r="I25" s="28"/>
      <c r="J25" s="29"/>
      <c r="K25" s="29"/>
      <c r="L25" s="29"/>
      <c r="M25" s="29"/>
      <c r="N25" s="51"/>
      <c r="O25" s="56"/>
      <c r="P25" s="73"/>
      <c r="Q25" s="27"/>
      <c r="R25" s="58"/>
      <c r="S25" s="32"/>
      <c r="T25" s="32"/>
      <c r="U25" s="32"/>
      <c r="V25" s="48"/>
      <c r="W25" s="47"/>
      <c r="AB25" s="12"/>
    </row>
    <row r="26" spans="1:28" ht="15" customHeight="1" x14ac:dyDescent="0.25">
      <c r="A26" s="39"/>
      <c r="B26" s="107" t="s">
        <v>16</v>
      </c>
      <c r="C26" s="35"/>
      <c r="D26" s="93">
        <v>8</v>
      </c>
      <c r="E26" s="35"/>
      <c r="F26" s="13">
        <v>50</v>
      </c>
      <c r="G26" s="35"/>
      <c r="H26" s="7">
        <v>99.594300000000004</v>
      </c>
      <c r="I26" s="7">
        <v>99.797200000000004</v>
      </c>
      <c r="J26" s="7">
        <v>99.594300000000004</v>
      </c>
      <c r="K26" s="7">
        <v>99.594300000000004</v>
      </c>
      <c r="L26" s="7">
        <v>99.594300000000004</v>
      </c>
      <c r="M26" s="35"/>
      <c r="N26" s="7">
        <f t="shared" ref="N26:N45" si="3">MAX(H26:L26)</f>
        <v>99.797200000000004</v>
      </c>
      <c r="O26" s="53">
        <f t="shared" ref="O26:O45" si="4">MIN(H26:L26)</f>
        <v>99.594300000000004</v>
      </c>
      <c r="P26" s="69">
        <f t="shared" ref="P26:P45" si="5">AVERAGE(H26:L26)</f>
        <v>99.634879999999995</v>
      </c>
      <c r="Q26" s="59"/>
      <c r="R26" s="93">
        <f>(SUM(P26:P29)/4)</f>
        <v>99.665314999999993</v>
      </c>
      <c r="S26" s="64"/>
      <c r="T26" s="104">
        <f>(SUM(R26:R45)/5)</f>
        <v>99.058816999999991</v>
      </c>
      <c r="U26" s="11"/>
      <c r="V26" s="20">
        <v>90</v>
      </c>
      <c r="W26" s="47"/>
      <c r="Y26" s="1"/>
    </row>
    <row r="27" spans="1:28" ht="15" customHeight="1" x14ac:dyDescent="0.25">
      <c r="A27" s="39"/>
      <c r="B27" s="108"/>
      <c r="C27" s="36"/>
      <c r="D27" s="94"/>
      <c r="E27" s="36"/>
      <c r="F27" s="14">
        <v>125</v>
      </c>
      <c r="G27" s="36"/>
      <c r="H27" s="8">
        <v>99.797200000000004</v>
      </c>
      <c r="I27" s="8">
        <v>99.594300000000004</v>
      </c>
      <c r="J27" s="8">
        <v>99.594300000000004</v>
      </c>
      <c r="K27" s="8">
        <v>99.594300000000004</v>
      </c>
      <c r="L27" s="8">
        <v>99.594300000000004</v>
      </c>
      <c r="M27" s="36"/>
      <c r="N27" s="8">
        <f t="shared" si="3"/>
        <v>99.797200000000004</v>
      </c>
      <c r="O27" s="54">
        <f t="shared" si="4"/>
        <v>99.594300000000004</v>
      </c>
      <c r="P27" s="70">
        <f t="shared" si="5"/>
        <v>99.634879999999995</v>
      </c>
      <c r="Q27" s="60"/>
      <c r="R27" s="94"/>
      <c r="S27" s="64"/>
      <c r="T27" s="104"/>
      <c r="U27" s="11"/>
      <c r="V27" s="21">
        <v>80</v>
      </c>
      <c r="W27" s="47"/>
    </row>
    <row r="28" spans="1:28" ht="15" customHeight="1" x14ac:dyDescent="0.25">
      <c r="A28" s="39"/>
      <c r="B28" s="108"/>
      <c r="C28" s="36"/>
      <c r="D28" s="94"/>
      <c r="E28" s="36"/>
      <c r="F28" s="14">
        <v>250</v>
      </c>
      <c r="G28" s="36"/>
      <c r="H28" s="8">
        <v>99.594300000000004</v>
      </c>
      <c r="I28" s="8">
        <v>99.594300000000004</v>
      </c>
      <c r="J28" s="8">
        <v>99.594300000000004</v>
      </c>
      <c r="K28" s="8">
        <v>99.594300000000004</v>
      </c>
      <c r="L28" s="8">
        <v>99.797200000000004</v>
      </c>
      <c r="M28" s="36"/>
      <c r="N28" s="8">
        <f t="shared" si="3"/>
        <v>99.797200000000004</v>
      </c>
      <c r="O28" s="54">
        <f t="shared" si="4"/>
        <v>99.594300000000004</v>
      </c>
      <c r="P28" s="70">
        <f t="shared" si="5"/>
        <v>99.634879999999995</v>
      </c>
      <c r="Q28" s="60"/>
      <c r="R28" s="94"/>
      <c r="S28" s="64"/>
      <c r="T28" s="104"/>
      <c r="U28" s="11"/>
      <c r="V28" s="21">
        <v>70</v>
      </c>
      <c r="W28" s="47"/>
    </row>
    <row r="29" spans="1:28" ht="15" customHeight="1" thickBot="1" x14ac:dyDescent="0.3">
      <c r="A29" s="39"/>
      <c r="B29" s="108"/>
      <c r="C29" s="38"/>
      <c r="D29" s="95"/>
      <c r="E29" s="38"/>
      <c r="F29" s="15">
        <v>375</v>
      </c>
      <c r="G29" s="38"/>
      <c r="H29" s="9">
        <v>99.797200000000004</v>
      </c>
      <c r="I29" s="9">
        <v>99.594300000000004</v>
      </c>
      <c r="J29" s="9">
        <v>99.797200000000004</v>
      </c>
      <c r="K29" s="9">
        <v>99.797200000000004</v>
      </c>
      <c r="L29" s="9">
        <v>99.797200000000004</v>
      </c>
      <c r="M29" s="38"/>
      <c r="N29" s="9">
        <f t="shared" si="3"/>
        <v>99.797200000000004</v>
      </c>
      <c r="O29" s="55">
        <f t="shared" si="4"/>
        <v>99.594300000000004</v>
      </c>
      <c r="P29" s="71">
        <f t="shared" si="5"/>
        <v>99.756619999999998</v>
      </c>
      <c r="Q29" s="61"/>
      <c r="R29" s="95"/>
      <c r="S29" s="64"/>
      <c r="T29" s="104"/>
      <c r="U29" s="11"/>
      <c r="V29" s="21">
        <v>60</v>
      </c>
      <c r="W29" s="47"/>
    </row>
    <row r="30" spans="1:28" ht="15" customHeight="1" x14ac:dyDescent="0.25">
      <c r="A30" s="39"/>
      <c r="B30" s="108"/>
      <c r="C30" s="35"/>
      <c r="D30" s="90">
        <v>16</v>
      </c>
      <c r="E30" s="35"/>
      <c r="F30" s="13">
        <v>50</v>
      </c>
      <c r="G30" s="35"/>
      <c r="H30" s="7">
        <v>99.797200000000004</v>
      </c>
      <c r="I30" s="7">
        <v>99.594300000000004</v>
      </c>
      <c r="J30" s="7">
        <v>99.594300000000004</v>
      </c>
      <c r="K30" s="7">
        <v>99.594300000000004</v>
      </c>
      <c r="L30" s="7">
        <v>99.594300000000004</v>
      </c>
      <c r="M30" s="35"/>
      <c r="N30" s="7">
        <f t="shared" si="3"/>
        <v>99.797200000000004</v>
      </c>
      <c r="O30" s="53">
        <f t="shared" si="4"/>
        <v>99.594300000000004</v>
      </c>
      <c r="P30" s="69">
        <f t="shared" si="5"/>
        <v>99.634879999999995</v>
      </c>
      <c r="Q30" s="59"/>
      <c r="R30" s="93">
        <f>(SUM(P30:P33)/4)</f>
        <v>99.624740000000003</v>
      </c>
      <c r="S30" s="64"/>
      <c r="T30" s="104"/>
      <c r="U30" s="11"/>
      <c r="V30" s="21">
        <v>50</v>
      </c>
      <c r="W30" s="47"/>
    </row>
    <row r="31" spans="1:28" ht="15" customHeight="1" x14ac:dyDescent="0.25">
      <c r="A31" s="39"/>
      <c r="B31" s="108"/>
      <c r="C31" s="36"/>
      <c r="D31" s="91"/>
      <c r="E31" s="36"/>
      <c r="F31" s="14">
        <v>125</v>
      </c>
      <c r="G31" s="36"/>
      <c r="H31" s="8">
        <v>99.594300000000004</v>
      </c>
      <c r="I31" s="8">
        <v>99.391499999999994</v>
      </c>
      <c r="J31" s="8">
        <v>99.594300000000004</v>
      </c>
      <c r="K31" s="8">
        <v>99.594300000000004</v>
      </c>
      <c r="L31" s="8">
        <v>99.594300000000004</v>
      </c>
      <c r="M31" s="36"/>
      <c r="N31" s="8">
        <f t="shared" si="3"/>
        <v>99.594300000000004</v>
      </c>
      <c r="O31" s="54">
        <f t="shared" si="4"/>
        <v>99.391499999999994</v>
      </c>
      <c r="P31" s="70">
        <f t="shared" si="5"/>
        <v>99.553739999999991</v>
      </c>
      <c r="Q31" s="60"/>
      <c r="R31" s="94"/>
      <c r="S31" s="64"/>
      <c r="T31" s="104"/>
      <c r="U31" s="11"/>
      <c r="V31" s="21">
        <v>40</v>
      </c>
      <c r="W31" s="47"/>
    </row>
    <row r="32" spans="1:28" s="2" customFormat="1" ht="15" customHeight="1" x14ac:dyDescent="0.25">
      <c r="A32" s="39"/>
      <c r="B32" s="108"/>
      <c r="C32" s="36"/>
      <c r="D32" s="91"/>
      <c r="E32" s="36"/>
      <c r="F32" s="14">
        <v>250</v>
      </c>
      <c r="G32" s="36"/>
      <c r="H32" s="8">
        <v>99.594300000000004</v>
      </c>
      <c r="I32" s="8">
        <v>99.594300000000004</v>
      </c>
      <c r="J32" s="8">
        <v>99.594300000000004</v>
      </c>
      <c r="K32" s="8">
        <v>99.594300000000004</v>
      </c>
      <c r="L32" s="8">
        <v>99.594300000000004</v>
      </c>
      <c r="M32" s="36"/>
      <c r="N32" s="8">
        <f t="shared" si="3"/>
        <v>99.594300000000004</v>
      </c>
      <c r="O32" s="54">
        <f t="shared" si="4"/>
        <v>99.594300000000004</v>
      </c>
      <c r="P32" s="70">
        <f t="shared" si="5"/>
        <v>99.594300000000004</v>
      </c>
      <c r="Q32" s="60"/>
      <c r="R32" s="94"/>
      <c r="S32" s="64"/>
      <c r="T32" s="104"/>
      <c r="U32" s="11"/>
      <c r="V32" s="21">
        <v>30</v>
      </c>
      <c r="W32" s="47"/>
    </row>
    <row r="33" spans="1:23" ht="15" customHeight="1" thickBot="1" x14ac:dyDescent="0.3">
      <c r="A33" s="39"/>
      <c r="B33" s="108"/>
      <c r="C33" s="38"/>
      <c r="D33" s="92"/>
      <c r="E33" s="38"/>
      <c r="F33" s="15">
        <v>375</v>
      </c>
      <c r="G33" s="38"/>
      <c r="H33" s="9">
        <v>99.797200000000004</v>
      </c>
      <c r="I33" s="9">
        <v>99.797200000000004</v>
      </c>
      <c r="J33" s="9">
        <v>99.594300000000004</v>
      </c>
      <c r="K33" s="9">
        <v>99.594300000000004</v>
      </c>
      <c r="L33" s="9">
        <v>99.797200000000004</v>
      </c>
      <c r="M33" s="38"/>
      <c r="N33" s="9">
        <f t="shared" si="3"/>
        <v>99.797200000000004</v>
      </c>
      <c r="O33" s="55">
        <f t="shared" si="4"/>
        <v>99.594300000000004</v>
      </c>
      <c r="P33" s="71">
        <f t="shared" si="5"/>
        <v>99.716039999999992</v>
      </c>
      <c r="Q33" s="61"/>
      <c r="R33" s="95"/>
      <c r="S33" s="64"/>
      <c r="T33" s="104"/>
      <c r="U33" s="11"/>
      <c r="V33" s="21">
        <v>20</v>
      </c>
      <c r="W33" s="47"/>
    </row>
    <row r="34" spans="1:23" ht="15" customHeight="1" x14ac:dyDescent="0.25">
      <c r="A34" s="39"/>
      <c r="B34" s="108"/>
      <c r="C34" s="35"/>
      <c r="D34" s="97">
        <v>32</v>
      </c>
      <c r="E34" s="35"/>
      <c r="F34" s="13">
        <v>50</v>
      </c>
      <c r="G34" s="35"/>
      <c r="H34" s="7">
        <v>98.985799999999998</v>
      </c>
      <c r="I34" s="7">
        <v>98.783000000000001</v>
      </c>
      <c r="J34" s="7">
        <v>99.188599999999994</v>
      </c>
      <c r="K34" s="7">
        <v>99.188599999999994</v>
      </c>
      <c r="L34" s="7">
        <v>99.188599999999994</v>
      </c>
      <c r="M34" s="35"/>
      <c r="N34" s="7">
        <f t="shared" si="3"/>
        <v>99.188599999999994</v>
      </c>
      <c r="O34" s="53">
        <f t="shared" si="4"/>
        <v>98.783000000000001</v>
      </c>
      <c r="P34" s="69">
        <f t="shared" si="5"/>
        <v>99.06692000000001</v>
      </c>
      <c r="Q34" s="59"/>
      <c r="R34" s="93">
        <f>(SUM(P34:P37)/4)</f>
        <v>99.239334999999997</v>
      </c>
      <c r="S34" s="64"/>
      <c r="T34" s="104"/>
      <c r="U34" s="11"/>
      <c r="V34" s="21">
        <v>10</v>
      </c>
      <c r="W34" s="47"/>
    </row>
    <row r="35" spans="1:23" ht="15" customHeight="1" x14ac:dyDescent="0.25">
      <c r="A35" s="39"/>
      <c r="B35" s="108"/>
      <c r="C35" s="36"/>
      <c r="D35" s="98"/>
      <c r="E35" s="36"/>
      <c r="F35" s="14">
        <v>125</v>
      </c>
      <c r="G35" s="36"/>
      <c r="H35" s="8">
        <v>99.391499999999994</v>
      </c>
      <c r="I35" s="8">
        <v>99.594300000000004</v>
      </c>
      <c r="J35" s="8">
        <v>99.188599999999994</v>
      </c>
      <c r="K35" s="8">
        <v>99.188599999999994</v>
      </c>
      <c r="L35" s="8">
        <v>99.391499999999994</v>
      </c>
      <c r="M35" s="36"/>
      <c r="N35" s="8">
        <f t="shared" si="3"/>
        <v>99.594300000000004</v>
      </c>
      <c r="O35" s="54">
        <f t="shared" si="4"/>
        <v>99.188599999999994</v>
      </c>
      <c r="P35" s="70">
        <f t="shared" si="5"/>
        <v>99.350899999999996</v>
      </c>
      <c r="Q35" s="60"/>
      <c r="R35" s="94"/>
      <c r="S35" s="64"/>
      <c r="T35" s="104"/>
      <c r="U35" s="11"/>
      <c r="V35" s="22">
        <v>0</v>
      </c>
      <c r="W35" s="47"/>
    </row>
    <row r="36" spans="1:23" ht="15" customHeight="1" x14ac:dyDescent="0.25">
      <c r="A36" s="39"/>
      <c r="B36" s="108"/>
      <c r="C36" s="36"/>
      <c r="D36" s="98"/>
      <c r="E36" s="36"/>
      <c r="F36" s="14">
        <v>250</v>
      </c>
      <c r="G36" s="36"/>
      <c r="H36" s="8">
        <v>99.391499999999994</v>
      </c>
      <c r="I36" s="8">
        <v>97.971599999999995</v>
      </c>
      <c r="J36" s="8">
        <v>99.188599999999994</v>
      </c>
      <c r="K36" s="8">
        <v>99.594300000000004</v>
      </c>
      <c r="L36" s="8">
        <v>99.594300000000004</v>
      </c>
      <c r="M36" s="36"/>
      <c r="N36" s="8">
        <f t="shared" si="3"/>
        <v>99.594300000000004</v>
      </c>
      <c r="O36" s="54">
        <f t="shared" si="4"/>
        <v>97.971599999999995</v>
      </c>
      <c r="P36" s="70">
        <f t="shared" si="5"/>
        <v>99.148059999999987</v>
      </c>
      <c r="Q36" s="60"/>
      <c r="R36" s="94"/>
      <c r="S36" s="64"/>
      <c r="T36" s="104"/>
      <c r="U36" s="11"/>
      <c r="V36" s="106" t="s">
        <v>12</v>
      </c>
      <c r="W36" s="47"/>
    </row>
    <row r="37" spans="1:23" ht="15" customHeight="1" thickBot="1" x14ac:dyDescent="0.3">
      <c r="A37" s="39"/>
      <c r="B37" s="108"/>
      <c r="C37" s="38"/>
      <c r="D37" s="99"/>
      <c r="E37" s="38"/>
      <c r="F37" s="15">
        <v>375</v>
      </c>
      <c r="G37" s="38"/>
      <c r="H37" s="9">
        <v>99.188599999999994</v>
      </c>
      <c r="I37" s="9">
        <v>99.594300000000004</v>
      </c>
      <c r="J37" s="9">
        <v>99.594300000000004</v>
      </c>
      <c r="K37" s="9">
        <v>99.594300000000004</v>
      </c>
      <c r="L37" s="9">
        <v>98.985799999999998</v>
      </c>
      <c r="M37" s="38"/>
      <c r="N37" s="9">
        <f t="shared" si="3"/>
        <v>99.594300000000004</v>
      </c>
      <c r="O37" s="55">
        <f t="shared" si="4"/>
        <v>98.985799999999998</v>
      </c>
      <c r="P37" s="71">
        <f t="shared" si="5"/>
        <v>99.391459999999995</v>
      </c>
      <c r="Q37" s="61"/>
      <c r="R37" s="95"/>
      <c r="S37" s="64"/>
      <c r="T37" s="104"/>
      <c r="U37" s="11"/>
      <c r="V37" s="106"/>
      <c r="W37" s="47"/>
    </row>
    <row r="38" spans="1:23" ht="15" customHeight="1" x14ac:dyDescent="0.25">
      <c r="A38" s="39"/>
      <c r="B38" s="108"/>
      <c r="C38" s="35"/>
      <c r="D38" s="97">
        <v>64</v>
      </c>
      <c r="E38" s="35"/>
      <c r="F38" s="13">
        <v>50</v>
      </c>
      <c r="G38" s="35"/>
      <c r="H38" s="7">
        <v>98.174400000000006</v>
      </c>
      <c r="I38" s="7">
        <v>98.580100000000002</v>
      </c>
      <c r="J38" s="7">
        <v>98.985799999999998</v>
      </c>
      <c r="K38" s="7">
        <v>98.783000000000001</v>
      </c>
      <c r="L38" s="7">
        <v>98.580100000000002</v>
      </c>
      <c r="M38" s="35"/>
      <c r="N38" s="7">
        <f t="shared" si="3"/>
        <v>98.985799999999998</v>
      </c>
      <c r="O38" s="53">
        <f t="shared" si="4"/>
        <v>98.174400000000006</v>
      </c>
      <c r="P38" s="69">
        <f t="shared" si="5"/>
        <v>98.620680000000007</v>
      </c>
      <c r="Q38" s="59"/>
      <c r="R38" s="93">
        <f>(SUM(P38:P41)/4)</f>
        <v>98.427985000000007</v>
      </c>
      <c r="S38" s="64"/>
      <c r="T38" s="104"/>
      <c r="U38" s="11"/>
      <c r="V38" s="11"/>
      <c r="W38" s="47"/>
    </row>
    <row r="39" spans="1:23" ht="15" customHeight="1" x14ac:dyDescent="0.25">
      <c r="A39" s="39"/>
      <c r="B39" s="108"/>
      <c r="C39" s="36"/>
      <c r="D39" s="98"/>
      <c r="E39" s="36"/>
      <c r="F39" s="14">
        <v>125</v>
      </c>
      <c r="G39" s="36"/>
      <c r="H39" s="8">
        <v>98.377300000000005</v>
      </c>
      <c r="I39" s="8">
        <v>98.783000000000001</v>
      </c>
      <c r="J39" s="8">
        <v>98.174400000000006</v>
      </c>
      <c r="K39" s="8">
        <v>98.985799999999998</v>
      </c>
      <c r="L39" s="8">
        <v>97.363100000000003</v>
      </c>
      <c r="M39" s="36"/>
      <c r="N39" s="8">
        <f t="shared" si="3"/>
        <v>98.985799999999998</v>
      </c>
      <c r="O39" s="54">
        <f t="shared" si="4"/>
        <v>97.363100000000003</v>
      </c>
      <c r="P39" s="70">
        <f t="shared" si="5"/>
        <v>98.336719999999985</v>
      </c>
      <c r="Q39" s="60"/>
      <c r="R39" s="94"/>
      <c r="S39" s="64"/>
      <c r="T39" s="104"/>
      <c r="U39" s="11"/>
      <c r="V39" s="11"/>
      <c r="W39" s="47"/>
    </row>
    <row r="40" spans="1:23" ht="15" customHeight="1" x14ac:dyDescent="0.25">
      <c r="A40" s="39"/>
      <c r="B40" s="108"/>
      <c r="C40" s="36"/>
      <c r="D40" s="98"/>
      <c r="E40" s="36"/>
      <c r="F40" s="16">
        <v>250</v>
      </c>
      <c r="G40" s="36"/>
      <c r="H40" s="10">
        <v>98.174400000000006</v>
      </c>
      <c r="I40" s="10">
        <v>98.174400000000006</v>
      </c>
      <c r="J40" s="10">
        <v>98.377300000000005</v>
      </c>
      <c r="K40" s="10">
        <v>98.377300000000005</v>
      </c>
      <c r="L40" s="10">
        <v>98.985799999999998</v>
      </c>
      <c r="M40" s="36"/>
      <c r="N40" s="8">
        <f t="shared" si="3"/>
        <v>98.985799999999998</v>
      </c>
      <c r="O40" s="54">
        <f t="shared" si="4"/>
        <v>98.174400000000006</v>
      </c>
      <c r="P40" s="72">
        <f t="shared" si="5"/>
        <v>98.417839999999998</v>
      </c>
      <c r="Q40" s="60"/>
      <c r="R40" s="94"/>
      <c r="S40" s="64"/>
      <c r="T40" s="104"/>
      <c r="U40" s="11"/>
      <c r="V40" s="11"/>
      <c r="W40" s="47"/>
    </row>
    <row r="41" spans="1:23" ht="15" customHeight="1" thickBot="1" x14ac:dyDescent="0.3">
      <c r="A41" s="39"/>
      <c r="B41" s="108"/>
      <c r="C41" s="38"/>
      <c r="D41" s="99"/>
      <c r="E41" s="38"/>
      <c r="F41" s="15">
        <v>375</v>
      </c>
      <c r="G41" s="38"/>
      <c r="H41" s="9">
        <v>98.174400000000006</v>
      </c>
      <c r="I41" s="9">
        <v>97.971599999999995</v>
      </c>
      <c r="J41" s="9">
        <v>98.377300000000005</v>
      </c>
      <c r="K41" s="9">
        <v>98.580100000000002</v>
      </c>
      <c r="L41" s="9">
        <v>98.580100000000002</v>
      </c>
      <c r="M41" s="38"/>
      <c r="N41" s="9">
        <f t="shared" si="3"/>
        <v>98.580100000000002</v>
      </c>
      <c r="O41" s="55">
        <f t="shared" si="4"/>
        <v>97.971599999999995</v>
      </c>
      <c r="P41" s="71">
        <f t="shared" si="5"/>
        <v>98.336700000000008</v>
      </c>
      <c r="Q41" s="61"/>
      <c r="R41" s="95"/>
      <c r="S41" s="64"/>
      <c r="T41" s="104"/>
      <c r="U41" s="11"/>
      <c r="V41" s="11"/>
      <c r="W41" s="47"/>
    </row>
    <row r="42" spans="1:23" ht="15" customHeight="1" x14ac:dyDescent="0.25">
      <c r="A42" s="39"/>
      <c r="B42" s="108"/>
      <c r="C42" s="35"/>
      <c r="D42" s="97">
        <v>128</v>
      </c>
      <c r="E42" s="35"/>
      <c r="F42" s="13">
        <v>50</v>
      </c>
      <c r="G42" s="35"/>
      <c r="H42" s="7">
        <v>98.174400000000006</v>
      </c>
      <c r="I42" s="7">
        <v>99.391499999999994</v>
      </c>
      <c r="J42" s="7">
        <v>97.971599999999995</v>
      </c>
      <c r="K42" s="7">
        <v>98.985799999999998</v>
      </c>
      <c r="L42" s="7">
        <v>98.985799999999998</v>
      </c>
      <c r="M42" s="35"/>
      <c r="N42" s="7">
        <f t="shared" si="3"/>
        <v>99.391499999999994</v>
      </c>
      <c r="O42" s="53">
        <f t="shared" si="4"/>
        <v>97.971599999999995</v>
      </c>
      <c r="P42" s="69">
        <f t="shared" si="5"/>
        <v>98.701819999999998</v>
      </c>
      <c r="Q42" s="59"/>
      <c r="R42" s="93">
        <f>(SUM(P42:P45)/4)</f>
        <v>98.336709999999997</v>
      </c>
      <c r="S42" s="64"/>
      <c r="T42" s="104"/>
      <c r="U42" s="11"/>
      <c r="V42" s="49"/>
      <c r="W42" s="47"/>
    </row>
    <row r="43" spans="1:23" ht="15" customHeight="1" x14ac:dyDescent="0.25">
      <c r="A43" s="39"/>
      <c r="B43" s="108"/>
      <c r="C43" s="36"/>
      <c r="D43" s="98"/>
      <c r="E43" s="36"/>
      <c r="F43" s="14">
        <v>125</v>
      </c>
      <c r="G43" s="36"/>
      <c r="H43" s="8">
        <v>98.985799999999998</v>
      </c>
      <c r="I43" s="8">
        <v>96.957400000000007</v>
      </c>
      <c r="J43" s="8">
        <v>96.146000000000001</v>
      </c>
      <c r="K43" s="8">
        <v>98.580100000000002</v>
      </c>
      <c r="L43" s="8">
        <v>98.377300000000005</v>
      </c>
      <c r="M43" s="36"/>
      <c r="N43" s="8">
        <f t="shared" si="3"/>
        <v>98.985799999999998</v>
      </c>
      <c r="O43" s="54">
        <f t="shared" si="4"/>
        <v>96.146000000000001</v>
      </c>
      <c r="P43" s="70">
        <f t="shared" si="5"/>
        <v>97.80932</v>
      </c>
      <c r="Q43" s="60"/>
      <c r="R43" s="94"/>
      <c r="S43" s="64"/>
      <c r="T43" s="104"/>
      <c r="U43" s="11"/>
      <c r="V43" s="49"/>
      <c r="W43" s="47"/>
    </row>
    <row r="44" spans="1:23" ht="15" customHeight="1" x14ac:dyDescent="0.25">
      <c r="A44" s="39"/>
      <c r="B44" s="108"/>
      <c r="C44" s="36"/>
      <c r="D44" s="98"/>
      <c r="E44" s="36"/>
      <c r="F44" s="14">
        <v>250</v>
      </c>
      <c r="G44" s="36"/>
      <c r="H44" s="8">
        <v>98.783000000000001</v>
      </c>
      <c r="I44" s="8">
        <v>98.377300000000005</v>
      </c>
      <c r="J44" s="8">
        <v>98.174400000000006</v>
      </c>
      <c r="K44" s="8">
        <v>98.377300000000005</v>
      </c>
      <c r="L44" s="8">
        <v>98.174400000000006</v>
      </c>
      <c r="M44" s="36"/>
      <c r="N44" s="8">
        <f t="shared" si="3"/>
        <v>98.783000000000001</v>
      </c>
      <c r="O44" s="54">
        <f t="shared" si="4"/>
        <v>98.174400000000006</v>
      </c>
      <c r="P44" s="70">
        <f t="shared" si="5"/>
        <v>98.377279999999999</v>
      </c>
      <c r="Q44" s="60"/>
      <c r="R44" s="94"/>
      <c r="S44" s="64"/>
      <c r="T44" s="104"/>
      <c r="U44" s="11"/>
      <c r="V44" s="49"/>
      <c r="W44" s="47"/>
    </row>
    <row r="45" spans="1:23" ht="15" customHeight="1" thickBot="1" x14ac:dyDescent="0.3">
      <c r="A45" s="39"/>
      <c r="B45" s="108"/>
      <c r="C45" s="38"/>
      <c r="D45" s="99"/>
      <c r="E45" s="38"/>
      <c r="F45" s="15">
        <v>375</v>
      </c>
      <c r="G45" s="38"/>
      <c r="H45" s="9">
        <v>98.985799999999998</v>
      </c>
      <c r="I45" s="9">
        <v>97.971599999999995</v>
      </c>
      <c r="J45" s="9">
        <v>97.971599999999995</v>
      </c>
      <c r="K45" s="9">
        <v>99.594300000000004</v>
      </c>
      <c r="L45" s="9">
        <v>97.768799999999999</v>
      </c>
      <c r="M45" s="37"/>
      <c r="N45" s="9">
        <f t="shared" si="3"/>
        <v>99.594300000000004</v>
      </c>
      <c r="O45" s="55">
        <f t="shared" si="4"/>
        <v>97.768799999999999</v>
      </c>
      <c r="P45" s="71">
        <f t="shared" si="5"/>
        <v>98.45841999999999</v>
      </c>
      <c r="Q45" s="61"/>
      <c r="R45" s="95"/>
      <c r="S45" s="64"/>
      <c r="T45" s="104"/>
      <c r="U45" s="11"/>
      <c r="V45" s="11"/>
      <c r="W45" s="47"/>
    </row>
    <row r="46" spans="1:23" ht="2.1" customHeight="1" thickBot="1" x14ac:dyDescent="0.3">
      <c r="A46" s="39"/>
      <c r="B46" s="27"/>
      <c r="C46" s="26"/>
      <c r="D46" s="27"/>
      <c r="E46" s="26"/>
      <c r="F46" s="26"/>
      <c r="G46" s="26"/>
      <c r="H46" s="28"/>
      <c r="I46" s="29"/>
      <c r="J46" s="29"/>
      <c r="K46" s="29"/>
      <c r="L46" s="30"/>
      <c r="M46" s="26"/>
      <c r="N46" s="51"/>
      <c r="O46" s="57"/>
      <c r="P46" s="74"/>
      <c r="Q46" s="58"/>
      <c r="R46" s="58"/>
      <c r="S46" s="32"/>
      <c r="T46" s="32"/>
      <c r="U46" s="11"/>
      <c r="V46" s="11"/>
      <c r="W46" s="47"/>
    </row>
    <row r="47" spans="1:23" ht="15" customHeight="1" x14ac:dyDescent="0.25">
      <c r="A47" s="39"/>
      <c r="B47" s="110" t="s">
        <v>6</v>
      </c>
      <c r="C47" s="35"/>
      <c r="D47" s="93">
        <v>8</v>
      </c>
      <c r="E47" s="35"/>
      <c r="F47" s="13">
        <v>50</v>
      </c>
      <c r="G47" s="35"/>
      <c r="H47" s="7">
        <v>99.594300000000004</v>
      </c>
      <c r="I47" s="7">
        <v>99.797200000000004</v>
      </c>
      <c r="J47" s="7">
        <v>99.797200000000004</v>
      </c>
      <c r="K47" s="7">
        <v>99.594300000000004</v>
      </c>
      <c r="L47" s="7">
        <v>99.594300000000004</v>
      </c>
      <c r="M47" s="52"/>
      <c r="N47" s="7">
        <f t="shared" ref="N47:N66" si="6">MAX(H47:L47)</f>
        <v>99.797200000000004</v>
      </c>
      <c r="O47" s="53">
        <f t="shared" ref="O47:O66" si="7">MIN(H47:L47)</f>
        <v>99.594300000000004</v>
      </c>
      <c r="P47" s="69">
        <f t="shared" ref="P47:P66" si="8">AVERAGE(H47:L47)</f>
        <v>99.675460000000001</v>
      </c>
      <c r="Q47" s="59"/>
      <c r="R47" s="93">
        <f>(SUM(P47:P50)/4)</f>
        <v>99.645025000000004</v>
      </c>
      <c r="S47" s="64"/>
      <c r="T47" s="104">
        <f>(SUM(R47:R66)/5)</f>
        <v>99.101416</v>
      </c>
      <c r="U47" s="11"/>
      <c r="V47" s="11"/>
      <c r="W47" s="47"/>
    </row>
    <row r="48" spans="1:23" ht="15" customHeight="1" x14ac:dyDescent="0.25">
      <c r="A48" s="39"/>
      <c r="B48" s="111"/>
      <c r="C48" s="36"/>
      <c r="D48" s="94"/>
      <c r="E48" s="36"/>
      <c r="F48" s="14">
        <v>125</v>
      </c>
      <c r="G48" s="36"/>
      <c r="H48" s="8">
        <v>99.594300000000004</v>
      </c>
      <c r="I48" s="8">
        <v>99.594300000000004</v>
      </c>
      <c r="J48" s="8">
        <v>99.594300000000004</v>
      </c>
      <c r="K48" s="8">
        <v>99.594300000000004</v>
      </c>
      <c r="L48" s="8">
        <v>99.594300000000004</v>
      </c>
      <c r="M48" s="36"/>
      <c r="N48" s="8">
        <f t="shared" si="6"/>
        <v>99.594300000000004</v>
      </c>
      <c r="O48" s="54">
        <f t="shared" si="7"/>
        <v>99.594300000000004</v>
      </c>
      <c r="P48" s="70">
        <f t="shared" si="8"/>
        <v>99.594300000000004</v>
      </c>
      <c r="Q48" s="60"/>
      <c r="R48" s="94"/>
      <c r="S48" s="64"/>
      <c r="T48" s="104"/>
      <c r="U48" s="11"/>
      <c r="V48" s="11"/>
      <c r="W48" s="47"/>
    </row>
    <row r="49" spans="1:23" ht="15" customHeight="1" x14ac:dyDescent="0.25">
      <c r="A49" s="39"/>
      <c r="B49" s="111"/>
      <c r="C49" s="36"/>
      <c r="D49" s="94"/>
      <c r="E49" s="36"/>
      <c r="F49" s="14">
        <v>250</v>
      </c>
      <c r="G49" s="36"/>
      <c r="H49" s="8">
        <v>99.594300000000004</v>
      </c>
      <c r="I49" s="8">
        <v>99.594300000000004</v>
      </c>
      <c r="J49" s="8">
        <v>99.594300000000004</v>
      </c>
      <c r="K49" s="8">
        <v>99.594300000000004</v>
      </c>
      <c r="L49" s="8">
        <v>99.797200000000004</v>
      </c>
      <c r="M49" s="36"/>
      <c r="N49" s="8">
        <f t="shared" si="6"/>
        <v>99.797200000000004</v>
      </c>
      <c r="O49" s="54">
        <f t="shared" si="7"/>
        <v>99.594300000000004</v>
      </c>
      <c r="P49" s="70">
        <f t="shared" si="8"/>
        <v>99.634879999999995</v>
      </c>
      <c r="Q49" s="60"/>
      <c r="R49" s="94"/>
      <c r="S49" s="64"/>
      <c r="T49" s="104"/>
      <c r="U49" s="11"/>
      <c r="V49" s="11"/>
      <c r="W49" s="47"/>
    </row>
    <row r="50" spans="1:23" ht="15" customHeight="1" thickBot="1" x14ac:dyDescent="0.3">
      <c r="A50" s="39"/>
      <c r="B50" s="111"/>
      <c r="C50" s="37"/>
      <c r="D50" s="94"/>
      <c r="E50" s="37"/>
      <c r="F50" s="18">
        <v>375</v>
      </c>
      <c r="G50" s="37"/>
      <c r="H50" s="19">
        <v>99.797200000000004</v>
      </c>
      <c r="I50" s="19">
        <v>99.594300000000004</v>
      </c>
      <c r="J50" s="19">
        <v>99.594300000000004</v>
      </c>
      <c r="K50" s="19">
        <v>99.797200000000004</v>
      </c>
      <c r="L50" s="19">
        <v>99.594300000000004</v>
      </c>
      <c r="M50" s="37"/>
      <c r="N50" s="9">
        <f t="shared" si="6"/>
        <v>99.797200000000004</v>
      </c>
      <c r="O50" s="55">
        <f t="shared" si="7"/>
        <v>99.594300000000004</v>
      </c>
      <c r="P50" s="71">
        <f t="shared" si="8"/>
        <v>99.675460000000001</v>
      </c>
      <c r="Q50" s="61"/>
      <c r="R50" s="95"/>
      <c r="S50" s="64"/>
      <c r="T50" s="104"/>
      <c r="U50" s="11"/>
      <c r="V50" s="11"/>
      <c r="W50" s="47"/>
    </row>
    <row r="51" spans="1:23" ht="15" customHeight="1" x14ac:dyDescent="0.25">
      <c r="A51" s="39"/>
      <c r="B51" s="111"/>
      <c r="C51" s="35"/>
      <c r="D51" s="90">
        <v>16</v>
      </c>
      <c r="E51" s="35"/>
      <c r="F51" s="13">
        <v>50</v>
      </c>
      <c r="G51" s="35"/>
      <c r="H51" s="7">
        <v>99.797200000000004</v>
      </c>
      <c r="I51" s="7">
        <v>99.594300000000004</v>
      </c>
      <c r="J51" s="7">
        <v>99.594300000000004</v>
      </c>
      <c r="K51" s="7">
        <v>99.594300000000004</v>
      </c>
      <c r="L51" s="7">
        <v>99.594300000000004</v>
      </c>
      <c r="M51" s="35"/>
      <c r="N51" s="7">
        <f t="shared" si="6"/>
        <v>99.797200000000004</v>
      </c>
      <c r="O51" s="53">
        <f t="shared" si="7"/>
        <v>99.594300000000004</v>
      </c>
      <c r="P51" s="69">
        <f t="shared" si="8"/>
        <v>99.634879999999995</v>
      </c>
      <c r="Q51" s="59"/>
      <c r="R51" s="93">
        <f>(SUM(P51:P54)/4)</f>
        <v>99.634884999999997</v>
      </c>
      <c r="S51" s="64"/>
      <c r="T51" s="104"/>
      <c r="U51" s="11"/>
      <c r="V51" s="11"/>
      <c r="W51" s="47"/>
    </row>
    <row r="52" spans="1:23" ht="15" customHeight="1" x14ac:dyDescent="0.25">
      <c r="A52" s="39"/>
      <c r="B52" s="111"/>
      <c r="C52" s="36"/>
      <c r="D52" s="91"/>
      <c r="E52" s="36"/>
      <c r="F52" s="14">
        <v>125</v>
      </c>
      <c r="G52" s="36"/>
      <c r="H52" s="8">
        <v>99.594300000000004</v>
      </c>
      <c r="I52" s="8">
        <v>99.391499999999994</v>
      </c>
      <c r="J52" s="8">
        <v>99.594300000000004</v>
      </c>
      <c r="K52" s="8">
        <v>99.594300000000004</v>
      </c>
      <c r="L52" s="8">
        <v>99.594300000000004</v>
      </c>
      <c r="M52" s="36"/>
      <c r="N52" s="8">
        <f t="shared" si="6"/>
        <v>99.594300000000004</v>
      </c>
      <c r="O52" s="54">
        <f t="shared" si="7"/>
        <v>99.391499999999994</v>
      </c>
      <c r="P52" s="70">
        <f t="shared" si="8"/>
        <v>99.553739999999991</v>
      </c>
      <c r="Q52" s="60"/>
      <c r="R52" s="94"/>
      <c r="S52" s="64"/>
      <c r="T52" s="104"/>
      <c r="U52" s="11"/>
      <c r="V52" s="11"/>
      <c r="W52" s="47"/>
    </row>
    <row r="53" spans="1:23" ht="15" customHeight="1" x14ac:dyDescent="0.25">
      <c r="A53" s="39"/>
      <c r="B53" s="111"/>
      <c r="C53" s="36"/>
      <c r="D53" s="91"/>
      <c r="E53" s="36"/>
      <c r="F53" s="14">
        <v>250</v>
      </c>
      <c r="G53" s="36"/>
      <c r="H53" s="8">
        <v>99.594300000000004</v>
      </c>
      <c r="I53" s="8">
        <v>99.594300000000004</v>
      </c>
      <c r="J53" s="8">
        <v>99.594300000000004</v>
      </c>
      <c r="K53" s="8">
        <v>99.594300000000004</v>
      </c>
      <c r="L53" s="8">
        <v>99.594300000000004</v>
      </c>
      <c r="M53" s="36"/>
      <c r="N53" s="8">
        <f t="shared" si="6"/>
        <v>99.594300000000004</v>
      </c>
      <c r="O53" s="54">
        <f t="shared" si="7"/>
        <v>99.594300000000004</v>
      </c>
      <c r="P53" s="70">
        <f t="shared" si="8"/>
        <v>99.594300000000004</v>
      </c>
      <c r="Q53" s="60"/>
      <c r="R53" s="94"/>
      <c r="S53" s="64"/>
      <c r="T53" s="104"/>
      <c r="U53" s="11"/>
      <c r="V53" s="11"/>
      <c r="W53" s="47"/>
    </row>
    <row r="54" spans="1:23" ht="15" customHeight="1" thickBot="1" x14ac:dyDescent="0.3">
      <c r="A54" s="39"/>
      <c r="B54" s="111"/>
      <c r="C54" s="38"/>
      <c r="D54" s="92"/>
      <c r="E54" s="38"/>
      <c r="F54" s="15">
        <v>375</v>
      </c>
      <c r="G54" s="38"/>
      <c r="H54" s="9">
        <v>99.797200000000004</v>
      </c>
      <c r="I54" s="9">
        <v>99.797200000000004</v>
      </c>
      <c r="J54" s="9">
        <v>99.797200000000004</v>
      </c>
      <c r="K54" s="9">
        <v>99.594300000000004</v>
      </c>
      <c r="L54" s="9">
        <v>99.797200000000004</v>
      </c>
      <c r="M54" s="38"/>
      <c r="N54" s="9">
        <f t="shared" si="6"/>
        <v>99.797200000000004</v>
      </c>
      <c r="O54" s="55">
        <f t="shared" si="7"/>
        <v>99.594300000000004</v>
      </c>
      <c r="P54" s="71">
        <f t="shared" si="8"/>
        <v>99.756619999999998</v>
      </c>
      <c r="Q54" s="61"/>
      <c r="R54" s="95"/>
      <c r="S54" s="64"/>
      <c r="T54" s="104"/>
      <c r="U54" s="11"/>
      <c r="V54" s="11"/>
      <c r="W54" s="47"/>
    </row>
    <row r="55" spans="1:23" ht="15" customHeight="1" x14ac:dyDescent="0.25">
      <c r="A55" s="39"/>
      <c r="B55" s="111"/>
      <c r="C55" s="35"/>
      <c r="D55" s="97">
        <v>32</v>
      </c>
      <c r="E55" s="35"/>
      <c r="F55" s="13">
        <v>50</v>
      </c>
      <c r="G55" s="35"/>
      <c r="H55" s="7">
        <v>99.188599999999994</v>
      </c>
      <c r="I55" s="7">
        <v>98.783000000000001</v>
      </c>
      <c r="J55" s="7">
        <v>99.188599999999994</v>
      </c>
      <c r="K55" s="7">
        <v>99.391499999999994</v>
      </c>
      <c r="L55" s="7">
        <v>99.188599999999994</v>
      </c>
      <c r="M55" s="35"/>
      <c r="N55" s="7">
        <f t="shared" si="6"/>
        <v>99.391499999999994</v>
      </c>
      <c r="O55" s="53">
        <f t="shared" si="7"/>
        <v>98.783000000000001</v>
      </c>
      <c r="P55" s="69">
        <f t="shared" si="8"/>
        <v>99.148060000000001</v>
      </c>
      <c r="Q55" s="59"/>
      <c r="R55" s="93">
        <f>(SUM(P55:P58)/4)</f>
        <v>99.249494999999996</v>
      </c>
      <c r="S55" s="64"/>
      <c r="T55" s="104"/>
      <c r="U55" s="11"/>
      <c r="V55" s="11"/>
      <c r="W55" s="47"/>
    </row>
    <row r="56" spans="1:23" ht="15" customHeight="1" x14ac:dyDescent="0.25">
      <c r="A56" s="39"/>
      <c r="B56" s="111"/>
      <c r="C56" s="36"/>
      <c r="D56" s="98"/>
      <c r="E56" s="36"/>
      <c r="F56" s="14">
        <v>125</v>
      </c>
      <c r="G56" s="36"/>
      <c r="H56" s="8">
        <v>99.391499999999994</v>
      </c>
      <c r="I56" s="8">
        <v>99.594300000000004</v>
      </c>
      <c r="J56" s="8">
        <v>98.985799999999998</v>
      </c>
      <c r="K56" s="8">
        <v>98.783000000000001</v>
      </c>
      <c r="L56" s="8">
        <v>99.391499999999994</v>
      </c>
      <c r="M56" s="36"/>
      <c r="N56" s="8">
        <f t="shared" si="6"/>
        <v>99.594300000000004</v>
      </c>
      <c r="O56" s="54">
        <f t="shared" si="7"/>
        <v>98.783000000000001</v>
      </c>
      <c r="P56" s="70">
        <f t="shared" si="8"/>
        <v>99.229219999999998</v>
      </c>
      <c r="Q56" s="60"/>
      <c r="R56" s="94"/>
      <c r="S56" s="64"/>
      <c r="T56" s="104"/>
      <c r="U56" s="11"/>
      <c r="V56" s="11"/>
      <c r="W56" s="47"/>
    </row>
    <row r="57" spans="1:23" ht="15" customHeight="1" x14ac:dyDescent="0.25">
      <c r="A57" s="39"/>
      <c r="B57" s="111"/>
      <c r="C57" s="36"/>
      <c r="D57" s="98"/>
      <c r="E57" s="36"/>
      <c r="F57" s="14">
        <v>250</v>
      </c>
      <c r="G57" s="36"/>
      <c r="H57" s="8">
        <v>99.391499999999994</v>
      </c>
      <c r="I57" s="8">
        <v>97.971599999999995</v>
      </c>
      <c r="J57" s="8">
        <v>99.391499999999994</v>
      </c>
      <c r="K57" s="8">
        <v>99.594300000000004</v>
      </c>
      <c r="L57" s="8">
        <v>99.594300000000004</v>
      </c>
      <c r="M57" s="36"/>
      <c r="N57" s="8">
        <f t="shared" si="6"/>
        <v>99.594300000000004</v>
      </c>
      <c r="O57" s="54">
        <f t="shared" si="7"/>
        <v>97.971599999999995</v>
      </c>
      <c r="P57" s="70">
        <f t="shared" si="8"/>
        <v>99.188639999999992</v>
      </c>
      <c r="Q57" s="60"/>
      <c r="R57" s="94"/>
      <c r="S57" s="64"/>
      <c r="T57" s="104"/>
      <c r="U57" s="11"/>
      <c r="V57" s="11"/>
      <c r="W57" s="47"/>
    </row>
    <row r="58" spans="1:23" ht="15" customHeight="1" thickBot="1" x14ac:dyDescent="0.3">
      <c r="A58" s="39"/>
      <c r="B58" s="111"/>
      <c r="C58" s="38"/>
      <c r="D58" s="99"/>
      <c r="E58" s="38"/>
      <c r="F58" s="15">
        <v>375</v>
      </c>
      <c r="G58" s="38"/>
      <c r="H58" s="9">
        <v>98.985799999999998</v>
      </c>
      <c r="I58" s="9">
        <v>99.594300000000004</v>
      </c>
      <c r="J58" s="9">
        <v>99.797200000000004</v>
      </c>
      <c r="K58" s="9">
        <v>99.797200000000004</v>
      </c>
      <c r="L58" s="9">
        <v>98.985799999999998</v>
      </c>
      <c r="M58" s="38"/>
      <c r="N58" s="9">
        <f t="shared" si="6"/>
        <v>99.797200000000004</v>
      </c>
      <c r="O58" s="55">
        <f t="shared" si="7"/>
        <v>98.985799999999998</v>
      </c>
      <c r="P58" s="71">
        <f t="shared" si="8"/>
        <v>99.432059999999993</v>
      </c>
      <c r="Q58" s="61"/>
      <c r="R58" s="95"/>
      <c r="S58" s="64"/>
      <c r="T58" s="104"/>
      <c r="U58" s="11"/>
      <c r="V58" s="11"/>
      <c r="W58" s="47"/>
    </row>
    <row r="59" spans="1:23" ht="15" customHeight="1" x14ac:dyDescent="0.25">
      <c r="A59" s="39"/>
      <c r="B59" s="111"/>
      <c r="C59" s="35"/>
      <c r="D59" s="97">
        <v>64</v>
      </c>
      <c r="E59" s="35"/>
      <c r="F59" s="13">
        <v>50</v>
      </c>
      <c r="G59" s="35"/>
      <c r="H59" s="7">
        <v>98.174400000000006</v>
      </c>
      <c r="I59" s="7">
        <v>98.783000000000001</v>
      </c>
      <c r="J59" s="7">
        <v>98.580100000000002</v>
      </c>
      <c r="K59" s="7">
        <v>98.985799999999998</v>
      </c>
      <c r="L59" s="7">
        <v>98.783000000000001</v>
      </c>
      <c r="M59" s="35"/>
      <c r="N59" s="7">
        <f t="shared" si="6"/>
        <v>98.985799999999998</v>
      </c>
      <c r="O59" s="53">
        <f t="shared" si="7"/>
        <v>98.174400000000006</v>
      </c>
      <c r="P59" s="69">
        <f t="shared" si="8"/>
        <v>98.661259999999999</v>
      </c>
      <c r="Q59" s="59"/>
      <c r="R59" s="93">
        <f>(SUM(P59:P62)/4)</f>
        <v>98.488839999999996</v>
      </c>
      <c r="S59" s="64"/>
      <c r="T59" s="104"/>
      <c r="U59" s="11"/>
      <c r="V59" s="11"/>
      <c r="W59" s="47"/>
    </row>
    <row r="60" spans="1:23" ht="15" customHeight="1" x14ac:dyDescent="0.25">
      <c r="A60" s="39"/>
      <c r="B60" s="111"/>
      <c r="C60" s="36"/>
      <c r="D60" s="98"/>
      <c r="E60" s="36"/>
      <c r="F60" s="14">
        <v>125</v>
      </c>
      <c r="G60" s="36"/>
      <c r="H60" s="8">
        <v>98.377300000000005</v>
      </c>
      <c r="I60" s="8">
        <v>98.783000000000001</v>
      </c>
      <c r="J60" s="8">
        <v>98.174400000000006</v>
      </c>
      <c r="K60" s="8">
        <v>98.985799999999998</v>
      </c>
      <c r="L60" s="8">
        <v>97.363100000000003</v>
      </c>
      <c r="M60" s="36"/>
      <c r="N60" s="8">
        <f t="shared" si="6"/>
        <v>98.985799999999998</v>
      </c>
      <c r="O60" s="54">
        <f t="shared" si="7"/>
        <v>97.363100000000003</v>
      </c>
      <c r="P60" s="70">
        <f t="shared" si="8"/>
        <v>98.336719999999985</v>
      </c>
      <c r="Q60" s="60"/>
      <c r="R60" s="94"/>
      <c r="S60" s="64"/>
      <c r="T60" s="104"/>
      <c r="U60" s="11"/>
      <c r="V60" s="11"/>
      <c r="W60" s="47"/>
    </row>
    <row r="61" spans="1:23" ht="15" customHeight="1" x14ac:dyDescent="0.25">
      <c r="A61" s="39"/>
      <c r="B61" s="111"/>
      <c r="C61" s="36"/>
      <c r="D61" s="98"/>
      <c r="E61" s="36"/>
      <c r="F61" s="16">
        <v>250</v>
      </c>
      <c r="G61" s="36"/>
      <c r="H61" s="10">
        <v>98.174400000000006</v>
      </c>
      <c r="I61" s="10">
        <v>98.580100000000002</v>
      </c>
      <c r="J61" s="10">
        <v>98.580100000000002</v>
      </c>
      <c r="K61" s="10">
        <v>98.377300000000005</v>
      </c>
      <c r="L61" s="10">
        <v>98.985799999999998</v>
      </c>
      <c r="M61" s="36"/>
      <c r="N61" s="8">
        <f t="shared" si="6"/>
        <v>98.985799999999998</v>
      </c>
      <c r="O61" s="54">
        <f t="shared" si="7"/>
        <v>98.174400000000006</v>
      </c>
      <c r="P61" s="72">
        <f t="shared" si="8"/>
        <v>98.539540000000002</v>
      </c>
      <c r="Q61" s="60"/>
      <c r="R61" s="94"/>
      <c r="S61" s="64"/>
      <c r="T61" s="104"/>
      <c r="U61" s="11"/>
      <c r="V61" s="11"/>
      <c r="W61" s="47"/>
    </row>
    <row r="62" spans="1:23" ht="15" customHeight="1" thickBot="1" x14ac:dyDescent="0.3">
      <c r="A62" s="39"/>
      <c r="B62" s="111"/>
      <c r="C62" s="38"/>
      <c r="D62" s="99"/>
      <c r="E62" s="38"/>
      <c r="F62" s="15">
        <v>375</v>
      </c>
      <c r="G62" s="38"/>
      <c r="H62" s="9">
        <v>98.174400000000006</v>
      </c>
      <c r="I62" s="9">
        <v>98.377300000000005</v>
      </c>
      <c r="J62" s="9">
        <v>98.580100000000002</v>
      </c>
      <c r="K62" s="9">
        <v>98.377300000000005</v>
      </c>
      <c r="L62" s="9">
        <v>98.580100000000002</v>
      </c>
      <c r="M62" s="38"/>
      <c r="N62" s="9">
        <f t="shared" si="6"/>
        <v>98.580100000000002</v>
      </c>
      <c r="O62" s="55">
        <f t="shared" si="7"/>
        <v>98.174400000000006</v>
      </c>
      <c r="P62" s="71">
        <f t="shared" si="8"/>
        <v>98.417839999999998</v>
      </c>
      <c r="Q62" s="61"/>
      <c r="R62" s="95"/>
      <c r="S62" s="64"/>
      <c r="T62" s="104"/>
      <c r="U62" s="11"/>
      <c r="V62" s="11"/>
      <c r="W62" s="47"/>
    </row>
    <row r="63" spans="1:23" ht="15" customHeight="1" x14ac:dyDescent="0.25">
      <c r="A63" s="39"/>
      <c r="B63" s="111"/>
      <c r="C63" s="35"/>
      <c r="D63" s="97">
        <v>128</v>
      </c>
      <c r="E63" s="35"/>
      <c r="F63" s="13">
        <v>50</v>
      </c>
      <c r="G63" s="35"/>
      <c r="H63" s="7">
        <v>98.174400000000006</v>
      </c>
      <c r="I63" s="7">
        <v>99.391499999999994</v>
      </c>
      <c r="J63" s="7">
        <v>98.580100000000002</v>
      </c>
      <c r="K63" s="7">
        <v>98.985799999999998</v>
      </c>
      <c r="L63" s="7">
        <v>98.174400000000006</v>
      </c>
      <c r="M63" s="35"/>
      <c r="N63" s="7">
        <f t="shared" si="6"/>
        <v>99.391499999999994</v>
      </c>
      <c r="O63" s="53">
        <f t="shared" si="7"/>
        <v>98.174400000000006</v>
      </c>
      <c r="P63" s="69">
        <f t="shared" si="8"/>
        <v>98.661239999999992</v>
      </c>
      <c r="Q63" s="59"/>
      <c r="R63" s="93">
        <f>(SUM(P63:P66)/4)</f>
        <v>98.488835000000009</v>
      </c>
      <c r="S63" s="64"/>
      <c r="T63" s="104"/>
      <c r="U63" s="11"/>
      <c r="V63" s="11"/>
      <c r="W63" s="47"/>
    </row>
    <row r="64" spans="1:23" ht="15" customHeight="1" x14ac:dyDescent="0.25">
      <c r="A64" s="39"/>
      <c r="B64" s="111"/>
      <c r="C64" s="36"/>
      <c r="D64" s="98"/>
      <c r="E64" s="36"/>
      <c r="F64" s="14">
        <v>125</v>
      </c>
      <c r="G64" s="36"/>
      <c r="H64" s="8">
        <v>98.783000000000001</v>
      </c>
      <c r="I64" s="8">
        <v>98.174400000000006</v>
      </c>
      <c r="J64" s="8">
        <v>97.160200000000003</v>
      </c>
      <c r="K64" s="8">
        <v>98.985799999999998</v>
      </c>
      <c r="L64" s="8">
        <v>98.783000000000001</v>
      </c>
      <c r="M64" s="36"/>
      <c r="N64" s="8">
        <f t="shared" si="6"/>
        <v>98.985799999999998</v>
      </c>
      <c r="O64" s="54">
        <f t="shared" si="7"/>
        <v>97.160200000000003</v>
      </c>
      <c r="P64" s="70">
        <f t="shared" si="8"/>
        <v>98.377280000000013</v>
      </c>
      <c r="Q64" s="60"/>
      <c r="R64" s="94"/>
      <c r="S64" s="64"/>
      <c r="T64" s="104"/>
      <c r="U64" s="11"/>
      <c r="V64" s="11"/>
      <c r="W64" s="47"/>
    </row>
    <row r="65" spans="1:23" ht="15" customHeight="1" x14ac:dyDescent="0.25">
      <c r="A65" s="39"/>
      <c r="B65" s="111"/>
      <c r="C65" s="36"/>
      <c r="D65" s="98"/>
      <c r="E65" s="36"/>
      <c r="F65" s="14">
        <v>250</v>
      </c>
      <c r="G65" s="36"/>
      <c r="H65" s="8">
        <v>98.580100000000002</v>
      </c>
      <c r="I65" s="8">
        <v>98.580100000000002</v>
      </c>
      <c r="J65" s="8">
        <v>97.971599999999995</v>
      </c>
      <c r="K65" s="8">
        <v>98.580100000000002</v>
      </c>
      <c r="L65" s="8">
        <v>98.174400000000006</v>
      </c>
      <c r="M65" s="36"/>
      <c r="N65" s="8">
        <f t="shared" si="6"/>
        <v>98.580100000000002</v>
      </c>
      <c r="O65" s="54">
        <f t="shared" si="7"/>
        <v>97.971599999999995</v>
      </c>
      <c r="P65" s="70">
        <f t="shared" si="8"/>
        <v>98.377260000000007</v>
      </c>
      <c r="Q65" s="60"/>
      <c r="R65" s="94"/>
      <c r="S65" s="64"/>
      <c r="T65" s="104"/>
      <c r="U65" s="11"/>
      <c r="V65" s="11"/>
      <c r="W65" s="47"/>
    </row>
    <row r="66" spans="1:23" ht="15" customHeight="1" thickBot="1" x14ac:dyDescent="0.3">
      <c r="A66" s="39"/>
      <c r="B66" s="112"/>
      <c r="C66" s="38"/>
      <c r="D66" s="99"/>
      <c r="E66" s="38"/>
      <c r="F66" s="15">
        <v>375</v>
      </c>
      <c r="G66" s="38"/>
      <c r="H66" s="9">
        <v>98.985799999999998</v>
      </c>
      <c r="I66" s="9">
        <v>97.971599999999995</v>
      </c>
      <c r="J66" s="9">
        <v>97.768799999999999</v>
      </c>
      <c r="K66" s="9">
        <v>99.594300000000004</v>
      </c>
      <c r="L66" s="9">
        <v>98.377300000000005</v>
      </c>
      <c r="M66" s="38"/>
      <c r="N66" s="9">
        <f t="shared" si="6"/>
        <v>99.594300000000004</v>
      </c>
      <c r="O66" s="55">
        <f t="shared" si="7"/>
        <v>97.768799999999999</v>
      </c>
      <c r="P66" s="71">
        <f t="shared" si="8"/>
        <v>98.539560000000009</v>
      </c>
      <c r="Q66" s="61"/>
      <c r="R66" s="95"/>
      <c r="S66" s="65"/>
      <c r="T66" s="109"/>
      <c r="U66" s="11"/>
      <c r="V66" s="11"/>
      <c r="W66" s="47"/>
    </row>
    <row r="67" spans="1:23" ht="15.75" thickBot="1" x14ac:dyDescent="0.3">
      <c r="A67" s="43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40"/>
      <c r="O67" s="41"/>
      <c r="P67" s="41"/>
      <c r="Q67" s="41"/>
      <c r="R67" s="42"/>
      <c r="S67" s="50"/>
      <c r="T67" s="43"/>
      <c r="U67" s="41"/>
      <c r="V67" s="41"/>
      <c r="W67" s="42"/>
    </row>
  </sheetData>
  <mergeCells count="51">
    <mergeCell ref="B47:B66"/>
    <mergeCell ref="D47:D50"/>
    <mergeCell ref="R47:R50"/>
    <mergeCell ref="V36:V37"/>
    <mergeCell ref="D38:D41"/>
    <mergeCell ref="R38:R41"/>
    <mergeCell ref="T47:T66"/>
    <mergeCell ref="D51:D54"/>
    <mergeCell ref="R51:R54"/>
    <mergeCell ref="D55:D58"/>
    <mergeCell ref="R55:R58"/>
    <mergeCell ref="D59:D62"/>
    <mergeCell ref="R59:R62"/>
    <mergeCell ref="D63:D66"/>
    <mergeCell ref="R63:R66"/>
    <mergeCell ref="AB17:AB20"/>
    <mergeCell ref="V18:V19"/>
    <mergeCell ref="B26:B45"/>
    <mergeCell ref="D26:D29"/>
    <mergeCell ref="R26:R29"/>
    <mergeCell ref="T26:T45"/>
    <mergeCell ref="D30:D33"/>
    <mergeCell ref="R30:R33"/>
    <mergeCell ref="D42:D45"/>
    <mergeCell ref="R42:R45"/>
    <mergeCell ref="D21:D24"/>
    <mergeCell ref="R21:R24"/>
    <mergeCell ref="AB21:AB24"/>
    <mergeCell ref="V23:V24"/>
    <mergeCell ref="D34:D37"/>
    <mergeCell ref="R34:R37"/>
    <mergeCell ref="B5:B24"/>
    <mergeCell ref="D5:D8"/>
    <mergeCell ref="R5:R8"/>
    <mergeCell ref="T5:T24"/>
    <mergeCell ref="V5:V6"/>
    <mergeCell ref="R13:R16"/>
    <mergeCell ref="D17:D20"/>
    <mergeCell ref="R17:R20"/>
    <mergeCell ref="AB5:AB8"/>
    <mergeCell ref="D9:D12"/>
    <mergeCell ref="R9:R12"/>
    <mergeCell ref="AB9:AB12"/>
    <mergeCell ref="D13:D16"/>
    <mergeCell ref="AB13:AB16"/>
    <mergeCell ref="N2:T2"/>
    <mergeCell ref="P3:T3"/>
    <mergeCell ref="B2:B3"/>
    <mergeCell ref="D2:D3"/>
    <mergeCell ref="F2:F3"/>
    <mergeCell ref="H2:L2"/>
  </mergeCells>
  <conditionalFormatting sqref="V7:V17">
    <cfRule type="colorScale" priority="29">
      <colorScale>
        <cfvo type="min"/>
        <cfvo type="max"/>
        <color rgb="FFFFEF9C"/>
        <color rgb="FF63BE7B"/>
      </colorScale>
    </cfRule>
  </conditionalFormatting>
  <conditionalFormatting sqref="D13:D24 D9">
    <cfRule type="colorScale" priority="30">
      <colorScale>
        <cfvo type="min"/>
        <cfvo type="max"/>
        <color theme="0" tint="-0.14999847407452621"/>
        <color theme="2" tint="-0.249977111117893"/>
      </colorScale>
    </cfRule>
  </conditionalFormatting>
  <conditionalFormatting sqref="F9:G12">
    <cfRule type="colorScale" priority="28">
      <colorScale>
        <cfvo type="min"/>
        <cfvo type="max"/>
        <color theme="0" tint="-0.14999847407452621"/>
        <color theme="2" tint="-0.249977111117893"/>
      </colorScale>
    </cfRule>
  </conditionalFormatting>
  <conditionalFormatting sqref="F5:G8">
    <cfRule type="colorScale" priority="26">
      <colorScale>
        <cfvo type="min"/>
        <cfvo type="max"/>
        <color theme="0" tint="-0.14999847407452621"/>
        <color theme="2" tint="-0.249977111117893"/>
      </colorScale>
    </cfRule>
  </conditionalFormatting>
  <conditionalFormatting sqref="F51:G54">
    <cfRule type="colorScale" priority="24">
      <colorScale>
        <cfvo type="min"/>
        <cfvo type="max"/>
        <color theme="0" tint="-0.14999847407452621"/>
        <color theme="2" tint="-0.249977111117893"/>
      </colorScale>
    </cfRule>
  </conditionalFormatting>
  <conditionalFormatting sqref="F47:G50">
    <cfRule type="colorScale" priority="22">
      <colorScale>
        <cfvo type="min"/>
        <cfvo type="max"/>
        <color theme="0" tint="-0.14999847407452621"/>
        <color theme="2" tint="-0.249977111117893"/>
      </colorScale>
    </cfRule>
  </conditionalFormatting>
  <conditionalFormatting sqref="F30:G33">
    <cfRule type="colorScale" priority="20">
      <colorScale>
        <cfvo type="min"/>
        <cfvo type="max"/>
        <color theme="0" tint="-0.14999847407452621"/>
        <color theme="2" tint="-0.249977111117893"/>
      </colorScale>
    </cfRule>
  </conditionalFormatting>
  <conditionalFormatting sqref="F26:G29">
    <cfRule type="colorScale" priority="18">
      <colorScale>
        <cfvo type="min"/>
        <cfvo type="max"/>
        <color theme="0" tint="-0.14999847407452621"/>
        <color theme="2" tint="-0.249977111117893"/>
      </colorScale>
    </cfRule>
  </conditionalFormatting>
  <conditionalFormatting sqref="D5:D24">
    <cfRule type="colorScale" priority="31">
      <colorScale>
        <cfvo type="min"/>
        <cfvo type="max"/>
        <color theme="0" tint="-0.14999847407452621"/>
        <color theme="2" tint="-0.249977111117893"/>
      </colorScale>
    </cfRule>
  </conditionalFormatting>
  <conditionalFormatting sqref="D55:D66 D51">
    <cfRule type="colorScale" priority="32">
      <colorScale>
        <cfvo type="min"/>
        <cfvo type="max"/>
        <color theme="0" tint="-0.14999847407452621"/>
        <color theme="2" tint="-0.249977111117893"/>
      </colorScale>
    </cfRule>
  </conditionalFormatting>
  <conditionalFormatting sqref="D47:D66">
    <cfRule type="colorScale" priority="33">
      <colorScale>
        <cfvo type="min"/>
        <cfvo type="max"/>
        <color theme="0" tint="-0.14999847407452621"/>
        <color theme="2" tint="-0.249977111117893"/>
      </colorScale>
    </cfRule>
  </conditionalFormatting>
  <conditionalFormatting sqref="D34:D45 D30">
    <cfRule type="colorScale" priority="34">
      <colorScale>
        <cfvo type="min"/>
        <cfvo type="max"/>
        <color theme="0" tint="-0.14999847407452621"/>
        <color theme="2" tint="-0.249977111117893"/>
      </colorScale>
    </cfRule>
  </conditionalFormatting>
  <conditionalFormatting sqref="D26:D45">
    <cfRule type="colorScale" priority="35">
      <colorScale>
        <cfvo type="min"/>
        <cfvo type="max"/>
        <color theme="0" tint="-0.14999847407452621"/>
        <color theme="2" tint="-0.249977111117893"/>
      </colorScale>
    </cfRule>
  </conditionalFormatting>
  <conditionalFormatting sqref="H51:L66 H30:L45 H9:L24">
    <cfRule type="colorScale" priority="36">
      <colorScale>
        <cfvo type="min"/>
        <cfvo type="max"/>
        <color rgb="FFFFEF9C"/>
        <color rgb="FF63BE7B"/>
      </colorScale>
    </cfRule>
  </conditionalFormatting>
  <conditionalFormatting sqref="P51:P66 P30:P45 P9:P24">
    <cfRule type="colorScale" priority="37">
      <colorScale>
        <cfvo type="min"/>
        <cfvo type="max"/>
        <color rgb="FFFFEF9C"/>
        <color rgb="FF63BE7B"/>
      </colorScale>
    </cfRule>
  </conditionalFormatting>
  <conditionalFormatting sqref="F55:G66 F34:G45 F13:G24">
    <cfRule type="colorScale" priority="39">
      <colorScale>
        <cfvo type="min"/>
        <cfvo type="max"/>
        <color theme="0" tint="-0.14999847407452621"/>
        <color theme="2" tint="-0.249977111117893"/>
      </colorScale>
    </cfRule>
  </conditionalFormatting>
  <conditionalFormatting sqref="V26:V35">
    <cfRule type="colorScale" priority="40">
      <colorScale>
        <cfvo type="min"/>
        <cfvo type="max"/>
        <color theme="0" tint="-0.14999847407452621"/>
        <color theme="2" tint="-0.249977111117893"/>
      </colorScale>
    </cfRule>
  </conditionalFormatting>
  <conditionalFormatting sqref="C9:C12">
    <cfRule type="colorScale" priority="15">
      <colorScale>
        <cfvo type="min"/>
        <cfvo type="max"/>
        <color theme="0" tint="-0.14999847407452621"/>
        <color theme="2" tint="-0.249977111117893"/>
      </colorScale>
    </cfRule>
  </conditionalFormatting>
  <conditionalFormatting sqref="C5:C8">
    <cfRule type="colorScale" priority="14">
      <colorScale>
        <cfvo type="min"/>
        <cfvo type="max"/>
        <color theme="0" tint="-0.14999847407452621"/>
        <color theme="2" tint="-0.249977111117893"/>
      </colorScale>
    </cfRule>
  </conditionalFormatting>
  <conditionalFormatting sqref="C51:C54">
    <cfRule type="colorScale" priority="13">
      <colorScale>
        <cfvo type="min"/>
        <cfvo type="max"/>
        <color theme="0" tint="-0.14999847407452621"/>
        <color theme="2" tint="-0.249977111117893"/>
      </colorScale>
    </cfRule>
  </conditionalFormatting>
  <conditionalFormatting sqref="C47:C50">
    <cfRule type="colorScale" priority="12">
      <colorScale>
        <cfvo type="min"/>
        <cfvo type="max"/>
        <color theme="0" tint="-0.14999847407452621"/>
        <color theme="2" tint="-0.249977111117893"/>
      </colorScale>
    </cfRule>
  </conditionalFormatting>
  <conditionalFormatting sqref="C30:C33">
    <cfRule type="colorScale" priority="11">
      <colorScale>
        <cfvo type="min"/>
        <cfvo type="max"/>
        <color theme="0" tint="-0.14999847407452621"/>
        <color theme="2" tint="-0.249977111117893"/>
      </colorScale>
    </cfRule>
  </conditionalFormatting>
  <conditionalFormatting sqref="C26:C29">
    <cfRule type="colorScale" priority="10">
      <colorScale>
        <cfvo type="min"/>
        <cfvo type="max"/>
        <color theme="0" tint="-0.14999847407452621"/>
        <color theme="2" tint="-0.249977111117893"/>
      </colorScale>
    </cfRule>
  </conditionalFormatting>
  <conditionalFormatting sqref="C55:C66 C34:C45 C13:C24">
    <cfRule type="colorScale" priority="16">
      <colorScale>
        <cfvo type="min"/>
        <cfvo type="max"/>
        <color theme="0" tint="-0.14999847407452621"/>
        <color theme="2" tint="-0.249977111117893"/>
      </colorScale>
    </cfRule>
  </conditionalFormatting>
  <conditionalFormatting sqref="E9:E12">
    <cfRule type="colorScale" priority="8">
      <colorScale>
        <cfvo type="min"/>
        <cfvo type="max"/>
        <color theme="0" tint="-0.14999847407452621"/>
        <color theme="2" tint="-0.249977111117893"/>
      </colorScale>
    </cfRule>
  </conditionalFormatting>
  <conditionalFormatting sqref="E5:E8">
    <cfRule type="colorScale" priority="7">
      <colorScale>
        <cfvo type="min"/>
        <cfvo type="max"/>
        <color theme="0" tint="-0.14999847407452621"/>
        <color theme="2" tint="-0.249977111117893"/>
      </colorScale>
    </cfRule>
  </conditionalFormatting>
  <conditionalFormatting sqref="E51:E54">
    <cfRule type="colorScale" priority="6">
      <colorScale>
        <cfvo type="min"/>
        <cfvo type="max"/>
        <color theme="0" tint="-0.14999847407452621"/>
        <color theme="2" tint="-0.249977111117893"/>
      </colorScale>
    </cfRule>
  </conditionalFormatting>
  <conditionalFormatting sqref="E47:E50">
    <cfRule type="colorScale" priority="5">
      <colorScale>
        <cfvo type="min"/>
        <cfvo type="max"/>
        <color theme="0" tint="-0.14999847407452621"/>
        <color theme="2" tint="-0.249977111117893"/>
      </colorScale>
    </cfRule>
  </conditionalFormatting>
  <conditionalFormatting sqref="E30:E33">
    <cfRule type="colorScale" priority="4">
      <colorScale>
        <cfvo type="min"/>
        <cfvo type="max"/>
        <color theme="0" tint="-0.14999847407452621"/>
        <color theme="2" tint="-0.249977111117893"/>
      </colorScale>
    </cfRule>
  </conditionalFormatting>
  <conditionalFormatting sqref="E26:E29">
    <cfRule type="colorScale" priority="3">
      <colorScale>
        <cfvo type="min"/>
        <cfvo type="max"/>
        <color theme="0" tint="-0.14999847407452621"/>
        <color theme="2" tint="-0.249977111117893"/>
      </colorScale>
    </cfRule>
  </conditionalFormatting>
  <conditionalFormatting sqref="E55:E66 E34:E45 E13:E24">
    <cfRule type="colorScale" priority="9">
      <colorScale>
        <cfvo type="min"/>
        <cfvo type="max"/>
        <color theme="0" tint="-0.14999847407452621"/>
        <color theme="2" tint="-0.249977111117893"/>
      </colorScale>
    </cfRule>
  </conditionalFormatting>
  <conditionalFormatting sqref="R5:S24 R47:S66 R26:S45">
    <cfRule type="colorScale" priority="41">
      <colorScale>
        <cfvo type="min"/>
        <cfvo type="max"/>
        <color rgb="FFFFEF9C"/>
        <color rgb="FF63BE7B"/>
      </colorScale>
    </cfRule>
  </conditionalFormatting>
  <conditionalFormatting sqref="H5:L24 H47:L66 H26:L45">
    <cfRule type="colorScale" priority="42">
      <colorScale>
        <cfvo type="min"/>
        <cfvo type="max"/>
        <color rgb="FFFFEF9C"/>
        <color rgb="FF63BE7B"/>
      </colorScale>
    </cfRule>
  </conditionalFormatting>
  <conditionalFormatting sqref="O47:Q66 O26:Q45 O5:Q24">
    <cfRule type="colorScale" priority="43">
      <colorScale>
        <cfvo type="min"/>
        <cfvo type="max"/>
        <color rgb="FFFFEF9C"/>
        <color rgb="FF63BE7B"/>
      </colorScale>
    </cfRule>
  </conditionalFormatting>
  <conditionalFormatting sqref="T5:T24 T47:T66 T26:T45">
    <cfRule type="colorScale" priority="44">
      <colorScale>
        <cfvo type="min"/>
        <cfvo type="max"/>
        <color rgb="FFFFEF9C"/>
        <color rgb="FF63BE7B"/>
      </colorScale>
    </cfRule>
  </conditionalFormatting>
  <conditionalFormatting sqref="N5:N24 N26:N45 N47:N66">
    <cfRule type="colorScale" priority="2">
      <colorScale>
        <cfvo type="min"/>
        <cfvo type="max"/>
        <color rgb="FFFFEF9C"/>
        <color rgb="FF63BE7B"/>
      </colorScale>
    </cfRule>
  </conditionalFormatting>
  <conditionalFormatting sqref="P5:P24 P26:P45 P47:P66">
    <cfRule type="colorScale" priority="1">
      <colorScale>
        <cfvo type="min"/>
        <cfvo type="max"/>
        <color rgb="FFFFEF9C"/>
        <color rgb="FF63BE7B"/>
      </colorScale>
    </cfRule>
  </conditionalFormatting>
  <conditionalFormatting sqref="M9:M12">
    <cfRule type="colorScale" priority="45">
      <colorScale>
        <cfvo type="min"/>
        <cfvo type="max"/>
        <color theme="0" tint="-0.14999847407452621"/>
        <color theme="2" tint="-0.249977111117893"/>
      </colorScale>
    </cfRule>
  </conditionalFormatting>
  <conditionalFormatting sqref="M5:M8">
    <cfRule type="colorScale" priority="46">
      <colorScale>
        <cfvo type="min"/>
        <cfvo type="max"/>
        <color theme="0" tint="-0.14999847407452621"/>
        <color theme="2" tint="-0.249977111117893"/>
      </colorScale>
    </cfRule>
  </conditionalFormatting>
  <conditionalFormatting sqref="M51:M54">
    <cfRule type="colorScale" priority="47">
      <colorScale>
        <cfvo type="min"/>
        <cfvo type="max"/>
        <color theme="0" tint="-0.14999847407452621"/>
        <color theme="2" tint="-0.249977111117893"/>
      </colorScale>
    </cfRule>
  </conditionalFormatting>
  <conditionalFormatting sqref="M47:M50">
    <cfRule type="colorScale" priority="48">
      <colorScale>
        <cfvo type="min"/>
        <cfvo type="max"/>
        <color theme="0" tint="-0.14999847407452621"/>
        <color theme="2" tint="-0.249977111117893"/>
      </colorScale>
    </cfRule>
  </conditionalFormatting>
  <conditionalFormatting sqref="M30:M33">
    <cfRule type="colorScale" priority="49">
      <colorScale>
        <cfvo type="min"/>
        <cfvo type="max"/>
        <color theme="0" tint="-0.14999847407452621"/>
        <color theme="2" tint="-0.249977111117893"/>
      </colorScale>
    </cfRule>
  </conditionalFormatting>
  <conditionalFormatting sqref="M26:M29">
    <cfRule type="colorScale" priority="50">
      <colorScale>
        <cfvo type="min"/>
        <cfvo type="max"/>
        <color theme="0" tint="-0.14999847407452621"/>
        <color theme="2" tint="-0.249977111117893"/>
      </colorScale>
    </cfRule>
  </conditionalFormatting>
  <conditionalFormatting sqref="M55:M66 M34:M45 M13:M24">
    <cfRule type="colorScale" priority="51">
      <colorScale>
        <cfvo type="min"/>
        <cfvo type="max"/>
        <color theme="0" tint="-0.14999847407452621"/>
        <color theme="2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zoomScale="70" zoomScaleNormal="70" workbookViewId="0">
      <selection activeCell="AL49" sqref="AL49"/>
    </sheetView>
  </sheetViews>
  <sheetFormatPr defaultRowHeight="15" x14ac:dyDescent="0.25"/>
  <cols>
    <col min="1" max="1" width="1.7109375" customWidth="1"/>
    <col min="2" max="2" width="8.7109375" bestFit="1" customWidth="1"/>
    <col min="3" max="3" width="0.42578125" customWidth="1"/>
    <col min="5" max="5" width="0.42578125" customWidth="1"/>
    <col min="6" max="7" width="10.7109375" customWidth="1"/>
    <col min="8" max="8" width="0.42578125" customWidth="1"/>
    <col min="14" max="14" width="0.42578125" customWidth="1"/>
    <col min="17" max="17" width="9.7109375" bestFit="1" customWidth="1"/>
    <col min="18" max="18" width="0.42578125" customWidth="1"/>
    <col min="20" max="20" width="0.42578125" customWidth="1"/>
    <col min="22" max="22" width="1.7109375" customWidth="1"/>
    <col min="23" max="23" width="3.7109375" customWidth="1"/>
    <col min="24" max="24" width="1.7109375" customWidth="1"/>
    <col min="29" max="29" width="0" hidden="1" customWidth="1"/>
  </cols>
  <sheetData>
    <row r="1" spans="1:29" ht="8.1" customHeight="1" thickBot="1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6"/>
    </row>
    <row r="2" spans="1:29" ht="26.1" customHeight="1" x14ac:dyDescent="0.25">
      <c r="A2" s="39"/>
      <c r="B2" s="81" t="s">
        <v>0</v>
      </c>
      <c r="C2" s="33"/>
      <c r="D2" s="83" t="s">
        <v>11</v>
      </c>
      <c r="E2" s="33"/>
      <c r="F2" s="81" t="s">
        <v>10</v>
      </c>
      <c r="G2" s="83" t="s">
        <v>9</v>
      </c>
      <c r="H2" s="33"/>
      <c r="I2" s="85" t="s">
        <v>8</v>
      </c>
      <c r="J2" s="86"/>
      <c r="K2" s="86"/>
      <c r="L2" s="86"/>
      <c r="M2" s="87"/>
      <c r="N2" s="33"/>
      <c r="O2" s="75" t="s">
        <v>17</v>
      </c>
      <c r="P2" s="76"/>
      <c r="Q2" s="76"/>
      <c r="R2" s="76"/>
      <c r="S2" s="76"/>
      <c r="T2" s="76"/>
      <c r="U2" s="77"/>
      <c r="V2" s="11"/>
      <c r="W2" s="11"/>
      <c r="X2" s="47"/>
    </row>
    <row r="3" spans="1:29" ht="26.1" customHeight="1" thickBot="1" x14ac:dyDescent="0.3">
      <c r="A3" s="39"/>
      <c r="B3" s="82"/>
      <c r="C3" s="34"/>
      <c r="D3" s="84"/>
      <c r="E3" s="34"/>
      <c r="F3" s="82"/>
      <c r="G3" s="84"/>
      <c r="H3" s="34"/>
      <c r="I3" s="23" t="s">
        <v>1</v>
      </c>
      <c r="J3" s="24" t="s">
        <v>2</v>
      </c>
      <c r="K3" s="24" t="s">
        <v>3</v>
      </c>
      <c r="L3" s="24" t="s">
        <v>5</v>
      </c>
      <c r="M3" s="25" t="s">
        <v>4</v>
      </c>
      <c r="N3" s="34"/>
      <c r="O3" s="66" t="s">
        <v>18</v>
      </c>
      <c r="P3" s="67" t="s">
        <v>19</v>
      </c>
      <c r="Q3" s="78" t="s">
        <v>20</v>
      </c>
      <c r="R3" s="79"/>
      <c r="S3" s="79"/>
      <c r="T3" s="79"/>
      <c r="U3" s="80"/>
      <c r="V3" s="11"/>
      <c r="W3" s="11"/>
      <c r="X3" s="47"/>
    </row>
    <row r="4" spans="1:29" ht="2.1" customHeight="1" thickBot="1" x14ac:dyDescent="0.3">
      <c r="A4" s="39"/>
      <c r="B4" s="26"/>
      <c r="C4" s="26"/>
      <c r="D4" s="27"/>
      <c r="E4" s="26"/>
      <c r="F4" s="26"/>
      <c r="G4" s="26"/>
      <c r="H4" s="26"/>
      <c r="I4" s="28"/>
      <c r="J4" s="29"/>
      <c r="K4" s="29"/>
      <c r="L4" s="29"/>
      <c r="M4" s="30"/>
      <c r="N4" s="26"/>
      <c r="O4" s="62"/>
      <c r="P4" s="31"/>
      <c r="Q4" s="31"/>
      <c r="R4" s="31"/>
      <c r="S4" s="32"/>
      <c r="T4" s="32"/>
      <c r="U4" s="32"/>
      <c r="V4" s="11"/>
      <c r="W4" s="11"/>
      <c r="X4" s="47"/>
    </row>
    <row r="5" spans="1:29" ht="15" customHeight="1" x14ac:dyDescent="0.25">
      <c r="A5" s="39"/>
      <c r="B5" s="100" t="s">
        <v>7</v>
      </c>
      <c r="C5" s="35"/>
      <c r="D5" s="93">
        <v>8</v>
      </c>
      <c r="E5" s="35"/>
      <c r="F5" s="3">
        <v>10</v>
      </c>
      <c r="G5" s="13">
        <f t="shared" ref="G5:G24" si="0">F5*5</f>
        <v>50</v>
      </c>
      <c r="H5" s="35"/>
      <c r="I5" s="7">
        <v>97.971599999999995</v>
      </c>
      <c r="J5" s="7">
        <v>98.985799999999998</v>
      </c>
      <c r="K5" s="7">
        <v>98.985799999999998</v>
      </c>
      <c r="L5" s="7">
        <v>99.188599999999994</v>
      </c>
      <c r="M5" s="7">
        <v>98.783000000000001</v>
      </c>
      <c r="N5" s="35"/>
      <c r="O5" s="7">
        <f>MAX(I5:M5)</f>
        <v>99.188599999999994</v>
      </c>
      <c r="P5" s="53">
        <f t="shared" ref="P5:P24" si="1">MIN(I5:M5)</f>
        <v>97.971599999999995</v>
      </c>
      <c r="Q5" s="69">
        <f>AVERAGE(I5:M5)</f>
        <v>98.782960000000003</v>
      </c>
      <c r="R5" s="59"/>
      <c r="S5" s="93">
        <f>(SUM(Q5:Q8)/4)</f>
        <v>99.20891499999999</v>
      </c>
      <c r="T5" s="63"/>
      <c r="U5" s="103">
        <f>(SUM(S5:S24)/5)</f>
        <v>99.604464000000007</v>
      </c>
      <c r="V5" s="11"/>
      <c r="W5" s="105" t="s">
        <v>15</v>
      </c>
      <c r="X5" s="47"/>
      <c r="AC5" s="88" t="s">
        <v>21</v>
      </c>
    </row>
    <row r="6" spans="1:29" ht="15" customHeight="1" x14ac:dyDescent="0.25">
      <c r="A6" s="39"/>
      <c r="B6" s="101"/>
      <c r="C6" s="36"/>
      <c r="D6" s="94"/>
      <c r="E6" s="36"/>
      <c r="F6" s="4">
        <v>25</v>
      </c>
      <c r="G6" s="14">
        <f t="shared" si="0"/>
        <v>125</v>
      </c>
      <c r="H6" s="36"/>
      <c r="I6" s="8">
        <v>99.188599999999994</v>
      </c>
      <c r="J6" s="8">
        <v>99.391499999999994</v>
      </c>
      <c r="K6" s="8">
        <v>99.188599999999994</v>
      </c>
      <c r="L6" s="8">
        <v>99.188599999999994</v>
      </c>
      <c r="M6" s="8">
        <v>99.188599999999994</v>
      </c>
      <c r="N6" s="36"/>
      <c r="O6" s="8">
        <f t="shared" ref="O6:O24" si="2">MAX(I6:M6)</f>
        <v>99.391499999999994</v>
      </c>
      <c r="P6" s="54">
        <f t="shared" si="1"/>
        <v>99.188599999999994</v>
      </c>
      <c r="Q6" s="70">
        <f t="shared" ref="Q6:Q24" si="3">AVERAGE(I6:M6)</f>
        <v>99.229179999999999</v>
      </c>
      <c r="R6" s="60"/>
      <c r="S6" s="94"/>
      <c r="T6" s="64"/>
      <c r="U6" s="104"/>
      <c r="V6" s="11"/>
      <c r="W6" s="105"/>
      <c r="X6" s="47"/>
      <c r="AC6" s="88"/>
    </row>
    <row r="7" spans="1:29" ht="15" customHeight="1" x14ac:dyDescent="0.25">
      <c r="A7" s="39"/>
      <c r="B7" s="101"/>
      <c r="C7" s="36"/>
      <c r="D7" s="94"/>
      <c r="E7" s="36"/>
      <c r="F7" s="4">
        <v>50</v>
      </c>
      <c r="G7" s="14">
        <f t="shared" si="0"/>
        <v>250</v>
      </c>
      <c r="H7" s="36"/>
      <c r="I7" s="8">
        <v>98.985799999999998</v>
      </c>
      <c r="J7" s="8">
        <v>99.188599999999994</v>
      </c>
      <c r="K7" s="8">
        <v>99.188599999999994</v>
      </c>
      <c r="L7" s="8">
        <v>99.391499999999994</v>
      </c>
      <c r="M7" s="8">
        <v>99.594300000000004</v>
      </c>
      <c r="N7" s="36"/>
      <c r="O7" s="8">
        <f t="shared" si="2"/>
        <v>99.594300000000004</v>
      </c>
      <c r="P7" s="54">
        <f t="shared" si="1"/>
        <v>98.985799999999998</v>
      </c>
      <c r="Q7" s="70">
        <f t="shared" si="3"/>
        <v>99.269759999999991</v>
      </c>
      <c r="R7" s="60"/>
      <c r="S7" s="94"/>
      <c r="T7" s="64"/>
      <c r="U7" s="104"/>
      <c r="V7" s="11"/>
      <c r="W7" s="20">
        <v>100</v>
      </c>
      <c r="X7" s="47"/>
      <c r="AC7" s="88"/>
    </row>
    <row r="8" spans="1:29" ht="15" customHeight="1" thickBot="1" x14ac:dyDescent="0.3">
      <c r="A8" s="39"/>
      <c r="B8" s="101"/>
      <c r="C8" s="37"/>
      <c r="D8" s="95"/>
      <c r="E8" s="37"/>
      <c r="F8" s="17">
        <v>75</v>
      </c>
      <c r="G8" s="18">
        <f t="shared" si="0"/>
        <v>375</v>
      </c>
      <c r="H8" s="37"/>
      <c r="I8" s="19">
        <v>99.391499999999994</v>
      </c>
      <c r="J8" s="19">
        <v>99.797200000000004</v>
      </c>
      <c r="K8" s="19">
        <v>99.391499999999994</v>
      </c>
      <c r="L8" s="19">
        <v>99.594300000000004</v>
      </c>
      <c r="M8" s="19">
        <v>99.594300000000004</v>
      </c>
      <c r="N8" s="37"/>
      <c r="O8" s="9">
        <f t="shared" si="2"/>
        <v>99.797200000000004</v>
      </c>
      <c r="P8" s="55">
        <f t="shared" si="1"/>
        <v>99.391499999999994</v>
      </c>
      <c r="Q8" s="71">
        <f t="shared" si="3"/>
        <v>99.553759999999983</v>
      </c>
      <c r="R8" s="61"/>
      <c r="S8" s="95"/>
      <c r="T8" s="64"/>
      <c r="U8" s="104"/>
      <c r="V8" s="11"/>
      <c r="W8" s="21">
        <v>90</v>
      </c>
      <c r="X8" s="47"/>
      <c r="AC8" s="89"/>
    </row>
    <row r="9" spans="1:29" ht="15" customHeight="1" x14ac:dyDescent="0.25">
      <c r="A9" s="39"/>
      <c r="B9" s="101"/>
      <c r="C9" s="35"/>
      <c r="D9" s="90">
        <v>16</v>
      </c>
      <c r="E9" s="35"/>
      <c r="F9" s="3">
        <v>10</v>
      </c>
      <c r="G9" s="13">
        <f t="shared" si="0"/>
        <v>50</v>
      </c>
      <c r="H9" s="35"/>
      <c r="I9" s="7">
        <v>99.594300000000004</v>
      </c>
      <c r="J9" s="7">
        <v>100</v>
      </c>
      <c r="K9" s="7">
        <v>99.594300000000004</v>
      </c>
      <c r="L9" s="7">
        <v>99.797200000000004</v>
      </c>
      <c r="M9" s="7">
        <v>99.594300000000004</v>
      </c>
      <c r="N9" s="35"/>
      <c r="O9" s="7">
        <f t="shared" si="2"/>
        <v>100</v>
      </c>
      <c r="P9" s="53">
        <f t="shared" si="1"/>
        <v>99.594300000000004</v>
      </c>
      <c r="Q9" s="69">
        <f t="shared" si="3"/>
        <v>99.71602</v>
      </c>
      <c r="R9" s="59"/>
      <c r="S9" s="93">
        <f>(SUM(Q9:Q12)/4)</f>
        <v>99.797160000000005</v>
      </c>
      <c r="T9" s="64"/>
      <c r="U9" s="104"/>
      <c r="V9" s="11"/>
      <c r="W9" s="21">
        <v>80</v>
      </c>
      <c r="X9" s="47"/>
      <c r="AC9" s="96" t="s">
        <v>22</v>
      </c>
    </row>
    <row r="10" spans="1:29" ht="15" customHeight="1" x14ac:dyDescent="0.25">
      <c r="A10" s="39"/>
      <c r="B10" s="101"/>
      <c r="C10" s="36"/>
      <c r="D10" s="91"/>
      <c r="E10" s="36"/>
      <c r="F10" s="4">
        <v>25</v>
      </c>
      <c r="G10" s="14">
        <f t="shared" si="0"/>
        <v>125</v>
      </c>
      <c r="H10" s="36"/>
      <c r="I10" s="8">
        <v>99.594300000000004</v>
      </c>
      <c r="J10" s="8">
        <v>100</v>
      </c>
      <c r="K10" s="8">
        <v>99.594300000000004</v>
      </c>
      <c r="L10" s="8">
        <v>99.594300000000004</v>
      </c>
      <c r="M10" s="8">
        <v>100</v>
      </c>
      <c r="N10" s="36"/>
      <c r="O10" s="8">
        <f t="shared" si="2"/>
        <v>100</v>
      </c>
      <c r="P10" s="54">
        <f t="shared" si="1"/>
        <v>99.594300000000004</v>
      </c>
      <c r="Q10" s="70">
        <f t="shared" si="3"/>
        <v>99.756580000000014</v>
      </c>
      <c r="R10" s="60"/>
      <c r="S10" s="94"/>
      <c r="T10" s="64"/>
      <c r="U10" s="104"/>
      <c r="V10" s="11"/>
      <c r="W10" s="21">
        <v>70</v>
      </c>
      <c r="X10" s="47"/>
      <c r="AC10" s="88"/>
    </row>
    <row r="11" spans="1:29" ht="15" customHeight="1" x14ac:dyDescent="0.25">
      <c r="A11" s="39"/>
      <c r="B11" s="101"/>
      <c r="C11" s="36"/>
      <c r="D11" s="91"/>
      <c r="E11" s="36"/>
      <c r="F11" s="4">
        <v>50</v>
      </c>
      <c r="G11" s="14">
        <f t="shared" si="0"/>
        <v>250</v>
      </c>
      <c r="H11" s="36"/>
      <c r="I11" s="8">
        <v>99.797200000000004</v>
      </c>
      <c r="J11" s="8">
        <v>100</v>
      </c>
      <c r="K11" s="8">
        <v>99.594300000000004</v>
      </c>
      <c r="L11" s="8">
        <v>100</v>
      </c>
      <c r="M11" s="8">
        <v>100</v>
      </c>
      <c r="N11" s="36"/>
      <c r="O11" s="8">
        <f t="shared" si="2"/>
        <v>100</v>
      </c>
      <c r="P11" s="54">
        <f t="shared" si="1"/>
        <v>99.594300000000004</v>
      </c>
      <c r="Q11" s="70">
        <f t="shared" si="3"/>
        <v>99.878299999999996</v>
      </c>
      <c r="R11" s="60"/>
      <c r="S11" s="94"/>
      <c r="T11" s="64"/>
      <c r="U11" s="104"/>
      <c r="V11" s="11"/>
      <c r="W11" s="21">
        <v>60</v>
      </c>
      <c r="X11" s="47"/>
      <c r="AC11" s="88"/>
    </row>
    <row r="12" spans="1:29" ht="15" customHeight="1" thickBot="1" x14ac:dyDescent="0.3">
      <c r="A12" s="39"/>
      <c r="B12" s="101"/>
      <c r="C12" s="38"/>
      <c r="D12" s="92"/>
      <c r="E12" s="38"/>
      <c r="F12" s="6">
        <v>75</v>
      </c>
      <c r="G12" s="15">
        <f t="shared" si="0"/>
        <v>375</v>
      </c>
      <c r="H12" s="38"/>
      <c r="I12" s="9">
        <v>99.797200000000004</v>
      </c>
      <c r="J12" s="9">
        <v>99.797200000000004</v>
      </c>
      <c r="K12" s="9">
        <v>99.594300000000004</v>
      </c>
      <c r="L12" s="9">
        <v>100</v>
      </c>
      <c r="M12" s="9">
        <v>100</v>
      </c>
      <c r="N12" s="38"/>
      <c r="O12" s="9">
        <f t="shared" si="2"/>
        <v>100</v>
      </c>
      <c r="P12" s="55">
        <f t="shared" si="1"/>
        <v>99.594300000000004</v>
      </c>
      <c r="Q12" s="71">
        <f t="shared" si="3"/>
        <v>99.837740000000011</v>
      </c>
      <c r="R12" s="61"/>
      <c r="S12" s="95"/>
      <c r="T12" s="64"/>
      <c r="U12" s="104"/>
      <c r="V12" s="11"/>
      <c r="W12" s="21">
        <v>50</v>
      </c>
      <c r="X12" s="47"/>
      <c r="AC12" s="89"/>
    </row>
    <row r="13" spans="1:29" ht="15" customHeight="1" x14ac:dyDescent="0.25">
      <c r="A13" s="39"/>
      <c r="B13" s="101"/>
      <c r="C13" s="35"/>
      <c r="D13" s="97">
        <v>32</v>
      </c>
      <c r="E13" s="35"/>
      <c r="F13" s="3">
        <v>10</v>
      </c>
      <c r="G13" s="13">
        <f t="shared" si="0"/>
        <v>50</v>
      </c>
      <c r="H13" s="35"/>
      <c r="I13" s="7">
        <v>99.797200000000004</v>
      </c>
      <c r="J13" s="7">
        <v>99.797200000000004</v>
      </c>
      <c r="K13" s="7">
        <v>99.797200000000004</v>
      </c>
      <c r="L13" s="7">
        <v>99.797200000000004</v>
      </c>
      <c r="M13" s="7">
        <v>99.797200000000004</v>
      </c>
      <c r="N13" s="35"/>
      <c r="O13" s="7">
        <f t="shared" si="2"/>
        <v>99.797200000000004</v>
      </c>
      <c r="P13" s="53">
        <f t="shared" si="1"/>
        <v>99.797200000000004</v>
      </c>
      <c r="Q13" s="69">
        <f t="shared" si="3"/>
        <v>99.797200000000004</v>
      </c>
      <c r="R13" s="59"/>
      <c r="S13" s="93">
        <f>(SUM(Q13:Q16)/4)</f>
        <v>99.878320000000002</v>
      </c>
      <c r="T13" s="64"/>
      <c r="U13" s="104"/>
      <c r="V13" s="11"/>
      <c r="W13" s="21">
        <v>40</v>
      </c>
      <c r="X13" s="47"/>
      <c r="AC13" s="96" t="s">
        <v>23</v>
      </c>
    </row>
    <row r="14" spans="1:29" ht="15" customHeight="1" x14ac:dyDescent="0.25">
      <c r="A14" s="39"/>
      <c r="B14" s="101"/>
      <c r="C14" s="36"/>
      <c r="D14" s="98"/>
      <c r="E14" s="36"/>
      <c r="F14" s="4">
        <v>25</v>
      </c>
      <c r="G14" s="14">
        <f t="shared" si="0"/>
        <v>125</v>
      </c>
      <c r="H14" s="36"/>
      <c r="I14" s="8">
        <v>99.797200000000004</v>
      </c>
      <c r="J14" s="8">
        <v>99.797200000000004</v>
      </c>
      <c r="K14" s="8">
        <v>100</v>
      </c>
      <c r="L14" s="8">
        <v>99.797200000000004</v>
      </c>
      <c r="M14" s="8">
        <v>99.797200000000004</v>
      </c>
      <c r="N14" s="36"/>
      <c r="O14" s="8">
        <f t="shared" si="2"/>
        <v>100</v>
      </c>
      <c r="P14" s="54">
        <f t="shared" si="1"/>
        <v>99.797200000000004</v>
      </c>
      <c r="Q14" s="70">
        <f t="shared" si="3"/>
        <v>99.837760000000003</v>
      </c>
      <c r="R14" s="60"/>
      <c r="S14" s="94"/>
      <c r="T14" s="64"/>
      <c r="U14" s="104"/>
      <c r="V14" s="11"/>
      <c r="W14" s="21">
        <v>30</v>
      </c>
      <c r="X14" s="47"/>
      <c r="AC14" s="88"/>
    </row>
    <row r="15" spans="1:29" s="2" customFormat="1" ht="15" customHeight="1" x14ac:dyDescent="0.25">
      <c r="A15" s="39"/>
      <c r="B15" s="101"/>
      <c r="C15" s="36"/>
      <c r="D15" s="98"/>
      <c r="E15" s="36"/>
      <c r="F15" s="4">
        <v>50</v>
      </c>
      <c r="G15" s="14">
        <f t="shared" si="0"/>
        <v>250</v>
      </c>
      <c r="H15" s="36"/>
      <c r="I15" s="8">
        <v>100</v>
      </c>
      <c r="J15" s="8">
        <v>99.797200000000004</v>
      </c>
      <c r="K15" s="8">
        <v>100</v>
      </c>
      <c r="L15" s="8">
        <v>99.797200000000004</v>
      </c>
      <c r="M15" s="8">
        <v>100</v>
      </c>
      <c r="N15" s="36"/>
      <c r="O15" s="8">
        <f t="shared" si="2"/>
        <v>100</v>
      </c>
      <c r="P15" s="54">
        <f t="shared" si="1"/>
        <v>99.797200000000004</v>
      </c>
      <c r="Q15" s="70">
        <f t="shared" si="3"/>
        <v>99.918879999999987</v>
      </c>
      <c r="R15" s="60"/>
      <c r="S15" s="94"/>
      <c r="T15" s="64"/>
      <c r="U15" s="104"/>
      <c r="V15" s="11"/>
      <c r="W15" s="21">
        <v>20</v>
      </c>
      <c r="X15" s="47"/>
      <c r="AC15" s="88"/>
    </row>
    <row r="16" spans="1:29" ht="15" customHeight="1" thickBot="1" x14ac:dyDescent="0.3">
      <c r="A16" s="39"/>
      <c r="B16" s="101"/>
      <c r="C16" s="38"/>
      <c r="D16" s="99"/>
      <c r="E16" s="38"/>
      <c r="F16" s="6">
        <v>75</v>
      </c>
      <c r="G16" s="15">
        <f t="shared" si="0"/>
        <v>375</v>
      </c>
      <c r="H16" s="38"/>
      <c r="I16" s="9">
        <v>99.797200000000004</v>
      </c>
      <c r="J16" s="9">
        <v>100</v>
      </c>
      <c r="K16" s="9">
        <v>100</v>
      </c>
      <c r="L16" s="9">
        <v>100</v>
      </c>
      <c r="M16" s="9">
        <v>100</v>
      </c>
      <c r="N16" s="38"/>
      <c r="O16" s="9">
        <f t="shared" si="2"/>
        <v>100</v>
      </c>
      <c r="P16" s="55">
        <f t="shared" si="1"/>
        <v>99.797200000000004</v>
      </c>
      <c r="Q16" s="71">
        <f t="shared" si="3"/>
        <v>99.959440000000001</v>
      </c>
      <c r="R16" s="61"/>
      <c r="S16" s="95"/>
      <c r="T16" s="64"/>
      <c r="U16" s="104"/>
      <c r="V16" s="11"/>
      <c r="W16" s="21">
        <v>10</v>
      </c>
      <c r="X16" s="47"/>
      <c r="AC16" s="89"/>
    </row>
    <row r="17" spans="1:29" ht="15" customHeight="1" x14ac:dyDescent="0.25">
      <c r="A17" s="39"/>
      <c r="B17" s="101"/>
      <c r="C17" s="35"/>
      <c r="D17" s="97">
        <v>64</v>
      </c>
      <c r="E17" s="35"/>
      <c r="F17" s="3">
        <v>10</v>
      </c>
      <c r="G17" s="13">
        <f t="shared" si="0"/>
        <v>50</v>
      </c>
      <c r="H17" s="35"/>
      <c r="I17" s="7">
        <v>99.188599999999994</v>
      </c>
      <c r="J17" s="7">
        <v>99.188599999999994</v>
      </c>
      <c r="K17" s="7">
        <v>99.391499999999994</v>
      </c>
      <c r="L17" s="7">
        <v>99.391499999999994</v>
      </c>
      <c r="M17" s="7">
        <v>99.391499999999994</v>
      </c>
      <c r="N17" s="35"/>
      <c r="O17" s="7">
        <f t="shared" si="2"/>
        <v>99.391499999999994</v>
      </c>
      <c r="P17" s="53">
        <f t="shared" si="1"/>
        <v>99.188599999999994</v>
      </c>
      <c r="Q17" s="69">
        <f t="shared" si="3"/>
        <v>99.310339999999997</v>
      </c>
      <c r="R17" s="59"/>
      <c r="S17" s="93">
        <f>(SUM(Q17:Q20)/4)</f>
        <v>99.462465000000009</v>
      </c>
      <c r="T17" s="64"/>
      <c r="U17" s="104"/>
      <c r="V17" s="11"/>
      <c r="W17" s="22">
        <v>0</v>
      </c>
      <c r="X17" s="47"/>
      <c r="AC17" s="96" t="s">
        <v>24</v>
      </c>
    </row>
    <row r="18" spans="1:29" ht="15" customHeight="1" x14ac:dyDescent="0.25">
      <c r="A18" s="39"/>
      <c r="B18" s="101"/>
      <c r="C18" s="36"/>
      <c r="D18" s="98"/>
      <c r="E18" s="36"/>
      <c r="F18" s="4">
        <v>25</v>
      </c>
      <c r="G18" s="14">
        <f t="shared" si="0"/>
        <v>125</v>
      </c>
      <c r="H18" s="36"/>
      <c r="I18" s="8">
        <v>98.985799999999998</v>
      </c>
      <c r="J18" s="8">
        <v>99.391499999999994</v>
      </c>
      <c r="K18" s="8">
        <v>99.391499999999994</v>
      </c>
      <c r="L18" s="8">
        <v>99.391499999999994</v>
      </c>
      <c r="M18" s="8">
        <v>99.594300000000004</v>
      </c>
      <c r="N18" s="36"/>
      <c r="O18" s="8">
        <f t="shared" si="2"/>
        <v>99.594300000000004</v>
      </c>
      <c r="P18" s="54">
        <f t="shared" si="1"/>
        <v>98.985799999999998</v>
      </c>
      <c r="Q18" s="70">
        <f t="shared" si="3"/>
        <v>99.350920000000002</v>
      </c>
      <c r="R18" s="60"/>
      <c r="S18" s="94"/>
      <c r="T18" s="64"/>
      <c r="U18" s="104"/>
      <c r="V18" s="11"/>
      <c r="W18" s="106" t="s">
        <v>14</v>
      </c>
      <c r="X18" s="47"/>
      <c r="AC18" s="88"/>
    </row>
    <row r="19" spans="1:29" ht="15" customHeight="1" x14ac:dyDescent="0.25">
      <c r="A19" s="39"/>
      <c r="B19" s="101"/>
      <c r="C19" s="36"/>
      <c r="D19" s="98"/>
      <c r="E19" s="36"/>
      <c r="F19" s="5">
        <v>50</v>
      </c>
      <c r="G19" s="16">
        <f t="shared" si="0"/>
        <v>250</v>
      </c>
      <c r="H19" s="36"/>
      <c r="I19" s="10">
        <v>99.594300000000004</v>
      </c>
      <c r="J19" s="10">
        <v>99.594300000000004</v>
      </c>
      <c r="K19" s="10">
        <v>99.594300000000004</v>
      </c>
      <c r="L19" s="10">
        <v>99.594300000000004</v>
      </c>
      <c r="M19" s="10">
        <v>99.594300000000004</v>
      </c>
      <c r="N19" s="36"/>
      <c r="O19" s="8">
        <f t="shared" si="2"/>
        <v>99.594300000000004</v>
      </c>
      <c r="P19" s="54">
        <f t="shared" si="1"/>
        <v>99.594300000000004</v>
      </c>
      <c r="Q19" s="72">
        <f t="shared" si="3"/>
        <v>99.594300000000004</v>
      </c>
      <c r="R19" s="60"/>
      <c r="S19" s="94"/>
      <c r="T19" s="64"/>
      <c r="U19" s="104"/>
      <c r="V19" s="11"/>
      <c r="W19" s="106"/>
      <c r="X19" s="47"/>
      <c r="AC19" s="88"/>
    </row>
    <row r="20" spans="1:29" ht="15" customHeight="1" thickBot="1" x14ac:dyDescent="0.3">
      <c r="A20" s="39"/>
      <c r="B20" s="101"/>
      <c r="C20" s="38"/>
      <c r="D20" s="99"/>
      <c r="E20" s="38"/>
      <c r="F20" s="6">
        <v>75</v>
      </c>
      <c r="G20" s="15">
        <f t="shared" si="0"/>
        <v>375</v>
      </c>
      <c r="H20" s="38"/>
      <c r="I20" s="9">
        <v>99.594300000000004</v>
      </c>
      <c r="J20" s="9">
        <v>99.594300000000004</v>
      </c>
      <c r="K20" s="9">
        <v>99.594300000000004</v>
      </c>
      <c r="L20" s="9">
        <v>99.594300000000004</v>
      </c>
      <c r="M20" s="9">
        <v>99.594300000000004</v>
      </c>
      <c r="N20" s="38"/>
      <c r="O20" s="9">
        <f t="shared" si="2"/>
        <v>99.594300000000004</v>
      </c>
      <c r="P20" s="55">
        <f t="shared" si="1"/>
        <v>99.594300000000004</v>
      </c>
      <c r="Q20" s="71">
        <f t="shared" si="3"/>
        <v>99.594300000000004</v>
      </c>
      <c r="R20" s="61"/>
      <c r="S20" s="95"/>
      <c r="T20" s="64"/>
      <c r="U20" s="104"/>
      <c r="V20" s="11"/>
      <c r="W20" s="11"/>
      <c r="X20" s="47"/>
      <c r="AC20" s="89"/>
    </row>
    <row r="21" spans="1:29" ht="15" customHeight="1" x14ac:dyDescent="0.25">
      <c r="A21" s="39"/>
      <c r="B21" s="101"/>
      <c r="C21" s="35"/>
      <c r="D21" s="97">
        <v>128</v>
      </c>
      <c r="E21" s="35"/>
      <c r="F21" s="3">
        <v>10</v>
      </c>
      <c r="G21" s="13">
        <f t="shared" si="0"/>
        <v>50</v>
      </c>
      <c r="H21" s="35"/>
      <c r="I21" s="7">
        <v>99.594300000000004</v>
      </c>
      <c r="J21" s="7">
        <v>99.797200000000004</v>
      </c>
      <c r="K21" s="7">
        <v>99.797200000000004</v>
      </c>
      <c r="L21" s="7">
        <v>100</v>
      </c>
      <c r="M21" s="7">
        <v>99.594300000000004</v>
      </c>
      <c r="N21" s="35"/>
      <c r="O21" s="7">
        <f t="shared" si="2"/>
        <v>100</v>
      </c>
      <c r="P21" s="53">
        <f t="shared" si="1"/>
        <v>99.594300000000004</v>
      </c>
      <c r="Q21" s="69">
        <f t="shared" si="3"/>
        <v>99.756600000000006</v>
      </c>
      <c r="R21" s="59"/>
      <c r="S21" s="93">
        <f>(SUM(Q21:Q24)/4)</f>
        <v>99.675460000000015</v>
      </c>
      <c r="T21" s="64"/>
      <c r="U21" s="104"/>
      <c r="V21" s="11"/>
      <c r="W21" s="11"/>
      <c r="X21" s="47"/>
      <c r="AC21" s="96" t="s">
        <v>25</v>
      </c>
    </row>
    <row r="22" spans="1:29" ht="15" customHeight="1" x14ac:dyDescent="0.25">
      <c r="A22" s="39"/>
      <c r="B22" s="101"/>
      <c r="C22" s="36"/>
      <c r="D22" s="98"/>
      <c r="E22" s="36"/>
      <c r="F22" s="4">
        <v>25</v>
      </c>
      <c r="G22" s="14">
        <f t="shared" si="0"/>
        <v>125</v>
      </c>
      <c r="H22" s="36"/>
      <c r="I22" s="8">
        <v>99.797200000000004</v>
      </c>
      <c r="J22" s="8">
        <v>99.594300000000004</v>
      </c>
      <c r="K22" s="8">
        <v>99.797200000000004</v>
      </c>
      <c r="L22" s="8">
        <v>99.594300000000004</v>
      </c>
      <c r="M22" s="8">
        <v>99.594300000000004</v>
      </c>
      <c r="N22" s="36"/>
      <c r="O22" s="8">
        <f t="shared" si="2"/>
        <v>99.797200000000004</v>
      </c>
      <c r="P22" s="54">
        <f t="shared" si="1"/>
        <v>99.594300000000004</v>
      </c>
      <c r="Q22" s="70">
        <f t="shared" si="3"/>
        <v>99.675460000000001</v>
      </c>
      <c r="R22" s="60"/>
      <c r="S22" s="94"/>
      <c r="T22" s="64"/>
      <c r="U22" s="104"/>
      <c r="V22" s="11"/>
      <c r="W22" s="11"/>
      <c r="X22" s="47"/>
      <c r="AC22" s="88"/>
    </row>
    <row r="23" spans="1:29" ht="15" customHeight="1" x14ac:dyDescent="0.25">
      <c r="A23" s="39"/>
      <c r="B23" s="101"/>
      <c r="C23" s="36"/>
      <c r="D23" s="98"/>
      <c r="E23" s="36"/>
      <c r="F23" s="4">
        <v>50</v>
      </c>
      <c r="G23" s="14">
        <f t="shared" si="0"/>
        <v>250</v>
      </c>
      <c r="H23" s="36"/>
      <c r="I23" s="8">
        <v>99.594300000000004</v>
      </c>
      <c r="J23" s="8">
        <v>99.594300000000004</v>
      </c>
      <c r="K23" s="8">
        <v>99.594300000000004</v>
      </c>
      <c r="L23" s="8">
        <v>99.594300000000004</v>
      </c>
      <c r="M23" s="8">
        <v>99.391499999999994</v>
      </c>
      <c r="N23" s="36"/>
      <c r="O23" s="8">
        <f t="shared" si="2"/>
        <v>99.594300000000004</v>
      </c>
      <c r="P23" s="54">
        <f t="shared" si="1"/>
        <v>99.391499999999994</v>
      </c>
      <c r="Q23" s="70">
        <f t="shared" si="3"/>
        <v>99.553740000000005</v>
      </c>
      <c r="R23" s="60"/>
      <c r="S23" s="94"/>
      <c r="T23" s="64"/>
      <c r="U23" s="104"/>
      <c r="V23" s="11"/>
      <c r="W23" s="106" t="s">
        <v>13</v>
      </c>
      <c r="X23" s="47"/>
      <c r="AC23" s="88"/>
    </row>
    <row r="24" spans="1:29" ht="15" customHeight="1" thickBot="1" x14ac:dyDescent="0.3">
      <c r="A24" s="39"/>
      <c r="B24" s="102"/>
      <c r="C24" s="38"/>
      <c r="D24" s="99"/>
      <c r="E24" s="38"/>
      <c r="F24" s="6">
        <v>75</v>
      </c>
      <c r="G24" s="15">
        <f t="shared" si="0"/>
        <v>375</v>
      </c>
      <c r="H24" s="38"/>
      <c r="I24" s="9">
        <v>99.797200000000004</v>
      </c>
      <c r="J24" s="9">
        <v>99.797200000000004</v>
      </c>
      <c r="K24" s="9">
        <v>99.797200000000004</v>
      </c>
      <c r="L24" s="9">
        <v>99.594300000000004</v>
      </c>
      <c r="M24" s="9">
        <v>99.594300000000004</v>
      </c>
      <c r="N24" s="38"/>
      <c r="O24" s="9">
        <f t="shared" si="2"/>
        <v>99.797200000000004</v>
      </c>
      <c r="P24" s="55">
        <f t="shared" si="1"/>
        <v>99.594300000000004</v>
      </c>
      <c r="Q24" s="71">
        <f t="shared" si="3"/>
        <v>99.716039999999992</v>
      </c>
      <c r="R24" s="61"/>
      <c r="S24" s="95"/>
      <c r="T24" s="64"/>
      <c r="U24" s="104"/>
      <c r="V24" s="11"/>
      <c r="W24" s="106"/>
      <c r="X24" s="47"/>
      <c r="AC24" s="89"/>
    </row>
    <row r="25" spans="1:29" ht="2.1" customHeight="1" thickBot="1" x14ac:dyDescent="0.3">
      <c r="A25" s="39"/>
      <c r="B25" s="51"/>
      <c r="C25" s="26"/>
      <c r="D25" s="26"/>
      <c r="E25" s="27"/>
      <c r="F25" s="26"/>
      <c r="G25" s="26"/>
      <c r="H25" s="26"/>
      <c r="I25" s="26"/>
      <c r="J25" s="28"/>
      <c r="K25" s="29"/>
      <c r="L25" s="29"/>
      <c r="M25" s="29"/>
      <c r="N25" s="29"/>
      <c r="O25" s="51"/>
      <c r="P25" s="56"/>
      <c r="Q25" s="73"/>
      <c r="R25" s="27"/>
      <c r="S25" s="58"/>
      <c r="T25" s="32"/>
      <c r="U25" s="32"/>
      <c r="V25" s="32"/>
      <c r="W25" s="48"/>
      <c r="X25" s="47"/>
      <c r="AC25" s="12"/>
    </row>
    <row r="26" spans="1:29" ht="15" customHeight="1" x14ac:dyDescent="0.25">
      <c r="A26" s="39"/>
      <c r="B26" s="107" t="s">
        <v>16</v>
      </c>
      <c r="C26" s="35"/>
      <c r="D26" s="93">
        <v>8</v>
      </c>
      <c r="E26" s="35"/>
      <c r="F26" s="3">
        <v>10</v>
      </c>
      <c r="G26" s="13">
        <f t="shared" ref="G26:G45" si="4">F26*5</f>
        <v>50</v>
      </c>
      <c r="H26" s="35"/>
      <c r="I26" s="7">
        <v>99.594300000000004</v>
      </c>
      <c r="J26" s="7">
        <v>99.594300000000004</v>
      </c>
      <c r="K26" s="7">
        <v>99.594300000000004</v>
      </c>
      <c r="L26" s="7">
        <v>99.594300000000004</v>
      </c>
      <c r="M26" s="7">
        <v>99.594300000000004</v>
      </c>
      <c r="N26" s="35"/>
      <c r="O26" s="7">
        <f>MAX(I26:M26)</f>
        <v>99.594300000000004</v>
      </c>
      <c r="P26" s="53">
        <f t="shared" ref="P26:P45" si="5">MIN(I26:M26)</f>
        <v>99.594300000000004</v>
      </c>
      <c r="Q26" s="69">
        <f t="shared" ref="Q26:Q45" si="6">AVERAGE(I26:M26)</f>
        <v>99.594300000000004</v>
      </c>
      <c r="R26" s="59"/>
      <c r="S26" s="93">
        <f>(SUM(Q26:Q29)/4)</f>
        <v>99.675459999999987</v>
      </c>
      <c r="T26" s="64"/>
      <c r="U26" s="104">
        <f>(SUM(S26:S45)/5)</f>
        <v>99.046649999999985</v>
      </c>
      <c r="V26" s="11"/>
      <c r="W26" s="20">
        <v>90</v>
      </c>
      <c r="X26" s="47"/>
      <c r="Z26" s="1"/>
    </row>
    <row r="27" spans="1:29" ht="15" customHeight="1" x14ac:dyDescent="0.25">
      <c r="A27" s="39"/>
      <c r="B27" s="108"/>
      <c r="C27" s="36"/>
      <c r="D27" s="94"/>
      <c r="E27" s="36"/>
      <c r="F27" s="4">
        <v>25</v>
      </c>
      <c r="G27" s="14">
        <f t="shared" si="4"/>
        <v>125</v>
      </c>
      <c r="H27" s="36"/>
      <c r="I27" s="8">
        <v>99.797200000000004</v>
      </c>
      <c r="J27" s="8">
        <v>99.594300000000004</v>
      </c>
      <c r="K27" s="8">
        <v>99.594300000000004</v>
      </c>
      <c r="L27" s="8">
        <v>99.594300000000004</v>
      </c>
      <c r="M27" s="8">
        <v>99.594300000000004</v>
      </c>
      <c r="N27" s="36"/>
      <c r="O27" s="8">
        <f t="shared" ref="O27:O45" si="7">MAX(I27:M27)</f>
        <v>99.797200000000004</v>
      </c>
      <c r="P27" s="54">
        <f t="shared" si="5"/>
        <v>99.594300000000004</v>
      </c>
      <c r="Q27" s="70">
        <f t="shared" si="6"/>
        <v>99.634879999999995</v>
      </c>
      <c r="R27" s="60"/>
      <c r="S27" s="94"/>
      <c r="T27" s="64"/>
      <c r="U27" s="104"/>
      <c r="V27" s="11"/>
      <c r="W27" s="21">
        <v>80</v>
      </c>
      <c r="X27" s="47"/>
    </row>
    <row r="28" spans="1:29" ht="15" customHeight="1" x14ac:dyDescent="0.25">
      <c r="A28" s="39"/>
      <c r="B28" s="108"/>
      <c r="C28" s="36"/>
      <c r="D28" s="94"/>
      <c r="E28" s="36"/>
      <c r="F28" s="4">
        <v>50</v>
      </c>
      <c r="G28" s="14">
        <f t="shared" si="4"/>
        <v>250</v>
      </c>
      <c r="H28" s="36"/>
      <c r="I28" s="8">
        <v>99.797200000000004</v>
      </c>
      <c r="J28" s="8">
        <v>99.797200000000004</v>
      </c>
      <c r="K28" s="8">
        <v>99.594300000000004</v>
      </c>
      <c r="L28" s="8">
        <v>99.594300000000004</v>
      </c>
      <c r="M28" s="8">
        <v>99.594300000000004</v>
      </c>
      <c r="N28" s="36"/>
      <c r="O28" s="8">
        <f t="shared" si="7"/>
        <v>99.797200000000004</v>
      </c>
      <c r="P28" s="54">
        <f t="shared" si="5"/>
        <v>99.594300000000004</v>
      </c>
      <c r="Q28" s="70">
        <f t="shared" si="6"/>
        <v>99.675460000000001</v>
      </c>
      <c r="R28" s="60"/>
      <c r="S28" s="94"/>
      <c r="T28" s="64"/>
      <c r="U28" s="104"/>
      <c r="V28" s="11"/>
      <c r="W28" s="21">
        <v>70</v>
      </c>
      <c r="X28" s="47"/>
    </row>
    <row r="29" spans="1:29" ht="15" customHeight="1" thickBot="1" x14ac:dyDescent="0.3">
      <c r="A29" s="39"/>
      <c r="B29" s="108"/>
      <c r="C29" s="38"/>
      <c r="D29" s="95"/>
      <c r="E29" s="38"/>
      <c r="F29" s="6">
        <v>75</v>
      </c>
      <c r="G29" s="15">
        <f t="shared" si="4"/>
        <v>375</v>
      </c>
      <c r="H29" s="38"/>
      <c r="I29" s="9">
        <v>99.797200000000004</v>
      </c>
      <c r="J29" s="9">
        <v>99.797200000000004</v>
      </c>
      <c r="K29" s="9">
        <v>99.797200000000004</v>
      </c>
      <c r="L29" s="9">
        <v>99.797200000000004</v>
      </c>
      <c r="M29" s="9">
        <v>99.797200000000004</v>
      </c>
      <c r="N29" s="38"/>
      <c r="O29" s="9">
        <f t="shared" si="7"/>
        <v>99.797200000000004</v>
      </c>
      <c r="P29" s="55">
        <f t="shared" si="5"/>
        <v>99.797200000000004</v>
      </c>
      <c r="Q29" s="71">
        <f t="shared" si="6"/>
        <v>99.797200000000004</v>
      </c>
      <c r="R29" s="61"/>
      <c r="S29" s="95"/>
      <c r="T29" s="64"/>
      <c r="U29" s="104"/>
      <c r="V29" s="11"/>
      <c r="W29" s="21">
        <v>60</v>
      </c>
      <c r="X29" s="47"/>
    </row>
    <row r="30" spans="1:29" ht="15" customHeight="1" x14ac:dyDescent="0.25">
      <c r="A30" s="39"/>
      <c r="B30" s="108"/>
      <c r="C30" s="35"/>
      <c r="D30" s="90">
        <v>16</v>
      </c>
      <c r="E30" s="35"/>
      <c r="F30" s="3">
        <v>10</v>
      </c>
      <c r="G30" s="13">
        <f t="shared" si="4"/>
        <v>50</v>
      </c>
      <c r="H30" s="35"/>
      <c r="I30" s="7">
        <v>99.797200000000004</v>
      </c>
      <c r="J30" s="7">
        <v>99.594300000000004</v>
      </c>
      <c r="K30" s="7">
        <v>99.594300000000004</v>
      </c>
      <c r="L30" s="7">
        <v>99.797200000000004</v>
      </c>
      <c r="M30" s="7">
        <v>99.594300000000004</v>
      </c>
      <c r="N30" s="35"/>
      <c r="O30" s="7">
        <f t="shared" si="7"/>
        <v>99.797200000000004</v>
      </c>
      <c r="P30" s="53">
        <f t="shared" si="5"/>
        <v>99.594300000000004</v>
      </c>
      <c r="Q30" s="69">
        <f t="shared" si="6"/>
        <v>99.675460000000001</v>
      </c>
      <c r="R30" s="59"/>
      <c r="S30" s="93">
        <f>(SUM(Q30:Q33)/4)</f>
        <v>99.655169999999998</v>
      </c>
      <c r="T30" s="64"/>
      <c r="U30" s="104"/>
      <c r="V30" s="11"/>
      <c r="W30" s="21">
        <v>50</v>
      </c>
      <c r="X30" s="47"/>
    </row>
    <row r="31" spans="1:29" ht="15" customHeight="1" x14ac:dyDescent="0.25">
      <c r="A31" s="39"/>
      <c r="B31" s="108"/>
      <c r="C31" s="36"/>
      <c r="D31" s="91"/>
      <c r="E31" s="36"/>
      <c r="F31" s="4">
        <v>25</v>
      </c>
      <c r="G31" s="14">
        <f t="shared" si="4"/>
        <v>125</v>
      </c>
      <c r="H31" s="36"/>
      <c r="I31" s="8">
        <v>99.797200000000004</v>
      </c>
      <c r="J31" s="8">
        <v>99.594300000000004</v>
      </c>
      <c r="K31" s="8">
        <v>99.594300000000004</v>
      </c>
      <c r="L31" s="8">
        <v>99.594300000000004</v>
      </c>
      <c r="M31" s="8">
        <v>99.594300000000004</v>
      </c>
      <c r="N31" s="36"/>
      <c r="O31" s="8">
        <f t="shared" si="7"/>
        <v>99.797200000000004</v>
      </c>
      <c r="P31" s="54">
        <f t="shared" si="5"/>
        <v>99.594300000000004</v>
      </c>
      <c r="Q31" s="70">
        <f t="shared" si="6"/>
        <v>99.634879999999995</v>
      </c>
      <c r="R31" s="60"/>
      <c r="S31" s="94"/>
      <c r="T31" s="64"/>
      <c r="U31" s="104"/>
      <c r="V31" s="11"/>
      <c r="W31" s="21">
        <v>40</v>
      </c>
      <c r="X31" s="47"/>
    </row>
    <row r="32" spans="1:29" s="2" customFormat="1" ht="15" customHeight="1" x14ac:dyDescent="0.25">
      <c r="A32" s="39"/>
      <c r="B32" s="108"/>
      <c r="C32" s="36"/>
      <c r="D32" s="91"/>
      <c r="E32" s="36"/>
      <c r="F32" s="4">
        <v>50</v>
      </c>
      <c r="G32" s="14">
        <f t="shared" si="4"/>
        <v>250</v>
      </c>
      <c r="H32" s="36"/>
      <c r="I32" s="8">
        <v>99.594300000000004</v>
      </c>
      <c r="J32" s="8">
        <v>99.594300000000004</v>
      </c>
      <c r="K32" s="8">
        <v>99.594300000000004</v>
      </c>
      <c r="L32" s="8">
        <v>99.594300000000004</v>
      </c>
      <c r="M32" s="8">
        <v>99.594300000000004</v>
      </c>
      <c r="N32" s="36"/>
      <c r="O32" s="8">
        <f t="shared" si="7"/>
        <v>99.594300000000004</v>
      </c>
      <c r="P32" s="54">
        <f t="shared" si="5"/>
        <v>99.594300000000004</v>
      </c>
      <c r="Q32" s="70">
        <f t="shared" si="6"/>
        <v>99.594300000000004</v>
      </c>
      <c r="R32" s="60"/>
      <c r="S32" s="94"/>
      <c r="T32" s="64"/>
      <c r="U32" s="104"/>
      <c r="V32" s="11"/>
      <c r="W32" s="21">
        <v>30</v>
      </c>
      <c r="X32" s="47"/>
    </row>
    <row r="33" spans="1:24" ht="15" customHeight="1" thickBot="1" x14ac:dyDescent="0.3">
      <c r="A33" s="39"/>
      <c r="B33" s="108"/>
      <c r="C33" s="38"/>
      <c r="D33" s="92"/>
      <c r="E33" s="38"/>
      <c r="F33" s="6">
        <v>75</v>
      </c>
      <c r="G33" s="15">
        <f t="shared" si="4"/>
        <v>375</v>
      </c>
      <c r="H33" s="38"/>
      <c r="I33" s="9">
        <v>99.797200000000004</v>
      </c>
      <c r="J33" s="9">
        <v>99.594300000000004</v>
      </c>
      <c r="K33" s="9">
        <v>99.797200000000004</v>
      </c>
      <c r="L33" s="9">
        <v>99.594300000000004</v>
      </c>
      <c r="M33" s="9">
        <v>99.797200000000004</v>
      </c>
      <c r="N33" s="38"/>
      <c r="O33" s="9">
        <f t="shared" si="7"/>
        <v>99.797200000000004</v>
      </c>
      <c r="P33" s="55">
        <f t="shared" si="5"/>
        <v>99.594300000000004</v>
      </c>
      <c r="Q33" s="71">
        <f t="shared" si="6"/>
        <v>99.716039999999992</v>
      </c>
      <c r="R33" s="61"/>
      <c r="S33" s="95"/>
      <c r="T33" s="64"/>
      <c r="U33" s="104"/>
      <c r="V33" s="11"/>
      <c r="W33" s="21">
        <v>20</v>
      </c>
      <c r="X33" s="47"/>
    </row>
    <row r="34" spans="1:24" ht="15" customHeight="1" x14ac:dyDescent="0.25">
      <c r="A34" s="39"/>
      <c r="B34" s="108"/>
      <c r="C34" s="35"/>
      <c r="D34" s="97">
        <v>32</v>
      </c>
      <c r="E34" s="35"/>
      <c r="F34" s="3">
        <v>10</v>
      </c>
      <c r="G34" s="13">
        <f t="shared" si="4"/>
        <v>50</v>
      </c>
      <c r="H34" s="35"/>
      <c r="I34" s="7">
        <v>99.188599999999994</v>
      </c>
      <c r="J34" s="7">
        <v>98.174400000000006</v>
      </c>
      <c r="K34" s="7">
        <v>99.188599999999994</v>
      </c>
      <c r="L34" s="7">
        <v>99.391499999999994</v>
      </c>
      <c r="M34" s="7">
        <v>99.391499999999994</v>
      </c>
      <c r="N34" s="35"/>
      <c r="O34" s="7">
        <f t="shared" si="7"/>
        <v>99.391499999999994</v>
      </c>
      <c r="P34" s="53">
        <f t="shared" si="5"/>
        <v>98.174400000000006</v>
      </c>
      <c r="Q34" s="69">
        <f t="shared" si="6"/>
        <v>99.06692000000001</v>
      </c>
      <c r="R34" s="59"/>
      <c r="S34" s="93">
        <f>(SUM(Q34:Q37)/4)</f>
        <v>99.188630000000003</v>
      </c>
      <c r="T34" s="64"/>
      <c r="U34" s="104"/>
      <c r="V34" s="11"/>
      <c r="W34" s="21">
        <v>10</v>
      </c>
      <c r="X34" s="47"/>
    </row>
    <row r="35" spans="1:24" ht="15" customHeight="1" x14ac:dyDescent="0.25">
      <c r="A35" s="39"/>
      <c r="B35" s="108"/>
      <c r="C35" s="36"/>
      <c r="D35" s="98"/>
      <c r="E35" s="36"/>
      <c r="F35" s="4">
        <v>25</v>
      </c>
      <c r="G35" s="14">
        <f t="shared" si="4"/>
        <v>125</v>
      </c>
      <c r="H35" s="36"/>
      <c r="I35" s="8">
        <v>98.783000000000001</v>
      </c>
      <c r="J35" s="8">
        <v>98.174400000000006</v>
      </c>
      <c r="K35" s="8">
        <v>99.594300000000004</v>
      </c>
      <c r="L35" s="8">
        <v>99.391499999999994</v>
      </c>
      <c r="M35" s="8">
        <v>98.985799999999998</v>
      </c>
      <c r="N35" s="36"/>
      <c r="O35" s="8">
        <f t="shared" si="7"/>
        <v>99.594300000000004</v>
      </c>
      <c r="P35" s="54">
        <f t="shared" si="5"/>
        <v>98.174400000000006</v>
      </c>
      <c r="Q35" s="70">
        <f t="shared" si="6"/>
        <v>98.985799999999998</v>
      </c>
      <c r="R35" s="60"/>
      <c r="S35" s="94"/>
      <c r="T35" s="64"/>
      <c r="U35" s="104"/>
      <c r="V35" s="11"/>
      <c r="W35" s="22">
        <v>0</v>
      </c>
      <c r="X35" s="47"/>
    </row>
    <row r="36" spans="1:24" ht="15" customHeight="1" x14ac:dyDescent="0.25">
      <c r="A36" s="39"/>
      <c r="B36" s="108"/>
      <c r="C36" s="36"/>
      <c r="D36" s="98"/>
      <c r="E36" s="36"/>
      <c r="F36" s="4">
        <v>50</v>
      </c>
      <c r="G36" s="14">
        <f t="shared" si="4"/>
        <v>250</v>
      </c>
      <c r="H36" s="36"/>
      <c r="I36" s="8">
        <v>99.594300000000004</v>
      </c>
      <c r="J36" s="8">
        <v>99.594300000000004</v>
      </c>
      <c r="K36" s="8">
        <v>99.594300000000004</v>
      </c>
      <c r="L36" s="8">
        <v>98.985799999999998</v>
      </c>
      <c r="M36" s="8">
        <v>98.377300000000005</v>
      </c>
      <c r="N36" s="36"/>
      <c r="O36" s="8">
        <f t="shared" si="7"/>
        <v>99.594300000000004</v>
      </c>
      <c r="P36" s="54">
        <f t="shared" si="5"/>
        <v>98.377300000000005</v>
      </c>
      <c r="Q36" s="70">
        <f t="shared" si="6"/>
        <v>99.229200000000006</v>
      </c>
      <c r="R36" s="60"/>
      <c r="S36" s="94"/>
      <c r="T36" s="64"/>
      <c r="U36" s="104"/>
      <c r="V36" s="11"/>
      <c r="W36" s="106" t="s">
        <v>12</v>
      </c>
      <c r="X36" s="47"/>
    </row>
    <row r="37" spans="1:24" ht="15" customHeight="1" thickBot="1" x14ac:dyDescent="0.3">
      <c r="A37" s="39"/>
      <c r="B37" s="108"/>
      <c r="C37" s="38"/>
      <c r="D37" s="99"/>
      <c r="E37" s="38"/>
      <c r="F37" s="6">
        <v>75</v>
      </c>
      <c r="G37" s="15">
        <f t="shared" si="4"/>
        <v>375</v>
      </c>
      <c r="H37" s="38"/>
      <c r="I37" s="9">
        <v>98.985799999999998</v>
      </c>
      <c r="J37" s="9">
        <v>99.594300000000004</v>
      </c>
      <c r="K37" s="9">
        <v>99.594300000000004</v>
      </c>
      <c r="L37" s="9">
        <v>99.594300000000004</v>
      </c>
      <c r="M37" s="9">
        <v>99.594300000000004</v>
      </c>
      <c r="N37" s="38"/>
      <c r="O37" s="9">
        <f t="shared" si="7"/>
        <v>99.594300000000004</v>
      </c>
      <c r="P37" s="55">
        <f t="shared" si="5"/>
        <v>98.985799999999998</v>
      </c>
      <c r="Q37" s="71">
        <f t="shared" si="6"/>
        <v>99.472599999999986</v>
      </c>
      <c r="R37" s="61"/>
      <c r="S37" s="95"/>
      <c r="T37" s="64"/>
      <c r="U37" s="104"/>
      <c r="V37" s="11"/>
      <c r="W37" s="106"/>
      <c r="X37" s="47"/>
    </row>
    <row r="38" spans="1:24" ht="15" customHeight="1" x14ac:dyDescent="0.25">
      <c r="A38" s="39"/>
      <c r="B38" s="108"/>
      <c r="C38" s="35"/>
      <c r="D38" s="97">
        <v>64</v>
      </c>
      <c r="E38" s="35"/>
      <c r="F38" s="3">
        <v>10</v>
      </c>
      <c r="G38" s="13">
        <f t="shared" si="4"/>
        <v>50</v>
      </c>
      <c r="H38" s="35"/>
      <c r="I38" s="7">
        <v>98.174400000000006</v>
      </c>
      <c r="J38" s="7">
        <v>96.957400000000007</v>
      </c>
      <c r="K38" s="7">
        <v>97.971599999999995</v>
      </c>
      <c r="L38" s="7">
        <v>98.377300000000005</v>
      </c>
      <c r="M38" s="7">
        <v>98.985799999999998</v>
      </c>
      <c r="N38" s="35"/>
      <c r="O38" s="7">
        <f t="shared" si="7"/>
        <v>98.985799999999998</v>
      </c>
      <c r="P38" s="53">
        <f t="shared" si="5"/>
        <v>96.957400000000007</v>
      </c>
      <c r="Q38" s="69">
        <f t="shared" si="6"/>
        <v>98.093299999999985</v>
      </c>
      <c r="R38" s="59"/>
      <c r="S38" s="93">
        <f>(SUM(Q38:Q41)/4)</f>
        <v>98.316429999999983</v>
      </c>
      <c r="T38" s="64"/>
      <c r="U38" s="104"/>
      <c r="V38" s="11"/>
      <c r="W38" s="11"/>
      <c r="X38" s="47"/>
    </row>
    <row r="39" spans="1:24" ht="15" customHeight="1" x14ac:dyDescent="0.25">
      <c r="A39" s="39"/>
      <c r="B39" s="108"/>
      <c r="C39" s="36"/>
      <c r="D39" s="98"/>
      <c r="E39" s="36"/>
      <c r="F39" s="4">
        <v>25</v>
      </c>
      <c r="G39" s="14">
        <f t="shared" si="4"/>
        <v>125</v>
      </c>
      <c r="H39" s="36"/>
      <c r="I39" s="8">
        <v>98.377300000000005</v>
      </c>
      <c r="J39" s="8">
        <v>97.768799999999999</v>
      </c>
      <c r="K39" s="8">
        <v>98.377300000000005</v>
      </c>
      <c r="L39" s="8">
        <v>97.565899999999999</v>
      </c>
      <c r="M39" s="8">
        <v>98.580100000000002</v>
      </c>
      <c r="N39" s="36"/>
      <c r="O39" s="8">
        <f t="shared" si="7"/>
        <v>98.580100000000002</v>
      </c>
      <c r="P39" s="54">
        <f t="shared" si="5"/>
        <v>97.565899999999999</v>
      </c>
      <c r="Q39" s="70">
        <f t="shared" si="6"/>
        <v>98.133880000000005</v>
      </c>
      <c r="R39" s="60"/>
      <c r="S39" s="94"/>
      <c r="T39" s="64"/>
      <c r="U39" s="104"/>
      <c r="V39" s="11"/>
      <c r="W39" s="11"/>
      <c r="X39" s="47"/>
    </row>
    <row r="40" spans="1:24" ht="15" customHeight="1" x14ac:dyDescent="0.25">
      <c r="A40" s="39"/>
      <c r="B40" s="108"/>
      <c r="C40" s="36"/>
      <c r="D40" s="98"/>
      <c r="E40" s="36"/>
      <c r="F40" s="5">
        <v>50</v>
      </c>
      <c r="G40" s="16">
        <f t="shared" si="4"/>
        <v>250</v>
      </c>
      <c r="H40" s="36"/>
      <c r="I40" s="10">
        <v>98.985799999999998</v>
      </c>
      <c r="J40" s="10">
        <v>98.783000000000001</v>
      </c>
      <c r="K40" s="10">
        <v>98.580100000000002</v>
      </c>
      <c r="L40" s="10">
        <v>98.580100000000002</v>
      </c>
      <c r="M40" s="10">
        <v>98.377300000000005</v>
      </c>
      <c r="N40" s="36"/>
      <c r="O40" s="8">
        <f t="shared" si="7"/>
        <v>98.985799999999998</v>
      </c>
      <c r="P40" s="54">
        <f t="shared" si="5"/>
        <v>98.377300000000005</v>
      </c>
      <c r="Q40" s="72">
        <f t="shared" si="6"/>
        <v>98.661259999999999</v>
      </c>
      <c r="R40" s="60"/>
      <c r="S40" s="94"/>
      <c r="T40" s="64"/>
      <c r="U40" s="104"/>
      <c r="V40" s="11"/>
      <c r="W40" s="11"/>
      <c r="X40" s="47"/>
    </row>
    <row r="41" spans="1:24" ht="15" customHeight="1" thickBot="1" x14ac:dyDescent="0.3">
      <c r="A41" s="39"/>
      <c r="B41" s="108"/>
      <c r="C41" s="38"/>
      <c r="D41" s="99"/>
      <c r="E41" s="38"/>
      <c r="F41" s="6">
        <v>75</v>
      </c>
      <c r="G41" s="15">
        <f t="shared" si="4"/>
        <v>375</v>
      </c>
      <c r="H41" s="38"/>
      <c r="I41" s="9">
        <v>98.174400000000006</v>
      </c>
      <c r="J41" s="9">
        <v>98.580100000000002</v>
      </c>
      <c r="K41" s="9">
        <v>97.971599999999995</v>
      </c>
      <c r="L41" s="9">
        <v>98.783000000000001</v>
      </c>
      <c r="M41" s="9">
        <v>98.377300000000005</v>
      </c>
      <c r="N41" s="38"/>
      <c r="O41" s="9">
        <f t="shared" si="7"/>
        <v>98.783000000000001</v>
      </c>
      <c r="P41" s="55">
        <f t="shared" si="5"/>
        <v>97.971599999999995</v>
      </c>
      <c r="Q41" s="71">
        <f t="shared" si="6"/>
        <v>98.377279999999999</v>
      </c>
      <c r="R41" s="61"/>
      <c r="S41" s="95"/>
      <c r="T41" s="64"/>
      <c r="U41" s="104"/>
      <c r="V41" s="11"/>
      <c r="W41" s="11"/>
      <c r="X41" s="47"/>
    </row>
    <row r="42" spans="1:24" ht="15" customHeight="1" x14ac:dyDescent="0.25">
      <c r="A42" s="39"/>
      <c r="B42" s="108"/>
      <c r="C42" s="35"/>
      <c r="D42" s="97">
        <v>128</v>
      </c>
      <c r="E42" s="35"/>
      <c r="F42" s="3">
        <v>10</v>
      </c>
      <c r="G42" s="13">
        <f t="shared" si="4"/>
        <v>50</v>
      </c>
      <c r="H42" s="35"/>
      <c r="I42" s="7">
        <v>98.985799999999998</v>
      </c>
      <c r="J42" s="7">
        <v>99.391499999999994</v>
      </c>
      <c r="K42" s="7">
        <v>98.783000000000001</v>
      </c>
      <c r="L42" s="7">
        <v>98.580100000000002</v>
      </c>
      <c r="M42" s="7">
        <v>98.985799999999998</v>
      </c>
      <c r="N42" s="35"/>
      <c r="O42" s="7">
        <f t="shared" si="7"/>
        <v>99.391499999999994</v>
      </c>
      <c r="P42" s="53">
        <f t="shared" si="5"/>
        <v>98.580100000000002</v>
      </c>
      <c r="Q42" s="69">
        <f t="shared" si="6"/>
        <v>98.945239999999998</v>
      </c>
      <c r="R42" s="59"/>
      <c r="S42" s="93">
        <f>(SUM(Q42:Q45)/4)</f>
        <v>98.397559999999999</v>
      </c>
      <c r="T42" s="64"/>
      <c r="U42" s="104"/>
      <c r="V42" s="11"/>
      <c r="W42" s="49"/>
      <c r="X42" s="47"/>
    </row>
    <row r="43" spans="1:24" ht="15" customHeight="1" x14ac:dyDescent="0.25">
      <c r="A43" s="39"/>
      <c r="B43" s="108"/>
      <c r="C43" s="36"/>
      <c r="D43" s="98"/>
      <c r="E43" s="36"/>
      <c r="F43" s="4">
        <v>25</v>
      </c>
      <c r="G43" s="14">
        <f t="shared" si="4"/>
        <v>125</v>
      </c>
      <c r="H43" s="36"/>
      <c r="I43" s="8">
        <v>98.174400000000006</v>
      </c>
      <c r="J43" s="8">
        <v>97.160200000000003</v>
      </c>
      <c r="K43" s="8">
        <v>98.985799999999998</v>
      </c>
      <c r="L43" s="8">
        <v>99.188599999999994</v>
      </c>
      <c r="M43" s="8">
        <v>97.565899999999999</v>
      </c>
      <c r="N43" s="36"/>
      <c r="O43" s="8">
        <f t="shared" si="7"/>
        <v>99.188599999999994</v>
      </c>
      <c r="P43" s="54">
        <f t="shared" si="5"/>
        <v>97.160200000000003</v>
      </c>
      <c r="Q43" s="70">
        <f t="shared" si="6"/>
        <v>98.214979999999997</v>
      </c>
      <c r="R43" s="60"/>
      <c r="S43" s="94"/>
      <c r="T43" s="64"/>
      <c r="U43" s="104"/>
      <c r="V43" s="11"/>
      <c r="W43" s="49"/>
      <c r="X43" s="47"/>
    </row>
    <row r="44" spans="1:24" ht="15" customHeight="1" x14ac:dyDescent="0.25">
      <c r="A44" s="39"/>
      <c r="B44" s="108"/>
      <c r="C44" s="36"/>
      <c r="D44" s="98"/>
      <c r="E44" s="36"/>
      <c r="F44" s="4">
        <v>50</v>
      </c>
      <c r="G44" s="14">
        <f t="shared" si="4"/>
        <v>250</v>
      </c>
      <c r="H44" s="36"/>
      <c r="I44" s="8">
        <v>97.971599999999995</v>
      </c>
      <c r="J44" s="8">
        <v>98.580100000000002</v>
      </c>
      <c r="K44" s="8">
        <v>98.377300000000005</v>
      </c>
      <c r="L44" s="8">
        <v>99.391499999999994</v>
      </c>
      <c r="M44" s="8">
        <v>97.971599999999995</v>
      </c>
      <c r="N44" s="36"/>
      <c r="O44" s="8">
        <f t="shared" si="7"/>
        <v>99.391499999999994</v>
      </c>
      <c r="P44" s="54">
        <f t="shared" si="5"/>
        <v>97.971599999999995</v>
      </c>
      <c r="Q44" s="70">
        <f t="shared" si="6"/>
        <v>98.458420000000004</v>
      </c>
      <c r="R44" s="60"/>
      <c r="S44" s="94"/>
      <c r="T44" s="64"/>
      <c r="U44" s="104"/>
      <c r="V44" s="11"/>
      <c r="W44" s="49"/>
      <c r="X44" s="47"/>
    </row>
    <row r="45" spans="1:24" ht="15" customHeight="1" thickBot="1" x14ac:dyDescent="0.3">
      <c r="A45" s="39"/>
      <c r="B45" s="108"/>
      <c r="C45" s="38"/>
      <c r="D45" s="99"/>
      <c r="E45" s="38"/>
      <c r="F45" s="6">
        <v>75</v>
      </c>
      <c r="G45" s="15">
        <f t="shared" si="4"/>
        <v>375</v>
      </c>
      <c r="H45" s="38"/>
      <c r="I45" s="9">
        <v>97.971599999999995</v>
      </c>
      <c r="J45" s="9">
        <v>98.377300000000005</v>
      </c>
      <c r="K45" s="9">
        <v>96.754599999999996</v>
      </c>
      <c r="L45" s="9">
        <v>98.580100000000002</v>
      </c>
      <c r="M45" s="9">
        <v>98.174400000000006</v>
      </c>
      <c r="N45" s="37"/>
      <c r="O45" s="9">
        <f t="shared" si="7"/>
        <v>98.580100000000002</v>
      </c>
      <c r="P45" s="55">
        <f t="shared" si="5"/>
        <v>96.754599999999996</v>
      </c>
      <c r="Q45" s="71">
        <f t="shared" si="6"/>
        <v>97.971599999999995</v>
      </c>
      <c r="R45" s="61"/>
      <c r="S45" s="95"/>
      <c r="T45" s="64"/>
      <c r="U45" s="104"/>
      <c r="V45" s="11"/>
      <c r="W45" s="11"/>
      <c r="X45" s="47"/>
    </row>
    <row r="46" spans="1:24" ht="2.1" customHeight="1" thickBot="1" x14ac:dyDescent="0.3">
      <c r="A46" s="39"/>
      <c r="B46" s="27"/>
      <c r="C46" s="26"/>
      <c r="D46" s="27"/>
      <c r="E46" s="26"/>
      <c r="F46" s="26"/>
      <c r="G46" s="26"/>
      <c r="H46" s="26"/>
      <c r="I46" s="28"/>
      <c r="J46" s="29"/>
      <c r="K46" s="29"/>
      <c r="L46" s="29"/>
      <c r="M46" s="30"/>
      <c r="N46" s="26"/>
      <c r="O46" s="51"/>
      <c r="P46" s="57"/>
      <c r="Q46" s="74"/>
      <c r="R46" s="58"/>
      <c r="S46" s="58"/>
      <c r="T46" s="32"/>
      <c r="U46" s="32"/>
      <c r="V46" s="11"/>
      <c r="W46" s="11"/>
      <c r="X46" s="47"/>
    </row>
    <row r="47" spans="1:24" ht="15" customHeight="1" x14ac:dyDescent="0.25">
      <c r="A47" s="39"/>
      <c r="B47" s="110" t="s">
        <v>6</v>
      </c>
      <c r="C47" s="35"/>
      <c r="D47" s="93">
        <v>8</v>
      </c>
      <c r="E47" s="35"/>
      <c r="F47" s="3">
        <v>10</v>
      </c>
      <c r="G47" s="13">
        <f t="shared" ref="G47:G66" si="8">F47*5</f>
        <v>50</v>
      </c>
      <c r="H47" s="35"/>
      <c r="I47" s="7">
        <v>99.594300000000004</v>
      </c>
      <c r="J47" s="7">
        <v>99.594300000000004</v>
      </c>
      <c r="K47" s="7">
        <v>99.594300000000004</v>
      </c>
      <c r="L47" s="7">
        <v>99.594300000000004</v>
      </c>
      <c r="M47" s="7">
        <v>99.594300000000004</v>
      </c>
      <c r="N47" s="52"/>
      <c r="O47" s="7">
        <f>MAX(I47:M47)</f>
        <v>99.594300000000004</v>
      </c>
      <c r="P47" s="53">
        <f t="shared" ref="P47:P66" si="9">MIN(I47:M47)</f>
        <v>99.594300000000004</v>
      </c>
      <c r="Q47" s="69">
        <f t="shared" ref="Q47:Q66" si="10">AVERAGE(I47:M47)</f>
        <v>99.594300000000004</v>
      </c>
      <c r="R47" s="59"/>
      <c r="S47" s="93">
        <f>(SUM(Q47:Q50)/4)</f>
        <v>99.655169999999998</v>
      </c>
      <c r="T47" s="64"/>
      <c r="U47" s="104">
        <f>(SUM(S47:S66)/5)</f>
        <v>99.002027999999996</v>
      </c>
      <c r="V47" s="11"/>
      <c r="W47" s="11"/>
      <c r="X47" s="47"/>
    </row>
    <row r="48" spans="1:24" ht="15" customHeight="1" x14ac:dyDescent="0.25">
      <c r="A48" s="39"/>
      <c r="B48" s="111"/>
      <c r="C48" s="36"/>
      <c r="D48" s="94"/>
      <c r="E48" s="36"/>
      <c r="F48" s="4">
        <v>25</v>
      </c>
      <c r="G48" s="14">
        <f t="shared" si="8"/>
        <v>125</v>
      </c>
      <c r="H48" s="36"/>
      <c r="I48" s="8">
        <v>99.594300000000004</v>
      </c>
      <c r="J48" s="8">
        <v>99.594300000000004</v>
      </c>
      <c r="K48" s="8">
        <v>99.594300000000004</v>
      </c>
      <c r="L48" s="8">
        <v>99.594300000000004</v>
      </c>
      <c r="M48" s="8">
        <v>99.594300000000004</v>
      </c>
      <c r="N48" s="36"/>
      <c r="O48" s="8">
        <f t="shared" ref="O48:O66" si="11">MAX(I48:M48)</f>
        <v>99.594300000000004</v>
      </c>
      <c r="P48" s="54">
        <f t="shared" si="9"/>
        <v>99.594300000000004</v>
      </c>
      <c r="Q48" s="70">
        <f t="shared" si="10"/>
        <v>99.594300000000004</v>
      </c>
      <c r="R48" s="60"/>
      <c r="S48" s="94"/>
      <c r="T48" s="64"/>
      <c r="U48" s="104"/>
      <c r="V48" s="11"/>
      <c r="W48" s="11"/>
      <c r="X48" s="47"/>
    </row>
    <row r="49" spans="1:24" ht="15" customHeight="1" x14ac:dyDescent="0.25">
      <c r="A49" s="39"/>
      <c r="B49" s="111"/>
      <c r="C49" s="36"/>
      <c r="D49" s="94"/>
      <c r="E49" s="36"/>
      <c r="F49" s="4">
        <v>50</v>
      </c>
      <c r="G49" s="14">
        <f t="shared" si="8"/>
        <v>250</v>
      </c>
      <c r="H49" s="36"/>
      <c r="I49" s="8">
        <v>99.594300000000004</v>
      </c>
      <c r="J49" s="8">
        <v>99.594300000000004</v>
      </c>
      <c r="K49" s="8">
        <v>99.594300000000004</v>
      </c>
      <c r="L49" s="8">
        <v>99.594300000000004</v>
      </c>
      <c r="M49" s="8">
        <v>99.797200000000004</v>
      </c>
      <c r="N49" s="36"/>
      <c r="O49" s="8">
        <f t="shared" si="11"/>
        <v>99.797200000000004</v>
      </c>
      <c r="P49" s="54">
        <f t="shared" si="9"/>
        <v>99.594300000000004</v>
      </c>
      <c r="Q49" s="70">
        <f t="shared" si="10"/>
        <v>99.634879999999995</v>
      </c>
      <c r="R49" s="60"/>
      <c r="S49" s="94"/>
      <c r="T49" s="64"/>
      <c r="U49" s="104"/>
      <c r="V49" s="11"/>
      <c r="W49" s="11"/>
      <c r="X49" s="47"/>
    </row>
    <row r="50" spans="1:24" ht="15" customHeight="1" thickBot="1" x14ac:dyDescent="0.3">
      <c r="A50" s="39"/>
      <c r="B50" s="111"/>
      <c r="C50" s="37"/>
      <c r="D50" s="94"/>
      <c r="E50" s="37"/>
      <c r="F50" s="17">
        <v>75</v>
      </c>
      <c r="G50" s="18">
        <f t="shared" si="8"/>
        <v>375</v>
      </c>
      <c r="H50" s="37"/>
      <c r="I50" s="19">
        <v>99.797200000000004</v>
      </c>
      <c r="J50" s="19">
        <v>99.797200000000004</v>
      </c>
      <c r="K50" s="19">
        <v>99.797200000000004</v>
      </c>
      <c r="L50" s="19">
        <v>99.797200000000004</v>
      </c>
      <c r="M50" s="19">
        <v>99.797200000000004</v>
      </c>
      <c r="N50" s="37"/>
      <c r="O50" s="9">
        <f t="shared" si="11"/>
        <v>99.797200000000004</v>
      </c>
      <c r="P50" s="55">
        <f t="shared" si="9"/>
        <v>99.797200000000004</v>
      </c>
      <c r="Q50" s="71">
        <f t="shared" si="10"/>
        <v>99.797200000000004</v>
      </c>
      <c r="R50" s="61"/>
      <c r="S50" s="95"/>
      <c r="T50" s="64"/>
      <c r="U50" s="104"/>
      <c r="V50" s="11"/>
      <c r="W50" s="11"/>
      <c r="X50" s="47"/>
    </row>
    <row r="51" spans="1:24" ht="15" customHeight="1" x14ac:dyDescent="0.25">
      <c r="A51" s="39"/>
      <c r="B51" s="111"/>
      <c r="C51" s="35"/>
      <c r="D51" s="90">
        <v>16</v>
      </c>
      <c r="E51" s="35"/>
      <c r="F51" s="3">
        <v>10</v>
      </c>
      <c r="G51" s="13">
        <f t="shared" si="8"/>
        <v>50</v>
      </c>
      <c r="H51" s="35"/>
      <c r="I51" s="7">
        <v>99.797200000000004</v>
      </c>
      <c r="J51" s="7">
        <v>99.797200000000004</v>
      </c>
      <c r="K51" s="7">
        <v>99.594300000000004</v>
      </c>
      <c r="L51" s="7">
        <v>99.391499999999994</v>
      </c>
      <c r="M51" s="7">
        <v>99.391499999999994</v>
      </c>
      <c r="N51" s="35"/>
      <c r="O51" s="7">
        <f t="shared" si="11"/>
        <v>99.797200000000004</v>
      </c>
      <c r="P51" s="53">
        <f t="shared" si="9"/>
        <v>99.391499999999994</v>
      </c>
      <c r="Q51" s="69">
        <f t="shared" si="10"/>
        <v>99.594340000000017</v>
      </c>
      <c r="R51" s="59"/>
      <c r="S51" s="93">
        <f>(SUM(Q51:Q54)/4)</f>
        <v>99.665324999999996</v>
      </c>
      <c r="T51" s="64"/>
      <c r="U51" s="104"/>
      <c r="V51" s="11"/>
      <c r="W51" s="11"/>
      <c r="X51" s="47"/>
    </row>
    <row r="52" spans="1:24" ht="15" customHeight="1" x14ac:dyDescent="0.25">
      <c r="A52" s="39"/>
      <c r="B52" s="111"/>
      <c r="C52" s="36"/>
      <c r="D52" s="91"/>
      <c r="E52" s="36"/>
      <c r="F52" s="4">
        <v>25</v>
      </c>
      <c r="G52" s="14">
        <f t="shared" si="8"/>
        <v>125</v>
      </c>
      <c r="H52" s="36"/>
      <c r="I52" s="8">
        <v>99.594300000000004</v>
      </c>
      <c r="J52" s="8">
        <v>99.594300000000004</v>
      </c>
      <c r="K52" s="8">
        <v>99.594300000000004</v>
      </c>
      <c r="L52" s="8">
        <v>99.594300000000004</v>
      </c>
      <c r="M52" s="8">
        <v>99.594300000000004</v>
      </c>
      <c r="N52" s="36"/>
      <c r="O52" s="8">
        <f t="shared" si="11"/>
        <v>99.594300000000004</v>
      </c>
      <c r="P52" s="54">
        <f t="shared" si="9"/>
        <v>99.594300000000004</v>
      </c>
      <c r="Q52" s="70">
        <f t="shared" si="10"/>
        <v>99.594300000000004</v>
      </c>
      <c r="R52" s="60"/>
      <c r="S52" s="94"/>
      <c r="T52" s="64"/>
      <c r="U52" s="104"/>
      <c r="V52" s="11"/>
      <c r="W52" s="11"/>
      <c r="X52" s="47"/>
    </row>
    <row r="53" spans="1:24" ht="15" customHeight="1" x14ac:dyDescent="0.25">
      <c r="A53" s="39"/>
      <c r="B53" s="111"/>
      <c r="C53" s="36"/>
      <c r="D53" s="91"/>
      <c r="E53" s="36"/>
      <c r="F53" s="4">
        <v>50</v>
      </c>
      <c r="G53" s="14">
        <f t="shared" si="8"/>
        <v>250</v>
      </c>
      <c r="H53" s="36"/>
      <c r="I53" s="8">
        <v>99.797200000000004</v>
      </c>
      <c r="J53" s="8">
        <v>99.797200000000004</v>
      </c>
      <c r="K53" s="8">
        <v>99.797200000000004</v>
      </c>
      <c r="L53" s="8">
        <v>99.594300000000004</v>
      </c>
      <c r="M53" s="8">
        <v>99.594300000000004</v>
      </c>
      <c r="N53" s="36"/>
      <c r="O53" s="8">
        <f t="shared" si="11"/>
        <v>99.797200000000004</v>
      </c>
      <c r="P53" s="54">
        <f t="shared" si="9"/>
        <v>99.594300000000004</v>
      </c>
      <c r="Q53" s="70">
        <f t="shared" si="10"/>
        <v>99.716039999999992</v>
      </c>
      <c r="R53" s="60"/>
      <c r="S53" s="94"/>
      <c r="T53" s="64"/>
      <c r="U53" s="104"/>
      <c r="V53" s="11"/>
      <c r="W53" s="11"/>
      <c r="X53" s="47"/>
    </row>
    <row r="54" spans="1:24" ht="15" customHeight="1" thickBot="1" x14ac:dyDescent="0.3">
      <c r="A54" s="39"/>
      <c r="B54" s="111"/>
      <c r="C54" s="38"/>
      <c r="D54" s="92"/>
      <c r="E54" s="38"/>
      <c r="F54" s="6">
        <v>75</v>
      </c>
      <c r="G54" s="15">
        <f t="shared" si="8"/>
        <v>375</v>
      </c>
      <c r="H54" s="38"/>
      <c r="I54" s="9">
        <v>99.594300000000004</v>
      </c>
      <c r="J54" s="9">
        <v>99.797200000000004</v>
      </c>
      <c r="K54" s="9">
        <v>99.797200000000004</v>
      </c>
      <c r="L54" s="9">
        <v>99.797200000000004</v>
      </c>
      <c r="M54" s="9">
        <v>99.797200000000004</v>
      </c>
      <c r="N54" s="38"/>
      <c r="O54" s="9">
        <f t="shared" si="11"/>
        <v>99.797200000000004</v>
      </c>
      <c r="P54" s="55">
        <f t="shared" si="9"/>
        <v>99.594300000000004</v>
      </c>
      <c r="Q54" s="71">
        <f t="shared" si="10"/>
        <v>99.756619999999998</v>
      </c>
      <c r="R54" s="61"/>
      <c r="S54" s="95"/>
      <c r="T54" s="64"/>
      <c r="U54" s="104"/>
      <c r="V54" s="11"/>
      <c r="W54" s="11"/>
      <c r="X54" s="47"/>
    </row>
    <row r="55" spans="1:24" ht="15" customHeight="1" x14ac:dyDescent="0.25">
      <c r="A55" s="39"/>
      <c r="B55" s="111"/>
      <c r="C55" s="35"/>
      <c r="D55" s="97">
        <v>32</v>
      </c>
      <c r="E55" s="35"/>
      <c r="F55" s="3">
        <v>10</v>
      </c>
      <c r="G55" s="13">
        <f t="shared" si="8"/>
        <v>50</v>
      </c>
      <c r="H55" s="35"/>
      <c r="I55" s="7">
        <v>97.971599999999995</v>
      </c>
      <c r="J55" s="7">
        <v>98.377300000000005</v>
      </c>
      <c r="K55" s="7">
        <v>99.391499999999994</v>
      </c>
      <c r="L55" s="7">
        <v>98.985799999999998</v>
      </c>
      <c r="M55" s="7">
        <v>98.985799999999998</v>
      </c>
      <c r="N55" s="35"/>
      <c r="O55" s="7">
        <f t="shared" si="11"/>
        <v>99.391499999999994</v>
      </c>
      <c r="P55" s="53">
        <f t="shared" si="9"/>
        <v>97.971599999999995</v>
      </c>
      <c r="Q55" s="69">
        <f t="shared" si="10"/>
        <v>98.742400000000004</v>
      </c>
      <c r="R55" s="59"/>
      <c r="S55" s="93">
        <f>(SUM(Q55:Q58)/4)</f>
        <v>99.107510000000005</v>
      </c>
      <c r="T55" s="64"/>
      <c r="U55" s="104"/>
      <c r="V55" s="11"/>
      <c r="W55" s="11"/>
      <c r="X55" s="47"/>
    </row>
    <row r="56" spans="1:24" ht="15" customHeight="1" x14ac:dyDescent="0.25">
      <c r="A56" s="39"/>
      <c r="B56" s="111"/>
      <c r="C56" s="36"/>
      <c r="D56" s="98"/>
      <c r="E56" s="36"/>
      <c r="F56" s="4">
        <v>25</v>
      </c>
      <c r="G56" s="14">
        <f t="shared" si="8"/>
        <v>125</v>
      </c>
      <c r="H56" s="36"/>
      <c r="I56" s="8">
        <v>99.594300000000004</v>
      </c>
      <c r="J56" s="8">
        <v>99.594300000000004</v>
      </c>
      <c r="K56" s="8">
        <v>99.188599999999994</v>
      </c>
      <c r="L56" s="8">
        <v>99.594300000000004</v>
      </c>
      <c r="M56" s="8">
        <v>98.783000000000001</v>
      </c>
      <c r="N56" s="36"/>
      <c r="O56" s="8">
        <f t="shared" si="11"/>
        <v>99.594300000000004</v>
      </c>
      <c r="P56" s="54">
        <f t="shared" si="9"/>
        <v>98.783000000000001</v>
      </c>
      <c r="Q56" s="70">
        <f t="shared" si="10"/>
        <v>99.350899999999996</v>
      </c>
      <c r="R56" s="60"/>
      <c r="S56" s="94"/>
      <c r="T56" s="64"/>
      <c r="U56" s="104"/>
      <c r="V56" s="11"/>
      <c r="W56" s="11"/>
      <c r="X56" s="47"/>
    </row>
    <row r="57" spans="1:24" ht="15" customHeight="1" x14ac:dyDescent="0.25">
      <c r="A57" s="39"/>
      <c r="B57" s="111"/>
      <c r="C57" s="36"/>
      <c r="D57" s="98"/>
      <c r="E57" s="36"/>
      <c r="F57" s="4">
        <v>50</v>
      </c>
      <c r="G57" s="14">
        <f t="shared" si="8"/>
        <v>250</v>
      </c>
      <c r="H57" s="36"/>
      <c r="I57" s="8">
        <v>99.797200000000004</v>
      </c>
      <c r="J57" s="8">
        <v>99.391499999999994</v>
      </c>
      <c r="K57" s="8">
        <v>99.594300000000004</v>
      </c>
      <c r="L57" s="8">
        <v>97.971599999999995</v>
      </c>
      <c r="M57" s="8">
        <v>99.391499999999994</v>
      </c>
      <c r="N57" s="36"/>
      <c r="O57" s="8">
        <f t="shared" si="11"/>
        <v>99.797200000000004</v>
      </c>
      <c r="P57" s="54">
        <f t="shared" si="9"/>
        <v>97.971599999999995</v>
      </c>
      <c r="Q57" s="70">
        <f t="shared" si="10"/>
        <v>99.229219999999998</v>
      </c>
      <c r="R57" s="60"/>
      <c r="S57" s="94"/>
      <c r="T57" s="64"/>
      <c r="U57" s="104"/>
      <c r="V57" s="11"/>
      <c r="W57" s="11"/>
      <c r="X57" s="47"/>
    </row>
    <row r="58" spans="1:24" ht="15" customHeight="1" thickBot="1" x14ac:dyDescent="0.3">
      <c r="A58" s="39"/>
      <c r="B58" s="111"/>
      <c r="C58" s="38"/>
      <c r="D58" s="99"/>
      <c r="E58" s="38"/>
      <c r="F58" s="6">
        <v>75</v>
      </c>
      <c r="G58" s="15">
        <f t="shared" si="8"/>
        <v>375</v>
      </c>
      <c r="H58" s="38"/>
      <c r="I58" s="9">
        <v>99.594300000000004</v>
      </c>
      <c r="J58" s="9">
        <v>98.377300000000005</v>
      </c>
      <c r="K58" s="9">
        <v>99.797200000000004</v>
      </c>
      <c r="L58" s="9">
        <v>98.783000000000001</v>
      </c>
      <c r="M58" s="9">
        <v>98.985799999999998</v>
      </c>
      <c r="N58" s="38"/>
      <c r="O58" s="9">
        <f t="shared" si="11"/>
        <v>99.797200000000004</v>
      </c>
      <c r="P58" s="55">
        <f t="shared" si="9"/>
        <v>98.377300000000005</v>
      </c>
      <c r="Q58" s="71">
        <f t="shared" si="10"/>
        <v>99.107520000000008</v>
      </c>
      <c r="R58" s="61"/>
      <c r="S58" s="95"/>
      <c r="T58" s="64"/>
      <c r="U58" s="104"/>
      <c r="V58" s="11"/>
      <c r="W58" s="11"/>
      <c r="X58" s="47"/>
    </row>
    <row r="59" spans="1:24" ht="15" customHeight="1" x14ac:dyDescent="0.25">
      <c r="A59" s="39"/>
      <c r="B59" s="111"/>
      <c r="C59" s="35"/>
      <c r="D59" s="97">
        <v>64</v>
      </c>
      <c r="E59" s="35"/>
      <c r="F59" s="3">
        <v>10</v>
      </c>
      <c r="G59" s="13">
        <f t="shared" si="8"/>
        <v>50</v>
      </c>
      <c r="H59" s="35"/>
      <c r="I59" s="7">
        <v>98.580100000000002</v>
      </c>
      <c r="J59" s="7">
        <v>97.565899999999999</v>
      </c>
      <c r="K59" s="7">
        <v>98.783000000000001</v>
      </c>
      <c r="L59" s="7">
        <v>97.971599999999995</v>
      </c>
      <c r="M59" s="7">
        <v>97.160200000000003</v>
      </c>
      <c r="N59" s="35"/>
      <c r="O59" s="7">
        <f t="shared" si="11"/>
        <v>98.783000000000001</v>
      </c>
      <c r="P59" s="53">
        <f t="shared" si="9"/>
        <v>97.160200000000003</v>
      </c>
      <c r="Q59" s="69">
        <f t="shared" si="10"/>
        <v>98.012160000000023</v>
      </c>
      <c r="R59" s="59"/>
      <c r="S59" s="93">
        <f>(SUM(Q59:Q62)/4)</f>
        <v>98.225145000000012</v>
      </c>
      <c r="T59" s="64"/>
      <c r="U59" s="104"/>
      <c r="V59" s="11"/>
      <c r="W59" s="11"/>
      <c r="X59" s="47"/>
    </row>
    <row r="60" spans="1:24" ht="15" customHeight="1" x14ac:dyDescent="0.25">
      <c r="A60" s="39"/>
      <c r="B60" s="111"/>
      <c r="C60" s="36"/>
      <c r="D60" s="98"/>
      <c r="E60" s="36"/>
      <c r="F60" s="4">
        <v>25</v>
      </c>
      <c r="G60" s="14">
        <f t="shared" si="8"/>
        <v>125</v>
      </c>
      <c r="H60" s="36"/>
      <c r="I60" s="8">
        <v>98.377300000000005</v>
      </c>
      <c r="J60" s="8">
        <v>97.565899999999999</v>
      </c>
      <c r="K60" s="8">
        <v>98.783000000000001</v>
      </c>
      <c r="L60" s="8">
        <v>97.565899999999999</v>
      </c>
      <c r="M60" s="8">
        <v>98.580100000000002</v>
      </c>
      <c r="N60" s="36"/>
      <c r="O60" s="8">
        <f t="shared" si="11"/>
        <v>98.783000000000001</v>
      </c>
      <c r="P60" s="54">
        <f t="shared" si="9"/>
        <v>97.565899999999999</v>
      </c>
      <c r="Q60" s="70">
        <f t="shared" si="10"/>
        <v>98.174440000000004</v>
      </c>
      <c r="R60" s="60"/>
      <c r="S60" s="94"/>
      <c r="T60" s="64"/>
      <c r="U60" s="104"/>
      <c r="V60" s="11"/>
      <c r="W60" s="11"/>
      <c r="X60" s="47"/>
    </row>
    <row r="61" spans="1:24" ht="15" customHeight="1" x14ac:dyDescent="0.25">
      <c r="A61" s="39"/>
      <c r="B61" s="111"/>
      <c r="C61" s="36"/>
      <c r="D61" s="98"/>
      <c r="E61" s="36"/>
      <c r="F61" s="5">
        <v>50</v>
      </c>
      <c r="G61" s="16">
        <f t="shared" si="8"/>
        <v>250</v>
      </c>
      <c r="H61" s="36"/>
      <c r="I61" s="10">
        <v>98.985799999999998</v>
      </c>
      <c r="J61" s="10">
        <v>98.377300000000005</v>
      </c>
      <c r="K61" s="10">
        <v>97.971599999999995</v>
      </c>
      <c r="L61" s="10">
        <v>98.580100000000002</v>
      </c>
      <c r="M61" s="10">
        <v>98.377300000000005</v>
      </c>
      <c r="N61" s="36"/>
      <c r="O61" s="8">
        <f t="shared" si="11"/>
        <v>98.985799999999998</v>
      </c>
      <c r="P61" s="54">
        <f t="shared" si="9"/>
        <v>97.971599999999995</v>
      </c>
      <c r="Q61" s="72">
        <f t="shared" si="10"/>
        <v>98.458420000000004</v>
      </c>
      <c r="R61" s="60"/>
      <c r="S61" s="94"/>
      <c r="T61" s="64"/>
      <c r="U61" s="104"/>
      <c r="V61" s="11"/>
      <c r="W61" s="11"/>
      <c r="X61" s="47"/>
    </row>
    <row r="62" spans="1:24" ht="15" customHeight="1" thickBot="1" x14ac:dyDescent="0.3">
      <c r="A62" s="39"/>
      <c r="B62" s="111"/>
      <c r="C62" s="38"/>
      <c r="D62" s="99"/>
      <c r="E62" s="38"/>
      <c r="F62" s="6">
        <v>75</v>
      </c>
      <c r="G62" s="15">
        <f t="shared" si="8"/>
        <v>375</v>
      </c>
      <c r="H62" s="38"/>
      <c r="I62" s="9">
        <v>98.580100000000002</v>
      </c>
      <c r="J62" s="9">
        <v>98.377300000000005</v>
      </c>
      <c r="K62" s="9">
        <v>98.580100000000002</v>
      </c>
      <c r="L62" s="9">
        <v>97.160200000000003</v>
      </c>
      <c r="M62" s="9">
        <v>98.580100000000002</v>
      </c>
      <c r="N62" s="38"/>
      <c r="O62" s="9">
        <f t="shared" si="11"/>
        <v>98.580100000000002</v>
      </c>
      <c r="P62" s="55">
        <f t="shared" si="9"/>
        <v>97.160200000000003</v>
      </c>
      <c r="Q62" s="71">
        <f t="shared" si="10"/>
        <v>98.255560000000017</v>
      </c>
      <c r="R62" s="61"/>
      <c r="S62" s="95"/>
      <c r="T62" s="64"/>
      <c r="U62" s="104"/>
      <c r="V62" s="11"/>
      <c r="W62" s="11"/>
      <c r="X62" s="47"/>
    </row>
    <row r="63" spans="1:24" ht="15" customHeight="1" x14ac:dyDescent="0.25">
      <c r="A63" s="39"/>
      <c r="B63" s="111"/>
      <c r="C63" s="35"/>
      <c r="D63" s="97">
        <v>128</v>
      </c>
      <c r="E63" s="35"/>
      <c r="F63" s="3">
        <v>10</v>
      </c>
      <c r="G63" s="13">
        <f t="shared" si="8"/>
        <v>50</v>
      </c>
      <c r="H63" s="35"/>
      <c r="I63" s="7">
        <v>97.565899999999999</v>
      </c>
      <c r="J63" s="7">
        <v>99.594300000000004</v>
      </c>
      <c r="K63" s="7">
        <v>99.391499999999994</v>
      </c>
      <c r="L63" s="7">
        <v>97.160200000000003</v>
      </c>
      <c r="M63" s="7">
        <v>96.146000000000001</v>
      </c>
      <c r="N63" s="35"/>
      <c r="O63" s="7">
        <f t="shared" si="11"/>
        <v>99.594300000000004</v>
      </c>
      <c r="P63" s="53">
        <f t="shared" si="9"/>
        <v>96.146000000000001</v>
      </c>
      <c r="Q63" s="69">
        <f t="shared" si="10"/>
        <v>97.971580000000003</v>
      </c>
      <c r="R63" s="59"/>
      <c r="S63" s="93">
        <f>(SUM(Q63:Q66)/4)</f>
        <v>98.35699000000001</v>
      </c>
      <c r="T63" s="64"/>
      <c r="U63" s="104"/>
      <c r="V63" s="11"/>
      <c r="W63" s="11"/>
      <c r="X63" s="47"/>
    </row>
    <row r="64" spans="1:24" ht="15" customHeight="1" x14ac:dyDescent="0.25">
      <c r="A64" s="39"/>
      <c r="B64" s="111"/>
      <c r="C64" s="36"/>
      <c r="D64" s="98"/>
      <c r="E64" s="36"/>
      <c r="F64" s="4">
        <v>25</v>
      </c>
      <c r="G64" s="14">
        <f t="shared" si="8"/>
        <v>125</v>
      </c>
      <c r="H64" s="36"/>
      <c r="I64" s="8">
        <v>96.551699999999997</v>
      </c>
      <c r="J64" s="8">
        <v>98.580100000000002</v>
      </c>
      <c r="K64" s="8">
        <v>98.580100000000002</v>
      </c>
      <c r="L64" s="8">
        <v>98.377300000000005</v>
      </c>
      <c r="M64" s="8">
        <v>99.594300000000004</v>
      </c>
      <c r="N64" s="36"/>
      <c r="O64" s="8">
        <f t="shared" si="11"/>
        <v>99.594300000000004</v>
      </c>
      <c r="P64" s="54">
        <f t="shared" si="9"/>
        <v>96.551699999999997</v>
      </c>
      <c r="Q64" s="70">
        <f t="shared" si="10"/>
        <v>98.336699999999993</v>
      </c>
      <c r="R64" s="60"/>
      <c r="S64" s="94"/>
      <c r="T64" s="64"/>
      <c r="U64" s="104"/>
      <c r="V64" s="11"/>
      <c r="W64" s="11"/>
      <c r="X64" s="47"/>
    </row>
    <row r="65" spans="1:24" ht="15" customHeight="1" x14ac:dyDescent="0.25">
      <c r="A65" s="39"/>
      <c r="B65" s="111"/>
      <c r="C65" s="36"/>
      <c r="D65" s="98"/>
      <c r="E65" s="36"/>
      <c r="F65" s="4">
        <v>50</v>
      </c>
      <c r="G65" s="14">
        <f t="shared" si="8"/>
        <v>250</v>
      </c>
      <c r="H65" s="36"/>
      <c r="I65" s="8">
        <v>98.580100000000002</v>
      </c>
      <c r="J65" s="8">
        <v>96.146000000000001</v>
      </c>
      <c r="K65" s="8">
        <v>98.580100000000002</v>
      </c>
      <c r="L65" s="8">
        <v>98.783000000000001</v>
      </c>
      <c r="M65" s="8">
        <v>99.188599999999994</v>
      </c>
      <c r="N65" s="36"/>
      <c r="O65" s="8">
        <f t="shared" si="11"/>
        <v>99.188599999999994</v>
      </c>
      <c r="P65" s="54">
        <f t="shared" si="9"/>
        <v>96.146000000000001</v>
      </c>
      <c r="Q65" s="70">
        <f t="shared" si="10"/>
        <v>98.255560000000003</v>
      </c>
      <c r="R65" s="60"/>
      <c r="S65" s="94"/>
      <c r="T65" s="64"/>
      <c r="U65" s="104"/>
      <c r="V65" s="11"/>
      <c r="W65" s="11"/>
      <c r="X65" s="47"/>
    </row>
    <row r="66" spans="1:24" ht="15" customHeight="1" thickBot="1" x14ac:dyDescent="0.3">
      <c r="A66" s="39"/>
      <c r="B66" s="112"/>
      <c r="C66" s="38"/>
      <c r="D66" s="99"/>
      <c r="E66" s="38"/>
      <c r="F66" s="6">
        <v>75</v>
      </c>
      <c r="G66" s="15">
        <f t="shared" si="8"/>
        <v>375</v>
      </c>
      <c r="H66" s="38"/>
      <c r="I66" s="9">
        <v>98.580100000000002</v>
      </c>
      <c r="J66" s="9">
        <v>99.391499999999994</v>
      </c>
      <c r="K66" s="9">
        <v>98.783000000000001</v>
      </c>
      <c r="L66" s="9">
        <v>98.783000000000001</v>
      </c>
      <c r="M66" s="9">
        <v>98.783000000000001</v>
      </c>
      <c r="N66" s="38"/>
      <c r="O66" s="9">
        <f t="shared" si="11"/>
        <v>99.391499999999994</v>
      </c>
      <c r="P66" s="55">
        <f t="shared" si="9"/>
        <v>98.580100000000002</v>
      </c>
      <c r="Q66" s="71">
        <f t="shared" si="10"/>
        <v>98.86412</v>
      </c>
      <c r="R66" s="61"/>
      <c r="S66" s="95"/>
      <c r="T66" s="65"/>
      <c r="U66" s="109"/>
      <c r="V66" s="11"/>
      <c r="W66" s="11"/>
      <c r="X66" s="47"/>
    </row>
    <row r="67" spans="1:24" ht="15.75" thickBot="1" x14ac:dyDescent="0.3">
      <c r="A67" s="43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40"/>
      <c r="P67" s="41"/>
      <c r="Q67" s="41"/>
      <c r="R67" s="41"/>
      <c r="S67" s="42"/>
      <c r="T67" s="50"/>
      <c r="U67" s="43"/>
      <c r="V67" s="41"/>
      <c r="W67" s="41"/>
      <c r="X67" s="42"/>
    </row>
  </sheetData>
  <mergeCells count="52">
    <mergeCell ref="AC21:AC24"/>
    <mergeCell ref="AC5:AC8"/>
    <mergeCell ref="AC9:AC12"/>
    <mergeCell ref="AC13:AC16"/>
    <mergeCell ref="AC17:AC20"/>
    <mergeCell ref="W23:W24"/>
    <mergeCell ref="D21:D24"/>
    <mergeCell ref="D17:D20"/>
    <mergeCell ref="D13:D16"/>
    <mergeCell ref="S5:S8"/>
    <mergeCell ref="S9:S12"/>
    <mergeCell ref="D55:D58"/>
    <mergeCell ref="D42:D45"/>
    <mergeCell ref="S55:S58"/>
    <mergeCell ref="D5:D8"/>
    <mergeCell ref="D9:D12"/>
    <mergeCell ref="D26:D29"/>
    <mergeCell ref="S26:S29"/>
    <mergeCell ref="S51:S54"/>
    <mergeCell ref="S47:S50"/>
    <mergeCell ref="D51:D54"/>
    <mergeCell ref="D47:D50"/>
    <mergeCell ref="D30:D33"/>
    <mergeCell ref="S30:S33"/>
    <mergeCell ref="D38:D41"/>
    <mergeCell ref="D34:D37"/>
    <mergeCell ref="I2:M2"/>
    <mergeCell ref="B2:B3"/>
    <mergeCell ref="D2:D3"/>
    <mergeCell ref="F2:F3"/>
    <mergeCell ref="G2:G3"/>
    <mergeCell ref="O2:U2"/>
    <mergeCell ref="Q3:U3"/>
    <mergeCell ref="U47:U66"/>
    <mergeCell ref="S63:S66"/>
    <mergeCell ref="S59:S62"/>
    <mergeCell ref="B5:B24"/>
    <mergeCell ref="B47:B66"/>
    <mergeCell ref="B26:B45"/>
    <mergeCell ref="W5:W6"/>
    <mergeCell ref="W18:W19"/>
    <mergeCell ref="W36:W37"/>
    <mergeCell ref="S42:S45"/>
    <mergeCell ref="S38:S41"/>
    <mergeCell ref="S34:S37"/>
    <mergeCell ref="U5:U24"/>
    <mergeCell ref="U26:U45"/>
    <mergeCell ref="S21:S24"/>
    <mergeCell ref="S17:S20"/>
    <mergeCell ref="S13:S16"/>
    <mergeCell ref="D63:D66"/>
    <mergeCell ref="D59:D62"/>
  </mergeCells>
  <conditionalFormatting sqref="W7:W17">
    <cfRule type="colorScale" priority="52">
      <colorScale>
        <cfvo type="min"/>
        <cfvo type="max"/>
        <color rgb="FFFFEF9C"/>
        <color rgb="FF63BE7B"/>
      </colorScale>
    </cfRule>
  </conditionalFormatting>
  <conditionalFormatting sqref="D13:D24 D9">
    <cfRule type="colorScale" priority="96">
      <colorScale>
        <cfvo type="min"/>
        <cfvo type="max"/>
        <color theme="0" tint="-0.14999847407452621"/>
        <color theme="2" tint="-0.249977111117893"/>
      </colorScale>
    </cfRule>
  </conditionalFormatting>
  <conditionalFormatting sqref="F9:F12">
    <cfRule type="colorScale" priority="45">
      <colorScale>
        <cfvo type="min"/>
        <cfvo type="max"/>
        <color theme="0" tint="-0.14999847407452621"/>
        <color theme="2" tint="-0.249977111117893"/>
      </colorScale>
    </cfRule>
  </conditionalFormatting>
  <conditionalFormatting sqref="G9:H12">
    <cfRule type="colorScale" priority="46">
      <colorScale>
        <cfvo type="min"/>
        <cfvo type="max"/>
        <color theme="0" tint="-0.14999847407452621"/>
        <color theme="2" tint="-0.249977111117893"/>
      </colorScale>
    </cfRule>
  </conditionalFormatting>
  <conditionalFormatting sqref="F5:F8">
    <cfRule type="colorScale" priority="43">
      <colorScale>
        <cfvo type="min"/>
        <cfvo type="max"/>
        <color theme="0" tint="-0.14999847407452621"/>
        <color theme="2" tint="-0.249977111117893"/>
      </colorScale>
    </cfRule>
  </conditionalFormatting>
  <conditionalFormatting sqref="G5:H8">
    <cfRule type="colorScale" priority="44">
      <colorScale>
        <cfvo type="min"/>
        <cfvo type="max"/>
        <color theme="0" tint="-0.14999847407452621"/>
        <color theme="2" tint="-0.249977111117893"/>
      </colorScale>
    </cfRule>
  </conditionalFormatting>
  <conditionalFormatting sqref="F51:F54">
    <cfRule type="colorScale" priority="41">
      <colorScale>
        <cfvo type="min"/>
        <cfvo type="max"/>
        <color theme="0" tint="-0.14999847407452621"/>
        <color theme="2" tint="-0.249977111117893"/>
      </colorScale>
    </cfRule>
  </conditionalFormatting>
  <conditionalFormatting sqref="G51:H54">
    <cfRule type="colorScale" priority="42">
      <colorScale>
        <cfvo type="min"/>
        <cfvo type="max"/>
        <color theme="0" tint="-0.14999847407452621"/>
        <color theme="2" tint="-0.249977111117893"/>
      </colorScale>
    </cfRule>
  </conditionalFormatting>
  <conditionalFormatting sqref="F47:F50">
    <cfRule type="colorScale" priority="39">
      <colorScale>
        <cfvo type="min"/>
        <cfvo type="max"/>
        <color theme="0" tint="-0.14999847407452621"/>
        <color theme="2" tint="-0.249977111117893"/>
      </colorScale>
    </cfRule>
  </conditionalFormatting>
  <conditionalFormatting sqref="G47:H50">
    <cfRule type="colorScale" priority="40">
      <colorScale>
        <cfvo type="min"/>
        <cfvo type="max"/>
        <color theme="0" tint="-0.14999847407452621"/>
        <color theme="2" tint="-0.249977111117893"/>
      </colorScale>
    </cfRule>
  </conditionalFormatting>
  <conditionalFormatting sqref="F30:F33">
    <cfRule type="colorScale" priority="37">
      <colorScale>
        <cfvo type="min"/>
        <cfvo type="max"/>
        <color theme="0" tint="-0.14999847407452621"/>
        <color theme="2" tint="-0.249977111117893"/>
      </colorScale>
    </cfRule>
  </conditionalFormatting>
  <conditionalFormatting sqref="G30:H33">
    <cfRule type="colorScale" priority="38">
      <colorScale>
        <cfvo type="min"/>
        <cfvo type="max"/>
        <color theme="0" tint="-0.14999847407452621"/>
        <color theme="2" tint="-0.249977111117893"/>
      </colorScale>
    </cfRule>
  </conditionalFormatting>
  <conditionalFormatting sqref="F26:F29">
    <cfRule type="colorScale" priority="35">
      <colorScale>
        <cfvo type="min"/>
        <cfvo type="max"/>
        <color theme="0" tint="-0.14999847407452621"/>
        <color theme="2" tint="-0.249977111117893"/>
      </colorScale>
    </cfRule>
  </conditionalFormatting>
  <conditionalFormatting sqref="G26:H29">
    <cfRule type="colorScale" priority="36">
      <colorScale>
        <cfvo type="min"/>
        <cfvo type="max"/>
        <color theme="0" tint="-0.14999847407452621"/>
        <color theme="2" tint="-0.249977111117893"/>
      </colorScale>
    </cfRule>
  </conditionalFormatting>
  <conditionalFormatting sqref="D5:D24">
    <cfRule type="colorScale" priority="114">
      <colorScale>
        <cfvo type="min"/>
        <cfvo type="max"/>
        <color theme="0" tint="-0.14999847407452621"/>
        <color theme="2" tint="-0.249977111117893"/>
      </colorScale>
    </cfRule>
  </conditionalFormatting>
  <conditionalFormatting sqref="D55:D66 D51">
    <cfRule type="colorScale" priority="126">
      <colorScale>
        <cfvo type="min"/>
        <cfvo type="max"/>
        <color theme="0" tint="-0.14999847407452621"/>
        <color theme="2" tint="-0.249977111117893"/>
      </colorScale>
    </cfRule>
  </conditionalFormatting>
  <conditionalFormatting sqref="D47:D66">
    <cfRule type="colorScale" priority="129">
      <colorScale>
        <cfvo type="min"/>
        <cfvo type="max"/>
        <color theme="0" tint="-0.14999847407452621"/>
        <color theme="2" tint="-0.249977111117893"/>
      </colorScale>
    </cfRule>
  </conditionalFormatting>
  <conditionalFormatting sqref="D34:D45 D30">
    <cfRule type="colorScale" priority="154">
      <colorScale>
        <cfvo type="min"/>
        <cfvo type="max"/>
        <color theme="0" tint="-0.14999847407452621"/>
        <color theme="2" tint="-0.249977111117893"/>
      </colorScale>
    </cfRule>
  </conditionalFormatting>
  <conditionalFormatting sqref="D26:D45">
    <cfRule type="colorScale" priority="157">
      <colorScale>
        <cfvo type="min"/>
        <cfvo type="max"/>
        <color theme="0" tint="-0.14999847407452621"/>
        <color theme="2" tint="-0.249977111117893"/>
      </colorScale>
    </cfRule>
  </conditionalFormatting>
  <conditionalFormatting sqref="I51:M66 I30:M45 I9:M24">
    <cfRule type="colorScale" priority="160">
      <colorScale>
        <cfvo type="min"/>
        <cfvo type="max"/>
        <color rgb="FFFFEF9C"/>
        <color rgb="FF63BE7B"/>
      </colorScale>
    </cfRule>
  </conditionalFormatting>
  <conditionalFormatting sqref="Q51:Q66 Q30:Q45 Q9:Q24">
    <cfRule type="colorScale" priority="164">
      <colorScale>
        <cfvo type="min"/>
        <cfvo type="max"/>
        <color rgb="FFFFEF9C"/>
        <color rgb="FF63BE7B"/>
      </colorScale>
    </cfRule>
  </conditionalFormatting>
  <conditionalFormatting sqref="F55:F66 F34:F45 F13:F24">
    <cfRule type="colorScale" priority="175">
      <colorScale>
        <cfvo type="min"/>
        <cfvo type="max"/>
        <color theme="0" tint="-0.14999847407452621"/>
        <color theme="2" tint="-0.249977111117893"/>
      </colorScale>
    </cfRule>
  </conditionalFormatting>
  <conditionalFormatting sqref="G55:H66 G34:H45 G13:H24">
    <cfRule type="colorScale" priority="179">
      <colorScale>
        <cfvo type="min"/>
        <cfvo type="max"/>
        <color theme="0" tint="-0.14999847407452621"/>
        <color theme="2" tint="-0.249977111117893"/>
      </colorScale>
    </cfRule>
  </conditionalFormatting>
  <conditionalFormatting sqref="W26:W35">
    <cfRule type="colorScale" priority="200">
      <colorScale>
        <cfvo type="min"/>
        <cfvo type="max"/>
        <color theme="0" tint="-0.14999847407452621"/>
        <color theme="2" tint="-0.249977111117893"/>
      </colorScale>
    </cfRule>
  </conditionalFormatting>
  <conditionalFormatting sqref="C9:C12">
    <cfRule type="colorScale" priority="24">
      <colorScale>
        <cfvo type="min"/>
        <cfvo type="max"/>
        <color theme="0" tint="-0.14999847407452621"/>
        <color theme="2" tint="-0.249977111117893"/>
      </colorScale>
    </cfRule>
  </conditionalFormatting>
  <conditionalFormatting sqref="C5:C8">
    <cfRule type="colorScale" priority="23">
      <colorScale>
        <cfvo type="min"/>
        <cfvo type="max"/>
        <color theme="0" tint="-0.14999847407452621"/>
        <color theme="2" tint="-0.249977111117893"/>
      </colorScale>
    </cfRule>
  </conditionalFormatting>
  <conditionalFormatting sqref="C51:C54">
    <cfRule type="colorScale" priority="22">
      <colorScale>
        <cfvo type="min"/>
        <cfvo type="max"/>
        <color theme="0" tint="-0.14999847407452621"/>
        <color theme="2" tint="-0.249977111117893"/>
      </colorScale>
    </cfRule>
  </conditionalFormatting>
  <conditionalFormatting sqref="C47:C50">
    <cfRule type="colorScale" priority="21">
      <colorScale>
        <cfvo type="min"/>
        <cfvo type="max"/>
        <color theme="0" tint="-0.14999847407452621"/>
        <color theme="2" tint="-0.249977111117893"/>
      </colorScale>
    </cfRule>
  </conditionalFormatting>
  <conditionalFormatting sqref="C30:C33">
    <cfRule type="colorScale" priority="20">
      <colorScale>
        <cfvo type="min"/>
        <cfvo type="max"/>
        <color theme="0" tint="-0.14999847407452621"/>
        <color theme="2" tint="-0.249977111117893"/>
      </colorScale>
    </cfRule>
  </conditionalFormatting>
  <conditionalFormatting sqref="C26:C29">
    <cfRule type="colorScale" priority="19">
      <colorScale>
        <cfvo type="min"/>
        <cfvo type="max"/>
        <color theme="0" tint="-0.14999847407452621"/>
        <color theme="2" tint="-0.249977111117893"/>
      </colorScale>
    </cfRule>
  </conditionalFormatting>
  <conditionalFormatting sqref="C55:C66 C34:C45 C13:C24">
    <cfRule type="colorScale" priority="25">
      <colorScale>
        <cfvo type="min"/>
        <cfvo type="max"/>
        <color theme="0" tint="-0.14999847407452621"/>
        <color theme="2" tint="-0.249977111117893"/>
      </colorScale>
    </cfRule>
  </conditionalFormatting>
  <conditionalFormatting sqref="E9:E12">
    <cfRule type="colorScale" priority="17">
      <colorScale>
        <cfvo type="min"/>
        <cfvo type="max"/>
        <color theme="0" tint="-0.14999847407452621"/>
        <color theme="2" tint="-0.249977111117893"/>
      </colorScale>
    </cfRule>
  </conditionalFormatting>
  <conditionalFormatting sqref="E5:E8">
    <cfRule type="colorScale" priority="16">
      <colorScale>
        <cfvo type="min"/>
        <cfvo type="max"/>
        <color theme="0" tint="-0.14999847407452621"/>
        <color theme="2" tint="-0.249977111117893"/>
      </colorScale>
    </cfRule>
  </conditionalFormatting>
  <conditionalFormatting sqref="E51:E54">
    <cfRule type="colorScale" priority="15">
      <colorScale>
        <cfvo type="min"/>
        <cfvo type="max"/>
        <color theme="0" tint="-0.14999847407452621"/>
        <color theme="2" tint="-0.249977111117893"/>
      </colorScale>
    </cfRule>
  </conditionalFormatting>
  <conditionalFormatting sqref="E47:E50">
    <cfRule type="colorScale" priority="14">
      <colorScale>
        <cfvo type="min"/>
        <cfvo type="max"/>
        <color theme="0" tint="-0.14999847407452621"/>
        <color theme="2" tint="-0.249977111117893"/>
      </colorScale>
    </cfRule>
  </conditionalFormatting>
  <conditionalFormatting sqref="E30:E33">
    <cfRule type="colorScale" priority="13">
      <colorScale>
        <cfvo type="min"/>
        <cfvo type="max"/>
        <color theme="0" tint="-0.14999847407452621"/>
        <color theme="2" tint="-0.249977111117893"/>
      </colorScale>
    </cfRule>
  </conditionalFormatting>
  <conditionalFormatting sqref="E26:E29">
    <cfRule type="colorScale" priority="12">
      <colorScale>
        <cfvo type="min"/>
        <cfvo type="max"/>
        <color theme="0" tint="-0.14999847407452621"/>
        <color theme="2" tint="-0.249977111117893"/>
      </colorScale>
    </cfRule>
  </conditionalFormatting>
  <conditionalFormatting sqref="E55:E66 E34:E45 E13:E24">
    <cfRule type="colorScale" priority="18">
      <colorScale>
        <cfvo type="min"/>
        <cfvo type="max"/>
        <color theme="0" tint="-0.14999847407452621"/>
        <color theme="2" tint="-0.249977111117893"/>
      </colorScale>
    </cfRule>
  </conditionalFormatting>
  <conditionalFormatting sqref="S5:T24 S47:T66 S26:T45">
    <cfRule type="colorScale" priority="212">
      <colorScale>
        <cfvo type="min"/>
        <cfvo type="max"/>
        <color rgb="FFFFEF9C"/>
        <color rgb="FF63BE7B"/>
      </colorScale>
    </cfRule>
  </conditionalFormatting>
  <conditionalFormatting sqref="I5:M24 I47:M66 I26:M45">
    <cfRule type="colorScale" priority="214">
      <colorScale>
        <cfvo type="min"/>
        <cfvo type="max"/>
        <color rgb="FFFFEF9C"/>
        <color rgb="FF63BE7B"/>
      </colorScale>
    </cfRule>
  </conditionalFormatting>
  <conditionalFormatting sqref="P47:R66 P26:R45 P5:R24">
    <cfRule type="colorScale" priority="216">
      <colorScale>
        <cfvo type="min"/>
        <cfvo type="max"/>
        <color rgb="FFFFEF9C"/>
        <color rgb="FF63BE7B"/>
      </colorScale>
    </cfRule>
  </conditionalFormatting>
  <conditionalFormatting sqref="U5:U24 U47:U66 U26:U45">
    <cfRule type="colorScale" priority="218">
      <colorScale>
        <cfvo type="min"/>
        <cfvo type="max"/>
        <color rgb="FFFFEF9C"/>
        <color rgb="FF63BE7B"/>
      </colorScale>
    </cfRule>
  </conditionalFormatting>
  <conditionalFormatting sqref="O5:O24 O26:O45 O47:O66">
    <cfRule type="colorScale" priority="4">
      <colorScale>
        <cfvo type="min"/>
        <cfvo type="max"/>
        <color rgb="FFFFEF9C"/>
        <color rgb="FF63BE7B"/>
      </colorScale>
    </cfRule>
  </conditionalFormatting>
  <conditionalFormatting sqref="Q5:Q24 Q26:Q45 Q47:Q66">
    <cfRule type="colorScale" priority="3">
      <colorScale>
        <cfvo type="min"/>
        <cfvo type="max"/>
        <color rgb="FFFFEF9C"/>
        <color rgb="FF63BE7B"/>
      </colorScale>
    </cfRule>
  </conditionalFormatting>
  <conditionalFormatting sqref="N9:N12">
    <cfRule type="colorScale" priority="221">
      <colorScale>
        <cfvo type="min"/>
        <cfvo type="max"/>
        <color theme="0" tint="-0.14999847407452621"/>
        <color theme="2" tint="-0.249977111117893"/>
      </colorScale>
    </cfRule>
  </conditionalFormatting>
  <conditionalFormatting sqref="N5:N8">
    <cfRule type="colorScale" priority="222">
      <colorScale>
        <cfvo type="min"/>
        <cfvo type="max"/>
        <color theme="0" tint="-0.14999847407452621"/>
        <color theme="2" tint="-0.249977111117893"/>
      </colorScale>
    </cfRule>
  </conditionalFormatting>
  <conditionalFormatting sqref="N51:N54">
    <cfRule type="colorScale" priority="223">
      <colorScale>
        <cfvo type="min"/>
        <cfvo type="max"/>
        <color theme="0" tint="-0.14999847407452621"/>
        <color theme="2" tint="-0.249977111117893"/>
      </colorScale>
    </cfRule>
  </conditionalFormatting>
  <conditionalFormatting sqref="N47:N50">
    <cfRule type="colorScale" priority="224">
      <colorScale>
        <cfvo type="min"/>
        <cfvo type="max"/>
        <color theme="0" tint="-0.14999847407452621"/>
        <color theme="2" tint="-0.249977111117893"/>
      </colorScale>
    </cfRule>
  </conditionalFormatting>
  <conditionalFormatting sqref="N30:N33">
    <cfRule type="colorScale" priority="225">
      <colorScale>
        <cfvo type="min"/>
        <cfvo type="max"/>
        <color theme="0" tint="-0.14999847407452621"/>
        <color theme="2" tint="-0.249977111117893"/>
      </colorScale>
    </cfRule>
  </conditionalFormatting>
  <conditionalFormatting sqref="N26:N29">
    <cfRule type="colorScale" priority="226">
      <colorScale>
        <cfvo type="min"/>
        <cfvo type="max"/>
        <color theme="0" tint="-0.14999847407452621"/>
        <color theme="2" tint="-0.249977111117893"/>
      </colorScale>
    </cfRule>
  </conditionalFormatting>
  <conditionalFormatting sqref="N55:N66 N34:N45 N13:N24">
    <cfRule type="colorScale" priority="227">
      <colorScale>
        <cfvo type="min"/>
        <cfvo type="max"/>
        <color theme="0" tint="-0.14999847407452621"/>
        <color theme="2" tint="-0.249977111117893"/>
      </colorScale>
    </cfRule>
  </conditionalFormatting>
  <pageMargins left="0.7" right="0.7" top="0.75" bottom="0.75" header="0.3" footer="0.3"/>
  <pageSetup orientation="portrait" r:id="rId1"/>
  <ignoredErrors>
    <ignoredError sqref="S5 S13 S17 S21 S9 S26 S30 S34 S38 S42 S47 S51 S55 S59 S6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Normal="100" workbookViewId="0">
      <selection activeCell="R27" sqref="R27"/>
    </sheetView>
  </sheetViews>
  <sheetFormatPr defaultRowHeight="15" x14ac:dyDescent="0.25"/>
  <cols>
    <col min="1" max="1" width="1.7109375" customWidth="1"/>
    <col min="2" max="2" width="8.7109375" bestFit="1" customWidth="1"/>
    <col min="3" max="3" width="0.42578125" customWidth="1"/>
    <col min="5" max="5" width="0.42578125" customWidth="1"/>
    <col min="6" max="6" width="10.7109375" customWidth="1"/>
    <col min="7" max="7" width="0.42578125" customWidth="1"/>
    <col min="13" max="13" width="0.42578125" customWidth="1"/>
    <col min="17" max="17" width="0.42578125" customWidth="1"/>
    <col min="19" max="19" width="0.42578125" customWidth="1"/>
    <col min="21" max="21" width="1.7109375" customWidth="1"/>
    <col min="22" max="22" width="3.7109375" customWidth="1"/>
    <col min="23" max="23" width="1.7109375" customWidth="1"/>
    <col min="28" max="28" width="9.140625" hidden="1" customWidth="1"/>
    <col min="31" max="31" width="25.140625" bestFit="1" customWidth="1"/>
  </cols>
  <sheetData>
    <row r="1" spans="1:28" ht="8.1" customHeight="1" thickBot="1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6"/>
    </row>
    <row r="2" spans="1:28" ht="26.1" customHeight="1" x14ac:dyDescent="0.25">
      <c r="A2" s="39"/>
      <c r="B2" s="81" t="s">
        <v>0</v>
      </c>
      <c r="C2" s="33"/>
      <c r="D2" s="83" t="s">
        <v>11</v>
      </c>
      <c r="E2" s="33"/>
      <c r="F2" s="83" t="s">
        <v>9</v>
      </c>
      <c r="G2" s="33"/>
      <c r="H2" s="85" t="s">
        <v>8</v>
      </c>
      <c r="I2" s="86"/>
      <c r="J2" s="86"/>
      <c r="K2" s="86"/>
      <c r="L2" s="87"/>
      <c r="M2" s="33"/>
      <c r="N2" s="75" t="s">
        <v>17</v>
      </c>
      <c r="O2" s="76"/>
      <c r="P2" s="76"/>
      <c r="Q2" s="76"/>
      <c r="R2" s="76"/>
      <c r="S2" s="76"/>
      <c r="T2" s="77"/>
      <c r="U2" s="11"/>
      <c r="V2" s="11"/>
      <c r="W2" s="47"/>
    </row>
    <row r="3" spans="1:28" ht="26.1" customHeight="1" thickBot="1" x14ac:dyDescent="0.3">
      <c r="A3" s="39"/>
      <c r="B3" s="82"/>
      <c r="C3" s="34"/>
      <c r="D3" s="84"/>
      <c r="E3" s="34"/>
      <c r="F3" s="84"/>
      <c r="G3" s="34"/>
      <c r="H3" s="23" t="s">
        <v>1</v>
      </c>
      <c r="I3" s="24" t="s">
        <v>2</v>
      </c>
      <c r="J3" s="24" t="s">
        <v>3</v>
      </c>
      <c r="K3" s="24" t="s">
        <v>5</v>
      </c>
      <c r="L3" s="25" t="s">
        <v>4</v>
      </c>
      <c r="M3" s="34"/>
      <c r="N3" s="66" t="s">
        <v>18</v>
      </c>
      <c r="O3" s="67" t="s">
        <v>19</v>
      </c>
      <c r="P3" s="78" t="s">
        <v>20</v>
      </c>
      <c r="Q3" s="79"/>
      <c r="R3" s="79"/>
      <c r="S3" s="79"/>
      <c r="T3" s="80"/>
      <c r="U3" s="11"/>
      <c r="V3" s="105" t="s">
        <v>15</v>
      </c>
      <c r="W3" s="47"/>
    </row>
    <row r="4" spans="1:28" ht="2.1" customHeight="1" thickBot="1" x14ac:dyDescent="0.3">
      <c r="A4" s="39"/>
      <c r="B4" s="26"/>
      <c r="C4" s="26"/>
      <c r="D4" s="27"/>
      <c r="E4" s="26"/>
      <c r="F4" s="26"/>
      <c r="G4" s="26"/>
      <c r="H4" s="28"/>
      <c r="I4" s="29"/>
      <c r="J4" s="29"/>
      <c r="K4" s="29"/>
      <c r="L4" s="30"/>
      <c r="M4" s="26"/>
      <c r="N4" s="62"/>
      <c r="O4" s="31"/>
      <c r="P4" s="31"/>
      <c r="Q4" s="31"/>
      <c r="R4" s="32"/>
      <c r="S4" s="32"/>
      <c r="T4" s="32"/>
      <c r="U4" s="11"/>
      <c r="V4" s="105"/>
      <c r="W4" s="47"/>
    </row>
    <row r="5" spans="1:28" ht="15" customHeight="1" x14ac:dyDescent="0.25">
      <c r="A5" s="39"/>
      <c r="B5" s="100" t="s">
        <v>7</v>
      </c>
      <c r="C5" s="35"/>
      <c r="D5" s="93">
        <v>8</v>
      </c>
      <c r="E5" s="35"/>
      <c r="F5" s="13">
        <v>50</v>
      </c>
      <c r="G5" s="35"/>
      <c r="H5" s="7">
        <v>98.377300000000005</v>
      </c>
      <c r="I5" s="7">
        <v>99.797200000000004</v>
      </c>
      <c r="J5" s="7">
        <v>99.594300000000004</v>
      </c>
      <c r="K5" s="7">
        <v>98.985799999999998</v>
      </c>
      <c r="L5" s="7">
        <v>98.580100000000002</v>
      </c>
      <c r="M5" s="35"/>
      <c r="N5" s="7">
        <f>MAX(H5:L5)</f>
        <v>99.797200000000004</v>
      </c>
      <c r="O5" s="53">
        <f t="shared" ref="O5:O24" si="0">MIN(H5:L5)</f>
        <v>98.377300000000005</v>
      </c>
      <c r="P5" s="69">
        <f>AVERAGE(H5:L5)</f>
        <v>99.066940000000017</v>
      </c>
      <c r="Q5" s="59"/>
      <c r="R5" s="93">
        <f>(SUM(P5:P8)/4)</f>
        <v>99.40162500000001</v>
      </c>
      <c r="S5" s="63"/>
      <c r="T5" s="103">
        <f>(SUM(R5:R24)/5)</f>
        <v>99.653150000000011</v>
      </c>
      <c r="U5" s="11"/>
      <c r="V5" s="20">
        <v>100</v>
      </c>
      <c r="W5" s="47"/>
      <c r="AB5" s="88" t="s">
        <v>21</v>
      </c>
    </row>
    <row r="6" spans="1:28" ht="15" customHeight="1" x14ac:dyDescent="0.25">
      <c r="A6" s="39"/>
      <c r="B6" s="101"/>
      <c r="C6" s="36"/>
      <c r="D6" s="94"/>
      <c r="E6" s="36"/>
      <c r="F6" s="14">
        <v>125</v>
      </c>
      <c r="G6" s="36"/>
      <c r="H6" s="8">
        <v>99.391499999999994</v>
      </c>
      <c r="I6" s="8">
        <v>99.797200000000004</v>
      </c>
      <c r="J6" s="8">
        <v>99.391499999999994</v>
      </c>
      <c r="K6" s="8">
        <v>99.391499999999994</v>
      </c>
      <c r="L6" s="8">
        <v>99.797200000000004</v>
      </c>
      <c r="M6" s="36"/>
      <c r="N6" s="8">
        <f t="shared" ref="N6:N24" si="1">MAX(H6:L6)</f>
        <v>99.797200000000004</v>
      </c>
      <c r="O6" s="54">
        <f t="shared" si="0"/>
        <v>99.391499999999994</v>
      </c>
      <c r="P6" s="70">
        <f t="shared" ref="P6:P24" si="2">AVERAGE(H6:L6)</f>
        <v>99.553780000000003</v>
      </c>
      <c r="Q6" s="60"/>
      <c r="R6" s="94"/>
      <c r="S6" s="64"/>
      <c r="T6" s="104"/>
      <c r="U6" s="11"/>
      <c r="V6" s="21">
        <v>80</v>
      </c>
      <c r="W6" s="47"/>
      <c r="AB6" s="88"/>
    </row>
    <row r="7" spans="1:28" ht="15" customHeight="1" x14ac:dyDescent="0.25">
      <c r="A7" s="39"/>
      <c r="B7" s="101"/>
      <c r="C7" s="36"/>
      <c r="D7" s="94"/>
      <c r="E7" s="36"/>
      <c r="F7" s="14">
        <v>250</v>
      </c>
      <c r="G7" s="36"/>
      <c r="H7" s="8">
        <v>99.391499999999994</v>
      </c>
      <c r="I7" s="8">
        <v>99.594300000000004</v>
      </c>
      <c r="J7" s="8">
        <v>99.594300000000004</v>
      </c>
      <c r="K7" s="8">
        <v>99.594300000000004</v>
      </c>
      <c r="L7" s="8">
        <v>99.391499999999994</v>
      </c>
      <c r="M7" s="36"/>
      <c r="N7" s="8">
        <f t="shared" si="1"/>
        <v>99.594300000000004</v>
      </c>
      <c r="O7" s="54">
        <f t="shared" si="0"/>
        <v>99.391499999999994</v>
      </c>
      <c r="P7" s="70">
        <f>AVERAGE(H7:L7)</f>
        <v>99.513180000000006</v>
      </c>
      <c r="Q7" s="60"/>
      <c r="R7" s="94"/>
      <c r="S7" s="64"/>
      <c r="T7" s="104"/>
      <c r="U7" s="11"/>
      <c r="V7" s="21">
        <v>60</v>
      </c>
      <c r="W7" s="47"/>
      <c r="AB7" s="88"/>
    </row>
    <row r="8" spans="1:28" ht="15" customHeight="1" thickBot="1" x14ac:dyDescent="0.3">
      <c r="A8" s="39"/>
      <c r="B8" s="101"/>
      <c r="C8" s="37"/>
      <c r="D8" s="95"/>
      <c r="E8" s="37"/>
      <c r="F8" s="18">
        <v>375</v>
      </c>
      <c r="G8" s="37"/>
      <c r="H8" s="19">
        <v>99.594300000000004</v>
      </c>
      <c r="I8" s="19">
        <v>99.594300000000004</v>
      </c>
      <c r="J8" s="19">
        <v>99.188599999999994</v>
      </c>
      <c r="K8" s="19">
        <v>99.594300000000004</v>
      </c>
      <c r="L8" s="19">
        <v>99.391499999999994</v>
      </c>
      <c r="M8" s="37"/>
      <c r="N8" s="9">
        <f t="shared" si="1"/>
        <v>99.594300000000004</v>
      </c>
      <c r="O8" s="55">
        <f t="shared" si="0"/>
        <v>99.188599999999994</v>
      </c>
      <c r="P8" s="71">
        <f t="shared" si="2"/>
        <v>99.4726</v>
      </c>
      <c r="Q8" s="61"/>
      <c r="R8" s="95"/>
      <c r="S8" s="64"/>
      <c r="T8" s="104"/>
      <c r="U8" s="11"/>
      <c r="V8" s="21">
        <v>40</v>
      </c>
      <c r="W8" s="47"/>
      <c r="AB8" s="89"/>
    </row>
    <row r="9" spans="1:28" ht="15" customHeight="1" x14ac:dyDescent="0.25">
      <c r="A9" s="39"/>
      <c r="B9" s="101"/>
      <c r="C9" s="35"/>
      <c r="D9" s="90">
        <v>16</v>
      </c>
      <c r="E9" s="35"/>
      <c r="F9" s="13">
        <v>50</v>
      </c>
      <c r="G9" s="35"/>
      <c r="H9" s="7">
        <v>99.594300000000004</v>
      </c>
      <c r="I9" s="7">
        <v>100</v>
      </c>
      <c r="J9" s="7">
        <v>99.594300000000004</v>
      </c>
      <c r="K9" s="7">
        <v>99.797200000000004</v>
      </c>
      <c r="L9" s="7">
        <v>99.594300000000004</v>
      </c>
      <c r="M9" s="35"/>
      <c r="N9" s="7">
        <f t="shared" si="1"/>
        <v>100</v>
      </c>
      <c r="O9" s="53">
        <f t="shared" si="0"/>
        <v>99.594300000000004</v>
      </c>
      <c r="P9" s="69">
        <f t="shared" si="2"/>
        <v>99.71602</v>
      </c>
      <c r="Q9" s="59"/>
      <c r="R9" s="93">
        <f>(SUM(P9:P12)/4)</f>
        <v>99.766735000000011</v>
      </c>
      <c r="S9" s="64"/>
      <c r="T9" s="104"/>
      <c r="U9" s="11"/>
      <c r="V9" s="21">
        <v>20</v>
      </c>
      <c r="W9" s="47"/>
      <c r="AB9" s="96" t="s">
        <v>22</v>
      </c>
    </row>
    <row r="10" spans="1:28" ht="15" customHeight="1" x14ac:dyDescent="0.25">
      <c r="A10" s="39"/>
      <c r="B10" s="101"/>
      <c r="C10" s="36"/>
      <c r="D10" s="91"/>
      <c r="E10" s="36"/>
      <c r="F10" s="14">
        <v>125</v>
      </c>
      <c r="G10" s="36"/>
      <c r="H10" s="8">
        <v>99.594300000000004</v>
      </c>
      <c r="I10" s="8">
        <v>100</v>
      </c>
      <c r="J10" s="8">
        <v>99.594300000000004</v>
      </c>
      <c r="K10" s="8">
        <v>99.594300000000004</v>
      </c>
      <c r="L10" s="8">
        <v>100</v>
      </c>
      <c r="M10" s="36"/>
      <c r="N10" s="8">
        <f t="shared" si="1"/>
        <v>100</v>
      </c>
      <c r="O10" s="54">
        <f t="shared" si="0"/>
        <v>99.594300000000004</v>
      </c>
      <c r="P10" s="70">
        <f t="shared" si="2"/>
        <v>99.756580000000014</v>
      </c>
      <c r="Q10" s="60"/>
      <c r="R10" s="94"/>
      <c r="S10" s="64"/>
      <c r="T10" s="104"/>
      <c r="U10" s="11"/>
      <c r="V10" s="22">
        <v>0</v>
      </c>
      <c r="W10" s="47"/>
      <c r="AB10" s="88"/>
    </row>
    <row r="11" spans="1:28" ht="15" customHeight="1" x14ac:dyDescent="0.25">
      <c r="A11" s="39"/>
      <c r="B11" s="101"/>
      <c r="C11" s="36"/>
      <c r="D11" s="91"/>
      <c r="E11" s="36"/>
      <c r="F11" s="14">
        <v>250</v>
      </c>
      <c r="G11" s="36"/>
      <c r="H11" s="8">
        <v>99.797200000000004</v>
      </c>
      <c r="I11" s="8">
        <v>100</v>
      </c>
      <c r="J11" s="8">
        <v>99.594300000000004</v>
      </c>
      <c r="K11" s="8">
        <v>100</v>
      </c>
      <c r="L11" s="8">
        <v>100</v>
      </c>
      <c r="M11" s="36"/>
      <c r="N11" s="8">
        <f t="shared" si="1"/>
        <v>100</v>
      </c>
      <c r="O11" s="54">
        <f t="shared" si="0"/>
        <v>99.594300000000004</v>
      </c>
      <c r="P11" s="70">
        <f t="shared" si="2"/>
        <v>99.878299999999996</v>
      </c>
      <c r="Q11" s="60"/>
      <c r="R11" s="94"/>
      <c r="S11" s="64"/>
      <c r="T11" s="104"/>
      <c r="U11" s="11"/>
      <c r="V11" s="106" t="s">
        <v>14</v>
      </c>
      <c r="W11" s="47"/>
      <c r="AB11" s="88"/>
    </row>
    <row r="12" spans="1:28" ht="15" customHeight="1" thickBot="1" x14ac:dyDescent="0.3">
      <c r="A12" s="39"/>
      <c r="B12" s="101"/>
      <c r="C12" s="38"/>
      <c r="D12" s="92"/>
      <c r="E12" s="38"/>
      <c r="F12" s="18">
        <v>375</v>
      </c>
      <c r="G12" s="38"/>
      <c r="H12" s="9">
        <v>99.797200000000004</v>
      </c>
      <c r="I12" s="9">
        <v>99.797200000000004</v>
      </c>
      <c r="J12" s="9">
        <v>99.594300000000004</v>
      </c>
      <c r="K12" s="9">
        <v>99.594300000000004</v>
      </c>
      <c r="L12" s="9">
        <v>99.797200000000004</v>
      </c>
      <c r="M12" s="38"/>
      <c r="N12" s="9">
        <f t="shared" si="1"/>
        <v>99.797200000000004</v>
      </c>
      <c r="O12" s="55">
        <f t="shared" si="0"/>
        <v>99.594300000000004</v>
      </c>
      <c r="P12" s="71">
        <f t="shared" si="2"/>
        <v>99.716039999999992</v>
      </c>
      <c r="Q12" s="61"/>
      <c r="R12" s="95"/>
      <c r="S12" s="64"/>
      <c r="T12" s="104"/>
      <c r="U12" s="11"/>
      <c r="V12" s="106"/>
      <c r="W12" s="47"/>
      <c r="AB12" s="89"/>
    </row>
    <row r="13" spans="1:28" ht="15" customHeight="1" x14ac:dyDescent="0.25">
      <c r="A13" s="39"/>
      <c r="B13" s="101"/>
      <c r="C13" s="35"/>
      <c r="D13" s="97">
        <v>32</v>
      </c>
      <c r="E13" s="35"/>
      <c r="F13" s="13">
        <v>50</v>
      </c>
      <c r="G13" s="35"/>
      <c r="H13" s="7">
        <v>100</v>
      </c>
      <c r="I13" s="7">
        <v>99.594300000000004</v>
      </c>
      <c r="J13" s="7">
        <v>99.797200000000004</v>
      </c>
      <c r="K13" s="7">
        <v>100</v>
      </c>
      <c r="L13" s="7">
        <v>100</v>
      </c>
      <c r="M13" s="35"/>
      <c r="N13" s="7">
        <f t="shared" si="1"/>
        <v>100</v>
      </c>
      <c r="O13" s="53">
        <f t="shared" si="0"/>
        <v>99.594300000000004</v>
      </c>
      <c r="P13" s="69">
        <f t="shared" si="2"/>
        <v>99.878299999999996</v>
      </c>
      <c r="Q13" s="59"/>
      <c r="R13" s="93">
        <f>(SUM(P13:P16)/4)</f>
        <v>99.878315000000001</v>
      </c>
      <c r="S13" s="64"/>
      <c r="T13" s="104"/>
      <c r="U13" s="11"/>
      <c r="V13" s="106" t="s">
        <v>13</v>
      </c>
      <c r="W13" s="47"/>
      <c r="AB13" s="96" t="s">
        <v>23</v>
      </c>
    </row>
    <row r="14" spans="1:28" ht="15" customHeight="1" x14ac:dyDescent="0.25">
      <c r="A14" s="39"/>
      <c r="B14" s="101"/>
      <c r="C14" s="36"/>
      <c r="D14" s="98"/>
      <c r="E14" s="36"/>
      <c r="F14" s="14">
        <v>125</v>
      </c>
      <c r="G14" s="36"/>
      <c r="H14" s="8">
        <v>99.797200000000004</v>
      </c>
      <c r="I14" s="8">
        <v>99.797200000000004</v>
      </c>
      <c r="J14" s="8">
        <v>99.797200000000004</v>
      </c>
      <c r="K14" s="8">
        <v>100</v>
      </c>
      <c r="L14" s="8">
        <v>99.797200000000004</v>
      </c>
      <c r="M14" s="36"/>
      <c r="N14" s="8">
        <f t="shared" si="1"/>
        <v>100</v>
      </c>
      <c r="O14" s="54">
        <f t="shared" si="0"/>
        <v>99.797200000000004</v>
      </c>
      <c r="P14" s="70">
        <f t="shared" si="2"/>
        <v>99.837760000000003</v>
      </c>
      <c r="Q14" s="60"/>
      <c r="R14" s="94"/>
      <c r="S14" s="64"/>
      <c r="T14" s="104"/>
      <c r="U14" s="11"/>
      <c r="V14" s="106"/>
      <c r="W14" s="47"/>
      <c r="AB14" s="88"/>
    </row>
    <row r="15" spans="1:28" s="2" customFormat="1" ht="15" customHeight="1" x14ac:dyDescent="0.25">
      <c r="A15" s="39"/>
      <c r="B15" s="101"/>
      <c r="C15" s="36"/>
      <c r="D15" s="98"/>
      <c r="E15" s="36"/>
      <c r="F15" s="14">
        <v>250</v>
      </c>
      <c r="G15" s="36"/>
      <c r="H15" s="8">
        <v>100</v>
      </c>
      <c r="I15" s="8">
        <v>100</v>
      </c>
      <c r="J15" s="8">
        <v>100</v>
      </c>
      <c r="K15" s="8">
        <v>99.797200000000004</v>
      </c>
      <c r="L15" s="8">
        <v>100</v>
      </c>
      <c r="M15" s="36"/>
      <c r="N15" s="8">
        <f t="shared" si="1"/>
        <v>100</v>
      </c>
      <c r="O15" s="54">
        <f t="shared" si="0"/>
        <v>99.797200000000004</v>
      </c>
      <c r="P15" s="70">
        <f t="shared" si="2"/>
        <v>99.959440000000001</v>
      </c>
      <c r="Q15" s="60"/>
      <c r="R15" s="94"/>
      <c r="S15" s="64"/>
      <c r="T15" s="104"/>
      <c r="U15" s="11"/>
      <c r="V15" s="20">
        <v>100</v>
      </c>
      <c r="W15" s="47"/>
      <c r="AB15" s="88"/>
    </row>
    <row r="16" spans="1:28" ht="15" customHeight="1" thickBot="1" x14ac:dyDescent="0.3">
      <c r="A16" s="39"/>
      <c r="B16" s="101"/>
      <c r="C16" s="38"/>
      <c r="D16" s="99"/>
      <c r="E16" s="38"/>
      <c r="F16" s="18">
        <v>375</v>
      </c>
      <c r="G16" s="38"/>
      <c r="H16" s="9">
        <v>99.797200000000004</v>
      </c>
      <c r="I16" s="9">
        <v>99.797200000000004</v>
      </c>
      <c r="J16" s="9">
        <v>99.797200000000004</v>
      </c>
      <c r="K16" s="9">
        <v>100</v>
      </c>
      <c r="L16" s="9">
        <v>99.797200000000004</v>
      </c>
      <c r="M16" s="38"/>
      <c r="N16" s="9">
        <f t="shared" si="1"/>
        <v>100</v>
      </c>
      <c r="O16" s="55">
        <f t="shared" si="0"/>
        <v>99.797200000000004</v>
      </c>
      <c r="P16" s="71">
        <f t="shared" si="2"/>
        <v>99.837760000000003</v>
      </c>
      <c r="Q16" s="61"/>
      <c r="R16" s="95"/>
      <c r="S16" s="64"/>
      <c r="T16" s="104"/>
      <c r="U16" s="11"/>
      <c r="V16" s="21">
        <v>80</v>
      </c>
      <c r="W16" s="47"/>
      <c r="AB16" s="89"/>
    </row>
    <row r="17" spans="1:28" ht="15" customHeight="1" x14ac:dyDescent="0.25">
      <c r="A17" s="39"/>
      <c r="B17" s="101"/>
      <c r="C17" s="35"/>
      <c r="D17" s="97">
        <v>64</v>
      </c>
      <c r="E17" s="35"/>
      <c r="F17" s="13">
        <v>50</v>
      </c>
      <c r="G17" s="35"/>
      <c r="H17" s="7">
        <v>99.797200000000004</v>
      </c>
      <c r="I17" s="7">
        <v>99.391499999999994</v>
      </c>
      <c r="J17" s="7">
        <v>99.797200000000004</v>
      </c>
      <c r="K17" s="7">
        <v>99.391499999999994</v>
      </c>
      <c r="L17" s="7">
        <v>99.594300000000004</v>
      </c>
      <c r="M17" s="35"/>
      <c r="N17" s="7">
        <f t="shared" si="1"/>
        <v>99.797200000000004</v>
      </c>
      <c r="O17" s="53">
        <f t="shared" si="0"/>
        <v>99.391499999999994</v>
      </c>
      <c r="P17" s="69">
        <f t="shared" si="2"/>
        <v>99.594340000000017</v>
      </c>
      <c r="Q17" s="59"/>
      <c r="R17" s="93">
        <f>(SUM(P17:P20)/4)</f>
        <v>99.543610000000001</v>
      </c>
      <c r="S17" s="64"/>
      <c r="T17" s="104"/>
      <c r="U17" s="11"/>
      <c r="V17" s="21">
        <v>60</v>
      </c>
      <c r="W17" s="47"/>
      <c r="AB17" s="96" t="s">
        <v>24</v>
      </c>
    </row>
    <row r="18" spans="1:28" ht="15" customHeight="1" x14ac:dyDescent="0.25">
      <c r="A18" s="39"/>
      <c r="B18" s="101"/>
      <c r="C18" s="36"/>
      <c r="D18" s="98"/>
      <c r="E18" s="36"/>
      <c r="F18" s="14">
        <v>125</v>
      </c>
      <c r="G18" s="36"/>
      <c r="H18" s="8">
        <v>99.391499999999994</v>
      </c>
      <c r="I18" s="8">
        <v>99.594300000000004</v>
      </c>
      <c r="J18" s="8">
        <v>99.594300000000004</v>
      </c>
      <c r="K18" s="8">
        <v>99.391499999999994</v>
      </c>
      <c r="L18" s="8">
        <v>99.594300000000004</v>
      </c>
      <c r="M18" s="36"/>
      <c r="N18" s="8">
        <f t="shared" si="1"/>
        <v>99.594300000000004</v>
      </c>
      <c r="O18" s="54">
        <f t="shared" si="0"/>
        <v>99.391499999999994</v>
      </c>
      <c r="P18" s="70">
        <f t="shared" si="2"/>
        <v>99.513180000000006</v>
      </c>
      <c r="Q18" s="60"/>
      <c r="R18" s="94"/>
      <c r="S18" s="64"/>
      <c r="T18" s="104"/>
      <c r="U18" s="11"/>
      <c r="V18" s="21">
        <v>40</v>
      </c>
      <c r="W18" s="47"/>
      <c r="AB18" s="88"/>
    </row>
    <row r="19" spans="1:28" ht="15" customHeight="1" x14ac:dyDescent="0.25">
      <c r="A19" s="39"/>
      <c r="B19" s="101"/>
      <c r="C19" s="36"/>
      <c r="D19" s="98"/>
      <c r="E19" s="36"/>
      <c r="F19" s="14">
        <v>250</v>
      </c>
      <c r="G19" s="36"/>
      <c r="H19" s="10">
        <v>99.391499999999994</v>
      </c>
      <c r="I19" s="10">
        <v>99.391499999999994</v>
      </c>
      <c r="J19" s="10">
        <v>99.594300000000004</v>
      </c>
      <c r="K19" s="10">
        <v>99.594300000000004</v>
      </c>
      <c r="L19" s="10">
        <v>99.391499999999994</v>
      </c>
      <c r="M19" s="36"/>
      <c r="N19" s="8">
        <f t="shared" si="1"/>
        <v>99.594300000000004</v>
      </c>
      <c r="O19" s="54">
        <f t="shared" si="0"/>
        <v>99.391499999999994</v>
      </c>
      <c r="P19" s="72">
        <f t="shared" si="2"/>
        <v>99.472619999999992</v>
      </c>
      <c r="Q19" s="60"/>
      <c r="R19" s="94"/>
      <c r="S19" s="64"/>
      <c r="T19" s="104"/>
      <c r="U19" s="11"/>
      <c r="V19" s="21">
        <v>20</v>
      </c>
      <c r="W19" s="47"/>
      <c r="AB19" s="88"/>
    </row>
    <row r="20" spans="1:28" ht="15" customHeight="1" thickBot="1" x14ac:dyDescent="0.3">
      <c r="A20" s="39"/>
      <c r="B20" s="101"/>
      <c r="C20" s="38"/>
      <c r="D20" s="99"/>
      <c r="E20" s="38"/>
      <c r="F20" s="18">
        <v>375</v>
      </c>
      <c r="G20" s="38"/>
      <c r="H20" s="9">
        <v>99.594300000000004</v>
      </c>
      <c r="I20" s="9">
        <v>99.594300000000004</v>
      </c>
      <c r="J20" s="9">
        <v>99.594300000000004</v>
      </c>
      <c r="K20" s="9">
        <v>99.594300000000004</v>
      </c>
      <c r="L20" s="9">
        <v>99.594300000000004</v>
      </c>
      <c r="M20" s="38"/>
      <c r="N20" s="9">
        <f t="shared" si="1"/>
        <v>99.594300000000004</v>
      </c>
      <c r="O20" s="55">
        <f t="shared" si="0"/>
        <v>99.594300000000004</v>
      </c>
      <c r="P20" s="71">
        <f t="shared" si="2"/>
        <v>99.594300000000004</v>
      </c>
      <c r="Q20" s="61"/>
      <c r="R20" s="95"/>
      <c r="S20" s="64"/>
      <c r="T20" s="104"/>
      <c r="U20" s="11"/>
      <c r="V20" s="22">
        <v>0</v>
      </c>
      <c r="W20" s="47"/>
      <c r="AB20" s="89"/>
    </row>
    <row r="21" spans="1:28" ht="15" customHeight="1" x14ac:dyDescent="0.25">
      <c r="A21" s="39"/>
      <c r="B21" s="101"/>
      <c r="C21" s="35"/>
      <c r="D21" s="97">
        <v>128</v>
      </c>
      <c r="E21" s="35"/>
      <c r="F21" s="13">
        <v>50</v>
      </c>
      <c r="G21" s="35"/>
      <c r="H21" s="7">
        <v>99.594300000000004</v>
      </c>
      <c r="I21" s="7">
        <v>99.797200000000004</v>
      </c>
      <c r="J21" s="7">
        <v>99.797200000000004</v>
      </c>
      <c r="K21" s="7">
        <v>99.797200000000004</v>
      </c>
      <c r="L21" s="7">
        <v>99.797200000000004</v>
      </c>
      <c r="M21" s="35"/>
      <c r="N21" s="7">
        <f t="shared" si="1"/>
        <v>99.797200000000004</v>
      </c>
      <c r="O21" s="53">
        <f t="shared" si="0"/>
        <v>99.594300000000004</v>
      </c>
      <c r="P21" s="69">
        <f t="shared" si="2"/>
        <v>99.756619999999998</v>
      </c>
      <c r="Q21" s="59"/>
      <c r="R21" s="93">
        <f>(SUM(P21:P24)/4)</f>
        <v>99.675465000000003</v>
      </c>
      <c r="S21" s="64"/>
      <c r="T21" s="104"/>
      <c r="U21" s="11"/>
      <c r="V21" s="106" t="s">
        <v>12</v>
      </c>
      <c r="W21" s="47"/>
      <c r="AB21" s="96" t="s">
        <v>25</v>
      </c>
    </row>
    <row r="22" spans="1:28" ht="15" customHeight="1" x14ac:dyDescent="0.25">
      <c r="A22" s="39"/>
      <c r="B22" s="101"/>
      <c r="C22" s="36"/>
      <c r="D22" s="98"/>
      <c r="E22" s="36"/>
      <c r="F22" s="14">
        <v>125</v>
      </c>
      <c r="G22" s="36"/>
      <c r="H22" s="8">
        <v>99.391499999999994</v>
      </c>
      <c r="I22" s="8">
        <v>99.594300000000004</v>
      </c>
      <c r="J22" s="8">
        <v>99.797200000000004</v>
      </c>
      <c r="K22" s="8">
        <v>99.797200000000004</v>
      </c>
      <c r="L22" s="8">
        <v>99.797200000000004</v>
      </c>
      <c r="M22" s="36"/>
      <c r="N22" s="8">
        <f t="shared" si="1"/>
        <v>99.797200000000004</v>
      </c>
      <c r="O22" s="54">
        <f t="shared" si="0"/>
        <v>99.391499999999994</v>
      </c>
      <c r="P22" s="70">
        <f t="shared" si="2"/>
        <v>99.675479999999993</v>
      </c>
      <c r="Q22" s="60"/>
      <c r="R22" s="94"/>
      <c r="S22" s="64"/>
      <c r="T22" s="104"/>
      <c r="U22" s="11"/>
      <c r="V22" s="106"/>
      <c r="W22" s="47"/>
      <c r="AB22" s="88"/>
    </row>
    <row r="23" spans="1:28" ht="15" customHeight="1" x14ac:dyDescent="0.25">
      <c r="A23" s="39"/>
      <c r="B23" s="101"/>
      <c r="C23" s="36"/>
      <c r="D23" s="98"/>
      <c r="E23" s="36"/>
      <c r="F23" s="14">
        <v>250</v>
      </c>
      <c r="G23" s="36"/>
      <c r="H23" s="8">
        <v>99.594300000000004</v>
      </c>
      <c r="I23" s="8">
        <v>99.594300000000004</v>
      </c>
      <c r="J23" s="8">
        <v>99.594300000000004</v>
      </c>
      <c r="K23" s="8">
        <v>99.797200000000004</v>
      </c>
      <c r="L23" s="8">
        <v>99.594300000000004</v>
      </c>
      <c r="M23" s="36"/>
      <c r="N23" s="8">
        <f t="shared" si="1"/>
        <v>99.797200000000004</v>
      </c>
      <c r="O23" s="54">
        <f t="shared" si="0"/>
        <v>99.594300000000004</v>
      </c>
      <c r="P23" s="70">
        <f t="shared" si="2"/>
        <v>99.634879999999995</v>
      </c>
      <c r="Q23" s="60"/>
      <c r="R23" s="94"/>
      <c r="S23" s="64"/>
      <c r="T23" s="104"/>
      <c r="U23" s="11"/>
      <c r="V23" s="68"/>
      <c r="W23" s="47"/>
      <c r="AB23" s="88"/>
    </row>
    <row r="24" spans="1:28" ht="15" customHeight="1" thickBot="1" x14ac:dyDescent="0.3">
      <c r="A24" s="39"/>
      <c r="B24" s="102"/>
      <c r="C24" s="38"/>
      <c r="D24" s="99"/>
      <c r="E24" s="38"/>
      <c r="F24" s="18">
        <v>375</v>
      </c>
      <c r="G24" s="38"/>
      <c r="H24" s="9">
        <v>99.594300000000004</v>
      </c>
      <c r="I24" s="9">
        <v>99.594300000000004</v>
      </c>
      <c r="J24" s="9">
        <v>99.797200000000004</v>
      </c>
      <c r="K24" s="9">
        <v>99.594300000000004</v>
      </c>
      <c r="L24" s="9">
        <v>99.594300000000004</v>
      </c>
      <c r="M24" s="38"/>
      <c r="N24" s="9">
        <f t="shared" si="1"/>
        <v>99.797200000000004</v>
      </c>
      <c r="O24" s="55">
        <f t="shared" si="0"/>
        <v>99.594300000000004</v>
      </c>
      <c r="P24" s="71">
        <f t="shared" si="2"/>
        <v>99.634879999999995</v>
      </c>
      <c r="Q24" s="61"/>
      <c r="R24" s="95"/>
      <c r="S24" s="64"/>
      <c r="T24" s="104"/>
      <c r="U24" s="11"/>
      <c r="V24" s="11"/>
      <c r="W24" s="47"/>
      <c r="AB24" s="89"/>
    </row>
    <row r="25" spans="1:28" ht="8.1" customHeight="1" thickBot="1" x14ac:dyDescent="0.3">
      <c r="A25" s="39"/>
      <c r="B25" s="51"/>
      <c r="C25" s="26"/>
      <c r="D25" s="26"/>
      <c r="E25" s="27"/>
      <c r="F25" s="26"/>
      <c r="G25" s="26"/>
      <c r="H25" s="26"/>
      <c r="I25" s="28"/>
      <c r="J25" s="29"/>
      <c r="K25" s="29"/>
      <c r="L25" s="29"/>
      <c r="M25" s="29"/>
      <c r="N25" s="51"/>
      <c r="O25" s="56"/>
      <c r="P25" s="27"/>
      <c r="Q25" s="27"/>
      <c r="R25" s="58"/>
      <c r="S25" s="32"/>
      <c r="T25" s="32"/>
      <c r="U25" s="32"/>
      <c r="V25" s="48"/>
      <c r="W25" s="47"/>
      <c r="AB25" s="12"/>
    </row>
  </sheetData>
  <mergeCells count="27">
    <mergeCell ref="B2:B3"/>
    <mergeCell ref="D2:D3"/>
    <mergeCell ref="F2:F3"/>
    <mergeCell ref="H2:L2"/>
    <mergeCell ref="N2:T2"/>
    <mergeCell ref="P3:T3"/>
    <mergeCell ref="V3:V4"/>
    <mergeCell ref="AB5:AB8"/>
    <mergeCell ref="D9:D12"/>
    <mergeCell ref="R9:R12"/>
    <mergeCell ref="AB9:AB12"/>
    <mergeCell ref="V11:V12"/>
    <mergeCell ref="B5:B24"/>
    <mergeCell ref="D5:D8"/>
    <mergeCell ref="R5:R8"/>
    <mergeCell ref="T5:T24"/>
    <mergeCell ref="D13:D16"/>
    <mergeCell ref="V21:V22"/>
    <mergeCell ref="D21:D24"/>
    <mergeCell ref="R21:R24"/>
    <mergeCell ref="AB21:AB24"/>
    <mergeCell ref="V13:V14"/>
    <mergeCell ref="R13:R16"/>
    <mergeCell ref="AB13:AB16"/>
    <mergeCell ref="D17:D20"/>
    <mergeCell ref="R17:R20"/>
    <mergeCell ref="AB17:AB20"/>
  </mergeCells>
  <conditionalFormatting sqref="V5:V10">
    <cfRule type="colorScale" priority="33">
      <colorScale>
        <cfvo type="min"/>
        <cfvo type="max"/>
        <color rgb="FFFFEF9C"/>
        <color rgb="FF63BE7B"/>
      </colorScale>
    </cfRule>
  </conditionalFormatting>
  <conditionalFormatting sqref="D13:D24 D9">
    <cfRule type="colorScale" priority="34">
      <colorScale>
        <cfvo type="min"/>
        <cfvo type="max"/>
        <color theme="0" tint="-0.14999847407452621"/>
        <color theme="2" tint="-0.249977111117893"/>
      </colorScale>
    </cfRule>
  </conditionalFormatting>
  <conditionalFormatting sqref="G9:G12">
    <cfRule type="colorScale" priority="32">
      <colorScale>
        <cfvo type="min"/>
        <cfvo type="max"/>
        <color theme="0" tint="-0.14999847407452621"/>
        <color theme="2" tint="-0.249977111117893"/>
      </colorScale>
    </cfRule>
  </conditionalFormatting>
  <conditionalFormatting sqref="F5:G8">
    <cfRule type="colorScale" priority="30">
      <colorScale>
        <cfvo type="min"/>
        <cfvo type="max"/>
        <color theme="0" tint="-0.14999847407452621"/>
        <color theme="2" tint="-0.249977111117893"/>
      </colorScale>
    </cfRule>
  </conditionalFormatting>
  <conditionalFormatting sqref="D5:D24">
    <cfRule type="colorScale" priority="35">
      <colorScale>
        <cfvo type="min"/>
        <cfvo type="max"/>
        <color theme="0" tint="-0.14999847407452621"/>
        <color theme="2" tint="-0.249977111117893"/>
      </colorScale>
    </cfRule>
  </conditionalFormatting>
  <conditionalFormatting sqref="V15:V20">
    <cfRule type="colorScale" priority="44">
      <colorScale>
        <cfvo type="min"/>
        <cfvo type="max"/>
        <color theme="0" tint="-0.14999847407452621"/>
        <color theme="2" tint="-0.249977111117893"/>
      </colorScale>
    </cfRule>
  </conditionalFormatting>
  <conditionalFormatting sqref="C9:C12">
    <cfRule type="colorScale" priority="19">
      <colorScale>
        <cfvo type="min"/>
        <cfvo type="max"/>
        <color theme="0" tint="-0.14999847407452621"/>
        <color theme="2" tint="-0.249977111117893"/>
      </colorScale>
    </cfRule>
  </conditionalFormatting>
  <conditionalFormatting sqref="C5:C8">
    <cfRule type="colorScale" priority="18">
      <colorScale>
        <cfvo type="min"/>
        <cfvo type="max"/>
        <color theme="0" tint="-0.14999847407452621"/>
        <color theme="2" tint="-0.249977111117893"/>
      </colorScale>
    </cfRule>
  </conditionalFormatting>
  <conditionalFormatting sqref="E9:E12">
    <cfRule type="colorScale" priority="12">
      <colorScale>
        <cfvo type="min"/>
        <cfvo type="max"/>
        <color theme="0" tint="-0.14999847407452621"/>
        <color theme="2" tint="-0.249977111117893"/>
      </colorScale>
    </cfRule>
  </conditionalFormatting>
  <conditionalFormatting sqref="E5:E8">
    <cfRule type="colorScale" priority="11">
      <colorScale>
        <cfvo type="min"/>
        <cfvo type="max"/>
        <color theme="0" tint="-0.14999847407452621"/>
        <color theme="2" tint="-0.249977111117893"/>
      </colorScale>
    </cfRule>
  </conditionalFormatting>
  <conditionalFormatting sqref="M9:M12">
    <cfRule type="colorScale" priority="49">
      <colorScale>
        <cfvo type="min"/>
        <cfvo type="max"/>
        <color theme="0" tint="-0.14999847407452621"/>
        <color theme="2" tint="-0.249977111117893"/>
      </colorScale>
    </cfRule>
  </conditionalFormatting>
  <conditionalFormatting sqref="M5:M8">
    <cfRule type="colorScale" priority="50">
      <colorScale>
        <cfvo type="min"/>
        <cfvo type="max"/>
        <color theme="0" tint="-0.14999847407452621"/>
        <color theme="2" tint="-0.249977111117893"/>
      </colorScale>
    </cfRule>
  </conditionalFormatting>
  <conditionalFormatting sqref="H9:L24">
    <cfRule type="colorScale" priority="232">
      <colorScale>
        <cfvo type="min"/>
        <cfvo type="max"/>
        <color rgb="FFFFEF9C"/>
        <color rgb="FF63BE7B"/>
      </colorScale>
    </cfRule>
  </conditionalFormatting>
  <conditionalFormatting sqref="P9:P24">
    <cfRule type="colorScale" priority="233">
      <colorScale>
        <cfvo type="min"/>
        <cfvo type="max"/>
        <color rgb="FFFFEF9C"/>
        <color rgb="FF63BE7B"/>
      </colorScale>
    </cfRule>
  </conditionalFormatting>
  <conditionalFormatting sqref="G13:G24">
    <cfRule type="colorScale" priority="235">
      <colorScale>
        <cfvo type="min"/>
        <cfvo type="max"/>
        <color theme="0" tint="-0.14999847407452621"/>
        <color theme="2" tint="-0.249977111117893"/>
      </colorScale>
    </cfRule>
  </conditionalFormatting>
  <conditionalFormatting sqref="C13:C24">
    <cfRule type="colorScale" priority="236">
      <colorScale>
        <cfvo type="min"/>
        <cfvo type="max"/>
        <color theme="0" tint="-0.14999847407452621"/>
        <color theme="2" tint="-0.249977111117893"/>
      </colorScale>
    </cfRule>
  </conditionalFormatting>
  <conditionalFormatting sqref="E13:E24">
    <cfRule type="colorScale" priority="237">
      <colorScale>
        <cfvo type="min"/>
        <cfvo type="max"/>
        <color theme="0" tint="-0.14999847407452621"/>
        <color theme="2" tint="-0.249977111117893"/>
      </colorScale>
    </cfRule>
  </conditionalFormatting>
  <conditionalFormatting sqref="R5:S24">
    <cfRule type="colorScale" priority="238">
      <colorScale>
        <cfvo type="min"/>
        <cfvo type="max"/>
        <color rgb="FFFFEF9C"/>
        <color rgb="FF63BE7B"/>
      </colorScale>
    </cfRule>
  </conditionalFormatting>
  <conditionalFormatting sqref="H5:L24">
    <cfRule type="colorScale" priority="239">
      <colorScale>
        <cfvo type="min"/>
        <cfvo type="max"/>
        <color rgb="FFFFEF9C"/>
        <color rgb="FF63BE7B"/>
      </colorScale>
    </cfRule>
  </conditionalFormatting>
  <conditionalFormatting sqref="O5:Q24">
    <cfRule type="colorScale" priority="240">
      <colorScale>
        <cfvo type="min"/>
        <cfvo type="max"/>
        <color rgb="FFFFEF9C"/>
        <color rgb="FF63BE7B"/>
      </colorScale>
    </cfRule>
  </conditionalFormatting>
  <conditionalFormatting sqref="T5:T24">
    <cfRule type="colorScale" priority="241">
      <colorScale>
        <cfvo type="min"/>
        <cfvo type="max"/>
        <color rgb="FFFFEF9C"/>
        <color rgb="FF63BE7B"/>
      </colorScale>
    </cfRule>
  </conditionalFormatting>
  <conditionalFormatting sqref="N5:N24">
    <cfRule type="colorScale" priority="242">
      <colorScale>
        <cfvo type="min"/>
        <cfvo type="max"/>
        <color rgb="FFFFEF9C"/>
        <color rgb="FF63BE7B"/>
      </colorScale>
    </cfRule>
  </conditionalFormatting>
  <conditionalFormatting sqref="P5:P24">
    <cfRule type="colorScale" priority="243">
      <colorScale>
        <cfvo type="min"/>
        <cfvo type="max"/>
        <color rgb="FFFFEF9C"/>
        <color rgb="FF63BE7B"/>
      </colorScale>
    </cfRule>
  </conditionalFormatting>
  <conditionalFormatting sqref="M13:M24">
    <cfRule type="colorScale" priority="244">
      <colorScale>
        <cfvo type="min"/>
        <cfvo type="max"/>
        <color theme="0" tint="-0.14999847407452621"/>
        <color theme="2" tint="-0.249977111117893"/>
      </colorScale>
    </cfRule>
  </conditionalFormatting>
  <conditionalFormatting sqref="F9:F12">
    <cfRule type="colorScale" priority="4">
      <colorScale>
        <cfvo type="min"/>
        <cfvo type="max"/>
        <color theme="0" tint="-0.14999847407452621"/>
        <color theme="2" tint="-0.249977111117893"/>
      </colorScale>
    </cfRule>
  </conditionalFormatting>
  <conditionalFormatting sqref="F13:F16">
    <cfRule type="colorScale" priority="3">
      <colorScale>
        <cfvo type="min"/>
        <cfvo type="max"/>
        <color theme="0" tint="-0.14999847407452621"/>
        <color theme="2" tint="-0.249977111117893"/>
      </colorScale>
    </cfRule>
  </conditionalFormatting>
  <conditionalFormatting sqref="F17:F20">
    <cfRule type="colorScale" priority="2">
      <colorScale>
        <cfvo type="min"/>
        <cfvo type="max"/>
        <color theme="0" tint="-0.14999847407452621"/>
        <color theme="2" tint="-0.249977111117893"/>
      </colorScale>
    </cfRule>
  </conditionalFormatting>
  <conditionalFormatting sqref="F21:F24">
    <cfRule type="colorScale" priority="1">
      <colorScale>
        <cfvo type="min"/>
        <cfvo type="max"/>
        <color theme="0" tint="-0.14999847407452621"/>
        <color theme="2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19" workbookViewId="0">
      <selection activeCell="P63" sqref="P63"/>
    </sheetView>
  </sheetViews>
  <sheetFormatPr defaultRowHeight="15" x14ac:dyDescent="0.25"/>
  <cols>
    <col min="1" max="1" width="29.140625" bestFit="1" customWidth="1"/>
  </cols>
  <sheetData>
    <row r="1" spans="1:7" x14ac:dyDescent="0.25">
      <c r="A1" t="s">
        <v>26</v>
      </c>
      <c r="B1">
        <v>10</v>
      </c>
      <c r="C1">
        <v>98.377300000000005</v>
      </c>
      <c r="D1">
        <v>99.797200000000004</v>
      </c>
      <c r="E1">
        <v>99.594300000000004</v>
      </c>
      <c r="F1">
        <v>98.985799999999998</v>
      </c>
      <c r="G1">
        <v>98.580100000000002</v>
      </c>
    </row>
    <row r="2" spans="1:7" x14ac:dyDescent="0.25">
      <c r="A2" t="s">
        <v>26</v>
      </c>
      <c r="B2">
        <v>25</v>
      </c>
      <c r="C2">
        <v>99.391499999999994</v>
      </c>
      <c r="D2">
        <v>99.797200000000004</v>
      </c>
      <c r="E2">
        <v>99.391499999999994</v>
      </c>
      <c r="F2">
        <v>99.391499999999994</v>
      </c>
      <c r="G2">
        <v>99.797200000000004</v>
      </c>
    </row>
    <row r="3" spans="1:7" x14ac:dyDescent="0.25">
      <c r="A3" t="s">
        <v>26</v>
      </c>
      <c r="B3">
        <v>50</v>
      </c>
      <c r="C3">
        <v>99.391499999999994</v>
      </c>
      <c r="D3">
        <v>99.594300000000004</v>
      </c>
      <c r="E3">
        <v>99.594300000000004</v>
      </c>
      <c r="F3">
        <v>99.594300000000004</v>
      </c>
      <c r="G3">
        <v>99.391499999999994</v>
      </c>
    </row>
    <row r="4" spans="1:7" x14ac:dyDescent="0.25">
      <c r="A4" t="s">
        <v>26</v>
      </c>
      <c r="B4">
        <v>75</v>
      </c>
      <c r="C4">
        <v>99.594300000000004</v>
      </c>
      <c r="D4">
        <v>99.594300000000004</v>
      </c>
      <c r="E4">
        <v>99.188599999999994</v>
      </c>
      <c r="F4">
        <v>99.594300000000004</v>
      </c>
      <c r="G4">
        <v>99.391499999999994</v>
      </c>
    </row>
    <row r="5" spans="1:7" x14ac:dyDescent="0.25">
      <c r="A5" t="s">
        <v>27</v>
      </c>
      <c r="B5">
        <v>10</v>
      </c>
      <c r="C5">
        <v>99.594300000000004</v>
      </c>
      <c r="D5">
        <v>100</v>
      </c>
      <c r="E5">
        <v>99.594300000000004</v>
      </c>
      <c r="F5">
        <v>99.797200000000004</v>
      </c>
      <c r="G5">
        <v>99.594300000000004</v>
      </c>
    </row>
    <row r="6" spans="1:7" x14ac:dyDescent="0.25">
      <c r="A6" t="s">
        <v>27</v>
      </c>
      <c r="B6">
        <v>25</v>
      </c>
      <c r="C6">
        <v>99.594300000000004</v>
      </c>
      <c r="D6">
        <v>100</v>
      </c>
      <c r="E6">
        <v>99.594300000000004</v>
      </c>
      <c r="F6">
        <v>99.594300000000004</v>
      </c>
      <c r="G6">
        <v>100</v>
      </c>
    </row>
    <row r="7" spans="1:7" x14ac:dyDescent="0.25">
      <c r="A7" t="s">
        <v>27</v>
      </c>
      <c r="B7">
        <v>50</v>
      </c>
      <c r="C7">
        <v>99.797200000000004</v>
      </c>
      <c r="D7">
        <v>100</v>
      </c>
      <c r="E7">
        <v>99.594300000000004</v>
      </c>
      <c r="F7">
        <v>100</v>
      </c>
      <c r="G7">
        <v>100</v>
      </c>
    </row>
    <row r="8" spans="1:7" x14ac:dyDescent="0.25">
      <c r="A8" t="s">
        <v>27</v>
      </c>
      <c r="B8">
        <v>75</v>
      </c>
      <c r="C8">
        <v>99.797200000000004</v>
      </c>
      <c r="D8">
        <v>99.797200000000004</v>
      </c>
      <c r="E8">
        <v>99.594300000000004</v>
      </c>
      <c r="F8">
        <v>99.594300000000004</v>
      </c>
      <c r="G8">
        <v>99.797200000000004</v>
      </c>
    </row>
    <row r="9" spans="1:7" x14ac:dyDescent="0.25">
      <c r="A9" t="s">
        <v>28</v>
      </c>
      <c r="B9">
        <v>10</v>
      </c>
      <c r="C9">
        <v>100</v>
      </c>
      <c r="D9">
        <v>99.594300000000004</v>
      </c>
      <c r="E9">
        <v>99.797200000000004</v>
      </c>
      <c r="F9">
        <v>100</v>
      </c>
      <c r="G9">
        <v>100</v>
      </c>
    </row>
    <row r="10" spans="1:7" x14ac:dyDescent="0.25">
      <c r="A10" t="s">
        <v>28</v>
      </c>
      <c r="B10">
        <v>25</v>
      </c>
      <c r="C10">
        <v>99.797200000000004</v>
      </c>
      <c r="D10">
        <v>99.797200000000004</v>
      </c>
      <c r="E10">
        <v>99.797200000000004</v>
      </c>
      <c r="F10">
        <v>100</v>
      </c>
      <c r="G10">
        <v>99.797200000000004</v>
      </c>
    </row>
    <row r="11" spans="1:7" x14ac:dyDescent="0.25">
      <c r="A11" t="s">
        <v>28</v>
      </c>
      <c r="B11">
        <v>50</v>
      </c>
      <c r="C11">
        <v>100</v>
      </c>
      <c r="D11">
        <v>100</v>
      </c>
      <c r="E11">
        <v>100</v>
      </c>
      <c r="F11">
        <v>99.797200000000004</v>
      </c>
      <c r="G11">
        <v>100</v>
      </c>
    </row>
    <row r="12" spans="1:7" x14ac:dyDescent="0.25">
      <c r="A12" t="s">
        <v>28</v>
      </c>
      <c r="B12">
        <v>75</v>
      </c>
      <c r="C12">
        <v>99.797200000000004</v>
      </c>
      <c r="D12">
        <v>99.797200000000004</v>
      </c>
      <c r="E12">
        <v>99.797200000000004</v>
      </c>
      <c r="F12">
        <v>100</v>
      </c>
      <c r="G12">
        <v>99.797200000000004</v>
      </c>
    </row>
    <row r="13" spans="1:7" x14ac:dyDescent="0.25">
      <c r="A13" t="s">
        <v>29</v>
      </c>
      <c r="B13">
        <v>10</v>
      </c>
      <c r="C13">
        <v>99.797200000000004</v>
      </c>
      <c r="D13">
        <v>99.391499999999994</v>
      </c>
      <c r="E13">
        <v>99.797200000000004</v>
      </c>
      <c r="F13">
        <v>99.391499999999994</v>
      </c>
      <c r="G13">
        <v>99.594300000000004</v>
      </c>
    </row>
    <row r="14" spans="1:7" x14ac:dyDescent="0.25">
      <c r="A14" t="s">
        <v>29</v>
      </c>
      <c r="B14">
        <v>25</v>
      </c>
      <c r="C14">
        <v>99.391499999999994</v>
      </c>
      <c r="D14">
        <v>99.594300000000004</v>
      </c>
      <c r="E14">
        <v>99.594300000000004</v>
      </c>
      <c r="F14">
        <v>99.391499999999994</v>
      </c>
      <c r="G14">
        <v>99.594300000000004</v>
      </c>
    </row>
    <row r="15" spans="1:7" x14ac:dyDescent="0.25">
      <c r="A15" t="s">
        <v>29</v>
      </c>
      <c r="B15">
        <v>50</v>
      </c>
      <c r="C15">
        <v>99.391499999999994</v>
      </c>
      <c r="D15">
        <v>99.391499999999994</v>
      </c>
      <c r="E15">
        <v>99.594300000000004</v>
      </c>
      <c r="F15">
        <v>99.594300000000004</v>
      </c>
      <c r="G15">
        <v>99.391499999999994</v>
      </c>
    </row>
    <row r="16" spans="1:7" x14ac:dyDescent="0.25">
      <c r="A16" t="s">
        <v>29</v>
      </c>
      <c r="B16">
        <v>75</v>
      </c>
      <c r="C16">
        <v>99.594300000000004</v>
      </c>
      <c r="D16">
        <v>99.594300000000004</v>
      </c>
      <c r="E16">
        <v>99.594300000000004</v>
      </c>
      <c r="F16">
        <v>99.594300000000004</v>
      </c>
      <c r="G16">
        <v>99.594300000000004</v>
      </c>
    </row>
    <row r="17" spans="1:7" x14ac:dyDescent="0.25">
      <c r="A17" t="s">
        <v>30</v>
      </c>
      <c r="B17">
        <v>10</v>
      </c>
      <c r="C17">
        <v>99.594300000000004</v>
      </c>
      <c r="D17">
        <v>99.797200000000004</v>
      </c>
      <c r="E17">
        <v>99.797200000000004</v>
      </c>
      <c r="F17">
        <v>99.797200000000004</v>
      </c>
      <c r="G17">
        <v>99.797200000000004</v>
      </c>
    </row>
    <row r="18" spans="1:7" x14ac:dyDescent="0.25">
      <c r="A18" t="s">
        <v>30</v>
      </c>
      <c r="B18">
        <v>25</v>
      </c>
      <c r="C18">
        <v>99.391499999999994</v>
      </c>
      <c r="D18">
        <v>99.594300000000004</v>
      </c>
      <c r="E18">
        <v>99.797200000000004</v>
      </c>
      <c r="F18">
        <v>99.797200000000004</v>
      </c>
      <c r="G18">
        <v>99.797200000000004</v>
      </c>
    </row>
    <row r="19" spans="1:7" x14ac:dyDescent="0.25">
      <c r="A19" t="s">
        <v>30</v>
      </c>
      <c r="B19">
        <v>50</v>
      </c>
      <c r="C19">
        <v>99.594300000000004</v>
      </c>
      <c r="D19">
        <v>99.594300000000004</v>
      </c>
      <c r="E19">
        <v>99.594300000000004</v>
      </c>
      <c r="F19">
        <v>99.797200000000004</v>
      </c>
      <c r="G19">
        <v>99.594300000000004</v>
      </c>
    </row>
    <row r="20" spans="1:7" x14ac:dyDescent="0.25">
      <c r="A20" t="s">
        <v>30</v>
      </c>
      <c r="B20">
        <v>75</v>
      </c>
      <c r="C20">
        <v>99.594300000000004</v>
      </c>
      <c r="D20">
        <v>99.594300000000004</v>
      </c>
      <c r="E20">
        <v>99.797200000000004</v>
      </c>
      <c r="F20">
        <v>99.594300000000004</v>
      </c>
      <c r="G20">
        <v>99.594300000000004</v>
      </c>
    </row>
    <row r="21" spans="1:7" x14ac:dyDescent="0.25">
      <c r="A21" t="s">
        <v>31</v>
      </c>
      <c r="B21">
        <v>10</v>
      </c>
      <c r="C21">
        <v>99.594300000000004</v>
      </c>
      <c r="D21">
        <v>99.797200000000004</v>
      </c>
      <c r="E21">
        <v>99.797200000000004</v>
      </c>
      <c r="F21">
        <v>99.594300000000004</v>
      </c>
      <c r="G21">
        <v>99.594300000000004</v>
      </c>
    </row>
    <row r="22" spans="1:7" x14ac:dyDescent="0.25">
      <c r="A22" t="s">
        <v>31</v>
      </c>
      <c r="B22">
        <v>25</v>
      </c>
      <c r="C22">
        <v>99.594300000000004</v>
      </c>
      <c r="D22">
        <v>99.594300000000004</v>
      </c>
      <c r="E22">
        <v>99.594300000000004</v>
      </c>
      <c r="F22">
        <v>99.594300000000004</v>
      </c>
      <c r="G22">
        <v>99.594300000000004</v>
      </c>
    </row>
    <row r="23" spans="1:7" x14ac:dyDescent="0.25">
      <c r="A23" t="s">
        <v>31</v>
      </c>
      <c r="B23">
        <v>50</v>
      </c>
      <c r="C23">
        <v>99.594300000000004</v>
      </c>
      <c r="D23">
        <v>99.594300000000004</v>
      </c>
      <c r="E23">
        <v>99.594300000000004</v>
      </c>
      <c r="F23">
        <v>99.594300000000004</v>
      </c>
      <c r="G23">
        <v>99.797200000000004</v>
      </c>
    </row>
    <row r="24" spans="1:7" x14ac:dyDescent="0.25">
      <c r="A24" t="s">
        <v>31</v>
      </c>
      <c r="B24">
        <v>75</v>
      </c>
      <c r="C24">
        <v>99.797200000000004</v>
      </c>
      <c r="D24">
        <v>99.594300000000004</v>
      </c>
      <c r="E24">
        <v>99.594300000000004</v>
      </c>
      <c r="F24">
        <v>99.797200000000004</v>
      </c>
      <c r="G24">
        <v>99.594300000000004</v>
      </c>
    </row>
    <row r="25" spans="1:7" x14ac:dyDescent="0.25">
      <c r="A25" t="s">
        <v>32</v>
      </c>
      <c r="B25">
        <v>10</v>
      </c>
      <c r="C25">
        <v>99.797200000000004</v>
      </c>
      <c r="D25">
        <v>99.594300000000004</v>
      </c>
      <c r="E25">
        <v>99.594300000000004</v>
      </c>
      <c r="F25">
        <v>99.594300000000004</v>
      </c>
      <c r="G25">
        <v>99.594300000000004</v>
      </c>
    </row>
    <row r="26" spans="1:7" x14ac:dyDescent="0.25">
      <c r="A26" t="s">
        <v>32</v>
      </c>
      <c r="B26">
        <v>25</v>
      </c>
      <c r="C26">
        <v>99.594300000000004</v>
      </c>
      <c r="D26">
        <v>99.391499999999994</v>
      </c>
      <c r="E26">
        <v>99.594300000000004</v>
      </c>
      <c r="F26">
        <v>99.594300000000004</v>
      </c>
      <c r="G26">
        <v>99.594300000000004</v>
      </c>
    </row>
    <row r="27" spans="1:7" x14ac:dyDescent="0.25">
      <c r="A27" t="s">
        <v>32</v>
      </c>
      <c r="B27">
        <v>50</v>
      </c>
      <c r="C27">
        <v>99.594300000000004</v>
      </c>
      <c r="D27">
        <v>99.594300000000004</v>
      </c>
      <c r="E27">
        <v>99.594300000000004</v>
      </c>
      <c r="F27">
        <v>99.594300000000004</v>
      </c>
      <c r="G27">
        <v>99.594300000000004</v>
      </c>
    </row>
    <row r="28" spans="1:7" x14ac:dyDescent="0.25">
      <c r="A28" t="s">
        <v>32</v>
      </c>
      <c r="B28">
        <v>75</v>
      </c>
      <c r="C28">
        <v>99.797200000000004</v>
      </c>
      <c r="D28">
        <v>99.797200000000004</v>
      </c>
      <c r="E28">
        <v>99.797200000000004</v>
      </c>
      <c r="F28">
        <v>99.594300000000004</v>
      </c>
      <c r="G28">
        <v>99.797200000000004</v>
      </c>
    </row>
    <row r="29" spans="1:7" x14ac:dyDescent="0.25">
      <c r="A29" t="s">
        <v>33</v>
      </c>
      <c r="B29">
        <v>10</v>
      </c>
      <c r="C29">
        <v>99.188599999999994</v>
      </c>
      <c r="D29">
        <v>98.783000000000001</v>
      </c>
      <c r="E29">
        <v>99.188599999999994</v>
      </c>
      <c r="F29">
        <v>99.391499999999994</v>
      </c>
      <c r="G29">
        <v>99.188599999999994</v>
      </c>
    </row>
    <row r="30" spans="1:7" x14ac:dyDescent="0.25">
      <c r="A30" t="s">
        <v>33</v>
      </c>
      <c r="B30">
        <v>25</v>
      </c>
      <c r="C30">
        <v>99.391499999999994</v>
      </c>
      <c r="D30">
        <v>99.594300000000004</v>
      </c>
      <c r="E30">
        <v>98.985799999999998</v>
      </c>
      <c r="F30">
        <v>98.783000000000001</v>
      </c>
      <c r="G30">
        <v>99.391499999999994</v>
      </c>
    </row>
    <row r="31" spans="1:7" x14ac:dyDescent="0.25">
      <c r="A31" t="s">
        <v>33</v>
      </c>
      <c r="B31">
        <v>50</v>
      </c>
      <c r="C31">
        <v>99.391499999999994</v>
      </c>
      <c r="D31">
        <v>97.971599999999995</v>
      </c>
      <c r="E31">
        <v>99.391499999999994</v>
      </c>
      <c r="F31">
        <v>99.594300000000004</v>
      </c>
      <c r="G31">
        <v>99.594300000000004</v>
      </c>
    </row>
    <row r="32" spans="1:7" x14ac:dyDescent="0.25">
      <c r="A32" t="s">
        <v>33</v>
      </c>
      <c r="B32">
        <v>75</v>
      </c>
      <c r="C32">
        <v>98.985799999999998</v>
      </c>
      <c r="D32">
        <v>99.594300000000004</v>
      </c>
      <c r="E32">
        <v>99.797200000000004</v>
      </c>
      <c r="F32">
        <v>99.797200000000004</v>
      </c>
      <c r="G32">
        <v>98.985799999999998</v>
      </c>
    </row>
    <row r="33" spans="1:7" x14ac:dyDescent="0.25">
      <c r="A33" t="s">
        <v>34</v>
      </c>
      <c r="B33">
        <v>10</v>
      </c>
      <c r="C33">
        <v>98.174400000000006</v>
      </c>
      <c r="D33">
        <v>98.783000000000001</v>
      </c>
      <c r="E33">
        <v>98.580100000000002</v>
      </c>
      <c r="F33">
        <v>98.985799999999998</v>
      </c>
      <c r="G33">
        <v>98.783000000000001</v>
      </c>
    </row>
    <row r="34" spans="1:7" x14ac:dyDescent="0.25">
      <c r="A34" t="s">
        <v>34</v>
      </c>
      <c r="B34">
        <v>25</v>
      </c>
      <c r="C34">
        <v>98.377300000000005</v>
      </c>
      <c r="D34">
        <v>98.783000000000001</v>
      </c>
      <c r="E34">
        <v>98.174400000000006</v>
      </c>
      <c r="F34">
        <v>98.985799999999998</v>
      </c>
      <c r="G34">
        <v>97.363100000000003</v>
      </c>
    </row>
    <row r="35" spans="1:7" x14ac:dyDescent="0.25">
      <c r="A35" t="s">
        <v>34</v>
      </c>
      <c r="B35">
        <v>50</v>
      </c>
      <c r="C35">
        <v>98.174400000000006</v>
      </c>
      <c r="D35">
        <v>98.580100000000002</v>
      </c>
      <c r="E35">
        <v>98.580100000000002</v>
      </c>
      <c r="F35">
        <v>98.377300000000005</v>
      </c>
      <c r="G35">
        <v>98.985799999999998</v>
      </c>
    </row>
    <row r="36" spans="1:7" x14ac:dyDescent="0.25">
      <c r="A36" t="s">
        <v>34</v>
      </c>
      <c r="B36">
        <v>75</v>
      </c>
      <c r="C36">
        <v>98.174400000000006</v>
      </c>
      <c r="D36">
        <v>98.377300000000005</v>
      </c>
      <c r="E36">
        <v>98.580100000000002</v>
      </c>
      <c r="F36">
        <v>98.377300000000005</v>
      </c>
      <c r="G36">
        <v>98.580100000000002</v>
      </c>
    </row>
    <row r="37" spans="1:7" x14ac:dyDescent="0.25">
      <c r="A37" t="s">
        <v>35</v>
      </c>
      <c r="B37">
        <v>10</v>
      </c>
      <c r="C37">
        <v>98.174400000000006</v>
      </c>
      <c r="D37">
        <v>99.391499999999994</v>
      </c>
      <c r="E37">
        <v>98.580100000000002</v>
      </c>
      <c r="F37">
        <v>98.985799999999998</v>
      </c>
      <c r="G37">
        <v>98.174400000000006</v>
      </c>
    </row>
    <row r="38" spans="1:7" x14ac:dyDescent="0.25">
      <c r="A38" t="s">
        <v>35</v>
      </c>
      <c r="B38">
        <v>25</v>
      </c>
      <c r="C38">
        <v>98.783000000000001</v>
      </c>
      <c r="D38">
        <v>98.174400000000006</v>
      </c>
      <c r="E38">
        <v>97.160200000000003</v>
      </c>
      <c r="F38">
        <v>98.985799999999998</v>
      </c>
      <c r="G38">
        <v>98.783000000000001</v>
      </c>
    </row>
    <row r="39" spans="1:7" x14ac:dyDescent="0.25">
      <c r="A39" t="s">
        <v>35</v>
      </c>
      <c r="B39">
        <v>50</v>
      </c>
      <c r="C39">
        <v>98.580100000000002</v>
      </c>
      <c r="D39">
        <v>98.580100000000002</v>
      </c>
      <c r="E39">
        <v>97.971599999999995</v>
      </c>
      <c r="F39">
        <v>98.580100000000002</v>
      </c>
      <c r="G39">
        <v>98.174400000000006</v>
      </c>
    </row>
    <row r="40" spans="1:7" x14ac:dyDescent="0.25">
      <c r="A40" t="s">
        <v>35</v>
      </c>
      <c r="B40">
        <v>75</v>
      </c>
      <c r="C40">
        <v>98.985799999999998</v>
      </c>
      <c r="D40">
        <v>97.971599999999995</v>
      </c>
      <c r="E40">
        <v>97.768799999999999</v>
      </c>
      <c r="F40">
        <v>99.594300000000004</v>
      </c>
      <c r="G40">
        <v>98.377300000000005</v>
      </c>
    </row>
    <row r="41" spans="1:7" x14ac:dyDescent="0.25">
      <c r="A41" t="s">
        <v>36</v>
      </c>
      <c r="B41">
        <v>10</v>
      </c>
      <c r="C41">
        <v>99.594300000000004</v>
      </c>
      <c r="D41">
        <v>99.797200000000004</v>
      </c>
      <c r="E41">
        <v>99.594300000000004</v>
      </c>
      <c r="F41">
        <v>99.594300000000004</v>
      </c>
      <c r="G41">
        <v>99.594300000000004</v>
      </c>
    </row>
    <row r="42" spans="1:7" x14ac:dyDescent="0.25">
      <c r="A42" t="s">
        <v>36</v>
      </c>
      <c r="B42">
        <v>25</v>
      </c>
      <c r="C42">
        <v>99.797200000000004</v>
      </c>
      <c r="D42">
        <v>99.594300000000004</v>
      </c>
      <c r="E42">
        <v>99.594300000000004</v>
      </c>
      <c r="F42">
        <v>99.594300000000004</v>
      </c>
      <c r="G42">
        <v>99.594300000000004</v>
      </c>
    </row>
    <row r="43" spans="1:7" x14ac:dyDescent="0.25">
      <c r="A43" t="s">
        <v>36</v>
      </c>
      <c r="B43">
        <v>50</v>
      </c>
      <c r="C43">
        <v>99.594300000000004</v>
      </c>
      <c r="D43">
        <v>99.594300000000004</v>
      </c>
      <c r="E43">
        <v>99.594300000000004</v>
      </c>
      <c r="F43">
        <v>99.594300000000004</v>
      </c>
      <c r="G43">
        <v>99.797200000000004</v>
      </c>
    </row>
    <row r="44" spans="1:7" x14ac:dyDescent="0.25">
      <c r="A44" t="s">
        <v>36</v>
      </c>
      <c r="B44">
        <v>75</v>
      </c>
      <c r="C44">
        <v>99.797200000000004</v>
      </c>
      <c r="D44">
        <v>99.594300000000004</v>
      </c>
      <c r="E44">
        <v>99.797200000000004</v>
      </c>
      <c r="F44">
        <v>99.797200000000004</v>
      </c>
      <c r="G44">
        <v>99.797200000000004</v>
      </c>
    </row>
    <row r="45" spans="1:7" x14ac:dyDescent="0.25">
      <c r="A45" t="s">
        <v>37</v>
      </c>
      <c r="B45">
        <v>10</v>
      </c>
      <c r="C45">
        <v>99.797200000000004</v>
      </c>
      <c r="D45">
        <v>99.594300000000004</v>
      </c>
      <c r="E45">
        <v>99.594300000000004</v>
      </c>
      <c r="F45">
        <v>99.594300000000004</v>
      </c>
      <c r="G45">
        <v>99.594300000000004</v>
      </c>
    </row>
    <row r="46" spans="1:7" x14ac:dyDescent="0.25">
      <c r="A46" t="s">
        <v>37</v>
      </c>
      <c r="B46">
        <v>25</v>
      </c>
      <c r="C46">
        <v>99.594300000000004</v>
      </c>
      <c r="D46">
        <v>99.391499999999994</v>
      </c>
      <c r="E46">
        <v>99.594300000000004</v>
      </c>
      <c r="F46">
        <v>99.594300000000004</v>
      </c>
      <c r="G46">
        <v>99.594300000000004</v>
      </c>
    </row>
    <row r="47" spans="1:7" x14ac:dyDescent="0.25">
      <c r="A47" t="s">
        <v>37</v>
      </c>
      <c r="B47">
        <v>50</v>
      </c>
      <c r="C47">
        <v>99.594300000000004</v>
      </c>
      <c r="D47">
        <v>99.594300000000004</v>
      </c>
      <c r="E47">
        <v>99.594300000000004</v>
      </c>
      <c r="F47">
        <v>99.594300000000004</v>
      </c>
      <c r="G47">
        <v>99.594300000000004</v>
      </c>
    </row>
    <row r="48" spans="1:7" x14ac:dyDescent="0.25">
      <c r="A48" t="s">
        <v>37</v>
      </c>
      <c r="B48">
        <v>75</v>
      </c>
      <c r="C48">
        <v>99.797200000000004</v>
      </c>
      <c r="D48">
        <v>99.797200000000004</v>
      </c>
      <c r="E48">
        <v>99.594300000000004</v>
      </c>
      <c r="F48">
        <v>99.594300000000004</v>
      </c>
      <c r="G48">
        <v>99.797200000000004</v>
      </c>
    </row>
    <row r="49" spans="1:7" x14ac:dyDescent="0.25">
      <c r="A49" t="s">
        <v>38</v>
      </c>
      <c r="B49">
        <v>10</v>
      </c>
      <c r="C49">
        <v>98.985799999999998</v>
      </c>
      <c r="D49">
        <v>98.783000000000001</v>
      </c>
      <c r="E49">
        <v>99.188599999999994</v>
      </c>
      <c r="F49">
        <v>99.188599999999994</v>
      </c>
      <c r="G49">
        <v>99.188599999999994</v>
      </c>
    </row>
    <row r="50" spans="1:7" x14ac:dyDescent="0.25">
      <c r="A50" t="s">
        <v>38</v>
      </c>
      <c r="B50">
        <v>25</v>
      </c>
      <c r="C50">
        <v>99.391499999999994</v>
      </c>
      <c r="D50">
        <v>99.594300000000004</v>
      </c>
      <c r="E50">
        <v>99.188599999999994</v>
      </c>
      <c r="F50">
        <v>99.188599999999994</v>
      </c>
      <c r="G50">
        <v>99.391499999999994</v>
      </c>
    </row>
    <row r="51" spans="1:7" x14ac:dyDescent="0.25">
      <c r="A51" t="s">
        <v>38</v>
      </c>
      <c r="B51">
        <v>50</v>
      </c>
      <c r="C51">
        <v>99.391499999999994</v>
      </c>
      <c r="D51">
        <v>97.971599999999995</v>
      </c>
      <c r="E51">
        <v>99.188599999999994</v>
      </c>
      <c r="F51">
        <v>99.594300000000004</v>
      </c>
      <c r="G51">
        <v>99.594300000000004</v>
      </c>
    </row>
    <row r="52" spans="1:7" x14ac:dyDescent="0.25">
      <c r="A52" t="s">
        <v>38</v>
      </c>
      <c r="B52">
        <v>75</v>
      </c>
      <c r="C52">
        <v>99.188599999999994</v>
      </c>
      <c r="D52">
        <v>99.594300000000004</v>
      </c>
      <c r="E52">
        <v>99.594300000000004</v>
      </c>
      <c r="F52">
        <v>99.594300000000004</v>
      </c>
      <c r="G52">
        <v>98.985799999999998</v>
      </c>
    </row>
    <row r="53" spans="1:7" x14ac:dyDescent="0.25">
      <c r="A53" t="s">
        <v>39</v>
      </c>
      <c r="B53">
        <v>10</v>
      </c>
      <c r="C53">
        <v>98.174400000000006</v>
      </c>
      <c r="D53">
        <v>98.580100000000002</v>
      </c>
      <c r="E53">
        <v>98.985799999999998</v>
      </c>
      <c r="F53">
        <v>98.783000000000001</v>
      </c>
      <c r="G53">
        <v>98.580100000000002</v>
      </c>
    </row>
    <row r="54" spans="1:7" x14ac:dyDescent="0.25">
      <c r="A54" t="s">
        <v>39</v>
      </c>
      <c r="B54">
        <v>25</v>
      </c>
      <c r="C54">
        <v>98.377300000000005</v>
      </c>
      <c r="D54">
        <v>98.783000000000001</v>
      </c>
      <c r="E54">
        <v>98.174400000000006</v>
      </c>
      <c r="F54">
        <v>98.985799999999998</v>
      </c>
      <c r="G54">
        <v>97.363100000000003</v>
      </c>
    </row>
    <row r="55" spans="1:7" x14ac:dyDescent="0.25">
      <c r="A55" t="s">
        <v>39</v>
      </c>
      <c r="B55">
        <v>50</v>
      </c>
      <c r="C55">
        <v>98.174400000000006</v>
      </c>
      <c r="D55">
        <v>98.174400000000006</v>
      </c>
      <c r="E55">
        <v>98.377300000000005</v>
      </c>
      <c r="F55">
        <v>98.377300000000005</v>
      </c>
      <c r="G55">
        <v>98.985799999999998</v>
      </c>
    </row>
    <row r="56" spans="1:7" x14ac:dyDescent="0.25">
      <c r="A56" t="s">
        <v>39</v>
      </c>
      <c r="B56">
        <v>75</v>
      </c>
      <c r="C56">
        <v>98.174400000000006</v>
      </c>
      <c r="D56">
        <v>97.971599999999995</v>
      </c>
      <c r="E56">
        <v>98.377300000000005</v>
      </c>
      <c r="F56">
        <v>98.580100000000002</v>
      </c>
      <c r="G56">
        <v>98.580100000000002</v>
      </c>
    </row>
    <row r="57" spans="1:7" x14ac:dyDescent="0.25">
      <c r="A57" t="s">
        <v>40</v>
      </c>
      <c r="B57">
        <v>10</v>
      </c>
      <c r="C57">
        <v>98.174400000000006</v>
      </c>
      <c r="D57">
        <v>99.391499999999994</v>
      </c>
      <c r="E57">
        <v>97.971599999999995</v>
      </c>
      <c r="F57">
        <v>98.985799999999998</v>
      </c>
      <c r="G57">
        <v>98.985799999999998</v>
      </c>
    </row>
    <row r="58" spans="1:7" x14ac:dyDescent="0.25">
      <c r="A58" t="s">
        <v>40</v>
      </c>
      <c r="B58">
        <v>25</v>
      </c>
      <c r="C58">
        <v>98.985799999999998</v>
      </c>
      <c r="D58">
        <v>96.957400000000007</v>
      </c>
      <c r="E58">
        <v>96.146000000000001</v>
      </c>
      <c r="F58">
        <v>98.580100000000002</v>
      </c>
      <c r="G58">
        <v>98.377300000000005</v>
      </c>
    </row>
    <row r="59" spans="1:7" x14ac:dyDescent="0.25">
      <c r="A59" t="s">
        <v>40</v>
      </c>
      <c r="B59">
        <v>50</v>
      </c>
      <c r="C59">
        <v>98.783000000000001</v>
      </c>
      <c r="D59">
        <v>98.377300000000005</v>
      </c>
      <c r="E59">
        <v>98.174400000000006</v>
      </c>
      <c r="F59">
        <v>98.377300000000005</v>
      </c>
      <c r="G59">
        <v>98.174400000000006</v>
      </c>
    </row>
    <row r="60" spans="1:7" x14ac:dyDescent="0.25">
      <c r="A60" t="s">
        <v>40</v>
      </c>
      <c r="B60">
        <v>75</v>
      </c>
      <c r="C60">
        <v>98.985799999999998</v>
      </c>
      <c r="D60">
        <v>97.971599999999995</v>
      </c>
      <c r="E60">
        <v>97.971599999999995</v>
      </c>
      <c r="F60">
        <v>99.594300000000004</v>
      </c>
      <c r="G60">
        <v>97.768799999999999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14</vt:i4>
      </vt:variant>
    </vt:vector>
  </HeadingPairs>
  <TitlesOfParts>
    <vt:vector size="18" baseType="lpstr">
      <vt:lpstr>all_ST_Accuracy_Table</vt:lpstr>
      <vt:lpstr>Accuracy_Table</vt:lpstr>
      <vt:lpstr>ST_Accuracy_Table</vt:lpstr>
      <vt:lpstr>Sheet2</vt:lpstr>
      <vt:lpstr>L_8</vt:lpstr>
      <vt:lpstr>L_st_8</vt:lpstr>
      <vt:lpstr>L_16</vt:lpstr>
      <vt:lpstr>L_st_16</vt:lpstr>
      <vt:lpstr>L_32</vt:lpstr>
      <vt:lpstr>L_st_32</vt:lpstr>
      <vt:lpstr>L_64</vt:lpstr>
      <vt:lpstr>L_st_64</vt:lpstr>
      <vt:lpstr>L_128</vt:lpstr>
      <vt:lpstr>L_st_128</vt:lpstr>
      <vt:lpstr>Overlay_Ave_all</vt:lpstr>
      <vt:lpstr>Overall_st_Ave_all</vt:lpstr>
      <vt:lpstr>Accuracy_CellSize</vt:lpstr>
      <vt:lpstr>ST_Accuracy_CellSize</vt:lpstr>
    </vt:vector>
  </TitlesOfParts>
  <Company>Computer Sciences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R. Gomes</dc:creator>
  <cp:lastModifiedBy>Saikat R. Gomes</cp:lastModifiedBy>
  <dcterms:created xsi:type="dcterms:W3CDTF">2014-05-08T17:37:37Z</dcterms:created>
  <dcterms:modified xsi:type="dcterms:W3CDTF">2014-05-13T00:02:31Z</dcterms:modified>
</cp:coreProperties>
</file>