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0" i="1" l="1"/>
  <c r="N15" i="1"/>
  <c r="Q13" i="1"/>
  <c r="I8" i="1" l="1"/>
  <c r="I20" i="1" s="1"/>
  <c r="I14" i="1"/>
  <c r="Q16" i="1" l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R15" i="1"/>
  <c r="S15" i="1"/>
  <c r="T15" i="1"/>
  <c r="U15" i="1"/>
  <c r="Q15" i="1"/>
  <c r="U20" i="1"/>
  <c r="U14" i="1"/>
  <c r="U22" i="1" l="1"/>
  <c r="I22" i="1" s="1"/>
  <c r="U29" i="1"/>
  <c r="F8" i="1"/>
  <c r="F20" i="1" s="1"/>
  <c r="R20" i="1" s="1"/>
  <c r="G8" i="1"/>
  <c r="G20" i="1" s="1"/>
  <c r="S20" i="1" s="1"/>
  <c r="H8" i="1"/>
  <c r="H20" i="1" s="1"/>
  <c r="T20" i="1" s="1"/>
  <c r="E8" i="1"/>
  <c r="F14" i="1"/>
  <c r="R14" i="1" s="1"/>
  <c r="G14" i="1"/>
  <c r="S14" i="1" s="1"/>
  <c r="H14" i="1"/>
  <c r="T14" i="1" s="1"/>
  <c r="E14" i="1"/>
  <c r="Q14" i="1" s="1"/>
  <c r="J3" i="1"/>
  <c r="J4" i="1"/>
  <c r="J5" i="1"/>
  <c r="J6" i="1"/>
  <c r="F19" i="1" s="1"/>
  <c r="J2" i="1"/>
  <c r="C6" i="1"/>
  <c r="C19" i="1" s="1"/>
  <c r="O19" i="1" s="1"/>
  <c r="C5" i="1"/>
  <c r="C18" i="1" s="1"/>
  <c r="O18" i="1" s="1"/>
  <c r="C4" i="1"/>
  <c r="C17" i="1" s="1"/>
  <c r="O17" i="1" s="1"/>
  <c r="C3" i="1"/>
  <c r="C16" i="1" s="1"/>
  <c r="O16" i="1" s="1"/>
  <c r="C2" i="1"/>
  <c r="C15" i="1" s="1"/>
  <c r="O15" i="1" s="1"/>
  <c r="S22" i="1" l="1"/>
  <c r="G22" i="1" s="1"/>
  <c r="R22" i="1"/>
  <c r="F22" i="1" s="1"/>
  <c r="T22" i="1"/>
  <c r="H22" i="1" s="1"/>
  <c r="E20" i="1"/>
  <c r="Q20" i="1" s="1"/>
  <c r="J8" i="1"/>
  <c r="J20" i="1" s="1"/>
  <c r="V20" i="1" s="1"/>
  <c r="R2" i="1" s="1"/>
  <c r="G17" i="1"/>
  <c r="I17" i="1"/>
  <c r="J16" i="1"/>
  <c r="V16" i="1" s="1"/>
  <c r="X16" i="1" s="1"/>
  <c r="I16" i="1"/>
  <c r="I15" i="1"/>
  <c r="I19" i="1"/>
  <c r="I18" i="1"/>
  <c r="J17" i="1"/>
  <c r="V17" i="1" s="1"/>
  <c r="X17" i="1" s="1"/>
  <c r="J18" i="1"/>
  <c r="V18" i="1" s="1"/>
  <c r="X18" i="1" s="1"/>
  <c r="H19" i="1"/>
  <c r="J19" i="1"/>
  <c r="V19" i="1" s="1"/>
  <c r="X19" i="1" s="1"/>
  <c r="E16" i="1"/>
  <c r="F17" i="1"/>
  <c r="E19" i="1"/>
  <c r="J15" i="1"/>
  <c r="V15" i="1" s="1"/>
  <c r="X15" i="1" s="1"/>
  <c r="H18" i="1"/>
  <c r="G18" i="1"/>
  <c r="F15" i="1"/>
  <c r="G15" i="1"/>
  <c r="H15" i="1"/>
  <c r="E18" i="1"/>
  <c r="F18" i="1"/>
  <c r="E17" i="1"/>
  <c r="G16" i="1"/>
  <c r="H16" i="1"/>
  <c r="E15" i="1"/>
  <c r="H17" i="1"/>
  <c r="F16" i="1"/>
  <c r="G19" i="1"/>
  <c r="S2" i="1" l="1"/>
  <c r="S3" i="1" s="1"/>
  <c r="T2" i="1"/>
  <c r="T6" i="1" s="1"/>
  <c r="R5" i="1"/>
  <c r="R4" i="1"/>
  <c r="R3" i="1"/>
  <c r="R6" i="1"/>
  <c r="U24" i="1"/>
  <c r="I24" i="1" s="1"/>
  <c r="U2" i="1"/>
  <c r="Q2" i="1"/>
  <c r="Q22" i="1"/>
  <c r="E22" i="1" s="1"/>
  <c r="S6" i="1"/>
  <c r="S5" i="1"/>
  <c r="S4" i="1"/>
  <c r="V11" i="1"/>
  <c r="V29" i="1"/>
  <c r="T5" i="1" l="1"/>
  <c r="T3" i="1"/>
  <c r="T4" i="1"/>
  <c r="U4" i="1"/>
  <c r="U3" i="1"/>
  <c r="U6" i="1"/>
  <c r="U5" i="1"/>
  <c r="Q5" i="1"/>
  <c r="Q4" i="1"/>
  <c r="Q3" i="1"/>
  <c r="Q6" i="1"/>
  <c r="V3" i="1" l="1"/>
</calcChain>
</file>

<file path=xl/sharedStrings.xml><?xml version="1.0" encoding="utf-8"?>
<sst xmlns="http://schemas.openxmlformats.org/spreadsheetml/2006/main" count="19" uniqueCount="15">
  <si>
    <t>sum</t>
  </si>
  <si>
    <t>Color Bar</t>
  </si>
  <si>
    <t>Accuracy</t>
  </si>
  <si>
    <t>Play 1</t>
  </si>
  <si>
    <t>Play 2</t>
  </si>
  <si>
    <t>Play 3</t>
  </si>
  <si>
    <t>Play 4</t>
  </si>
  <si>
    <t>Play 5</t>
  </si>
  <si>
    <t>Truth Data</t>
  </si>
  <si>
    <t>Classifer Results</t>
  </si>
  <si>
    <t>Classification
Overall</t>
  </si>
  <si>
    <t>Producer Accuracy
(Precision)</t>
  </si>
  <si>
    <t>Truth Overall</t>
  </si>
  <si>
    <t>User Accuracy
(Recall)</t>
  </si>
  <si>
    <t>ML_results_features_hog_hm_64_10-5.mat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</si>
</sst>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1" fontId="6" fillId="4" borderId="17" xfId="0" applyNumberFormat="1" applyFont="1" applyFill="1" applyBorder="1" applyAlignment="1">
      <alignment horizontal="center" vertical="center"/>
    </xf>
    <xf numFmtId="1" fontId="6" fillId="4" borderId="18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4" borderId="20" xfId="0" applyNumberFormat="1" applyFont="1" applyFill="1" applyBorder="1" applyAlignment="1">
      <alignment horizontal="center" vertical="center"/>
    </xf>
    <xf numFmtId="1" fontId="6" fillId="4" borderId="21" xfId="0" applyNumberFormat="1" applyFont="1" applyFill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12" xfId="0" applyFill="1" applyBorder="1"/>
    <xf numFmtId="10" fontId="10" fillId="4" borderId="17" xfId="1" applyNumberFormat="1" applyFont="1" applyFill="1" applyBorder="1" applyAlignment="1">
      <alignment horizontal="center" vertical="center"/>
    </xf>
    <xf numFmtId="10" fontId="11" fillId="4" borderId="20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" borderId="8" xfId="0" applyFont="1" applyFill="1" applyBorder="1" applyAlignment="1">
      <alignment horizontal="center" textRotation="90"/>
    </xf>
    <xf numFmtId="0" fontId="12" fillId="3" borderId="9" xfId="0" applyFont="1" applyFill="1" applyBorder="1" applyAlignment="1">
      <alignment horizontal="center" textRotation="90"/>
    </xf>
    <xf numFmtId="0" fontId="12" fillId="3" borderId="5" xfId="0" applyFont="1" applyFill="1" applyBorder="1" applyAlignment="1">
      <alignment horizontal="center" textRotation="90"/>
    </xf>
    <xf numFmtId="1" fontId="6" fillId="4" borderId="28" xfId="0" applyNumberFormat="1" applyFont="1" applyFill="1" applyBorder="1" applyAlignment="1">
      <alignment horizontal="center" vertical="center"/>
    </xf>
    <xf numFmtId="0" fontId="0" fillId="6" borderId="0" xfId="0" applyFill="1"/>
    <xf numFmtId="0" fontId="0" fillId="0" borderId="35" xfId="0" applyBorder="1"/>
    <xf numFmtId="10" fontId="10" fillId="4" borderId="14" xfId="1" applyNumberFormat="1" applyFont="1" applyFill="1" applyBorder="1" applyAlignment="1">
      <alignment horizontal="center" vertical="center"/>
    </xf>
    <xf numFmtId="10" fontId="11" fillId="4" borderId="16" xfId="1" applyNumberFormat="1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0" fontId="0" fillId="6" borderId="0" xfId="0" applyFill="1" applyBorder="1"/>
    <xf numFmtId="0" fontId="14" fillId="6" borderId="0" xfId="0" applyFont="1" applyFill="1" applyBorder="1"/>
    <xf numFmtId="0" fontId="2" fillId="6" borderId="0" xfId="0" applyFont="1" applyFill="1" applyBorder="1"/>
    <xf numFmtId="0" fontId="16" fillId="3" borderId="8" xfId="0" applyFont="1" applyFill="1" applyBorder="1" applyAlignment="1">
      <alignment horizontal="center" textRotation="90"/>
    </xf>
    <xf numFmtId="0" fontId="16" fillId="3" borderId="9" xfId="0" applyFont="1" applyFill="1" applyBorder="1" applyAlignment="1">
      <alignment horizontal="center" textRotation="90"/>
    </xf>
    <xf numFmtId="0" fontId="16" fillId="3" borderId="5" xfId="0" applyFont="1" applyFill="1" applyBorder="1" applyAlignment="1">
      <alignment horizontal="center" textRotation="90"/>
    </xf>
    <xf numFmtId="1" fontId="17" fillId="4" borderId="17" xfId="0" applyNumberFormat="1" applyFont="1" applyFill="1" applyBorder="1" applyAlignment="1">
      <alignment horizontal="center" vertical="center"/>
    </xf>
    <xf numFmtId="1" fontId="17" fillId="4" borderId="19" xfId="0" applyNumberFormat="1" applyFont="1" applyFill="1" applyBorder="1" applyAlignment="1">
      <alignment horizontal="center" vertical="center"/>
    </xf>
    <xf numFmtId="1" fontId="18" fillId="4" borderId="1" xfId="0" applyNumberFormat="1" applyFont="1" applyFill="1" applyBorder="1" applyAlignment="1">
      <alignment horizontal="center" vertical="center"/>
    </xf>
    <xf numFmtId="1" fontId="17" fillId="4" borderId="22" xfId="0" applyNumberFormat="1" applyFont="1" applyFill="1" applyBorder="1" applyAlignment="1">
      <alignment horizontal="center" vertical="center"/>
    </xf>
    <xf numFmtId="1" fontId="17" fillId="4" borderId="20" xfId="0" applyNumberFormat="1" applyFont="1" applyFill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1" fontId="19" fillId="0" borderId="3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0" fontId="0" fillId="0" borderId="0" xfId="0" applyBorder="1"/>
    <xf numFmtId="0" fontId="1" fillId="3" borderId="15" xfId="0" applyFont="1" applyFill="1" applyBorder="1" applyAlignment="1">
      <alignment horizontal="center" vertical="center" textRotation="90" wrapText="1"/>
    </xf>
    <xf numFmtId="0" fontId="1" fillId="3" borderId="36" xfId="0" applyFont="1" applyFill="1" applyBorder="1" applyAlignment="1">
      <alignment horizontal="center" vertical="center" textRotation="90" wrapText="1"/>
    </xf>
    <xf numFmtId="0" fontId="1" fillId="3" borderId="16" xfId="0" applyFont="1" applyFill="1" applyBorder="1" applyAlignment="1">
      <alignment horizontal="center" vertical="center" textRotation="90" wrapText="1"/>
    </xf>
    <xf numFmtId="10" fontId="4" fillId="5" borderId="0" xfId="1" applyNumberFormat="1" applyFont="1" applyFill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" fillId="3" borderId="1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1" fillId="3" borderId="16" xfId="0" applyFont="1" applyFill="1" applyBorder="1" applyAlignment="1">
      <alignment horizontal="center" vertical="center" textRotation="90"/>
    </xf>
    <xf numFmtId="0" fontId="5" fillId="5" borderId="0" xfId="0" applyFont="1" applyFill="1" applyAlignment="1">
      <alignment horizontal="center"/>
    </xf>
    <xf numFmtId="0" fontId="12" fillId="3" borderId="26" xfId="0" applyFont="1" applyFill="1" applyBorder="1" applyAlignment="1">
      <alignment horizontal="right" vertical="center"/>
    </xf>
    <xf numFmtId="0" fontId="12" fillId="3" borderId="27" xfId="0" applyFont="1" applyFill="1" applyBorder="1" applyAlignment="1">
      <alignment horizontal="right" vertical="center"/>
    </xf>
    <xf numFmtId="0" fontId="15" fillId="6" borderId="0" xfId="0" applyFont="1" applyFill="1" applyBorder="1" applyAlignment="1">
      <alignment horizontal="center"/>
    </xf>
    <xf numFmtId="10" fontId="13" fillId="6" borderId="0" xfId="1" applyNumberFormat="1" applyFont="1" applyFill="1" applyBorder="1" applyAlignment="1">
      <alignment horizontal="center"/>
    </xf>
    <xf numFmtId="0" fontId="16" fillId="3" borderId="33" xfId="0" applyFont="1" applyFill="1" applyBorder="1" applyAlignment="1">
      <alignment horizontal="right" vertical="center"/>
    </xf>
    <xf numFmtId="0" fontId="16" fillId="3" borderId="3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textRotation="90"/>
    </xf>
    <xf numFmtId="0" fontId="16" fillId="3" borderId="29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right" vertical="center"/>
    </xf>
    <xf numFmtId="0" fontId="16" fillId="3" borderId="31" xfId="0" applyFont="1" applyFill="1" applyBorder="1" applyAlignment="1">
      <alignment horizontal="right" vertical="center"/>
    </xf>
    <xf numFmtId="0" fontId="16" fillId="3" borderId="32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zoomScaleNormal="100" workbookViewId="0">
      <selection activeCell="E2" sqref="E2"/>
    </sheetView>
  </sheetViews>
  <sheetFormatPr defaultRowHeight="15" x14ac:dyDescent="0.25"/>
  <cols>
    <col min="1" max="1" width="1.7109375" customWidth="1"/>
    <col min="2" max="2" width="6.5703125" customWidth="1"/>
    <col min="3" max="4" width="5.7109375" customWidth="1"/>
    <col min="5" max="10" width="8.7109375" customWidth="1"/>
    <col min="11" max="11" width="1.7109375" customWidth="1"/>
    <col min="12" max="12" width="0.42578125" style="32" customWidth="1"/>
    <col min="13" max="13" width="1.7109375" customWidth="1"/>
    <col min="14" max="14" width="6.5703125" customWidth="1"/>
    <col min="15" max="16" width="5.7109375" customWidth="1"/>
    <col min="17" max="22" width="8.7109375" customWidth="1"/>
    <col min="23" max="23" width="1.7109375" customWidth="1"/>
    <col min="24" max="24" width="8.7109375" customWidth="1"/>
    <col min="25" max="25" width="1.7109375" customWidth="1"/>
  </cols>
  <sheetData>
    <row r="1" spans="1:26" ht="15.75" thickBot="1" x14ac:dyDescent="0.3">
      <c r="C1" s="1"/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26" x14ac:dyDescent="0.25">
      <c r="C2" s="1" t="str">
        <f>E1</f>
        <v>Play 1</v>
      </c>
      <c r="D2" s="1"/>
      <c r="E2" s="16">
        <v>97</v>
      </c>
      <c r="F2" s="17">
        <v>1</v>
      </c>
      <c r="G2" s="17">
        <v>0</v>
      </c>
      <c r="H2" s="17">
        <v>1</v>
      </c>
      <c r="I2" s="18">
        <v>0</v>
      </c>
      <c r="J2">
        <f>SUM(E2:I2)</f>
        <v>99</v>
      </c>
      <c r="Q2">
        <f>(Q20/$V$20)</f>
        <v>0.19675456389452334</v>
      </c>
      <c r="R2">
        <f>(R20/$V$20)</f>
        <v>0.16024340770791076</v>
      </c>
      <c r="S2">
        <f>(S20/$V$20)</f>
        <v>0.21501014198782961</v>
      </c>
      <c r="T2">
        <f>(T20/$V$20)</f>
        <v>0.22515212981744423</v>
      </c>
      <c r="U2">
        <f>(U20/$V$20)</f>
        <v>0.20283975659229209</v>
      </c>
    </row>
    <row r="3" spans="1:26" x14ac:dyDescent="0.25">
      <c r="C3" s="1" t="str">
        <f>F1</f>
        <v>Play 2</v>
      </c>
      <c r="D3" s="1"/>
      <c r="E3" s="19">
        <v>0</v>
      </c>
      <c r="F3" s="20">
        <v>77</v>
      </c>
      <c r="G3" s="20">
        <v>0</v>
      </c>
      <c r="H3" s="20">
        <v>10</v>
      </c>
      <c r="I3" s="21">
        <v>0</v>
      </c>
      <c r="J3">
        <f>SUM(E3:I3)</f>
        <v>87</v>
      </c>
      <c r="P3">
        <v>50</v>
      </c>
      <c r="Q3" s="27">
        <f>P$3*Q$2</f>
        <v>9.8377281947261661</v>
      </c>
      <c r="R3" s="27">
        <f t="shared" ref="R3:U3" si="0">$P$3*R$2</f>
        <v>8.0121703853955388</v>
      </c>
      <c r="S3" s="27">
        <f t="shared" si="0"/>
        <v>10.750507099391481</v>
      </c>
      <c r="T3" s="27">
        <f t="shared" si="0"/>
        <v>11.257606490872211</v>
      </c>
      <c r="U3" s="27">
        <f t="shared" si="0"/>
        <v>10.141987829614605</v>
      </c>
      <c r="V3" s="27">
        <f>SUM(Q3:U3)</f>
        <v>50</v>
      </c>
    </row>
    <row r="4" spans="1:26" x14ac:dyDescent="0.25">
      <c r="C4" s="1" t="str">
        <f>G1</f>
        <v>Play 3</v>
      </c>
      <c r="D4" s="1"/>
      <c r="E4" s="19">
        <v>0</v>
      </c>
      <c r="F4" s="20">
        <v>0</v>
      </c>
      <c r="G4" s="20">
        <v>106</v>
      </c>
      <c r="H4" s="20">
        <v>0</v>
      </c>
      <c r="I4" s="21">
        <v>0</v>
      </c>
      <c r="J4">
        <f>SUM(E4:I4)</f>
        <v>106</v>
      </c>
      <c r="P4">
        <v>125</v>
      </c>
      <c r="Q4" s="27">
        <f>$P$4*Q$2</f>
        <v>24.594320486815416</v>
      </c>
      <c r="R4" s="27">
        <f t="shared" ref="R4:U4" si="1">$P$4*R$2</f>
        <v>20.030425963488845</v>
      </c>
      <c r="S4" s="27">
        <f t="shared" si="1"/>
        <v>26.8762677484787</v>
      </c>
      <c r="T4" s="27">
        <f t="shared" si="1"/>
        <v>28.144016227180529</v>
      </c>
      <c r="U4" s="27">
        <f t="shared" si="1"/>
        <v>25.35496957403651</v>
      </c>
    </row>
    <row r="5" spans="1:26" x14ac:dyDescent="0.25">
      <c r="C5" s="1" t="str">
        <f>H1</f>
        <v>Play 4</v>
      </c>
      <c r="D5" s="1"/>
      <c r="E5" s="19">
        <v>0</v>
      </c>
      <c r="F5" s="20">
        <v>0</v>
      </c>
      <c r="G5" s="20">
        <v>0</v>
      </c>
      <c r="H5" s="20">
        <v>99</v>
      </c>
      <c r="I5" s="21">
        <v>0</v>
      </c>
      <c r="J5">
        <f>SUM(E5:I5)</f>
        <v>99</v>
      </c>
      <c r="P5">
        <v>250</v>
      </c>
      <c r="Q5" s="27">
        <f>$P$5*Q$2</f>
        <v>49.188640973630832</v>
      </c>
      <c r="R5" s="27">
        <f t="shared" ref="R5:U5" si="2">$P$5*R$2</f>
        <v>40.060851926977691</v>
      </c>
      <c r="S5" s="27">
        <f t="shared" si="2"/>
        <v>53.7525354969574</v>
      </c>
      <c r="T5" s="27">
        <f t="shared" si="2"/>
        <v>56.288032454361058</v>
      </c>
      <c r="U5" s="27">
        <f t="shared" si="2"/>
        <v>50.709939148073019</v>
      </c>
    </row>
    <row r="6" spans="1:26" ht="15.75" thickBot="1" x14ac:dyDescent="0.3">
      <c r="C6" s="1" t="str">
        <f>I1</f>
        <v>Play 5</v>
      </c>
      <c r="D6" s="1"/>
      <c r="E6" s="22">
        <v>0</v>
      </c>
      <c r="F6" s="23">
        <v>1</v>
      </c>
      <c r="G6" s="23">
        <v>0</v>
      </c>
      <c r="H6" s="23">
        <v>1</v>
      </c>
      <c r="I6" s="24">
        <v>100</v>
      </c>
      <c r="J6">
        <f>SUM(E6:I6)</f>
        <v>102</v>
      </c>
      <c r="P6">
        <v>375</v>
      </c>
      <c r="Q6" s="27">
        <f>$P$6*Q$2</f>
        <v>73.782961460446245</v>
      </c>
      <c r="R6" s="27">
        <f t="shared" ref="R6:U6" si="3">$P$6*R$2</f>
        <v>60.091277890466536</v>
      </c>
      <c r="S6" s="27">
        <f t="shared" si="3"/>
        <v>80.628803245436103</v>
      </c>
      <c r="T6" s="27">
        <f t="shared" si="3"/>
        <v>84.432048681541588</v>
      </c>
      <c r="U6" s="27">
        <f t="shared" si="3"/>
        <v>76.064908722109536</v>
      </c>
    </row>
    <row r="7" spans="1:26" x14ac:dyDescent="0.25">
      <c r="C7" s="1"/>
      <c r="D7" s="1"/>
    </row>
    <row r="8" spans="1:26" x14ac:dyDescent="0.25">
      <c r="E8">
        <f t="shared" ref="E8:I8" si="4">SUM(E2:E6)</f>
        <v>97</v>
      </c>
      <c r="F8">
        <f t="shared" si="4"/>
        <v>79</v>
      </c>
      <c r="G8">
        <f t="shared" si="4"/>
        <v>106</v>
      </c>
      <c r="H8">
        <f t="shared" si="4"/>
        <v>111</v>
      </c>
      <c r="I8">
        <f t="shared" si="4"/>
        <v>100</v>
      </c>
      <c r="J8">
        <f>SUM(E8:I8)</f>
        <v>493</v>
      </c>
    </row>
    <row r="9" spans="1:26" x14ac:dyDescent="0.25"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6" ht="9.9499999999999993" customHeight="1" thickBo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54"/>
    </row>
    <row r="11" spans="1:26" ht="16.5" thickBot="1" x14ac:dyDescent="0.3">
      <c r="A11" s="6"/>
      <c r="B11" s="70" t="s">
        <v>1</v>
      </c>
      <c r="C11" s="70"/>
      <c r="D11" s="13">
        <v>0</v>
      </c>
      <c r="E11" s="14">
        <v>6.25E-2</v>
      </c>
      <c r="F11" s="14">
        <v>0.125</v>
      </c>
      <c r="G11" s="14">
        <v>0.1875</v>
      </c>
      <c r="H11" s="14">
        <v>0.25</v>
      </c>
      <c r="I11" s="14">
        <v>0.9375</v>
      </c>
      <c r="J11" s="15">
        <v>1</v>
      </c>
      <c r="K11" s="6"/>
      <c r="L11" s="39"/>
      <c r="M11" s="40"/>
      <c r="N11" s="73" t="s">
        <v>1</v>
      </c>
      <c r="O11" s="73"/>
      <c r="P11" s="36">
        <v>0</v>
      </c>
      <c r="Q11" s="37">
        <v>6.25E-2</v>
      </c>
      <c r="R11" s="37">
        <v>0.125</v>
      </c>
      <c r="S11" s="37">
        <v>0.1875</v>
      </c>
      <c r="T11" s="37">
        <v>0.25</v>
      </c>
      <c r="U11" s="37">
        <v>0.9375</v>
      </c>
      <c r="V11" s="38">
        <f>MAX(Q15:U19)</f>
        <v>106</v>
      </c>
      <c r="W11" s="39"/>
      <c r="X11" s="55" t="s">
        <v>11</v>
      </c>
      <c r="Y11" s="39"/>
      <c r="Z11" s="54"/>
    </row>
    <row r="12" spans="1:26" ht="6" customHeight="1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39"/>
      <c r="M12" s="40"/>
      <c r="N12" s="40"/>
      <c r="O12" s="40"/>
      <c r="P12" s="39"/>
      <c r="Q12" s="39"/>
      <c r="R12" s="39"/>
      <c r="S12" s="39"/>
      <c r="T12" s="39"/>
      <c r="U12" s="39"/>
      <c r="V12" s="39"/>
      <c r="W12" s="39"/>
      <c r="X12" s="56"/>
      <c r="Y12" s="39"/>
      <c r="Z12" s="54"/>
    </row>
    <row r="13" spans="1:26" ht="28.5" customHeight="1" x14ac:dyDescent="0.45">
      <c r="A13" s="6"/>
      <c r="B13" s="6"/>
      <c r="C13" s="6"/>
      <c r="D13" s="6"/>
      <c r="E13" s="64" t="s">
        <v>8</v>
      </c>
      <c r="F13" s="65"/>
      <c r="G13" s="65"/>
      <c r="H13" s="65"/>
      <c r="I13" s="66"/>
      <c r="J13" s="55" t="s">
        <v>10</v>
      </c>
      <c r="K13" s="6"/>
      <c r="L13" s="39"/>
      <c r="M13" s="40"/>
      <c r="N13" s="40"/>
      <c r="O13" s="40"/>
      <c r="P13" s="39"/>
      <c r="Q13" s="64" t="str">
        <f>E13</f>
        <v>Truth Data</v>
      </c>
      <c r="R13" s="65"/>
      <c r="S13" s="65"/>
      <c r="T13" s="65"/>
      <c r="U13" s="66"/>
      <c r="V13" s="55" t="s">
        <v>10</v>
      </c>
      <c r="W13" s="39"/>
      <c r="X13" s="56"/>
      <c r="Y13" s="39"/>
      <c r="Z13" s="54"/>
    </row>
    <row r="14" spans="1:26" ht="54.95" customHeight="1" thickBot="1" x14ac:dyDescent="0.3">
      <c r="A14" s="6"/>
      <c r="B14" s="6"/>
      <c r="C14" s="6"/>
      <c r="D14" s="6"/>
      <c r="E14" s="28" t="str">
        <f>E1</f>
        <v>Play 1</v>
      </c>
      <c r="F14" s="29" t="str">
        <f>F1</f>
        <v>Play 2</v>
      </c>
      <c r="G14" s="29" t="str">
        <f>G1</f>
        <v>Play 3</v>
      </c>
      <c r="H14" s="29" t="str">
        <f>H1</f>
        <v>Play 4</v>
      </c>
      <c r="I14" s="30" t="str">
        <f>I1</f>
        <v>Play 5</v>
      </c>
      <c r="J14" s="69"/>
      <c r="K14" s="6"/>
      <c r="L14" s="39"/>
      <c r="M14" s="40"/>
      <c r="N14" s="40"/>
      <c r="O14" s="40"/>
      <c r="P14" s="39"/>
      <c r="Q14" s="42" t="str">
        <f>E14</f>
        <v>Play 1</v>
      </c>
      <c r="R14" s="43" t="str">
        <f>F14</f>
        <v>Play 2</v>
      </c>
      <c r="S14" s="43" t="str">
        <f>G14</f>
        <v>Play 3</v>
      </c>
      <c r="T14" s="43" t="str">
        <f>H14</f>
        <v>Play 4</v>
      </c>
      <c r="U14" s="44" t="str">
        <f>I14</f>
        <v>Play 5</v>
      </c>
      <c r="V14" s="69"/>
      <c r="W14" s="39"/>
      <c r="X14" s="57"/>
      <c r="Y14" s="39"/>
      <c r="Z14" s="54"/>
    </row>
    <row r="15" spans="1:26" ht="35.1" customHeight="1" thickBot="1" x14ac:dyDescent="0.3">
      <c r="A15" s="6"/>
      <c r="B15" s="67" t="s">
        <v>9</v>
      </c>
      <c r="C15" s="71" t="str">
        <f>C2</f>
        <v>Play 1</v>
      </c>
      <c r="D15" s="71"/>
      <c r="E15" s="2">
        <f t="shared" ref="E15:I19" si="5">E2/$J2</f>
        <v>0.97979797979797978</v>
      </c>
      <c r="F15" s="2">
        <f t="shared" si="5"/>
        <v>1.0101010101010102E-2</v>
      </c>
      <c r="G15" s="2">
        <f t="shared" si="5"/>
        <v>0</v>
      </c>
      <c r="H15" s="2">
        <f t="shared" si="5"/>
        <v>1.0101010101010102E-2</v>
      </c>
      <c r="I15" s="3">
        <f t="shared" si="5"/>
        <v>0</v>
      </c>
      <c r="J15" s="11">
        <f>J2</f>
        <v>99</v>
      </c>
      <c r="K15" s="6"/>
      <c r="L15" s="39"/>
      <c r="M15" s="39"/>
      <c r="N15" s="67" t="str">
        <f>B15</f>
        <v>Classifer Results</v>
      </c>
      <c r="O15" s="82" t="str">
        <f>C15</f>
        <v>Play 1</v>
      </c>
      <c r="P15" s="83"/>
      <c r="Q15" s="50">
        <f t="shared" ref="Q15:U19" si="6">E2</f>
        <v>97</v>
      </c>
      <c r="R15" s="51">
        <f t="shared" si="6"/>
        <v>1</v>
      </c>
      <c r="S15" s="51">
        <f t="shared" si="6"/>
        <v>0</v>
      </c>
      <c r="T15" s="51">
        <f t="shared" si="6"/>
        <v>1</v>
      </c>
      <c r="U15" s="51">
        <f t="shared" si="6"/>
        <v>0</v>
      </c>
      <c r="V15" s="48">
        <f t="shared" ref="V15:V20" si="7">J15</f>
        <v>99</v>
      </c>
      <c r="W15" s="39"/>
      <c r="X15" s="26">
        <f>Q15/V15</f>
        <v>0.97979797979797978</v>
      </c>
      <c r="Y15" s="39"/>
      <c r="Z15" s="54"/>
    </row>
    <row r="16" spans="1:26" ht="35.1" customHeight="1" thickBot="1" x14ac:dyDescent="0.3">
      <c r="A16" s="6"/>
      <c r="B16" s="68"/>
      <c r="C16" s="71" t="str">
        <f>C3</f>
        <v>Play 2</v>
      </c>
      <c r="D16" s="71"/>
      <c r="E16" s="4">
        <f t="shared" si="5"/>
        <v>0</v>
      </c>
      <c r="F16" s="4">
        <f t="shared" si="5"/>
        <v>0.88505747126436785</v>
      </c>
      <c r="G16" s="4">
        <f t="shared" si="5"/>
        <v>0</v>
      </c>
      <c r="H16" s="4">
        <f t="shared" si="5"/>
        <v>0.11494252873563218</v>
      </c>
      <c r="I16" s="5">
        <f t="shared" si="5"/>
        <v>0</v>
      </c>
      <c r="J16" s="12">
        <f>J3</f>
        <v>87</v>
      </c>
      <c r="K16" s="6"/>
      <c r="L16" s="39"/>
      <c r="M16" s="39"/>
      <c r="N16" s="68"/>
      <c r="O16" s="84" t="str">
        <f>C16</f>
        <v>Play 2</v>
      </c>
      <c r="P16" s="85"/>
      <c r="Q16" s="52">
        <f t="shared" si="6"/>
        <v>0</v>
      </c>
      <c r="R16" s="53">
        <f t="shared" si="6"/>
        <v>77</v>
      </c>
      <c r="S16" s="53">
        <f t="shared" si="6"/>
        <v>0</v>
      </c>
      <c r="T16" s="53">
        <f t="shared" si="6"/>
        <v>10</v>
      </c>
      <c r="U16" s="53">
        <f t="shared" si="6"/>
        <v>0</v>
      </c>
      <c r="V16" s="49">
        <f t="shared" si="7"/>
        <v>87</v>
      </c>
      <c r="W16" s="39"/>
      <c r="X16" s="26">
        <f>R16/V16</f>
        <v>0.88505747126436785</v>
      </c>
      <c r="Y16" s="39"/>
      <c r="Z16" s="54"/>
    </row>
    <row r="17" spans="1:26" ht="35.1" customHeight="1" thickBot="1" x14ac:dyDescent="0.3">
      <c r="A17" s="6"/>
      <c r="B17" s="68"/>
      <c r="C17" s="71" t="str">
        <f>C4</f>
        <v>Play 3</v>
      </c>
      <c r="D17" s="71"/>
      <c r="E17" s="4">
        <f t="shared" si="5"/>
        <v>0</v>
      </c>
      <c r="F17" s="4">
        <f t="shared" si="5"/>
        <v>0</v>
      </c>
      <c r="G17" s="4">
        <f t="shared" si="5"/>
        <v>1</v>
      </c>
      <c r="H17" s="4">
        <f t="shared" si="5"/>
        <v>0</v>
      </c>
      <c r="I17" s="5">
        <f t="shared" si="5"/>
        <v>0</v>
      </c>
      <c r="J17" s="12">
        <f>J4</f>
        <v>106</v>
      </c>
      <c r="K17" s="6"/>
      <c r="L17" s="39"/>
      <c r="M17" s="39"/>
      <c r="N17" s="68"/>
      <c r="O17" s="84" t="str">
        <f>C17</f>
        <v>Play 3</v>
      </c>
      <c r="P17" s="85"/>
      <c r="Q17" s="52">
        <f t="shared" si="6"/>
        <v>0</v>
      </c>
      <c r="R17" s="53">
        <f t="shared" si="6"/>
        <v>0</v>
      </c>
      <c r="S17" s="53">
        <f t="shared" si="6"/>
        <v>106</v>
      </c>
      <c r="T17" s="53">
        <f t="shared" si="6"/>
        <v>0</v>
      </c>
      <c r="U17" s="53">
        <f t="shared" si="6"/>
        <v>0</v>
      </c>
      <c r="V17" s="49">
        <f t="shared" si="7"/>
        <v>106</v>
      </c>
      <c r="W17" s="39"/>
      <c r="X17" s="26">
        <f>S17/V17</f>
        <v>1</v>
      </c>
      <c r="Y17" s="39"/>
      <c r="Z17" s="54"/>
    </row>
    <row r="18" spans="1:26" ht="35.1" customHeight="1" thickBot="1" x14ac:dyDescent="0.3">
      <c r="A18" s="6"/>
      <c r="B18" s="68"/>
      <c r="C18" s="71" t="str">
        <f>C5</f>
        <v>Play 4</v>
      </c>
      <c r="D18" s="71"/>
      <c r="E18" s="4">
        <f t="shared" si="5"/>
        <v>0</v>
      </c>
      <c r="F18" s="4">
        <f t="shared" si="5"/>
        <v>0</v>
      </c>
      <c r="G18" s="4">
        <f t="shared" si="5"/>
        <v>0</v>
      </c>
      <c r="H18" s="4">
        <f t="shared" si="5"/>
        <v>1</v>
      </c>
      <c r="I18" s="5">
        <f t="shared" si="5"/>
        <v>0</v>
      </c>
      <c r="J18" s="12">
        <f>J5</f>
        <v>99</v>
      </c>
      <c r="K18" s="6"/>
      <c r="L18" s="39"/>
      <c r="M18" s="39"/>
      <c r="N18" s="68"/>
      <c r="O18" s="84" t="str">
        <f>C18</f>
        <v>Play 4</v>
      </c>
      <c r="P18" s="85"/>
      <c r="Q18" s="52">
        <f t="shared" si="6"/>
        <v>0</v>
      </c>
      <c r="R18" s="53">
        <f t="shared" si="6"/>
        <v>0</v>
      </c>
      <c r="S18" s="53">
        <f t="shared" si="6"/>
        <v>0</v>
      </c>
      <c r="T18" s="53">
        <f t="shared" si="6"/>
        <v>99</v>
      </c>
      <c r="U18" s="53">
        <f t="shared" si="6"/>
        <v>0</v>
      </c>
      <c r="V18" s="49">
        <f t="shared" si="7"/>
        <v>99</v>
      </c>
      <c r="W18" s="39"/>
      <c r="X18" s="26">
        <f>T18/V18</f>
        <v>1</v>
      </c>
      <c r="Y18" s="39"/>
      <c r="Z18" s="54"/>
    </row>
    <row r="19" spans="1:26" ht="35.1" customHeight="1" thickBot="1" x14ac:dyDescent="0.3">
      <c r="A19" s="6"/>
      <c r="B19" s="68"/>
      <c r="C19" s="72" t="str">
        <f>C6</f>
        <v>Play 5</v>
      </c>
      <c r="D19" s="72"/>
      <c r="E19" s="4">
        <f t="shared" si="5"/>
        <v>0</v>
      </c>
      <c r="F19" s="4">
        <f t="shared" si="5"/>
        <v>9.8039215686274508E-3</v>
      </c>
      <c r="G19" s="4">
        <f t="shared" si="5"/>
        <v>0</v>
      </c>
      <c r="H19" s="4">
        <f t="shared" si="5"/>
        <v>9.8039215686274508E-3</v>
      </c>
      <c r="I19" s="5">
        <f t="shared" si="5"/>
        <v>0.98039215686274506</v>
      </c>
      <c r="J19" s="31">
        <f>J6</f>
        <v>102</v>
      </c>
      <c r="K19" s="6"/>
      <c r="L19" s="39"/>
      <c r="M19" s="39"/>
      <c r="N19" s="81"/>
      <c r="O19" s="75" t="str">
        <f>C19</f>
        <v>Play 5</v>
      </c>
      <c r="P19" s="76"/>
      <c r="Q19" s="52">
        <f t="shared" si="6"/>
        <v>0</v>
      </c>
      <c r="R19" s="53">
        <f t="shared" si="6"/>
        <v>1</v>
      </c>
      <c r="S19" s="53">
        <f t="shared" si="6"/>
        <v>0</v>
      </c>
      <c r="T19" s="53">
        <f t="shared" si="6"/>
        <v>1</v>
      </c>
      <c r="U19" s="53">
        <f t="shared" si="6"/>
        <v>100</v>
      </c>
      <c r="V19" s="49">
        <f t="shared" si="7"/>
        <v>102</v>
      </c>
      <c r="W19" s="39"/>
      <c r="X19" s="35">
        <f>U19/V19</f>
        <v>0.98039215686274506</v>
      </c>
      <c r="Y19" s="39"/>
      <c r="Z19" s="54"/>
    </row>
    <row r="20" spans="1:26" ht="30.75" customHeight="1" thickBot="1" x14ac:dyDescent="0.3">
      <c r="A20" s="6"/>
      <c r="B20" s="59" t="s">
        <v>12</v>
      </c>
      <c r="C20" s="60"/>
      <c r="D20" s="61"/>
      <c r="E20" s="8">
        <f t="shared" ref="E20:J20" si="8">E8</f>
        <v>97</v>
      </c>
      <c r="F20" s="9">
        <f t="shared" si="8"/>
        <v>79</v>
      </c>
      <c r="G20" s="9">
        <f t="shared" si="8"/>
        <v>106</v>
      </c>
      <c r="H20" s="9">
        <f t="shared" si="8"/>
        <v>111</v>
      </c>
      <c r="I20" s="9">
        <f t="shared" si="8"/>
        <v>100</v>
      </c>
      <c r="J20" s="10">
        <f t="shared" si="8"/>
        <v>493</v>
      </c>
      <c r="K20" s="6"/>
      <c r="L20" s="39"/>
      <c r="M20" s="39"/>
      <c r="N20" s="77" t="str">
        <f>B20</f>
        <v>Truth Overall</v>
      </c>
      <c r="O20" s="78"/>
      <c r="P20" s="79"/>
      <c r="Q20" s="45">
        <f>E20</f>
        <v>97</v>
      </c>
      <c r="R20" s="45">
        <f>F20</f>
        <v>79</v>
      </c>
      <c r="S20" s="45">
        <f>G20</f>
        <v>106</v>
      </c>
      <c r="T20" s="45">
        <f>H20</f>
        <v>111</v>
      </c>
      <c r="U20" s="46">
        <f>I20</f>
        <v>100</v>
      </c>
      <c r="V20" s="47">
        <f t="shared" si="7"/>
        <v>493</v>
      </c>
      <c r="W20" s="39"/>
      <c r="X20" s="39"/>
      <c r="Y20" s="39"/>
      <c r="Z20" s="54"/>
    </row>
    <row r="21" spans="1:26" ht="6" customHeight="1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54"/>
    </row>
    <row r="22" spans="1:26" ht="30.75" customHeight="1" thickBot="1" x14ac:dyDescent="0.3">
      <c r="A22" s="6"/>
      <c r="B22" s="63" t="s">
        <v>13</v>
      </c>
      <c r="C22" s="60"/>
      <c r="D22" s="61"/>
      <c r="E22" s="25">
        <f>Q22</f>
        <v>1</v>
      </c>
      <c r="F22" s="25">
        <f t="shared" ref="F22:I22" si="9">R22</f>
        <v>0.97468354430379744</v>
      </c>
      <c r="G22" s="25">
        <f t="shared" si="9"/>
        <v>1</v>
      </c>
      <c r="H22" s="25">
        <f t="shared" si="9"/>
        <v>0.89189189189189189</v>
      </c>
      <c r="I22" s="25">
        <f t="shared" si="9"/>
        <v>1</v>
      </c>
      <c r="J22" s="6"/>
      <c r="K22" s="6"/>
      <c r="L22" s="39"/>
      <c r="M22" s="39"/>
      <c r="N22" s="63" t="s">
        <v>13</v>
      </c>
      <c r="O22" s="60"/>
      <c r="P22" s="61"/>
      <c r="Q22" s="25">
        <f>Q15/Q20</f>
        <v>1</v>
      </c>
      <c r="R22" s="25">
        <f>R16/R20</f>
        <v>0.97468354430379744</v>
      </c>
      <c r="S22" s="25">
        <f>S17/S20</f>
        <v>1</v>
      </c>
      <c r="T22" s="25">
        <f>T18/T20</f>
        <v>0.89189189189189189</v>
      </c>
      <c r="U22" s="34">
        <f>U19/U20</f>
        <v>1</v>
      </c>
      <c r="V22" s="39"/>
      <c r="W22" s="39"/>
      <c r="X22" s="39"/>
      <c r="Y22" s="39"/>
      <c r="Z22" s="54"/>
    </row>
    <row r="23" spans="1:26" ht="6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54"/>
    </row>
    <row r="24" spans="1:26" ht="18.75" x14ac:dyDescent="0.3">
      <c r="A24" s="7"/>
      <c r="B24" s="7"/>
      <c r="C24" s="7"/>
      <c r="D24" s="7"/>
      <c r="E24" s="7"/>
      <c r="F24" s="7"/>
      <c r="G24" s="62" t="s">
        <v>2</v>
      </c>
      <c r="H24" s="62"/>
      <c r="I24" s="58">
        <f>U24</f>
        <v>0.97160243407707914</v>
      </c>
      <c r="J24" s="58"/>
      <c r="K24" s="7"/>
      <c r="L24" s="41"/>
      <c r="M24" s="41"/>
      <c r="N24" s="41"/>
      <c r="O24" s="41"/>
      <c r="P24" s="41"/>
      <c r="Q24" s="41"/>
      <c r="R24" s="41"/>
      <c r="S24" s="80" t="s">
        <v>2</v>
      </c>
      <c r="T24" s="80"/>
      <c r="U24" s="74">
        <f>(Q15+R16+S17+T18+U19)/V20</f>
        <v>0.97160243407707914</v>
      </c>
      <c r="V24" s="74"/>
      <c r="W24" s="41"/>
      <c r="X24" s="39"/>
      <c r="Y24" s="39"/>
      <c r="Z24" s="54"/>
    </row>
    <row r="25" spans="1:26" ht="6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39"/>
      <c r="Y25" s="39"/>
      <c r="Z25" s="54"/>
    </row>
    <row r="26" spans="1:26" x14ac:dyDescent="0.25"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x14ac:dyDescent="0.25">
      <c r="G27" t="s">
        <v>14</v>
      </c>
    </row>
    <row r="29" spans="1:26" x14ac:dyDescent="0.25">
      <c r="U29" s="27">
        <f>Q15+R16+S17+T18+U19</f>
        <v>479</v>
      </c>
      <c r="V29">
        <f>U29/V20</f>
        <v>0.97160243407707914</v>
      </c>
    </row>
  </sheetData>
  <mergeCells count="27">
    <mergeCell ref="U24:V24"/>
    <mergeCell ref="O19:P19"/>
    <mergeCell ref="N20:P20"/>
    <mergeCell ref="S24:T24"/>
    <mergeCell ref="Q13:U13"/>
    <mergeCell ref="V13:V14"/>
    <mergeCell ref="N15:N19"/>
    <mergeCell ref="O15:P15"/>
    <mergeCell ref="O16:P16"/>
    <mergeCell ref="O17:P17"/>
    <mergeCell ref="O18:P18"/>
    <mergeCell ref="X11:X14"/>
    <mergeCell ref="I24:J24"/>
    <mergeCell ref="B20:D20"/>
    <mergeCell ref="G24:H24"/>
    <mergeCell ref="B22:D22"/>
    <mergeCell ref="N22:P22"/>
    <mergeCell ref="E13:I13"/>
    <mergeCell ref="B15:B19"/>
    <mergeCell ref="J13:J14"/>
    <mergeCell ref="B11:C11"/>
    <mergeCell ref="C15:D15"/>
    <mergeCell ref="C16:D16"/>
    <mergeCell ref="C17:D17"/>
    <mergeCell ref="C19:D19"/>
    <mergeCell ref="C18:D18"/>
    <mergeCell ref="N11:O11"/>
  </mergeCells>
  <conditionalFormatting sqref="D11:J11 P11:V11">
    <cfRule type="colorScale" priority="21">
      <colorScale>
        <cfvo type="num" val="0"/>
        <cfvo type="num" val="0.5"/>
        <cfvo type="num" val="1"/>
        <color rgb="FF002060"/>
        <color rgb="FFFFC000"/>
        <color rgb="FFC00000"/>
      </colorScale>
    </cfRule>
    <cfRule type="colorScale" priority="22">
      <colorScale>
        <cfvo type="num" val="0"/>
        <cfvo type="num" val="0.75"/>
        <cfvo type="num" val="1"/>
        <color rgb="FF002060"/>
        <color rgb="FFFFC000"/>
        <color rgb="FFC00000"/>
      </colorScale>
    </cfRule>
  </conditionalFormatting>
  <conditionalFormatting sqref="E15:I19">
    <cfRule type="colorScale" priority="85">
      <colorScale>
        <cfvo type="num" val="0"/>
        <cfvo type="num" val="0.75"/>
        <cfvo type="num" val="1"/>
        <color rgb="FF002060"/>
        <color rgb="FFFFC000"/>
        <color rgb="FFC00000"/>
      </colorScale>
    </cfRule>
    <cfRule type="colorScale" priority="86">
      <colorScale>
        <cfvo type="num" val="0"/>
        <cfvo type="num" val="0.75"/>
        <cfvo type="num" val="1"/>
        <color rgb="FF002060"/>
        <color rgb="FFFFEB84"/>
        <color rgb="FFC00000"/>
      </colorScale>
    </cfRule>
    <cfRule type="colorScale" priority="87">
      <colorScale>
        <cfvo type="num" val="0"/>
        <cfvo type="num" val="0.5"/>
        <cfvo type="num" val="1"/>
        <color rgb="FF002060"/>
        <color rgb="FFFFEB84"/>
        <color rgb="FFC00000"/>
      </colorScale>
    </cfRule>
    <cfRule type="colorScale" priority="88">
      <colorScale>
        <cfvo type="num" val="0"/>
        <cfvo type="num" val="0.6"/>
        <cfvo type="num" val="1"/>
        <color rgb="FF002060"/>
        <color rgb="FFFFC000"/>
        <color rgb="FFFF0000"/>
      </colorScale>
    </cfRule>
    <cfRule type="colorScale" priority="89">
      <colorScale>
        <cfvo type="num" val="0"/>
        <cfvo type="num" val="0.5"/>
        <cfvo type="num" val="1"/>
        <color rgb="FF002060"/>
        <color rgb="FFFFC000"/>
        <color rgb="FFFF0000"/>
      </colorScale>
    </cfRule>
    <cfRule type="colorScale" priority="90">
      <colorScale>
        <cfvo type="num" val="0"/>
        <cfvo type="num" val="0.75"/>
        <cfvo type="num" val="1"/>
        <color rgb="FF002060"/>
        <color rgb="FFFFC000"/>
        <color rgb="FFFF0000"/>
      </colorScale>
    </cfRule>
    <cfRule type="colorScale" priority="91">
      <colorScale>
        <cfvo type="num" val="0"/>
        <cfvo type="num" val="0.75"/>
        <cfvo type="num" val="1"/>
        <color rgb="FF002060"/>
        <color rgb="FFFFEB84"/>
        <color rgb="FFFF0000"/>
      </colorScale>
    </cfRule>
    <cfRule type="colorScale" priority="92">
      <colorScale>
        <cfvo type="num" val="0"/>
        <cfvo type="num" val="0.5"/>
        <cfvo type="num" val="1"/>
        <color rgb="FF002060"/>
        <color rgb="FFFFEB84"/>
        <color rgb="FFFF0000"/>
      </colorScale>
    </cfRule>
    <cfRule type="colorScale" priority="93">
      <colorScale>
        <cfvo type="num" val="0"/>
        <cfvo type="num" val="0.5"/>
        <cfvo type="num" val="1"/>
        <color theme="3"/>
        <color rgb="FFFFC000"/>
        <color rgb="FFFF0000"/>
      </colorScale>
    </cfRule>
    <cfRule type="colorScale" priority="94">
      <colorScale>
        <cfvo type="num" val="0"/>
        <cfvo type="num" val="0.75"/>
        <cfvo type="num" val="1"/>
        <color theme="3"/>
        <color rgb="FFFFC000"/>
        <color rgb="FFFF0000"/>
      </colorScale>
    </cfRule>
    <cfRule type="colorScale" priority="95">
      <colorScale>
        <cfvo type="min"/>
        <cfvo type="percentile" val="75"/>
        <cfvo type="max"/>
        <color theme="3"/>
        <color rgb="FFFFC000"/>
        <color rgb="FFFF0000"/>
      </colorScale>
    </cfRule>
    <cfRule type="colorScale" priority="96">
      <colorScale>
        <cfvo type="min"/>
        <cfvo type="percentile" val="75"/>
        <cfvo type="max"/>
        <color theme="3"/>
        <color rgb="FFFFEB84"/>
        <color rgb="FFFF0000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theme="3"/>
        <color rgb="FFFFEB84"/>
        <color rgb="FFFF0000"/>
      </colorScale>
    </cfRule>
  </conditionalFormatting>
  <conditionalFormatting sqref="Q15:U19">
    <cfRule type="colorScale" priority="103">
      <colorScale>
        <cfvo type="min"/>
        <cfvo type="percent" val="50"/>
        <cfvo type="max"/>
        <color rgb="FF002060"/>
        <color rgb="FFFFC000"/>
        <color rgb="FFC00000"/>
      </colorScale>
    </cfRule>
    <cfRule type="colorScale" priority="104">
      <colorScale>
        <cfvo type="min"/>
        <cfvo type="percentile" val="50"/>
        <cfvo type="max"/>
        <color rgb="FF002060"/>
        <color rgb="FFFFC000"/>
        <color rgb="FFC00000"/>
      </colorScale>
    </cfRule>
    <cfRule type="colorScale" priority="105">
      <colorScale>
        <cfvo type="num" val="0"/>
        <cfvo type="num" val="0.75"/>
        <cfvo type="num" val="1"/>
        <color rgb="FF002060"/>
        <color rgb="FFFFC000"/>
        <color rgb="FFC00000"/>
      </colorScale>
    </cfRule>
    <cfRule type="colorScale" priority="106">
      <colorScale>
        <cfvo type="num" val="0"/>
        <cfvo type="num" val="0.75"/>
        <cfvo type="num" val="1"/>
        <color rgb="FF002060"/>
        <color rgb="FFFFEB84"/>
        <color rgb="FFC00000"/>
      </colorScale>
    </cfRule>
    <cfRule type="colorScale" priority="107">
      <colorScale>
        <cfvo type="num" val="0"/>
        <cfvo type="num" val="0.5"/>
        <cfvo type="num" val="1"/>
        <color rgb="FF002060"/>
        <color rgb="FFFFEB84"/>
        <color rgb="FFC00000"/>
      </colorScale>
    </cfRule>
    <cfRule type="colorScale" priority="108">
      <colorScale>
        <cfvo type="num" val="0"/>
        <cfvo type="num" val="0.6"/>
        <cfvo type="num" val="1"/>
        <color rgb="FF002060"/>
        <color rgb="FFFFC000"/>
        <color rgb="FFFF0000"/>
      </colorScale>
    </cfRule>
    <cfRule type="colorScale" priority="109">
      <colorScale>
        <cfvo type="num" val="0"/>
        <cfvo type="num" val="0.5"/>
        <cfvo type="num" val="1"/>
        <color rgb="FF002060"/>
        <color rgb="FFFFC000"/>
        <color rgb="FFFF0000"/>
      </colorScale>
    </cfRule>
    <cfRule type="colorScale" priority="110">
      <colorScale>
        <cfvo type="num" val="0"/>
        <cfvo type="num" val="0.75"/>
        <cfvo type="num" val="1"/>
        <color rgb="FF002060"/>
        <color rgb="FFFFC000"/>
        <color rgb="FFFF0000"/>
      </colorScale>
    </cfRule>
    <cfRule type="colorScale" priority="111">
      <colorScale>
        <cfvo type="num" val="0"/>
        <cfvo type="num" val="0.75"/>
        <cfvo type="num" val="1"/>
        <color rgb="FF002060"/>
        <color rgb="FFFFEB84"/>
        <color rgb="FFFF0000"/>
      </colorScale>
    </cfRule>
    <cfRule type="colorScale" priority="112">
      <colorScale>
        <cfvo type="num" val="0"/>
        <cfvo type="num" val="0.5"/>
        <cfvo type="num" val="1"/>
        <color rgb="FF002060"/>
        <color rgb="FFFFEB84"/>
        <color rgb="FFFF0000"/>
      </colorScale>
    </cfRule>
    <cfRule type="colorScale" priority="113">
      <colorScale>
        <cfvo type="num" val="0"/>
        <cfvo type="num" val="0.5"/>
        <cfvo type="num" val="1"/>
        <color theme="3"/>
        <color rgb="FFFFC000"/>
        <color rgb="FFFF0000"/>
      </colorScale>
    </cfRule>
    <cfRule type="colorScale" priority="114">
      <colorScale>
        <cfvo type="num" val="0"/>
        <cfvo type="num" val="0.75"/>
        <cfvo type="num" val="1"/>
        <color theme="3"/>
        <color rgb="FFFFC000"/>
        <color rgb="FFFF0000"/>
      </colorScale>
    </cfRule>
    <cfRule type="colorScale" priority="115">
      <colorScale>
        <cfvo type="min"/>
        <cfvo type="percentile" val="75"/>
        <cfvo type="max"/>
        <color theme="3"/>
        <color rgb="FFFFC000"/>
        <color rgb="FFFF0000"/>
      </colorScale>
    </cfRule>
    <cfRule type="colorScale" priority="116">
      <colorScale>
        <cfvo type="min"/>
        <cfvo type="percentile" val="75"/>
        <cfvo type="max"/>
        <color theme="3"/>
        <color rgb="FFFFEB84"/>
        <color rgb="FFFF0000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theme="3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7:C97"/>
  <sheetViews>
    <sheetView topLeftCell="A55" zoomScale="70" zoomScaleNormal="70" workbookViewId="0">
      <selection activeCell="Q99" sqref="A1:XFD1048576"/>
    </sheetView>
  </sheetViews>
  <sheetFormatPr defaultRowHeight="15" x14ac:dyDescent="0.25"/>
  <sheetData>
    <row r="97" spans="1:3" x14ac:dyDescent="0.25">
      <c r="A97" s="33"/>
      <c r="B97" s="33"/>
      <c r="C97" s="33"/>
    </row>
  </sheetData>
  <sortState ref="E1:G493">
    <sortCondition descending="1" ref="F1:F4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Computer Sciences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R. Gomes</dc:creator>
  <cp:lastModifiedBy>Saikat R. Gomes</cp:lastModifiedBy>
  <dcterms:created xsi:type="dcterms:W3CDTF">2014-04-17T19:32:11Z</dcterms:created>
  <dcterms:modified xsi:type="dcterms:W3CDTF">2014-05-12T19:48:59Z</dcterms:modified>
</cp:coreProperties>
</file>