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ions\Downloads\"/>
    </mc:Choice>
  </mc:AlternateContent>
  <xr:revisionPtr revIDLastSave="0" documentId="8_{5835CA68-0892-4C0B-8218-61580CAA5627}" xr6:coauthVersionLast="47" xr6:coauthVersionMax="47" xr10:uidLastSave="{00000000-0000-0000-0000-000000000000}"/>
  <bookViews>
    <workbookView xWindow="-108" yWindow="-108" windowWidth="23256" windowHeight="12456" xr2:uid="{94A116F4-5B06-422F-911C-7E1A60D92779}"/>
  </bookViews>
  <sheets>
    <sheet name="pivots" sheetId="4" r:id="rId1"/>
    <sheet name="Data" sheetId="1" r:id="rId2"/>
    <sheet name="Assets" sheetId="2" r:id="rId3"/>
    <sheet name="Sheet1" sheetId="5" r:id="rId4"/>
  </sheets>
  <definedNames>
    <definedName name="_xlcn.WorksheetConnection_quickdashboardblankv2.xlsxsales" hidden="1">sales[]</definedName>
    <definedName name="Slicer_Category">#N/A</definedName>
    <definedName name="Slicer_Product">#N/A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 i="2" l="1"/>
  <c r="R9" i="2" s="1"/>
  <c r="P9" i="2"/>
  <c r="S9" i="2"/>
  <c r="T9" i="2"/>
  <c r="U9" i="2"/>
  <c r="V9" i="2"/>
  <c r="P10" i="2"/>
  <c r="Q10" i="2"/>
  <c r="R10" i="2" s="1"/>
  <c r="S10" i="2"/>
  <c r="T10" i="2"/>
  <c r="U10" i="2"/>
  <c r="V10" i="2"/>
  <c r="P11" i="2"/>
  <c r="Q11" i="2"/>
  <c r="R11" i="2" s="1"/>
  <c r="S11" i="2"/>
  <c r="T11" i="2"/>
  <c r="U11" i="2"/>
  <c r="V11" i="2"/>
  <c r="P12" i="2"/>
  <c r="Q12" i="2"/>
  <c r="R12" i="2" s="1"/>
  <c r="S12" i="2"/>
  <c r="T12" i="2"/>
  <c r="U12" i="2"/>
  <c r="V12" i="2"/>
  <c r="P13" i="2"/>
  <c r="Q13" i="2"/>
  <c r="R13" i="2" s="1"/>
  <c r="S13" i="2"/>
  <c r="T13" i="2"/>
  <c r="U13" i="2"/>
  <c r="V13" i="2"/>
  <c r="P14" i="2"/>
  <c r="Q14" i="2"/>
  <c r="R14" i="2" s="1"/>
  <c r="S14" i="2"/>
  <c r="T14" i="2"/>
  <c r="U14" i="2"/>
  <c r="V14" i="2"/>
  <c r="P15" i="2"/>
  <c r="Q15" i="2"/>
  <c r="R15" i="2" s="1"/>
  <c r="S15" i="2"/>
  <c r="T15" i="2"/>
  <c r="U15" i="2"/>
  <c r="V15" i="2"/>
  <c r="P16" i="2"/>
  <c r="Q16" i="2"/>
  <c r="R16" i="2" s="1"/>
  <c r="S16" i="2"/>
  <c r="T16" i="2"/>
  <c r="U16" i="2"/>
  <c r="V16" i="2"/>
  <c r="P17" i="2"/>
  <c r="Q17" i="2"/>
  <c r="R17" i="2" s="1"/>
  <c r="S17" i="2"/>
  <c r="T17" i="2"/>
  <c r="U17" i="2"/>
  <c r="V17" i="2"/>
  <c r="P18" i="2"/>
  <c r="Q18" i="2"/>
  <c r="R18" i="2" s="1"/>
  <c r="S18" i="2"/>
  <c r="T18" i="2"/>
  <c r="U18" i="2"/>
  <c r="V18" i="2"/>
  <c r="P19" i="2"/>
  <c r="Q19" i="2"/>
  <c r="R19" i="2" s="1"/>
  <c r="S19" i="2"/>
  <c r="T19" i="2"/>
  <c r="U19" i="2"/>
  <c r="V19" i="2"/>
  <c r="P20" i="2"/>
  <c r="Q20" i="2"/>
  <c r="R20" i="2" s="1"/>
  <c r="S20" i="2"/>
  <c r="T20" i="2"/>
  <c r="U20" i="2"/>
  <c r="V20" i="2"/>
  <c r="P21" i="2"/>
  <c r="Q21" i="2"/>
  <c r="R21" i="2" s="1"/>
  <c r="S21" i="2"/>
  <c r="T21" i="2"/>
  <c r="U21" i="2"/>
  <c r="V21" i="2"/>
  <c r="P22" i="2"/>
  <c r="Q22" i="2"/>
  <c r="R22" i="2" s="1"/>
  <c r="S22" i="2"/>
  <c r="T22" i="2"/>
  <c r="U22" i="2"/>
  <c r="V22" i="2"/>
  <c r="P23" i="2"/>
  <c r="Q23" i="2"/>
  <c r="R23" i="2" s="1"/>
  <c r="S23" i="2"/>
  <c r="T23" i="2"/>
  <c r="U23" i="2"/>
  <c r="V23" i="2"/>
  <c r="P24" i="2"/>
  <c r="Q24" i="2"/>
  <c r="R24" i="2" s="1"/>
  <c r="S24" i="2"/>
  <c r="T24" i="2"/>
  <c r="U24" i="2"/>
  <c r="V24" i="2"/>
  <c r="P25" i="2"/>
  <c r="Q25" i="2"/>
  <c r="R25" i="2" s="1"/>
  <c r="S25" i="2"/>
  <c r="T25" i="2"/>
  <c r="U25" i="2"/>
  <c r="V25" i="2"/>
  <c r="P26" i="2"/>
  <c r="Q26" i="2"/>
  <c r="R26" i="2" s="1"/>
  <c r="S26" i="2"/>
  <c r="T26" i="2"/>
  <c r="U26" i="2"/>
  <c r="V26" i="2"/>
  <c r="P27" i="2"/>
  <c r="Q27" i="2"/>
  <c r="R27" i="2" s="1"/>
  <c r="S27" i="2"/>
  <c r="T27" i="2"/>
  <c r="U27" i="2"/>
  <c r="V27" i="2"/>
  <c r="P28" i="2"/>
  <c r="Q28" i="2"/>
  <c r="R28" i="2" s="1"/>
  <c r="S28" i="2"/>
  <c r="T28" i="2"/>
  <c r="U28" i="2"/>
  <c r="V28" i="2"/>
  <c r="P29" i="2"/>
  <c r="Q29" i="2"/>
  <c r="R29" i="2" s="1"/>
  <c r="S29" i="2"/>
  <c r="T29" i="2"/>
  <c r="U29" i="2"/>
  <c r="V29" i="2"/>
  <c r="P30" i="2"/>
  <c r="Q30" i="2"/>
  <c r="R30" i="2" s="1"/>
  <c r="S30" i="2"/>
  <c r="T30" i="2"/>
  <c r="U30" i="2"/>
  <c r="V30" i="2"/>
  <c r="P31" i="2"/>
  <c r="Q31" i="2"/>
  <c r="R31" i="2" s="1"/>
  <c r="S31" i="2"/>
  <c r="T31" i="2"/>
  <c r="U31" i="2"/>
  <c r="V31" i="2"/>
  <c r="P32" i="2"/>
  <c r="Q32" i="2"/>
  <c r="R32" i="2" s="1"/>
  <c r="S32" i="2"/>
  <c r="T32" i="2"/>
  <c r="U32" i="2"/>
  <c r="V32" i="2"/>
  <c r="P33" i="2"/>
  <c r="Q33" i="2"/>
  <c r="R33" i="2" s="1"/>
  <c r="S33" i="2"/>
  <c r="T33" i="2"/>
  <c r="U33" i="2"/>
  <c r="V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D0568-24FF-41D0-9BA3-1CCFC7DAB7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80F257-A11E-49D1-A64D-0BE4DA57C5FB}"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<sst xmlns="http://schemas.openxmlformats.org/spreadsheetml/2006/main" count="11481" uniqueCount="79">
  <si>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</si>
  <si>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</si>
  <si>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</si>
  <si>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</si>
  <si>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</si>
  <si>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</si>
  <si>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</si>
  <si>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</si>
  <si>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</si>
  <si>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</si>
  <si>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</si>
  <si>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</si>
  <si>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</si>
  <si>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</si>
  <si>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</si>
  <si>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</si>
  <si>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</si>
  <si>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</si>
  <si>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</si>
  <si>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</si>
  <si>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</si>
  <si>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</si>
  <si>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</si>
  <si>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</si>
  <si>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</si>
  <si>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</si>
  <si>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</si>
  <si>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</si>
  <si>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</si>
  <si>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</si>
  <si>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</si>
  <si>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</si>
  <si>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</si>
  <si>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</si>
  <si>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</si>
  <si>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</si>
  <si>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</si>
  <si>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</si>
  <si>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</si>
  <si>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</si>
  <si>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</si>
  <si>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</si>
  <si>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</si>
  <si>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</si>
  <si>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</si>
  <si>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</si>
  <si>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</si>
  <si>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</si>
  <si>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</si>
  <si>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</si>
  <si>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</si>
  <si>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</si>
  <si>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</si>
  <si>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</si>
  <si>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</si>
  <si>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</si>
  <si>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</si>
  <si>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</si>
  <si>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</si>
  <si>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</si>
  <si>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</si>
  <si>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</si>
  <si>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</si>
  <si>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</si>
  <si>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</si>
  <si>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</si>
  <si>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</si>
  <si>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</si>
  <si>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</si>
  <si>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</si>
  <si>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</si>
  <si>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</si>
  <si>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</si>
  <si>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</si>
  <si>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</si>
  <si>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</si>
  <si>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</si>
  <si>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</si>
  <si>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Expenses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</si>
</sst>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0;\(\$#,##0\);\$#,##0"/>
    <numFmt numFmtId="165" formatCode="0.0%;\-0.0%;0.0%"/>
    <numFmt numFmtId="166" formatCode="&quot;$&quot;#,##0.0"/>
    <numFmt numFmtId="167" formatCode="0.0%"/>
  </numFmts>
  <fonts count="4" x14ac:knownFonts="1">
    <font>
      <sz val="11"/>
      <color theme="1"/>
      <name val="Calibri"/>
      <family val="2"/>
      <scheme val="minor"/>
    </font>
    <font>
      <sz val="28"/>
      <color theme="1"/>
      <name val="Segoe UI Light"/>
      <family val="2"/>
    </font>
    <font>
      <b/>
      <sz val="14"/>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79998168889431442"/>
        <bgColor indexed="64"/>
      </patternFill>
    </fill>
  </fills>
  <borders count="14">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4" borderId="0" xfId="0" applyFont="1" applyFill="1" applyAlignment="1">
      <alignment horizontal="center"/>
    </xf>
    <xf numFmtId="0" fontId="0" fillId="4" borderId="0" xfId="0" applyFill="1"/>
    <xf numFmtId="0" fontId="3" fillId="4" borderId="10" xfId="0" applyFont="1" applyFill="1" applyBorder="1" applyAlignment="1">
      <alignment horizontal="center"/>
    </xf>
    <xf numFmtId="166" fontId="0" fillId="4" borderId="0" xfId="0" applyNumberFormat="1" applyFill="1"/>
    <xf numFmtId="167" fontId="0" fillId="4" borderId="0" xfId="0" applyNumberFormat="1" applyFill="1"/>
    <xf numFmtId="3" fontId="0" fillId="4" borderId="0" xfId="0" applyNumberFormat="1" applyFill="1"/>
    <xf numFmtId="0" fontId="3" fillId="4" borderId="11" xfId="0" applyFont="1" applyFill="1" applyBorder="1" applyAlignment="1">
      <alignment horizontal="center"/>
    </xf>
    <xf numFmtId="0" fontId="3" fillId="4" borderId="10" xfId="0" applyFont="1" applyFill="1" applyBorder="1" applyAlignment="1">
      <alignment horizontal="center"/>
    </xf>
    <xf numFmtId="0" fontId="3" fillId="4" borderId="13" xfId="0" applyFont="1" applyFill="1" applyBorder="1" applyAlignment="1">
      <alignment horizontal="center"/>
    </xf>
    <xf numFmtId="0" fontId="3" fillId="4" borderId="12" xfId="0" applyFont="1" applyFill="1" applyBorder="1" applyAlignment="1">
      <alignment horizontal="center"/>
    </xf>
  </cellXfs>
  <cellStyles count="1">
    <cellStyle name="Normal" xfId="0" builtinId="0"/>
  </cellStyles>
  <dxfs count="11">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6" formatCode="&quot;$&quot;#,##0.0"/>
    </dxf>
    <dxf>
      <numFmt numFmtId="166"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[quick-dashboard.xlsx]pivots!PivotTable9</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5 PRODUCTS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pivots!$B$26</c:f>
              <c:strCache>
                <c:ptCount val="1"/>
                <c:pt idx="0">
                  <c:v>Sum of Sales</c:v>
                </c:pt>
              </c:strCache>
            </c:strRef>
          </c:tx>
          <c:spPr>
            <a:solidFill>
              <a:schemeClr val="accent1"/>
            </a:solidFill>
            <a:ln>
              <a:noFill/>
            </a:ln>
            <a:effectLst/>
          </c:spPr>
          <c:invertIfNegative val="0"/>
          <c:cat>
            <c:strRef>
              <c:f>pivots!$A$27:$A$31</c:f>
              <c:strCache>
                <c:ptCount val="5"/>
                <c:pt idx="0">
                  <c:v>Choco Coated Almonds</c:v>
                </c:pt>
                <c:pt idx="1">
                  <c:v>50% Dark Bites</c:v>
                </c:pt>
                <c:pt idx="2">
                  <c:v>Spicy Special Slims</c:v>
                </c:pt>
                <c:pt idx="3">
                  <c:v>After Nines</c:v>
                </c:pt>
                <c:pt idx="4">
                  <c:v>Eclairs</c:v>
                </c:pt>
              </c:strCache>
            </c:strRef>
          </c:cat>
          <c:val>
            <c:numRef>
              <c:f>pivots!$B$27:$B$31</c:f>
              <c:numCache>
                <c:formatCode>General</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F240-4618-8793-03868581B099}"/>
            </c:ext>
          </c:extLst>
        </c:ser>
        <c:ser>
          <c:idx val="1"/>
          <c:order val="1"/>
          <c:tx>
            <c:strRef>
              <c:f>pivots!$C$26</c:f>
              <c:strCache>
                <c:ptCount val="1"/>
                <c:pt idx="0">
                  <c:v>total profit</c:v>
                </c:pt>
              </c:strCache>
            </c:strRef>
          </c:tx>
          <c:spPr>
            <a:solidFill>
              <a:schemeClr val="accent2"/>
            </a:solidFill>
            <a:ln>
              <a:noFill/>
            </a:ln>
            <a:effectLst>
              <a:outerShdw blurRad="50800" dist="38100" dir="5400000" algn="t" rotWithShape="0">
                <a:prstClr val="black">
                  <a:alpha val="40000"/>
                </a:prstClr>
              </a:outerShdw>
            </a:effectLst>
          </c:spPr>
          <c:invertIfNegative val="0"/>
          <c:cat>
            <c:strRef>
              <c:f>pivots!$A$27:$A$31</c:f>
              <c:strCache>
                <c:ptCount val="5"/>
                <c:pt idx="0">
                  <c:v>Choco Coated Almonds</c:v>
                </c:pt>
                <c:pt idx="1">
                  <c:v>50% Dark Bites</c:v>
                </c:pt>
                <c:pt idx="2">
                  <c:v>Spicy Special Slims</c:v>
                </c:pt>
                <c:pt idx="3">
                  <c:v>After Nines</c:v>
                </c:pt>
                <c:pt idx="4">
                  <c:v>Eclairs</c:v>
                </c:pt>
              </c:strCache>
            </c:strRef>
          </c:cat>
          <c:val>
            <c:numRef>
              <c:f>pivots!$C$27:$C$31</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F240-4618-8793-03868581B099}"/>
            </c:ext>
          </c:extLst>
        </c:ser>
        <c:dLbls>
          <c:showLegendKey val="0"/>
          <c:showVal val="0"/>
          <c:showCatName val="0"/>
          <c:showSerName val="0"/>
          <c:showPercent val="0"/>
          <c:showBubbleSize val="0"/>
        </c:dLbls>
        <c:gapWidth val="269"/>
        <c:axId val="1232937711"/>
        <c:axId val="1232938191"/>
      </c:barChart>
      <c:catAx>
        <c:axId val="123293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32938191"/>
        <c:crosses val="autoZero"/>
        <c:auto val="1"/>
        <c:lblAlgn val="ctr"/>
        <c:lblOffset val="100"/>
        <c:noMultiLvlLbl val="0"/>
      </c:catAx>
      <c:valAx>
        <c:axId val="1232938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37711"/>
        <c:crosses val="autoZero"/>
        <c:crossBetween val="between"/>
      </c:valAx>
      <c:spPr>
        <a:noFill/>
        <a:ln>
          <a:noFill/>
        </a:ln>
        <a:effectLst/>
      </c:spPr>
    </c:plotArea>
    <c:legend>
      <c:legendPos val="r"/>
      <c:layout>
        <c:manualLayout>
          <c:xMode val="edge"/>
          <c:yMode val="edge"/>
          <c:x val="2.7449693788276536E-3"/>
          <c:y val="6.8668343540390767E-2"/>
          <c:w val="0.21101591213506948"/>
          <c:h val="9.60202368583406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[quick-dashboard.xlsx]pivots!PivotTable12</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2216726519293"/>
          <c:y val="0.16987382602254103"/>
          <c:w val="0.85228798115037063"/>
          <c:h val="0.44192491724527344"/>
        </c:manualLayout>
      </c:layout>
      <c:lineChart>
        <c:grouping val="standard"/>
        <c:varyColors val="0"/>
        <c:ser>
          <c:idx val="0"/>
          <c:order val="0"/>
          <c:tx>
            <c:strRef>
              <c:f>pivots!$G$26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pivots!$F$27:$F$41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pivots!$G$27:$G$41</c:f>
              <c:numCache>
                <c:formatCode>"$"#,##0.0</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20B1-4B92-969A-FC991F4CEC44}"/>
            </c:ext>
          </c:extLst>
        </c:ser>
        <c:dLbls>
          <c:showLegendKey val="0"/>
          <c:showVal val="0"/>
          <c:showCatName val="0"/>
          <c:showSerName val="0"/>
          <c:showPercent val="0"/>
          <c:showBubbleSize val="0"/>
        </c:dLbls>
        <c:marker val="1"/>
        <c:smooth val="0"/>
        <c:axId val="1239786799"/>
        <c:axId val="1239781039"/>
      </c:lineChart>
      <c:catAx>
        <c:axId val="123978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781039"/>
        <c:crosses val="autoZero"/>
        <c:auto val="1"/>
        <c:lblAlgn val="ctr"/>
        <c:lblOffset val="100"/>
        <c:noMultiLvlLbl val="0"/>
      </c:catAx>
      <c:valAx>
        <c:axId val="1239781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78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[quick-dashboard.xlsx]pivots!PivotTable13</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2277234979135464"/>
          <c:y val="9.7323600973236016E-2"/>
          <c:w val="0.84523230407717365"/>
          <c:h val="0.3808207368239554"/>
        </c:manualLayout>
      </c:layout>
      <c:lineChart>
        <c:grouping val="standard"/>
        <c:varyColors val="0"/>
        <c:ser>
          <c:idx val="0"/>
          <c:order val="0"/>
          <c:tx>
            <c:strRef>
              <c:f>pivots!$J$26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pivots!$I$27:$I$41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pivots!$J$27:$J$41</c:f>
              <c:numCache>
                <c:formatCode>General</c:formatCode>
                <c:ptCount val="13"/>
                <c:pt idx="0">
                  <c:v>29888</c:v>
                </c:pt>
                <c:pt idx="1">
                  <c:v>37254</c:v>
                </c:pt>
                <c:pt idx="2">
                  <c:v>29535</c:v>
                </c:pt>
                <c:pt idx="3">
                  <c:v>25284</c:v>
                </c:pt>
                <c:pt idx="4">
                  <c:v>30919</c:v>
                </c:pt>
                <c:pt idx="5">
                  <c:v>27917</c:v>
                </c:pt>
                <c:pt idx="6">
                  <c:v>36332</c:v>
                </c:pt>
                <c:pt idx="7">
                  <c:v>26549</c:v>
                </c:pt>
                <c:pt idx="8">
                  <c:v>19168</c:v>
                </c:pt>
                <c:pt idx="9">
                  <c:v>32778</c:v>
                </c:pt>
                <c:pt idx="10">
                  <c:v>34407</c:v>
                </c:pt>
                <c:pt idx="11">
                  <c:v>39767</c:v>
                </c:pt>
                <c:pt idx="12">
                  <c:v>72154</c:v>
                </c:pt>
              </c:numCache>
            </c:numRef>
          </c:val>
          <c:smooth val="0"/>
          <c:extLst>
            <c:ext xmlns:c16="http://schemas.microsoft.com/office/drawing/2014/chart" uri="{C3380CC4-5D6E-409C-BE32-E72D297353CC}">
              <c16:uniqueId val="{00000002-C66C-4B00-B09C-CCC7BA383E4E}"/>
            </c:ext>
          </c:extLst>
        </c:ser>
        <c:dLbls>
          <c:showLegendKey val="0"/>
          <c:showVal val="0"/>
          <c:showCatName val="0"/>
          <c:showSerName val="0"/>
          <c:showPercent val="0"/>
          <c:showBubbleSize val="0"/>
        </c:dLbls>
        <c:marker val="1"/>
        <c:smooth val="0"/>
        <c:axId val="1329078863"/>
        <c:axId val="1329081743"/>
      </c:lineChart>
      <c:catAx>
        <c:axId val="132907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1743"/>
        <c:crosses val="autoZero"/>
        <c:auto val="1"/>
        <c:lblAlgn val="ctr"/>
        <c:lblOffset val="100"/>
        <c:noMultiLvlLbl val="0"/>
      </c:catAx>
      <c:valAx>
        <c:axId val="13290817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78863"/>
        <c:crosses val="autoZero"/>
        <c:crossBetween val="between"/>
      </c:valAx>
      <c:spPr>
        <a:noFill/>
      </c:spPr>
    </c:plotArea>
    <c:plotVisOnly val="1"/>
    <c:dispBlanksAs val="gap"/>
    <c:showDLblsOverMax val="0"/>
    <c:extLst/>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[quick-dashboard.xlsx]pivots!PivotTable14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pivots!$L$27:$L$41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pivots!$M$27:$M$41</c:f>
              <c:numCache>
                <c:formatCode>\$#,##0;\(\$#,##0\);\$#,##0</c:formatCode>
                <c:ptCount val="13"/>
                <c:pt idx="0">
                  <c:v>302806.7</c:v>
                </c:pt>
                <c:pt idx="1">
                  <c:v>365086.1</c:v>
                </c:pt>
                <c:pt idx="2">
                  <c:v>318614.59999999998</c:v>
                </c:pt>
                <c:pt idx="3">
                  <c:v>261934.2</c:v>
                </c:pt>
                <c:pt idx="4">
                  <c:v>339096.5</c:v>
                </c:pt>
                <c:pt idx="5">
                  <c:v>237742</c:v>
                </c:pt>
                <c:pt idx="6">
                  <c:v>329097.40000000002</c:v>
                </c:pt>
                <c:pt idx="7">
                  <c:v>261845.5</c:v>
                </c:pt>
                <c:pt idx="8">
                  <c:v>207884.2</c:v>
                </c:pt>
                <c:pt idx="9">
                  <c:v>324858.90000000002</c:v>
                </c:pt>
                <c:pt idx="10">
                  <c:v>345266.5</c:v>
                </c:pt>
                <c:pt idx="11">
                  <c:v>359472.7</c:v>
                </c:pt>
                <c:pt idx="12">
                  <c:v>461010.7</c:v>
                </c:pt>
              </c:numCache>
            </c:numRef>
          </c:val>
          <c:smooth val="0"/>
          <c:extLst>
            <c:ext xmlns:c16="http://schemas.microsoft.com/office/drawing/2014/chart" uri="{C3380CC4-5D6E-409C-BE32-E72D297353CC}">
              <c16:uniqueId val="{00000000-7963-489C-BDAE-C878B072170E}"/>
            </c:ext>
          </c:extLst>
        </c:ser>
        <c:dLbls>
          <c:showLegendKey val="0"/>
          <c:showVal val="0"/>
          <c:showCatName val="0"/>
          <c:showSerName val="0"/>
          <c:showPercent val="0"/>
          <c:showBubbleSize val="0"/>
        </c:dLbls>
        <c:marker val="1"/>
        <c:smooth val="0"/>
        <c:axId val="1329080303"/>
        <c:axId val="1329078383"/>
      </c:lineChart>
      <c:catAx>
        <c:axId val="13290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78383"/>
        <c:crosses val="autoZero"/>
        <c:auto val="1"/>
        <c:lblAlgn val="ctr"/>
        <c:lblOffset val="100"/>
        <c:noMultiLvlLbl val="0"/>
      </c:catAx>
      <c:valAx>
        <c:axId val="1329078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594360</xdr:colOff>
      <xdr:row>5</xdr:row>
      <xdr:rowOff>97156</xdr:rowOff>
    </xdr:from>
    <xdr:to>
      <xdr:col>13</xdr:col>
      <xdr:colOff>461009</xdr:colOff>
      <xdr:row>12</xdr:row>
      <xdr:rowOff>106681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594360" y="1011556"/>
          <a:ext cx="7791449" cy="128968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225137</xdr:colOff>
      <xdr:row>4</xdr:row>
      <xdr:rowOff>184898</xdr:rowOff>
    </xdr:from>
    <xdr:to>
      <xdr:col>26</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261769</xdr:colOff>
      <xdr:row>5</xdr:row>
      <xdr:rowOff>28015</xdr:rowOff>
    </xdr:from>
    <xdr:to>
      <xdr:col>22</xdr:col>
      <xdr:colOff>335280</xdr:colOff>
      <xdr:row>34</xdr:row>
      <xdr:rowOff>53340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96169" y="942415"/>
          <a:ext cx="5590391" cy="532884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11314</xdr:colOff>
      <xdr:row>14</xdr:row>
      <xdr:rowOff>2079</xdr:rowOff>
    </xdr:from>
    <xdr:to>
      <xdr:col>13</xdr:col>
      <xdr:colOff>468513</xdr:colOff>
      <xdr:row>40</xdr:row>
      <xdr:rowOff>2078</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23223" y="2588261"/>
          <a:ext cx="7800108" cy="4802908"/>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225137</xdr:colOff>
      <xdr:row>14</xdr:row>
      <xdr:rowOff>103909</xdr:rowOff>
    </xdr:from>
    <xdr:to>
      <xdr:col>26</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240030</xdr:colOff>
      <xdr:row>1</xdr:row>
      <xdr:rowOff>144780</xdr:rowOff>
    </xdr:from>
    <xdr:to>
      <xdr:col>23</xdr:col>
      <xdr:colOff>0</xdr:colOff>
      <xdr:row>5</xdr:row>
      <xdr:rowOff>11429</xdr:rowOff>
    </xdr:to>
    <xdr:sp macro="" textlink="">
      <xdr:nvSpPr>
        <xdr:cNvPr id="7" name="Rectangle: Rounded Corners 6">
          <a:extLst>
            <a:ext uri="{FF2B5EF4-FFF2-40B4-BE49-F238E27FC236}">
              <a16:creationId xmlns:a16="http://schemas.microsoft.com/office/drawing/2014/main" id="{97365758-9D73-47B1-AC71-08136DE19C67}"/>
            </a:ext>
          </a:extLst>
        </xdr:cNvPr>
        <xdr:cNvSpPr/>
      </xdr:nvSpPr>
      <xdr:spPr>
        <a:xfrm>
          <a:off x="8774430" y="327660"/>
          <a:ext cx="6555104"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228600</xdr:colOff>
      <xdr:row>7</xdr:row>
      <xdr:rowOff>45720</xdr:rowOff>
    </xdr:from>
    <xdr:to>
      <xdr:col>4</xdr:col>
      <xdr:colOff>480060</xdr:colOff>
      <xdr:row>10</xdr:row>
      <xdr:rowOff>15240</xdr:rowOff>
    </xdr:to>
    <xdr:sp macro="" textlink="pivots!A4">
      <xdr:nvSpPr>
        <xdr:cNvPr id="8" name="TextBox 7">
          <a:extLst>
            <a:ext uri="{FF2B5EF4-FFF2-40B4-BE49-F238E27FC236}">
              <a16:creationId xmlns:a16="http://schemas.microsoft.com/office/drawing/2014/main" id="{1718244A-0664-6AC1-8156-6B3329D0EA4A}"/>
            </a:ext>
          </a:extLst>
        </xdr:cNvPr>
        <xdr:cNvSpPr txBox="1"/>
      </xdr:nvSpPr>
      <xdr:spPr>
        <a:xfrm>
          <a:off x="840509" y="1338811"/>
          <a:ext cx="2087187" cy="523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678859-E771-4E04-A6F4-4B94F3C8B2DA}" type="TxLink">
            <a:rPr lang="en-US" sz="2400" b="1" i="0" u="none" strike="noStrike">
              <a:solidFill>
                <a:schemeClr val="bg1"/>
              </a:solidFill>
              <a:latin typeface="Calibri"/>
              <a:ea typeface="Calibri"/>
              <a:cs typeface="Calibri"/>
            </a:rPr>
            <a:pPr algn="ctr"/>
            <a:t>$21,701,722.0</a:t>
          </a:fld>
          <a:endParaRPr lang="en-US" sz="2400" b="1">
            <a:solidFill>
              <a:schemeClr val="bg1"/>
            </a:solidFill>
          </a:endParaRPr>
        </a:p>
      </xdr:txBody>
    </xdr:sp>
    <xdr:clientData/>
  </xdr:twoCellAnchor>
  <xdr:twoCellAnchor>
    <xdr:from>
      <xdr:col>5</xdr:col>
      <xdr:colOff>327660</xdr:colOff>
      <xdr:row>7</xdr:row>
      <xdr:rowOff>30480</xdr:rowOff>
    </xdr:from>
    <xdr:to>
      <xdr:col>9</xdr:col>
      <xdr:colOff>251460</xdr:colOff>
      <xdr:row>10</xdr:row>
      <xdr:rowOff>83820</xdr:rowOff>
    </xdr:to>
    <xdr:sp macro="" textlink="pivots!B4">
      <xdr:nvSpPr>
        <xdr:cNvPr id="9" name="TextBox 8">
          <a:extLst>
            <a:ext uri="{FF2B5EF4-FFF2-40B4-BE49-F238E27FC236}">
              <a16:creationId xmlns:a16="http://schemas.microsoft.com/office/drawing/2014/main" id="{6F2A76BE-1480-6081-CF4B-B64013892162}"/>
            </a:ext>
          </a:extLst>
        </xdr:cNvPr>
        <xdr:cNvSpPr txBox="1"/>
      </xdr:nvSpPr>
      <xdr:spPr>
        <a:xfrm>
          <a:off x="3375660" y="1310640"/>
          <a:ext cx="23622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BC1BBD-AAEE-440E-B54E-9F6BC3784B5B}" type="TxLink">
            <a:rPr lang="en-US" sz="2400" b="1" i="0" u="none" strike="noStrike">
              <a:ln>
                <a:noFill/>
              </a:ln>
              <a:solidFill>
                <a:schemeClr val="bg1"/>
              </a:solidFill>
              <a:latin typeface="Calibri"/>
              <a:ea typeface="Calibri"/>
              <a:cs typeface="Calibri"/>
            </a:rPr>
            <a:pPr algn="ctr"/>
            <a:t>1344574</a:t>
          </a:fld>
          <a:endParaRPr lang="en-US" sz="2400" b="1">
            <a:ln>
              <a:noFill/>
            </a:ln>
            <a:solidFill>
              <a:schemeClr val="bg1"/>
            </a:solidFill>
          </a:endParaRPr>
        </a:p>
      </xdr:txBody>
    </xdr:sp>
    <xdr:clientData/>
  </xdr:twoCellAnchor>
  <xdr:twoCellAnchor>
    <xdr:from>
      <xdr:col>9</xdr:col>
      <xdr:colOff>434340</xdr:colOff>
      <xdr:row>7</xdr:row>
      <xdr:rowOff>0</xdr:rowOff>
    </xdr:from>
    <xdr:to>
      <xdr:col>13</xdr:col>
      <xdr:colOff>76200</xdr:colOff>
      <xdr:row>9</xdr:row>
      <xdr:rowOff>152400</xdr:rowOff>
    </xdr:to>
    <xdr:sp macro="" textlink="pivots!E4">
      <xdr:nvSpPr>
        <xdr:cNvPr id="10" name="TextBox 9">
          <a:extLst>
            <a:ext uri="{FF2B5EF4-FFF2-40B4-BE49-F238E27FC236}">
              <a16:creationId xmlns:a16="http://schemas.microsoft.com/office/drawing/2014/main" id="{97374484-16FD-6FE3-3017-41D16EDCF0CC}"/>
            </a:ext>
          </a:extLst>
        </xdr:cNvPr>
        <xdr:cNvSpPr txBox="1"/>
      </xdr:nvSpPr>
      <xdr:spPr>
        <a:xfrm>
          <a:off x="5920740" y="1280160"/>
          <a:ext cx="208026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86B349-E8B7-45E6-9C44-B64F2BB8A412}" type="TxLink">
            <a:rPr lang="en-US" sz="2400" b="0" i="0" u="none" strike="noStrike">
              <a:solidFill>
                <a:schemeClr val="bg1"/>
              </a:solidFill>
              <a:latin typeface="Calibri"/>
              <a:ea typeface="Calibri"/>
              <a:cs typeface="Calibri"/>
            </a:rPr>
            <a:pPr algn="ctr"/>
            <a:t>67.5%</a:t>
          </a:fld>
          <a:endParaRPr lang="en-US" sz="4800" b="1">
            <a:solidFill>
              <a:schemeClr val="bg1"/>
            </a:solidFill>
          </a:endParaRPr>
        </a:p>
      </xdr:txBody>
    </xdr:sp>
    <xdr:clientData/>
  </xdr:twoCellAnchor>
  <xdr:twoCellAnchor editAs="oneCell">
    <xdr:from>
      <xdr:col>5</xdr:col>
      <xdr:colOff>175260</xdr:colOff>
      <xdr:row>9</xdr:row>
      <xdr:rowOff>7620</xdr:rowOff>
    </xdr:from>
    <xdr:to>
      <xdr:col>6</xdr:col>
      <xdr:colOff>182880</xdr:colOff>
      <xdr:row>12</xdr:row>
      <xdr:rowOff>76200</xdr:rowOff>
    </xdr:to>
    <xdr:pic>
      <xdr:nvPicPr>
        <xdr:cNvPr id="12" name="Graphic 11" descr="Packing Box Open with solid fill">
          <a:extLst>
            <a:ext uri="{FF2B5EF4-FFF2-40B4-BE49-F238E27FC236}">
              <a16:creationId xmlns:a16="http://schemas.microsoft.com/office/drawing/2014/main" id="{D7701AB8-7259-C2A4-ACE9-728ADB9B38D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23260" y="1653540"/>
          <a:ext cx="617220" cy="617220"/>
        </a:xfrm>
        <a:prstGeom prst="rect">
          <a:avLst/>
        </a:prstGeom>
      </xdr:spPr>
    </xdr:pic>
    <xdr:clientData/>
  </xdr:twoCellAnchor>
  <xdr:twoCellAnchor editAs="oneCell">
    <xdr:from>
      <xdr:col>0</xdr:col>
      <xdr:colOff>594360</xdr:colOff>
      <xdr:row>9</xdr:row>
      <xdr:rowOff>83820</xdr:rowOff>
    </xdr:from>
    <xdr:to>
      <xdr:col>1</xdr:col>
      <xdr:colOff>594360</xdr:colOff>
      <xdr:row>12</xdr:row>
      <xdr:rowOff>144780</xdr:rowOff>
    </xdr:to>
    <xdr:pic>
      <xdr:nvPicPr>
        <xdr:cNvPr id="14" name="Graphic 13" descr="Shopping cart with solid fill">
          <a:extLst>
            <a:ext uri="{FF2B5EF4-FFF2-40B4-BE49-F238E27FC236}">
              <a16:creationId xmlns:a16="http://schemas.microsoft.com/office/drawing/2014/main" id="{61E328D2-F186-C856-FD69-17CFCA2D94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4360" y="1729740"/>
          <a:ext cx="609600" cy="609600"/>
        </a:xfrm>
        <a:prstGeom prst="rect">
          <a:avLst/>
        </a:prstGeom>
      </xdr:spPr>
    </xdr:pic>
    <xdr:clientData/>
  </xdr:twoCellAnchor>
  <xdr:twoCellAnchor editAs="oneCell">
    <xdr:from>
      <xdr:col>9</xdr:col>
      <xdr:colOff>230172</xdr:colOff>
      <xdr:row>9</xdr:row>
      <xdr:rowOff>69273</xdr:rowOff>
    </xdr:from>
    <xdr:to>
      <xdr:col>10</xdr:col>
      <xdr:colOff>198813</xdr:colOff>
      <xdr:row>12</xdr:row>
      <xdr:rowOff>98598</xdr:rowOff>
    </xdr:to>
    <xdr:pic>
      <xdr:nvPicPr>
        <xdr:cNvPr id="16" name="Graphic 15" descr="Coins with solid fill">
          <a:extLst>
            <a:ext uri="{FF2B5EF4-FFF2-40B4-BE49-F238E27FC236}">
              <a16:creationId xmlns:a16="http://schemas.microsoft.com/office/drawing/2014/main" id="{1430E453-7E71-EB98-F591-C819538F982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37354" y="1731818"/>
          <a:ext cx="580550" cy="583507"/>
        </a:xfrm>
        <a:prstGeom prst="rect">
          <a:avLst/>
        </a:prstGeom>
      </xdr:spPr>
    </xdr:pic>
    <xdr:clientData/>
  </xdr:twoCellAnchor>
  <xdr:twoCellAnchor>
    <xdr:from>
      <xdr:col>2</xdr:col>
      <xdr:colOff>175260</xdr:colOff>
      <xdr:row>10</xdr:row>
      <xdr:rowOff>15240</xdr:rowOff>
    </xdr:from>
    <xdr:to>
      <xdr:col>4</xdr:col>
      <xdr:colOff>160020</xdr:colOff>
      <xdr:row>11</xdr:row>
      <xdr:rowOff>175260</xdr:rowOff>
    </xdr:to>
    <xdr:sp macro="" textlink="">
      <xdr:nvSpPr>
        <xdr:cNvPr id="17" name="TextBox 16">
          <a:extLst>
            <a:ext uri="{FF2B5EF4-FFF2-40B4-BE49-F238E27FC236}">
              <a16:creationId xmlns:a16="http://schemas.microsoft.com/office/drawing/2014/main" id="{1125B432-E7AF-6BD5-FC0D-8A7C1CC21E6B}"/>
            </a:ext>
          </a:extLst>
        </xdr:cNvPr>
        <xdr:cNvSpPr txBox="1"/>
      </xdr:nvSpPr>
      <xdr:spPr>
        <a:xfrm>
          <a:off x="1394460" y="1844040"/>
          <a:ext cx="120396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SALES</a:t>
          </a:r>
        </a:p>
      </xdr:txBody>
    </xdr:sp>
    <xdr:clientData/>
  </xdr:twoCellAnchor>
  <xdr:twoCellAnchor>
    <xdr:from>
      <xdr:col>6</xdr:col>
      <xdr:colOff>358140</xdr:colOff>
      <xdr:row>10</xdr:row>
      <xdr:rowOff>15240</xdr:rowOff>
    </xdr:from>
    <xdr:to>
      <xdr:col>8</xdr:col>
      <xdr:colOff>243840</xdr:colOff>
      <xdr:row>11</xdr:row>
      <xdr:rowOff>167640</xdr:rowOff>
    </xdr:to>
    <xdr:sp macro="" textlink="">
      <xdr:nvSpPr>
        <xdr:cNvPr id="18" name="TextBox 17">
          <a:extLst>
            <a:ext uri="{FF2B5EF4-FFF2-40B4-BE49-F238E27FC236}">
              <a16:creationId xmlns:a16="http://schemas.microsoft.com/office/drawing/2014/main" id="{5FBAF0B0-7F59-918A-7997-7D770B441612}"/>
            </a:ext>
          </a:extLst>
        </xdr:cNvPr>
        <xdr:cNvSpPr txBox="1"/>
      </xdr:nvSpPr>
      <xdr:spPr>
        <a:xfrm>
          <a:off x="4015740" y="1844040"/>
          <a:ext cx="11049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BOXES</a:t>
          </a:r>
        </a:p>
      </xdr:txBody>
    </xdr:sp>
    <xdr:clientData/>
  </xdr:twoCellAnchor>
  <xdr:twoCellAnchor>
    <xdr:from>
      <xdr:col>10</xdr:col>
      <xdr:colOff>251460</xdr:colOff>
      <xdr:row>10</xdr:row>
      <xdr:rowOff>7620</xdr:rowOff>
    </xdr:from>
    <xdr:to>
      <xdr:col>12</xdr:col>
      <xdr:colOff>274320</xdr:colOff>
      <xdr:row>11</xdr:row>
      <xdr:rowOff>152400</xdr:rowOff>
    </xdr:to>
    <xdr:sp macro="" textlink="">
      <xdr:nvSpPr>
        <xdr:cNvPr id="19" name="TextBox 18">
          <a:extLst>
            <a:ext uri="{FF2B5EF4-FFF2-40B4-BE49-F238E27FC236}">
              <a16:creationId xmlns:a16="http://schemas.microsoft.com/office/drawing/2014/main" id="{4A35EF34-6EDD-1579-4E9B-644D7586E87B}"/>
            </a:ext>
          </a:extLst>
        </xdr:cNvPr>
        <xdr:cNvSpPr txBox="1"/>
      </xdr:nvSpPr>
      <xdr:spPr>
        <a:xfrm>
          <a:off x="6347460" y="1836420"/>
          <a:ext cx="124206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PROFIT %</a:t>
          </a:r>
        </a:p>
      </xdr:txBody>
    </xdr:sp>
    <xdr:clientData/>
  </xdr:twoCellAnchor>
  <xdr:twoCellAnchor>
    <xdr:from>
      <xdr:col>1</xdr:col>
      <xdr:colOff>0</xdr:colOff>
      <xdr:row>14</xdr:row>
      <xdr:rowOff>106680</xdr:rowOff>
    </xdr:from>
    <xdr:to>
      <xdr:col>7</xdr:col>
      <xdr:colOff>83820</xdr:colOff>
      <xdr:row>38</xdr:row>
      <xdr:rowOff>137160</xdr:rowOff>
    </xdr:to>
    <xdr:graphicFrame macro="">
      <xdr:nvGraphicFramePr>
        <xdr:cNvPr id="21" name="Chart 20">
          <a:extLst>
            <a:ext uri="{FF2B5EF4-FFF2-40B4-BE49-F238E27FC236}">
              <a16:creationId xmlns:a16="http://schemas.microsoft.com/office/drawing/2014/main" id="{5B247E96-D287-4D9B-A321-B2A609755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297180</xdr:colOff>
      <xdr:row>16</xdr:row>
      <xdr:rowOff>92133</xdr:rowOff>
    </xdr:from>
    <xdr:to>
      <xdr:col>13</xdr:col>
      <xdr:colOff>388620</xdr:colOff>
      <xdr:row>20</xdr:row>
      <xdr:rowOff>145475</xdr:rowOff>
    </xdr:to>
    <xdr:graphicFrame macro="">
      <xdr:nvGraphicFramePr>
        <xdr:cNvPr id="28" name="Chart 27">
          <a:extLst>
            <a:ext uri="{FF2B5EF4-FFF2-40B4-BE49-F238E27FC236}">
              <a16:creationId xmlns:a16="http://schemas.microsoft.com/office/drawing/2014/main" id="{B955B9B3-B9B8-46CA-9C19-653B3037F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343362</xdr:colOff>
      <xdr:row>24</xdr:row>
      <xdr:rowOff>57726</xdr:rowOff>
    </xdr:from>
    <xdr:to>
      <xdr:col>13</xdr:col>
      <xdr:colOff>442422</xdr:colOff>
      <xdr:row>30</xdr:row>
      <xdr:rowOff>53110</xdr:rowOff>
    </xdr:to>
    <xdr:graphicFrame macro="">
      <xdr:nvGraphicFramePr>
        <xdr:cNvPr id="29" name="Chart 28">
          <a:extLst>
            <a:ext uri="{FF2B5EF4-FFF2-40B4-BE49-F238E27FC236}">
              <a16:creationId xmlns:a16="http://schemas.microsoft.com/office/drawing/2014/main" id="{9FC8C1C8-6F79-46CE-8ABA-CCD6B09B5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308726</xdr:colOff>
      <xdr:row>32</xdr:row>
      <xdr:rowOff>117993</xdr:rowOff>
    </xdr:from>
    <xdr:to>
      <xdr:col>13</xdr:col>
      <xdr:colOff>407786</xdr:colOff>
      <xdr:row>39</xdr:row>
      <xdr:rowOff>64653</xdr:rowOff>
    </xdr:to>
    <xdr:graphicFrame macro="">
      <xdr:nvGraphicFramePr>
        <xdr:cNvPr id="30" name="Chart 29">
          <a:extLst>
            <a:ext uri="{FF2B5EF4-FFF2-40B4-BE49-F238E27FC236}">
              <a16:creationId xmlns:a16="http://schemas.microsoft.com/office/drawing/2014/main" id="{6A77596F-CEDD-4FE5-8C1D-A9C3B5CEB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331817</xdr:colOff>
      <xdr:row>15</xdr:row>
      <xdr:rowOff>4849</xdr:rowOff>
    </xdr:from>
    <xdr:to>
      <xdr:col>26</xdr:col>
      <xdr:colOff>304800</xdr:colOff>
      <xdr:row>38</xdr:row>
      <xdr:rowOff>99060</xdr:rowOff>
    </xdr:to>
    <mc:AlternateContent xmlns:mc="http://schemas.openxmlformats.org/markup-compatibility/2006" xmlns:a14="http://schemas.microsoft.com/office/drawing/2010/main">
      <mc:Choice Requires="a14">
        <xdr:graphicFrame macro="">
          <xdr:nvGraphicFramePr>
            <xdr:cNvPr id="34" name="Product">
              <a:extLst>
                <a:ext uri="{FF2B5EF4-FFF2-40B4-BE49-F238E27FC236}">
                  <a16:creationId xmlns:a16="http://schemas.microsoft.com/office/drawing/2014/main" id="{A0C74F03-5083-431A-A8E1-72C6A776CB5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794423" y="2775758"/>
              <a:ext cx="1797165" cy="4342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283788</xdr:colOff>
      <xdr:row>5</xdr:row>
      <xdr:rowOff>90225</xdr:rowOff>
    </xdr:from>
    <xdr:to>
      <xdr:col>26</xdr:col>
      <xdr:colOff>302491</xdr:colOff>
      <xdr:row>13</xdr:row>
      <xdr:rowOff>118686</xdr:rowOff>
    </xdr:to>
    <mc:AlternateContent xmlns:mc="http://schemas.openxmlformats.org/markup-compatibility/2006" xmlns:a14="http://schemas.microsoft.com/office/drawing/2010/main">
      <mc:Choice Requires="a14">
        <xdr:graphicFrame macro="">
          <xdr:nvGraphicFramePr>
            <xdr:cNvPr id="35" name="Category">
              <a:extLst>
                <a:ext uri="{FF2B5EF4-FFF2-40B4-BE49-F238E27FC236}">
                  <a16:creationId xmlns:a16="http://schemas.microsoft.com/office/drawing/2014/main" id="{8AAD7E2D-0D56-475F-80A8-B631F00ED88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746394" y="1013861"/>
              <a:ext cx="1842885" cy="1506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9</xdr:row>
      <xdr:rowOff>67195</xdr:rowOff>
    </xdr:from>
    <xdr:to>
      <xdr:col>2</xdr:col>
      <xdr:colOff>33482</xdr:colOff>
      <xdr:row>12</xdr:row>
      <xdr:rowOff>125800</xdr:rowOff>
    </xdr:to>
    <xdr:pic>
      <xdr:nvPicPr>
        <xdr:cNvPr id="38" name="Graphic 37" descr="Shopping cart with solid fill">
          <a:extLst>
            <a:ext uri="{FF2B5EF4-FFF2-40B4-BE49-F238E27FC236}">
              <a16:creationId xmlns:a16="http://schemas.microsoft.com/office/drawing/2014/main" id="{EE258DB5-DB1C-452B-9160-9B6C74DC0F7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4360" y="1729740"/>
          <a:ext cx="611909" cy="615142"/>
        </a:xfrm>
        <a:prstGeom prst="rect">
          <a:avLst/>
        </a:prstGeom>
      </xdr:spPr>
    </xdr:pic>
    <xdr:clientData/>
  </xdr:twoCellAnchor>
  <xdr:twoCellAnchor editAs="oneCell">
    <xdr:from>
      <xdr:col>10</xdr:col>
      <xdr:colOff>295456</xdr:colOff>
      <xdr:row>14</xdr:row>
      <xdr:rowOff>80817</xdr:rowOff>
    </xdr:from>
    <xdr:to>
      <xdr:col>11</xdr:col>
      <xdr:colOff>144087</xdr:colOff>
      <xdr:row>16</xdr:row>
      <xdr:rowOff>174336</xdr:rowOff>
    </xdr:to>
    <xdr:pic>
      <xdr:nvPicPr>
        <xdr:cNvPr id="39" name="Graphic 38" descr="Shopping cart with solid fill">
          <a:extLst>
            <a:ext uri="{FF2B5EF4-FFF2-40B4-BE49-F238E27FC236}">
              <a16:creationId xmlns:a16="http://schemas.microsoft.com/office/drawing/2014/main" id="{7A74A283-1CFE-9769-9CBC-0F21184C85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414547" y="2666999"/>
          <a:ext cx="460540" cy="462973"/>
        </a:xfrm>
        <a:prstGeom prst="rect">
          <a:avLst/>
        </a:prstGeom>
      </xdr:spPr>
    </xdr:pic>
    <xdr:clientData/>
  </xdr:twoCellAnchor>
  <xdr:twoCellAnchor editAs="oneCell">
    <xdr:from>
      <xdr:col>5</xdr:col>
      <xdr:colOff>163715</xdr:colOff>
      <xdr:row>8</xdr:row>
      <xdr:rowOff>175722</xdr:rowOff>
    </xdr:from>
    <xdr:to>
      <xdr:col>6</xdr:col>
      <xdr:colOff>171335</xdr:colOff>
      <xdr:row>12</xdr:row>
      <xdr:rowOff>59575</xdr:rowOff>
    </xdr:to>
    <xdr:pic>
      <xdr:nvPicPr>
        <xdr:cNvPr id="40" name="Graphic 39" descr="Packing Box Open with solid fill">
          <a:extLst>
            <a:ext uri="{FF2B5EF4-FFF2-40B4-BE49-F238E27FC236}">
              <a16:creationId xmlns:a16="http://schemas.microsoft.com/office/drawing/2014/main" id="{37A23B84-C1EF-4CE5-A25C-4390A16E633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23260" y="1653540"/>
          <a:ext cx="619530" cy="622762"/>
        </a:xfrm>
        <a:prstGeom prst="rect">
          <a:avLst/>
        </a:prstGeom>
      </xdr:spPr>
    </xdr:pic>
    <xdr:clientData/>
  </xdr:twoCellAnchor>
  <xdr:twoCellAnchor editAs="oneCell">
    <xdr:from>
      <xdr:col>10</xdr:col>
      <xdr:colOff>353200</xdr:colOff>
      <xdr:row>21</xdr:row>
      <xdr:rowOff>80817</xdr:rowOff>
    </xdr:from>
    <xdr:to>
      <xdr:col>11</xdr:col>
      <xdr:colOff>166717</xdr:colOff>
      <xdr:row>23</xdr:row>
      <xdr:rowOff>139008</xdr:rowOff>
    </xdr:to>
    <xdr:pic>
      <xdr:nvPicPr>
        <xdr:cNvPr id="41" name="Graphic 40" descr="Packing Box Open with solid fill">
          <a:extLst>
            <a:ext uri="{FF2B5EF4-FFF2-40B4-BE49-F238E27FC236}">
              <a16:creationId xmlns:a16="http://schemas.microsoft.com/office/drawing/2014/main" id="{6EE804C0-2213-4DFC-B902-C870C1E4D03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472291" y="3960090"/>
          <a:ext cx="425426" cy="427645"/>
        </a:xfrm>
        <a:prstGeom prst="rect">
          <a:avLst/>
        </a:prstGeom>
      </xdr:spPr>
    </xdr:pic>
    <xdr:clientData/>
  </xdr:twoCellAnchor>
  <xdr:twoCellAnchor editAs="oneCell">
    <xdr:from>
      <xdr:col>10</xdr:col>
      <xdr:colOff>191531</xdr:colOff>
      <xdr:row>30</xdr:row>
      <xdr:rowOff>46183</xdr:rowOff>
    </xdr:from>
    <xdr:to>
      <xdr:col>11</xdr:col>
      <xdr:colOff>8774</xdr:colOff>
      <xdr:row>32</xdr:row>
      <xdr:rowOff>108066</xdr:rowOff>
    </xdr:to>
    <xdr:pic>
      <xdr:nvPicPr>
        <xdr:cNvPr id="43" name="Graphic 42" descr="Coins with solid fill">
          <a:extLst>
            <a:ext uri="{FF2B5EF4-FFF2-40B4-BE49-F238E27FC236}">
              <a16:creationId xmlns:a16="http://schemas.microsoft.com/office/drawing/2014/main" id="{AF7EA8FE-A2B8-43B7-A999-71784E5B20D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10622" y="5588001"/>
          <a:ext cx="429152" cy="431338"/>
        </a:xfrm>
        <a:prstGeom prst="rect">
          <a:avLst/>
        </a:prstGeom>
      </xdr:spPr>
    </xdr:pic>
    <xdr:clientData/>
  </xdr:twoCellAnchor>
  <xdr:twoCellAnchor>
    <xdr:from>
      <xdr:col>2</xdr:col>
      <xdr:colOff>369454</xdr:colOff>
      <xdr:row>2</xdr:row>
      <xdr:rowOff>23090</xdr:rowOff>
    </xdr:from>
    <xdr:to>
      <xdr:col>11</xdr:col>
      <xdr:colOff>415635</xdr:colOff>
      <xdr:row>4</xdr:row>
      <xdr:rowOff>161636</xdr:rowOff>
    </xdr:to>
    <xdr:sp macro="" textlink="">
      <xdr:nvSpPr>
        <xdr:cNvPr id="44" name="TextBox 43">
          <a:extLst>
            <a:ext uri="{FF2B5EF4-FFF2-40B4-BE49-F238E27FC236}">
              <a16:creationId xmlns:a16="http://schemas.microsoft.com/office/drawing/2014/main" id="{46722F4B-B2AC-39F6-22EE-1AC5F3429265}"/>
            </a:ext>
          </a:extLst>
        </xdr:cNvPr>
        <xdr:cNvSpPr txBox="1"/>
      </xdr:nvSpPr>
      <xdr:spPr>
        <a:xfrm>
          <a:off x="1593272" y="392545"/>
          <a:ext cx="5553363"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ysClr val="windowText" lastClr="000000"/>
              </a:solidFill>
            </a:rPr>
            <a:t>DYNAMIC</a:t>
          </a:r>
          <a:r>
            <a:rPr lang="en-US" sz="2400" b="1" baseline="0">
              <a:solidFill>
                <a:sysClr val="windowText" lastClr="000000"/>
              </a:solidFill>
            </a:rPr>
            <a:t> BUSINESS DASHBOARD</a:t>
          </a:r>
          <a:endParaRPr lang="en-US" sz="2400" b="1">
            <a:solidFill>
              <a:sysClr val="windowText" lastClr="00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6.942429861112" backgroundQuery="1" createdVersion="8" refreshedVersion="8" minRefreshableVersion="3" recordCount="0" supportSubquery="1" supportAdvancedDrill="1" xr:uid="{9097AB71-A2D5-4A46-AC88-899362A533C9}">
  <cacheSource type="external" connectionId="1"/>
  <cacheFields count="0"/>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6.957984259258" backgroundQuery="1" createdVersion="8" refreshedVersion="8" minRefreshableVersion="3" recordCount="0" supportSubquery="1" supportAdvancedDrill="1" xr:uid="{7B40CF60-BBAA-4359-930B-0637B10BFD21}">
  <cacheSource type="external" connectionId="1"/>
  <cacheFields count="0"/>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6.9802025463" backgroundQuery="1" createdVersion="8" refreshedVersion="8" minRefreshableVersion="3" recordCount="0" supportSubquery="1" supportAdvancedDrill="1" xr:uid="{26179A78-BAD2-40C8-A1F4-67D2036B573A}">
  <cacheSource type="external" connectionId="1"/>
  <cacheFields count="5">
    <cacheField name="[Measures].[Sum of Sales]" caption="Sum of Sales" numFmtId="0" hierarchy="15" level="32767"/>
    <cacheField name="[Measures].[Sum of Boxes]" caption="Sum of Boxes" numFmtId="0" hierarchy="16" level="32767"/>
    <cacheField name="[Measures].[Sum of Expenses]" caption="Sum of Expenses" numFmtId="0" hierarchy="17" level="32767"/>
    <cacheField name="[Measures].[total profit]" caption="total profit" numFmtId="0" hierarchy="11" level="32767"/>
    <cacheField name="[Measures].[Profit %]" caption="Profit %" numFmtId="0" hierarchy="12"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7.884450347221" backgroundQuery="1" createdVersion="8" refreshedVersion="8" minRefreshableVersion="3" recordCount="0" supportSubquery="1" supportAdvancedDrill="1" xr:uid="{CA1D5BD3-8DB9-46CC-918B-57B4F76EC9DD}">
  <cacheSource type="external" connectionId="1"/>
  <cacheFields count="4">
    <cacheField name="[sales].[Product].[Product]" caption="Product" numFmtId="0" hierarchy="1" level="1">
      <sharedItems count="10">
        <s v="50% Dark Bites"/>
        <s v="After Nines"/>
        <s v="Choco Coated Almonds"/>
        <s v="Eclairs"/>
        <s v="Spicy Special Slims"/>
        <s v="85% Dark Bars" u="1"/>
        <s v="99% Dark &amp; Pure" u="1"/>
        <s v="Almond Choco" u="1"/>
        <s v="Caramel Stuffed Bars" u="1"/>
        <s v="Raspberry Choco" u="1"/>
      </sharedItems>
    </cacheField>
    <cacheField name="[Measures].[Sum of Sales]" caption="Sum of Sales" numFmtId="0" hierarchy="15" level="32767"/>
    <cacheField name="[Measures].[total profit]" caption="total profit" numFmtId="0" hierarchy="11" level="32767"/>
    <cacheField name="[sales].[Category].[Category]" caption="Category" numFmtId="0" hierarchy="6" level="1">
      <sharedItems containsSemiMixedTypes="0" containsNonDate="0" containsString="0"/>
    </cacheField>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7.8844537037" backgroundQuery="1" createdVersion="8" refreshedVersion="8" minRefreshableVersion="3" recordCount="0" supportSubquery="1" supportAdvancedDrill="1" xr:uid="{37D12A59-E595-45EE-B85F-D02D17062177}">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5"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7.884456828702" backgroundQuery="1" createdVersion="8" refreshedVersion="8" minRefreshableVersion="3" recordCount="0" supportSubquery="1" supportAdvancedDrill="1" xr:uid="{B187D5ED-4C08-4584-B345-84110228622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6"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7.88445972222" backgroundQuery="1" createdVersion="8" refreshedVersion="8" minRefreshableVersion="3" recordCount="0" supportSubquery="1" supportAdvancedDrill="1" xr:uid="{79282DD3-C3BF-4E1A-BA82-09262D0D31EF}">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1"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7.886083796293" backgroundQuery="1" createdVersion="8" refreshedVersion="8" minRefreshableVersion="3" recordCount="0" supportSubquery="1" supportAdvancedDrill="1" xr:uid="{B9E427A3-0C8F-4A17-AA22-AE17365178CC}">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5"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7" level="32767"/>
    <cacheField name="[Measures].[total profit]" caption="total profit" numFmtId="0" hierarchy="11" level="32767"/>
    <cacheField name="[Measures].[Profit %]" caption="Profit %" numFmtId="0" hierarchy="12" level="32767"/>
    <cacheField name="[Measures].[Sum of Boxes]" caption="Sum of Boxes" numFmtId="0" hierarchy="16" level="32767"/>
  </cacheFields>
  <cacheHierarchies count="19">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5"/>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hidden="1">
      <fieldsUsage count="1">
        <fieldUsage x="4"/>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iran lion" refreshedDate="45806.980195833334" backgroundQuery="1" createdVersion="3" refreshedVersion="8" minRefreshableVersion="3" recordCount="0" supportSubquery="1" supportAdvancedDrill="1" xr:uid="{DFBA9824-3D23-44D5-B5A6-1E5DEF9931DF}">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sale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120745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E275F-EF56-4FD5-8508-E0FC457F7A65}" name="PivotTable17" cacheId="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0">
  <location ref="F52:K77"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3"/>
  </rowFields>
  <rowItems count="25">
    <i>
      <x v="15"/>
    </i>
    <i>
      <x v="5"/>
    </i>
    <i>
      <x v="8"/>
    </i>
    <i>
      <x v="11"/>
    </i>
    <i>
      <x v="17"/>
    </i>
    <i>
      <x v="22"/>
    </i>
    <i>
      <x v="9"/>
    </i>
    <i>
      <x v="18"/>
    </i>
    <i>
      <x v="24"/>
    </i>
    <i>
      <x v="16"/>
    </i>
    <i>
      <x v="4"/>
    </i>
    <i>
      <x v="14"/>
    </i>
    <i>
      <x v="20"/>
    </i>
    <i>
      <x v="10"/>
    </i>
    <i>
      <x v="2"/>
    </i>
    <i>
      <x v="13"/>
    </i>
    <i>
      <x/>
    </i>
    <i>
      <x v="6"/>
    </i>
    <i>
      <x v="7"/>
    </i>
    <i>
      <x v="1"/>
    </i>
    <i>
      <x v="12"/>
    </i>
    <i>
      <x v="19"/>
    </i>
    <i>
      <x v="3"/>
    </i>
    <i>
      <x v="21"/>
    </i>
    <i>
      <x v="23"/>
    </i>
  </rowItems>
  <colFields count="1">
    <field x="-2"/>
  </colFields>
  <colItems count="5">
    <i>
      <x/>
    </i>
    <i i="1">
      <x v="1"/>
    </i>
    <i i="2">
      <x v="2"/>
    </i>
    <i i="3">
      <x v="3"/>
    </i>
    <i i="4">
      <x v="4"/>
    </i>
  </colItems>
  <dataFields count="5">
    <dataField name="Sum of Sales" fld="1" baseField="0" baseItem="0" numFmtId="166"/>
    <dataField name="Sum of Expenses" fld="4" baseField="0" baseItem="0"/>
    <dataField fld="5" subtotal="count" baseField="0" baseItem="0"/>
    <dataField fld="6" subtotal="count" baseField="0" baseItem="0"/>
    <dataField name="Sum of Boxes" fld="7" baseField="0" baseItem="0"/>
  </dataFields>
  <chartFormats count="1">
    <chartFormat chart="7"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members count="1" level="1">
        <member name="[sales].[Product].&amp;[70% Dark Bit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B0592-CE32-49D8-B344-FFF8533841CE}"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70" firstHeaderRow="1" firstDataRow="1" firstDataCol="0"/>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93B18-35A4-41AA-BB3E-2230DF3460F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ales" fld="0" baseField="0" baseItem="0" numFmtId="166"/>
    <dataField name="Sum of Boxes" fld="1" baseField="0" baseItem="0"/>
    <dataField name="Sum of Expenses" fld="2" baseField="0" baseItem="0"/>
    <dataField fld="3" subtotal="count" baseField="0" baseItem="0"/>
    <dataField fld="4" subtotal="count"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347D6-F747-4303-AD82-1621AF60905E}" name="PivotTable13" cacheId="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2">
  <location ref="I26:J4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9" format="3"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B590A9-7688-45A9-9C7F-EB5AE19C33F9}" name="PivotTable9"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0">
  <location ref="A26:C31"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2"/>
    </i>
    <i>
      <x/>
    </i>
    <i>
      <x v="4"/>
    </i>
    <i>
      <x v="1"/>
    </i>
    <i>
      <x v="3"/>
    </i>
  </rowItems>
  <colFields count="1">
    <field x="-2"/>
  </colFields>
  <colItems count="2">
    <i>
      <x/>
    </i>
    <i i="1">
      <x v="1"/>
    </i>
  </colItems>
  <dataFields count="2">
    <dataField name="Sum of Sales" fld="1" baseField="0" baseItem="0"/>
    <dataField fld="2" subtotal="count" baseField="0" baseItem="0"/>
  </dataFields>
  <formats count="2">
    <format dxfId="10">
      <pivotArea collapsedLevelsAreSubtotals="1" fieldPosition="0">
        <references count="2">
          <reference field="4294967294" count="1" selected="0">
            <x v="0"/>
          </reference>
          <reference field="0" count="1">
            <x v="6"/>
          </reference>
        </references>
      </pivotArea>
    </format>
    <format dxfId="9">
      <pivotArea collapsedLevelsAreSubtotals="1" fieldPosition="0">
        <references count="2">
          <reference field="4294967294" count="1" selected="0">
            <x v="0"/>
          </reference>
          <reference field="0" count="4">
            <x v="5"/>
            <x v="7"/>
            <x v="8"/>
            <x v="9"/>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67B75A-DDC1-4624-A853-4FAD7BFA5544}" name="PivotTable12"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F26:G41"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6"/>
  </dataFields>
  <chartFormats count="2">
    <chartFormat chart="7" format="4"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1D393E-4893-4AEC-BFC6-004FEFCB340F}" name="PivotTable14"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8">
  <location ref="L26:M4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C1771D-C03D-410A-96A4-D218D8123DD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51" firstHeaderRow="1" firstDataRow="1" firstDataCol="0"/>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AABC99-5758-4AF2-9A90-89EFC3BA020F}" sourceName="[sales].[Product]">
  <pivotTables>
    <pivotTable tabId="4" name="PivotTable17"/>
  </pivotTables>
  <data>
    <olap pivotCacheId="612074501">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70% Dark 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0757DC-851E-4401-8903-3CBC34C80D9E}" sourceName="[sales].[Category]">
  <pivotTables>
    <pivotTable tabId="4" name="PivotTable9"/>
    <pivotTable tabId="4" name="PivotTable12"/>
    <pivotTable tabId="4" name="PivotTable13"/>
    <pivotTable tabId="4" name="PivotTable14"/>
    <pivotTable tabId="4" name="PivotTable17"/>
  </pivotTables>
  <data>
    <olap pivotCacheId="612074501">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308016C-ECE0-41FF-BE94-86C914FEB456}" cache="Slicer_Product" caption="Product" level="1" rowHeight="234950"/>
  <slicer name="Category" xr10:uid="{20D87671-8F85-4ABA-934D-C4EA5D449F40}"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E1F58-D0C1-4781-81FC-A1B89E1A8E67}">
  <dimension ref="A3:M77"/>
  <sheetViews>
    <sheetView tabSelected="1" zoomScale="80" workbookViewId="0">
      <selection activeCell="E45" sqref="E45"/>
    </sheetView>
  </sheetViews>
  <sheetFormatPr defaultRowHeight="14.4" x14ac:dyDescent="0.3"/>
  <cols>
    <col min="1" max="1" width="21.21875" bestFit="1" customWidth="1"/>
    <col min="2" max="2" width="11.77734375" bestFit="1" customWidth="1"/>
    <col min="3" max="3" width="10.21875" bestFit="1" customWidth="1"/>
    <col min="4" max="4" width="10.88671875" bestFit="1" customWidth="1"/>
    <col min="5" max="5" width="7.5546875" bestFit="1" customWidth="1"/>
    <col min="6" max="6" width="19.33203125" bestFit="1" customWidth="1"/>
    <col min="7" max="7" width="11.77734375" bestFit="1" customWidth="1"/>
    <col min="8" max="8" width="15.5546875" bestFit="1" customWidth="1"/>
    <col min="9" max="9" width="10.21875" bestFit="1" customWidth="1"/>
    <col min="10" max="10" width="7.77734375" bestFit="1" customWidth="1"/>
    <col min="11" max="11" width="12.44140625" bestFit="1" customWidth="1"/>
    <col min="12" max="12" width="13.33203125" bestFit="1" customWidth="1"/>
    <col min="13" max="13" width="10.21875" bestFit="1" customWidth="1"/>
    <col min="14" max="14" width="10" bestFit="1" customWidth="1"/>
    <col min="20" max="20" width="12.21875" customWidth="1"/>
    <col min="21" max="21" width="11.6640625" bestFit="1" customWidth="1"/>
    <col min="22" max="22" width="10" bestFit="1" customWidth="1"/>
  </cols>
  <sheetData>
    <row r="3" spans="1:5" x14ac:dyDescent="0.3">
      <c r="A3" t="s">
        <v>58</v>
      </c>
      <c r="B3" t="s">
        <v>59</v>
      </c>
      <c r="C3" t="s">
        <v>60</v>
      </c>
      <c r="D3" t="s">
        <v>61</v>
      </c>
      <c r="E3" t="s">
        <v>62</v>
      </c>
    </row>
    <row r="4" spans="1:5" x14ac:dyDescent="0.3">
      <c r="A4" s="20">
        <v>21701722</v>
      </c>
      <c r="B4">
        <v>1344574</v>
      </c>
      <c r="C4">
        <v>7047287</v>
      </c>
      <c r="D4" s="18">
        <v>14654435</v>
      </c>
      <c r="E4" s="19">
        <v>0.67526599962896949</v>
      </c>
    </row>
    <row r="26" spans="1:13" x14ac:dyDescent="0.3">
      <c r="A26" s="21" t="s">
        <v>63</v>
      </c>
      <c r="B26" t="s">
        <v>58</v>
      </c>
      <c r="C26" t="s">
        <v>61</v>
      </c>
      <c r="F26" s="21" t="s">
        <v>63</v>
      </c>
      <c r="G26" t="s">
        <v>58</v>
      </c>
      <c r="I26" s="21" t="s">
        <v>63</v>
      </c>
      <c r="J26" t="s">
        <v>59</v>
      </c>
      <c r="L26" s="21" t="s">
        <v>63</v>
      </c>
      <c r="M26" t="s">
        <v>61</v>
      </c>
    </row>
    <row r="27" spans="1:13" x14ac:dyDescent="0.3">
      <c r="A27" s="22" t="s">
        <v>42</v>
      </c>
      <c r="B27">
        <v>1075109</v>
      </c>
      <c r="C27" s="18">
        <v>357932</v>
      </c>
      <c r="F27" s="22" t="s">
        <v>64</v>
      </c>
      <c r="G27" s="20"/>
      <c r="I27" s="22" t="s">
        <v>64</v>
      </c>
      <c r="L27" s="22" t="s">
        <v>64</v>
      </c>
    </row>
    <row r="28" spans="1:13" x14ac:dyDescent="0.3">
      <c r="A28" s="22" t="s">
        <v>46</v>
      </c>
      <c r="B28">
        <v>1030323</v>
      </c>
      <c r="C28" s="18">
        <v>769810.3</v>
      </c>
      <c r="F28" s="23" t="s">
        <v>65</v>
      </c>
      <c r="G28" s="20">
        <v>521192</v>
      </c>
      <c r="I28" s="23" t="s">
        <v>65</v>
      </c>
      <c r="J28">
        <v>29888</v>
      </c>
      <c r="L28" s="23" t="s">
        <v>65</v>
      </c>
      <c r="M28" s="18">
        <v>302806.7</v>
      </c>
    </row>
    <row r="29" spans="1:13" x14ac:dyDescent="0.3">
      <c r="A29" s="22" t="s">
        <v>26</v>
      </c>
      <c r="B29">
        <v>1029490</v>
      </c>
      <c r="C29" s="18">
        <v>463978.4</v>
      </c>
      <c r="F29" s="22" t="s">
        <v>66</v>
      </c>
      <c r="G29" s="20"/>
      <c r="I29" s="22" t="s">
        <v>66</v>
      </c>
      <c r="L29" s="22" t="s">
        <v>66</v>
      </c>
    </row>
    <row r="30" spans="1:13" x14ac:dyDescent="0.3">
      <c r="A30" s="22" t="s">
        <v>31</v>
      </c>
      <c r="B30">
        <v>1027054</v>
      </c>
      <c r="C30" s="18">
        <v>759398.6</v>
      </c>
      <c r="F30" s="23" t="s">
        <v>67</v>
      </c>
      <c r="G30" s="20">
        <v>615013</v>
      </c>
      <c r="I30" s="23" t="s">
        <v>67</v>
      </c>
      <c r="J30">
        <v>37254</v>
      </c>
      <c r="L30" s="23" t="s">
        <v>67</v>
      </c>
      <c r="M30" s="18">
        <v>365086.1</v>
      </c>
    </row>
    <row r="31" spans="1:13" x14ac:dyDescent="0.3">
      <c r="A31" s="22" t="s">
        <v>32</v>
      </c>
      <c r="B31">
        <v>992271</v>
      </c>
      <c r="C31" s="18">
        <v>800913.9</v>
      </c>
      <c r="F31" s="23" t="s">
        <v>68</v>
      </c>
      <c r="G31" s="20">
        <v>517545</v>
      </c>
      <c r="I31" s="23" t="s">
        <v>68</v>
      </c>
      <c r="J31">
        <v>29535</v>
      </c>
      <c r="L31" s="23" t="s">
        <v>68</v>
      </c>
      <c r="M31" s="18">
        <v>318614.59999999998</v>
      </c>
    </row>
    <row r="32" spans="1:13" x14ac:dyDescent="0.3">
      <c r="F32" s="23" t="s">
        <v>69</v>
      </c>
      <c r="G32" s="20">
        <v>417690</v>
      </c>
      <c r="I32" s="23" t="s">
        <v>69</v>
      </c>
      <c r="J32">
        <v>25284</v>
      </c>
      <c r="L32" s="23" t="s">
        <v>69</v>
      </c>
      <c r="M32" s="18">
        <v>261934.2</v>
      </c>
    </row>
    <row r="33" spans="1:13" x14ac:dyDescent="0.3">
      <c r="F33" s="23" t="s">
        <v>70</v>
      </c>
      <c r="G33" s="20">
        <v>517300</v>
      </c>
      <c r="I33" s="23" t="s">
        <v>70</v>
      </c>
      <c r="J33">
        <v>30919</v>
      </c>
      <c r="L33" s="23" t="s">
        <v>70</v>
      </c>
      <c r="M33" s="18">
        <v>339096.5</v>
      </c>
    </row>
    <row r="34" spans="1:13" x14ac:dyDescent="0.3">
      <c r="A34" s="9"/>
      <c r="B34" s="10"/>
      <c r="C34" s="11"/>
      <c r="F34" s="23" t="s">
        <v>71</v>
      </c>
      <c r="G34" s="20">
        <v>452172</v>
      </c>
      <c r="I34" s="23" t="s">
        <v>71</v>
      </c>
      <c r="J34">
        <v>27917</v>
      </c>
      <c r="L34" s="23" t="s">
        <v>71</v>
      </c>
      <c r="M34" s="18">
        <v>237742</v>
      </c>
    </row>
    <row r="35" spans="1:13" x14ac:dyDescent="0.3">
      <c r="A35" s="12"/>
      <c r="B35" s="13"/>
      <c r="C35" s="14"/>
      <c r="F35" s="23" t="s">
        <v>72</v>
      </c>
      <c r="G35" s="20">
        <v>550249</v>
      </c>
      <c r="I35" s="23" t="s">
        <v>72</v>
      </c>
      <c r="J35">
        <v>36332</v>
      </c>
      <c r="L35" s="23" t="s">
        <v>72</v>
      </c>
      <c r="M35" s="18">
        <v>329097.40000000002</v>
      </c>
    </row>
    <row r="36" spans="1:13" x14ac:dyDescent="0.3">
      <c r="A36" s="12"/>
      <c r="B36" s="13"/>
      <c r="C36" s="14"/>
      <c r="F36" s="23" t="s">
        <v>73</v>
      </c>
      <c r="G36" s="20">
        <v>447741</v>
      </c>
      <c r="I36" s="23" t="s">
        <v>73</v>
      </c>
      <c r="J36">
        <v>26549</v>
      </c>
      <c r="L36" s="23" t="s">
        <v>73</v>
      </c>
      <c r="M36" s="18">
        <v>261845.5</v>
      </c>
    </row>
    <row r="37" spans="1:13" x14ac:dyDescent="0.3">
      <c r="A37" s="12"/>
      <c r="B37" s="13"/>
      <c r="C37" s="14"/>
      <c r="F37" s="23" t="s">
        <v>74</v>
      </c>
      <c r="G37" s="20">
        <v>349783</v>
      </c>
      <c r="I37" s="23" t="s">
        <v>74</v>
      </c>
      <c r="J37">
        <v>19168</v>
      </c>
      <c r="L37" s="23" t="s">
        <v>74</v>
      </c>
      <c r="M37" s="18">
        <v>207884.2</v>
      </c>
    </row>
    <row r="38" spans="1:13" x14ac:dyDescent="0.3">
      <c r="A38" s="12"/>
      <c r="B38" s="13"/>
      <c r="C38" s="14"/>
      <c r="F38" s="23" t="s">
        <v>75</v>
      </c>
      <c r="G38" s="20">
        <v>544222</v>
      </c>
      <c r="I38" s="23" t="s">
        <v>75</v>
      </c>
      <c r="J38">
        <v>32778</v>
      </c>
      <c r="L38" s="23" t="s">
        <v>75</v>
      </c>
      <c r="M38" s="18">
        <v>324858.90000000002</v>
      </c>
    </row>
    <row r="39" spans="1:13" x14ac:dyDescent="0.3">
      <c r="A39" s="12"/>
      <c r="B39" s="13"/>
      <c r="C39" s="14"/>
      <c r="F39" s="23" t="s">
        <v>76</v>
      </c>
      <c r="G39" s="20">
        <v>546441</v>
      </c>
      <c r="I39" s="23" t="s">
        <v>76</v>
      </c>
      <c r="J39">
        <v>34407</v>
      </c>
      <c r="L39" s="23" t="s">
        <v>76</v>
      </c>
      <c r="M39" s="18">
        <v>345266.5</v>
      </c>
    </row>
    <row r="40" spans="1:13" x14ac:dyDescent="0.3">
      <c r="A40" s="12"/>
      <c r="B40" s="13"/>
      <c r="C40" s="14"/>
      <c r="F40" s="23" t="s">
        <v>77</v>
      </c>
      <c r="G40" s="20">
        <v>615762</v>
      </c>
      <c r="I40" s="23" t="s">
        <v>77</v>
      </c>
      <c r="J40">
        <v>39767</v>
      </c>
      <c r="L40" s="23" t="s">
        <v>77</v>
      </c>
      <c r="M40" s="18">
        <v>359472.7</v>
      </c>
    </row>
    <row r="41" spans="1:13" x14ac:dyDescent="0.3">
      <c r="A41" s="12"/>
      <c r="B41" s="13"/>
      <c r="C41" s="14"/>
      <c r="F41" s="23" t="s">
        <v>65</v>
      </c>
      <c r="G41" s="20">
        <v>984711</v>
      </c>
      <c r="I41" s="23" t="s">
        <v>65</v>
      </c>
      <c r="J41">
        <v>72154</v>
      </c>
      <c r="L41" s="23" t="s">
        <v>65</v>
      </c>
      <c r="M41" s="18">
        <v>461010.7</v>
      </c>
    </row>
    <row r="42" spans="1:13" x14ac:dyDescent="0.3">
      <c r="A42" s="12"/>
      <c r="B42" s="13"/>
      <c r="C42" s="14"/>
    </row>
    <row r="43" spans="1:13" x14ac:dyDescent="0.3">
      <c r="A43" s="12"/>
      <c r="B43" s="13"/>
      <c r="C43" s="14"/>
    </row>
    <row r="44" spans="1:13" x14ac:dyDescent="0.3">
      <c r="A44" s="12"/>
      <c r="B44" s="13"/>
      <c r="C44" s="14"/>
    </row>
    <row r="45" spans="1:13" x14ac:dyDescent="0.3">
      <c r="A45" s="12"/>
      <c r="B45" s="13"/>
      <c r="C45" s="14"/>
    </row>
    <row r="46" spans="1:13" x14ac:dyDescent="0.3">
      <c r="A46" s="12"/>
      <c r="B46" s="13"/>
      <c r="C46" s="14"/>
    </row>
    <row r="47" spans="1:13" x14ac:dyDescent="0.3">
      <c r="A47" s="12"/>
      <c r="B47" s="13"/>
      <c r="C47" s="14"/>
    </row>
    <row r="48" spans="1:13" x14ac:dyDescent="0.3">
      <c r="A48" s="12"/>
      <c r="B48" s="13"/>
      <c r="C48" s="14"/>
    </row>
    <row r="49" spans="1:11" x14ac:dyDescent="0.3">
      <c r="A49" s="12"/>
      <c r="B49" s="13"/>
      <c r="C49" s="14"/>
    </row>
    <row r="50" spans="1:11" x14ac:dyDescent="0.3">
      <c r="A50" s="12"/>
      <c r="B50" s="13"/>
      <c r="C50" s="14"/>
    </row>
    <row r="51" spans="1:11" x14ac:dyDescent="0.3">
      <c r="A51" s="15"/>
      <c r="B51" s="16"/>
      <c r="C51" s="17"/>
    </row>
    <row r="52" spans="1:11" x14ac:dyDescent="0.3">
      <c r="F52" s="21" t="s">
        <v>63</v>
      </c>
      <c r="G52" t="s">
        <v>58</v>
      </c>
      <c r="H52" t="s">
        <v>60</v>
      </c>
      <c r="I52" t="s">
        <v>61</v>
      </c>
      <c r="J52" t="s">
        <v>62</v>
      </c>
      <c r="K52" t="s">
        <v>59</v>
      </c>
    </row>
    <row r="53" spans="1:11" x14ac:dyDescent="0.3">
      <c r="A53" s="9"/>
      <c r="B53" s="10"/>
      <c r="C53" s="11"/>
      <c r="F53" s="22" t="s">
        <v>33</v>
      </c>
      <c r="G53" s="20">
        <v>62727</v>
      </c>
      <c r="H53">
        <v>40677.599999999999</v>
      </c>
      <c r="I53" s="18">
        <v>22049.4</v>
      </c>
      <c r="J53" s="19">
        <v>0.35151370223348799</v>
      </c>
      <c r="K53">
        <v>4921</v>
      </c>
    </row>
    <row r="54" spans="1:11" x14ac:dyDescent="0.3">
      <c r="A54" s="12"/>
      <c r="B54" s="13"/>
      <c r="C54" s="14"/>
      <c r="F54" s="22" t="s">
        <v>28</v>
      </c>
      <c r="G54" s="20">
        <v>54026</v>
      </c>
      <c r="H54">
        <v>32612.1</v>
      </c>
      <c r="I54" s="18">
        <v>21413.9</v>
      </c>
      <c r="J54" s="19">
        <v>0.39636286232554696</v>
      </c>
      <c r="K54">
        <v>3715</v>
      </c>
    </row>
    <row r="55" spans="1:11" x14ac:dyDescent="0.3">
      <c r="A55" s="12"/>
      <c r="B55" s="13"/>
      <c r="C55" s="14"/>
      <c r="F55" s="22" t="s">
        <v>45</v>
      </c>
      <c r="G55" s="20">
        <v>50750</v>
      </c>
      <c r="H55">
        <v>36369.1</v>
      </c>
      <c r="I55" s="18">
        <v>14380.900000000001</v>
      </c>
      <c r="J55" s="19">
        <v>0.28336748768472908</v>
      </c>
      <c r="K55">
        <v>3920</v>
      </c>
    </row>
    <row r="56" spans="1:11" x14ac:dyDescent="0.3">
      <c r="A56" s="12"/>
      <c r="B56" s="13"/>
      <c r="C56" s="14"/>
      <c r="F56" s="22" t="s">
        <v>50</v>
      </c>
      <c r="G56" s="20">
        <v>50554</v>
      </c>
      <c r="H56">
        <v>35146.1</v>
      </c>
      <c r="I56" s="18">
        <v>15407.900000000001</v>
      </c>
      <c r="J56" s="19">
        <v>0.30478102622937853</v>
      </c>
      <c r="K56">
        <v>3912</v>
      </c>
    </row>
    <row r="57" spans="1:11" x14ac:dyDescent="0.3">
      <c r="A57" s="12"/>
      <c r="B57" s="13"/>
      <c r="C57" s="14"/>
      <c r="F57" s="22" t="s">
        <v>57</v>
      </c>
      <c r="G57" s="20">
        <v>50505</v>
      </c>
      <c r="H57">
        <v>47560.4</v>
      </c>
      <c r="I57" s="18">
        <v>2944.5999999999985</v>
      </c>
      <c r="J57" s="19">
        <v>5.8303138303138276E-2</v>
      </c>
      <c r="K57">
        <v>5354</v>
      </c>
    </row>
    <row r="58" spans="1:11" x14ac:dyDescent="0.3">
      <c r="A58" s="12"/>
      <c r="B58" s="13"/>
      <c r="C58" s="14"/>
      <c r="F58" s="22" t="s">
        <v>34</v>
      </c>
      <c r="G58" s="20">
        <v>48258</v>
      </c>
      <c r="H58">
        <v>26628.7</v>
      </c>
      <c r="I58" s="18">
        <v>21629.3</v>
      </c>
      <c r="J58" s="19">
        <v>0.4482013344937627</v>
      </c>
      <c r="K58">
        <v>3077</v>
      </c>
    </row>
    <row r="59" spans="1:11" x14ac:dyDescent="0.3">
      <c r="A59" s="12"/>
      <c r="B59" s="13"/>
      <c r="C59" s="14"/>
      <c r="F59" s="22" t="s">
        <v>8</v>
      </c>
      <c r="G59" s="20">
        <v>47348</v>
      </c>
      <c r="H59">
        <v>35320</v>
      </c>
      <c r="I59" s="18">
        <v>12028</v>
      </c>
      <c r="J59" s="19">
        <v>0.25403396130776379</v>
      </c>
      <c r="K59">
        <v>3983</v>
      </c>
    </row>
    <row r="60" spans="1:11" x14ac:dyDescent="0.3">
      <c r="A60" s="12"/>
      <c r="B60" s="13"/>
      <c r="C60" s="14"/>
      <c r="F60" s="22" t="s">
        <v>25</v>
      </c>
      <c r="G60" s="20">
        <v>47278</v>
      </c>
      <c r="H60">
        <v>33316.300000000003</v>
      </c>
      <c r="I60" s="18">
        <v>13961.699999999997</v>
      </c>
      <c r="J60" s="19">
        <v>0.29531071534328857</v>
      </c>
      <c r="K60">
        <v>3971</v>
      </c>
    </row>
    <row r="61" spans="1:11" x14ac:dyDescent="0.3">
      <c r="A61" s="12"/>
      <c r="B61" s="13"/>
      <c r="C61" s="14"/>
      <c r="F61" s="22" t="s">
        <v>16</v>
      </c>
      <c r="G61" s="20">
        <v>43827</v>
      </c>
      <c r="H61">
        <v>29561.8</v>
      </c>
      <c r="I61" s="18">
        <v>14265.2</v>
      </c>
      <c r="J61" s="19">
        <v>0.32548885390284532</v>
      </c>
      <c r="K61">
        <v>3660</v>
      </c>
    </row>
    <row r="62" spans="1:11" x14ac:dyDescent="0.3">
      <c r="A62" s="12"/>
      <c r="B62" s="13"/>
      <c r="C62" s="14"/>
      <c r="F62" s="22" t="s">
        <v>38</v>
      </c>
      <c r="G62" s="20">
        <v>42021</v>
      </c>
      <c r="H62">
        <v>31366.400000000001</v>
      </c>
      <c r="I62" s="18">
        <v>10654.599999999999</v>
      </c>
      <c r="J62" s="19">
        <v>0.25355417529330571</v>
      </c>
      <c r="K62">
        <v>3709</v>
      </c>
    </row>
    <row r="63" spans="1:11" x14ac:dyDescent="0.3">
      <c r="A63" s="12"/>
      <c r="B63" s="13"/>
      <c r="C63" s="14"/>
      <c r="F63" s="22" t="s">
        <v>54</v>
      </c>
      <c r="G63" s="20">
        <v>39543</v>
      </c>
      <c r="H63">
        <v>31486.5</v>
      </c>
      <c r="I63" s="18">
        <v>8056.5</v>
      </c>
      <c r="J63" s="19">
        <v>0.20374023215234049</v>
      </c>
      <c r="K63">
        <v>3663</v>
      </c>
    </row>
    <row r="64" spans="1:11" x14ac:dyDescent="0.3">
      <c r="A64" s="12"/>
      <c r="B64" s="13"/>
      <c r="C64" s="14"/>
      <c r="F64" s="22" t="s">
        <v>47</v>
      </c>
      <c r="G64" s="20">
        <v>37912</v>
      </c>
      <c r="H64">
        <v>32375.5</v>
      </c>
      <c r="I64" s="18">
        <v>5536.5</v>
      </c>
      <c r="J64" s="19">
        <v>0.14603555602447774</v>
      </c>
      <c r="K64">
        <v>3612</v>
      </c>
    </row>
    <row r="65" spans="1:11" x14ac:dyDescent="0.3">
      <c r="A65" s="12"/>
      <c r="B65" s="13"/>
      <c r="C65" s="14"/>
      <c r="F65" s="22" t="s">
        <v>51</v>
      </c>
      <c r="G65" s="20">
        <v>36169</v>
      </c>
      <c r="H65">
        <v>40412.199999999997</v>
      </c>
      <c r="I65" s="18">
        <v>-4243.1999999999971</v>
      </c>
      <c r="J65" s="19">
        <v>-0.11731593353424195</v>
      </c>
      <c r="K65">
        <v>4281</v>
      </c>
    </row>
    <row r="66" spans="1:11" x14ac:dyDescent="0.3">
      <c r="A66" s="12"/>
      <c r="B66" s="13"/>
      <c r="C66" s="14"/>
      <c r="F66" s="22" t="s">
        <v>19</v>
      </c>
      <c r="G66" s="20">
        <v>33334</v>
      </c>
      <c r="H66">
        <v>23891.1</v>
      </c>
      <c r="I66" s="18">
        <v>9442.9000000000015</v>
      </c>
      <c r="J66" s="19">
        <v>0.2832813343733126</v>
      </c>
      <c r="K66">
        <v>2979</v>
      </c>
    </row>
    <row r="67" spans="1:11" x14ac:dyDescent="0.3">
      <c r="A67" s="12"/>
      <c r="B67" s="13"/>
      <c r="C67" s="14"/>
      <c r="F67" s="22" t="s">
        <v>23</v>
      </c>
      <c r="G67" s="20">
        <v>32599</v>
      </c>
      <c r="H67">
        <v>27410.2</v>
      </c>
      <c r="I67" s="18">
        <v>5188.7999999999993</v>
      </c>
      <c r="J67" s="19">
        <v>0.15917052670327309</v>
      </c>
      <c r="K67">
        <v>3020</v>
      </c>
    </row>
    <row r="68" spans="1:11" x14ac:dyDescent="0.3">
      <c r="A68" s="12"/>
      <c r="B68" s="13"/>
      <c r="C68" s="14"/>
      <c r="F68" s="22" t="s">
        <v>40</v>
      </c>
      <c r="G68" s="20">
        <v>32438</v>
      </c>
      <c r="H68">
        <v>28680.400000000001</v>
      </c>
      <c r="I68" s="18">
        <v>3757.5999999999985</v>
      </c>
      <c r="J68" s="19">
        <v>0.1158394475615019</v>
      </c>
      <c r="K68">
        <v>3310</v>
      </c>
    </row>
    <row r="69" spans="1:11" x14ac:dyDescent="0.3">
      <c r="A69" s="12"/>
      <c r="B69" s="13"/>
      <c r="C69" s="14"/>
      <c r="F69" s="22" t="s">
        <v>21</v>
      </c>
      <c r="G69" s="20">
        <v>32396</v>
      </c>
      <c r="H69">
        <v>24459.4</v>
      </c>
      <c r="I69" s="18">
        <v>7936.5999999999985</v>
      </c>
      <c r="J69" s="19">
        <v>0.2449870354364736</v>
      </c>
      <c r="K69">
        <v>2713</v>
      </c>
    </row>
    <row r="70" spans="1:11" x14ac:dyDescent="0.3">
      <c r="A70" s="15"/>
      <c r="B70" s="16"/>
      <c r="C70" s="17"/>
      <c r="F70" s="22" t="s">
        <v>48</v>
      </c>
      <c r="G70" s="20">
        <v>31794</v>
      </c>
      <c r="H70">
        <v>25932</v>
      </c>
      <c r="I70" s="18">
        <v>5862</v>
      </c>
      <c r="J70" s="19">
        <v>0.18437441026608795</v>
      </c>
      <c r="K70">
        <v>3166</v>
      </c>
    </row>
    <row r="71" spans="1:11" x14ac:dyDescent="0.3">
      <c r="F71" s="22" t="s">
        <v>27</v>
      </c>
      <c r="G71" s="20">
        <v>30429</v>
      </c>
      <c r="H71">
        <v>22802.2</v>
      </c>
      <c r="I71" s="18">
        <v>7626.7999999999993</v>
      </c>
      <c r="J71" s="19">
        <v>0.25064247921390775</v>
      </c>
      <c r="K71">
        <v>2968</v>
      </c>
    </row>
    <row r="72" spans="1:11" x14ac:dyDescent="0.3">
      <c r="F72" s="22" t="s">
        <v>11</v>
      </c>
      <c r="G72" s="20">
        <v>29519</v>
      </c>
      <c r="H72">
        <v>25201.8</v>
      </c>
      <c r="I72" s="18">
        <v>4317.2000000000007</v>
      </c>
      <c r="J72" s="19">
        <v>0.14625156678749282</v>
      </c>
      <c r="K72">
        <v>2791</v>
      </c>
    </row>
    <row r="73" spans="1:11" x14ac:dyDescent="0.3">
      <c r="F73" s="22" t="s">
        <v>43</v>
      </c>
      <c r="G73" s="20">
        <v>27118</v>
      </c>
      <c r="H73">
        <v>16670.3</v>
      </c>
      <c r="I73" s="18">
        <v>10447.700000000001</v>
      </c>
      <c r="J73" s="19">
        <v>0.38526808761708092</v>
      </c>
      <c r="K73">
        <v>2012</v>
      </c>
    </row>
    <row r="74" spans="1:11" x14ac:dyDescent="0.3">
      <c r="F74" s="22" t="s">
        <v>13</v>
      </c>
      <c r="G74" s="20">
        <v>24955</v>
      </c>
      <c r="H74">
        <v>20984.1</v>
      </c>
      <c r="I74" s="18">
        <v>3970.9000000000015</v>
      </c>
      <c r="J74" s="19">
        <v>0.15912242035664201</v>
      </c>
      <c r="K74">
        <v>2349</v>
      </c>
    </row>
    <row r="75" spans="1:11" x14ac:dyDescent="0.3">
      <c r="F75" s="22" t="s">
        <v>35</v>
      </c>
      <c r="G75" s="20">
        <v>21742</v>
      </c>
      <c r="H75">
        <v>19299.900000000001</v>
      </c>
      <c r="I75" s="18">
        <v>2442.0999999999985</v>
      </c>
      <c r="J75" s="19">
        <v>0.11232177352589451</v>
      </c>
      <c r="K75">
        <v>2273</v>
      </c>
    </row>
    <row r="76" spans="1:11" x14ac:dyDescent="0.3">
      <c r="F76" s="22" t="s">
        <v>44</v>
      </c>
      <c r="G76" s="20">
        <v>19250</v>
      </c>
      <c r="H76">
        <v>13667.2</v>
      </c>
      <c r="I76" s="18">
        <v>5582.7999999999993</v>
      </c>
      <c r="J76" s="19">
        <v>0.29001558441558439</v>
      </c>
      <c r="K76">
        <v>1684</v>
      </c>
    </row>
    <row r="77" spans="1:11" x14ac:dyDescent="0.3">
      <c r="F77" s="22" t="s">
        <v>49</v>
      </c>
      <c r="G77" s="20">
        <v>11557</v>
      </c>
      <c r="H77">
        <v>9091.4</v>
      </c>
      <c r="I77" s="18">
        <v>2465.6000000000004</v>
      </c>
      <c r="J77" s="19">
        <v>0.2133425629488622</v>
      </c>
      <c r="K77">
        <v>1131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130" zoomScaleNormal="130" workbookViewId="0">
      <selection activeCell="C1" sqref="C1"/>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P7:V33"/>
  <sheetViews>
    <sheetView showGridLines="0" topLeftCell="L1" zoomScale="99" zoomScaleNormal="80" workbookViewId="0">
      <selection activeCell="R12" sqref="R12"/>
    </sheetView>
  </sheetViews>
  <sheetFormatPr defaultRowHeight="14.4" x14ac:dyDescent="0.3"/>
  <cols>
    <col min="1" max="15" width="8.88671875" style="25"/>
    <col min="16" max="16" width="18.21875" style="25" bestFit="1" customWidth="1"/>
    <col min="17" max="18" width="8.88671875" style="25"/>
    <col min="19" max="19" width="10.109375" style="25" customWidth="1"/>
    <col min="20" max="20" width="9.109375" style="25" bestFit="1" customWidth="1"/>
    <col min="21" max="21" width="8.109375" style="25" bestFit="1" customWidth="1"/>
    <col min="22" max="22" width="5.88671875" style="25" bestFit="1" customWidth="1"/>
    <col min="23" max="16384" width="8.88671875" style="25"/>
  </cols>
  <sheetData>
    <row r="7" spans="16:22" x14ac:dyDescent="0.3">
      <c r="P7" s="24"/>
      <c r="Q7" s="31" t="s">
        <v>4</v>
      </c>
      <c r="R7" s="31"/>
      <c r="S7" s="24"/>
      <c r="T7" s="24"/>
      <c r="U7" s="24"/>
      <c r="V7" s="24"/>
    </row>
    <row r="8" spans="16:22" x14ac:dyDescent="0.3">
      <c r="P8" s="30" t="s">
        <v>1</v>
      </c>
      <c r="Q8" s="31"/>
      <c r="R8" s="31"/>
      <c r="S8" s="32" t="s">
        <v>78</v>
      </c>
      <c r="T8" s="33"/>
      <c r="U8" s="26" t="s">
        <v>62</v>
      </c>
      <c r="V8" s="26" t="s">
        <v>5</v>
      </c>
    </row>
    <row r="9" spans="16:22" x14ac:dyDescent="0.3">
      <c r="P9" s="25" t="str">
        <f>pivots!F53</f>
        <v>Karlen McCaffrey</v>
      </c>
      <c r="Q9" s="27">
        <f>pivots!G53</f>
        <v>62727</v>
      </c>
      <c r="R9" s="27">
        <f>Q9</f>
        <v>62727</v>
      </c>
      <c r="S9" s="27">
        <f>pivots!H53</f>
        <v>40677.599999999999</v>
      </c>
      <c r="T9" s="27">
        <f>pivots!I53</f>
        <v>22049.4</v>
      </c>
      <c r="U9" s="28">
        <f>pivots!J53</f>
        <v>0.35151370223348799</v>
      </c>
      <c r="V9" s="29">
        <f>pivots!K53</f>
        <v>4921</v>
      </c>
    </row>
    <row r="10" spans="16:22" x14ac:dyDescent="0.3">
      <c r="P10" s="25" t="str">
        <f>pivots!F54</f>
        <v>Ches Bonnell</v>
      </c>
      <c r="Q10" s="27">
        <f>pivots!G54</f>
        <v>54026</v>
      </c>
      <c r="R10" s="27">
        <f t="shared" ref="R10:R33" si="0">Q10</f>
        <v>54026</v>
      </c>
      <c r="S10" s="27">
        <f>pivots!H54</f>
        <v>32612.1</v>
      </c>
      <c r="T10" s="27">
        <f>pivots!I54</f>
        <v>21413.9</v>
      </c>
      <c r="U10" s="28">
        <f>pivots!J54</f>
        <v>0.39636286232554696</v>
      </c>
      <c r="V10" s="29">
        <f>pivots!K54</f>
        <v>3715</v>
      </c>
    </row>
    <row r="11" spans="16:22" x14ac:dyDescent="0.3">
      <c r="P11" s="25" t="str">
        <f>pivots!F55</f>
        <v>Dotty Strutley</v>
      </c>
      <c r="Q11" s="27">
        <f>pivots!G55</f>
        <v>50750</v>
      </c>
      <c r="R11" s="27">
        <f t="shared" si="0"/>
        <v>50750</v>
      </c>
      <c r="S11" s="27">
        <f>pivots!H55</f>
        <v>36369.1</v>
      </c>
      <c r="T11" s="27">
        <f>pivots!I55</f>
        <v>14380.900000000001</v>
      </c>
      <c r="U11" s="28">
        <f>pivots!J55</f>
        <v>0.28336748768472908</v>
      </c>
      <c r="V11" s="29">
        <f>pivots!K55</f>
        <v>3920</v>
      </c>
    </row>
    <row r="12" spans="16:22" x14ac:dyDescent="0.3">
      <c r="P12" s="25" t="str">
        <f>pivots!F56</f>
        <v>Husein Augar</v>
      </c>
      <c r="Q12" s="27">
        <f>pivots!G56</f>
        <v>50554</v>
      </c>
      <c r="R12" s="27">
        <f t="shared" si="0"/>
        <v>50554</v>
      </c>
      <c r="S12" s="27">
        <f>pivots!H56</f>
        <v>35146.1</v>
      </c>
      <c r="T12" s="27">
        <f>pivots!I56</f>
        <v>15407.900000000001</v>
      </c>
      <c r="U12" s="28">
        <f>pivots!J56</f>
        <v>0.30478102622937853</v>
      </c>
      <c r="V12" s="29">
        <f>pivots!K56</f>
        <v>3912</v>
      </c>
    </row>
    <row r="13" spans="16:22" x14ac:dyDescent="0.3">
      <c r="P13" s="25" t="str">
        <f>pivots!F57</f>
        <v>Madelene Upcott</v>
      </c>
      <c r="Q13" s="27">
        <f>pivots!G57</f>
        <v>50505</v>
      </c>
      <c r="R13" s="27">
        <f t="shared" si="0"/>
        <v>50505</v>
      </c>
      <c r="S13" s="27">
        <f>pivots!H57</f>
        <v>47560.4</v>
      </c>
      <c r="T13" s="27">
        <f>pivots!I57</f>
        <v>2944.5999999999985</v>
      </c>
      <c r="U13" s="28">
        <f>pivots!J57</f>
        <v>5.8303138303138276E-2</v>
      </c>
      <c r="V13" s="29">
        <f>pivots!K57</f>
        <v>5354</v>
      </c>
    </row>
    <row r="14" spans="16:22" x14ac:dyDescent="0.3">
      <c r="P14" s="25" t="str">
        <f>pivots!F58</f>
        <v>Roddy Speechley</v>
      </c>
      <c r="Q14" s="27">
        <f>pivots!G58</f>
        <v>48258</v>
      </c>
      <c r="R14" s="27">
        <f t="shared" si="0"/>
        <v>48258</v>
      </c>
      <c r="S14" s="27">
        <f>pivots!H58</f>
        <v>26628.7</v>
      </c>
      <c r="T14" s="27">
        <f>pivots!I58</f>
        <v>21629.3</v>
      </c>
      <c r="U14" s="28">
        <f>pivots!J58</f>
        <v>0.4482013344937627</v>
      </c>
      <c r="V14" s="29">
        <f>pivots!K58</f>
        <v>3077</v>
      </c>
    </row>
    <row r="15" spans="16:22" x14ac:dyDescent="0.3">
      <c r="P15" s="25" t="str">
        <f>pivots!F59</f>
        <v>Gigi Bohling</v>
      </c>
      <c r="Q15" s="27">
        <f>pivots!G59</f>
        <v>47348</v>
      </c>
      <c r="R15" s="27">
        <f t="shared" si="0"/>
        <v>47348</v>
      </c>
      <c r="S15" s="27">
        <f>pivots!H59</f>
        <v>35320</v>
      </c>
      <c r="T15" s="27">
        <f>pivots!I59</f>
        <v>12028</v>
      </c>
      <c r="U15" s="28">
        <f>pivots!J59</f>
        <v>0.25403396130776379</v>
      </c>
      <c r="V15" s="29">
        <f>pivots!K59</f>
        <v>3983</v>
      </c>
    </row>
    <row r="16" spans="16:22" x14ac:dyDescent="0.3">
      <c r="P16" s="25" t="str">
        <f>pivots!F60</f>
        <v>Mallorie Waber</v>
      </c>
      <c r="Q16" s="27">
        <f>pivots!G60</f>
        <v>47278</v>
      </c>
      <c r="R16" s="27">
        <f t="shared" si="0"/>
        <v>47278</v>
      </c>
      <c r="S16" s="27">
        <f>pivots!H60</f>
        <v>33316.300000000003</v>
      </c>
      <c r="T16" s="27">
        <f>pivots!I60</f>
        <v>13961.699999999997</v>
      </c>
      <c r="U16" s="28">
        <f>pivots!J60</f>
        <v>0.29531071534328857</v>
      </c>
      <c r="V16" s="29">
        <f>pivots!K60</f>
        <v>3971</v>
      </c>
    </row>
    <row r="17" spans="16:22" x14ac:dyDescent="0.3">
      <c r="P17" s="25" t="str">
        <f>pivots!F61</f>
        <v>Wilone O'Kielt</v>
      </c>
      <c r="Q17" s="27">
        <f>pivots!G61</f>
        <v>43827</v>
      </c>
      <c r="R17" s="27">
        <f t="shared" si="0"/>
        <v>43827</v>
      </c>
      <c r="S17" s="27">
        <f>pivots!H61</f>
        <v>29561.8</v>
      </c>
      <c r="T17" s="27">
        <f>pivots!I61</f>
        <v>14265.2</v>
      </c>
      <c r="U17" s="28">
        <f>pivots!J61</f>
        <v>0.32548885390284532</v>
      </c>
      <c r="V17" s="29">
        <f>pivots!K61</f>
        <v>3660</v>
      </c>
    </row>
    <row r="18" spans="16:22" x14ac:dyDescent="0.3">
      <c r="P18" s="25" t="str">
        <f>pivots!F62</f>
        <v>Kelci Walkden</v>
      </c>
      <c r="Q18" s="27">
        <f>pivots!G62</f>
        <v>42021</v>
      </c>
      <c r="R18" s="27">
        <f t="shared" si="0"/>
        <v>42021</v>
      </c>
      <c r="S18" s="27">
        <f>pivots!H62</f>
        <v>31366.400000000001</v>
      </c>
      <c r="T18" s="27">
        <f>pivots!I62</f>
        <v>10654.599999999999</v>
      </c>
      <c r="U18" s="28">
        <f>pivots!J62</f>
        <v>0.25355417529330571</v>
      </c>
      <c r="V18" s="29">
        <f>pivots!K62</f>
        <v>3709</v>
      </c>
    </row>
    <row r="19" spans="16:22" x14ac:dyDescent="0.3">
      <c r="P19" s="25" t="str">
        <f>pivots!F63</f>
        <v>Camilla Castle</v>
      </c>
      <c r="Q19" s="27">
        <f>pivots!G63</f>
        <v>39543</v>
      </c>
      <c r="R19" s="27">
        <f t="shared" si="0"/>
        <v>39543</v>
      </c>
      <c r="S19" s="27">
        <f>pivots!H63</f>
        <v>31486.5</v>
      </c>
      <c r="T19" s="27">
        <f>pivots!I63</f>
        <v>8056.5</v>
      </c>
      <c r="U19" s="28">
        <f>pivots!J63</f>
        <v>0.20374023215234049</v>
      </c>
      <c r="V19" s="29">
        <f>pivots!K63</f>
        <v>3663</v>
      </c>
    </row>
    <row r="20" spans="16:22" x14ac:dyDescent="0.3">
      <c r="P20" s="25" t="str">
        <f>pivots!F64</f>
        <v>Kaine Padly</v>
      </c>
      <c r="Q20" s="27">
        <f>pivots!G64</f>
        <v>37912</v>
      </c>
      <c r="R20" s="27">
        <f t="shared" si="0"/>
        <v>37912</v>
      </c>
      <c r="S20" s="27">
        <f>pivots!H64</f>
        <v>32375.5</v>
      </c>
      <c r="T20" s="27">
        <f>pivots!I64</f>
        <v>5536.5</v>
      </c>
      <c r="U20" s="28">
        <f>pivots!J64</f>
        <v>0.14603555602447774</v>
      </c>
      <c r="V20" s="29">
        <f>pivots!K64</f>
        <v>3612</v>
      </c>
    </row>
    <row r="21" spans="16:22" x14ac:dyDescent="0.3">
      <c r="P21" s="25" t="str">
        <f>pivots!F65</f>
        <v>Oby Sorrel</v>
      </c>
      <c r="Q21" s="27">
        <f>pivots!G65</f>
        <v>36169</v>
      </c>
      <c r="R21" s="27">
        <f t="shared" si="0"/>
        <v>36169</v>
      </c>
      <c r="S21" s="27">
        <f>pivots!H65</f>
        <v>40412.199999999997</v>
      </c>
      <c r="T21" s="27">
        <f>pivots!I65</f>
        <v>-4243.1999999999971</v>
      </c>
      <c r="U21" s="28">
        <f>pivots!J65</f>
        <v>-0.11731593353424195</v>
      </c>
      <c r="V21" s="29">
        <f>pivots!K65</f>
        <v>4281</v>
      </c>
    </row>
    <row r="22" spans="16:22" x14ac:dyDescent="0.3">
      <c r="P22" s="25" t="str">
        <f>pivots!F66</f>
        <v>Gunar Cockshoot</v>
      </c>
      <c r="Q22" s="27">
        <f>pivots!G66</f>
        <v>33334</v>
      </c>
      <c r="R22" s="27">
        <f t="shared" si="0"/>
        <v>33334</v>
      </c>
      <c r="S22" s="27">
        <f>pivots!H66</f>
        <v>23891.1</v>
      </c>
      <c r="T22" s="27">
        <f>pivots!I66</f>
        <v>9442.9000000000015</v>
      </c>
      <c r="U22" s="28">
        <f>pivots!J66</f>
        <v>0.2832813343733126</v>
      </c>
      <c r="V22" s="29">
        <f>pivots!K66</f>
        <v>2979</v>
      </c>
    </row>
    <row r="23" spans="16:22" x14ac:dyDescent="0.3">
      <c r="P23" s="25" t="str">
        <f>pivots!F67</f>
        <v>Beverie Moffet</v>
      </c>
      <c r="Q23" s="27">
        <f>pivots!G67</f>
        <v>32599</v>
      </c>
      <c r="R23" s="27">
        <f t="shared" si="0"/>
        <v>32599</v>
      </c>
      <c r="S23" s="27">
        <f>pivots!H67</f>
        <v>27410.2</v>
      </c>
      <c r="T23" s="27">
        <f>pivots!I67</f>
        <v>5188.7999999999993</v>
      </c>
      <c r="U23" s="28">
        <f>pivots!J67</f>
        <v>0.15917052670327309</v>
      </c>
      <c r="V23" s="29">
        <f>pivots!K67</f>
        <v>3020</v>
      </c>
    </row>
    <row r="24" spans="16:22" x14ac:dyDescent="0.3">
      <c r="P24" s="25" t="str">
        <f>pivots!F68</f>
        <v>Jehu Rudeforth</v>
      </c>
      <c r="Q24" s="27">
        <f>pivots!G68</f>
        <v>32438</v>
      </c>
      <c r="R24" s="27">
        <f t="shared" si="0"/>
        <v>32438</v>
      </c>
      <c r="S24" s="27">
        <f>pivots!H68</f>
        <v>28680.400000000001</v>
      </c>
      <c r="T24" s="27">
        <f>pivots!I68</f>
        <v>3757.5999999999985</v>
      </c>
      <c r="U24" s="28">
        <f>pivots!J68</f>
        <v>0.1158394475615019</v>
      </c>
      <c r="V24" s="29">
        <f>pivots!K68</f>
        <v>3310</v>
      </c>
    </row>
    <row r="25" spans="16:22" x14ac:dyDescent="0.3">
      <c r="P25" s="25" t="str">
        <f>pivots!F69</f>
        <v>Andria Kimpton</v>
      </c>
      <c r="Q25" s="27">
        <f>pivots!G69</f>
        <v>32396</v>
      </c>
      <c r="R25" s="27">
        <f t="shared" si="0"/>
        <v>32396</v>
      </c>
      <c r="S25" s="27">
        <f>pivots!H69</f>
        <v>24459.4</v>
      </c>
      <c r="T25" s="27">
        <f>pivots!I69</f>
        <v>7936.5999999999985</v>
      </c>
      <c r="U25" s="28">
        <f>pivots!J69</f>
        <v>0.2449870354364736</v>
      </c>
      <c r="V25" s="29">
        <f>pivots!K69</f>
        <v>2713</v>
      </c>
    </row>
    <row r="26" spans="16:22" x14ac:dyDescent="0.3">
      <c r="P26" s="25" t="str">
        <f>pivots!F70</f>
        <v>Curtice Advani</v>
      </c>
      <c r="Q26" s="27">
        <f>pivots!G70</f>
        <v>31794</v>
      </c>
      <c r="R26" s="27">
        <f t="shared" si="0"/>
        <v>31794</v>
      </c>
      <c r="S26" s="27">
        <f>pivots!H70</f>
        <v>25932</v>
      </c>
      <c r="T26" s="27">
        <f>pivots!I70</f>
        <v>5862</v>
      </c>
      <c r="U26" s="28">
        <f>pivots!J70</f>
        <v>0.18437441026608795</v>
      </c>
      <c r="V26" s="29">
        <f>pivots!K70</f>
        <v>3166</v>
      </c>
    </row>
    <row r="27" spans="16:22" x14ac:dyDescent="0.3">
      <c r="P27" s="25" t="str">
        <f>pivots!F71</f>
        <v>Dennison Crosswaite</v>
      </c>
      <c r="Q27" s="27">
        <f>pivots!G71</f>
        <v>30429</v>
      </c>
      <c r="R27" s="27">
        <f t="shared" si="0"/>
        <v>30429</v>
      </c>
      <c r="S27" s="27">
        <f>pivots!H71</f>
        <v>22802.2</v>
      </c>
      <c r="T27" s="27">
        <f>pivots!I71</f>
        <v>7626.7999999999993</v>
      </c>
      <c r="U27" s="28">
        <f>pivots!J71</f>
        <v>0.25064247921390775</v>
      </c>
      <c r="V27" s="29">
        <f>pivots!K71</f>
        <v>2968</v>
      </c>
    </row>
    <row r="28" spans="16:22" x14ac:dyDescent="0.3">
      <c r="P28" s="25" t="str">
        <f>pivots!F72</f>
        <v>Barr Faughny</v>
      </c>
      <c r="Q28" s="27">
        <f>pivots!G72</f>
        <v>29519</v>
      </c>
      <c r="R28" s="27">
        <f t="shared" si="0"/>
        <v>29519</v>
      </c>
      <c r="S28" s="27">
        <f>pivots!H72</f>
        <v>25201.8</v>
      </c>
      <c r="T28" s="27">
        <f>pivots!I72</f>
        <v>4317.2000000000007</v>
      </c>
      <c r="U28" s="28">
        <f>pivots!J72</f>
        <v>0.14625156678749282</v>
      </c>
      <c r="V28" s="29">
        <f>pivots!K72</f>
        <v>2791</v>
      </c>
    </row>
    <row r="29" spans="16:22" x14ac:dyDescent="0.3">
      <c r="P29" s="25" t="str">
        <f>pivots!F73</f>
        <v>Jan Morforth</v>
      </c>
      <c r="Q29" s="27">
        <f>pivots!G73</f>
        <v>27118</v>
      </c>
      <c r="R29" s="27">
        <f t="shared" si="0"/>
        <v>27118</v>
      </c>
      <c r="S29" s="27">
        <f>pivots!H73</f>
        <v>16670.3</v>
      </c>
      <c r="T29" s="27">
        <f>pivots!I73</f>
        <v>10447.700000000001</v>
      </c>
      <c r="U29" s="28">
        <f>pivots!J73</f>
        <v>0.38526808761708092</v>
      </c>
      <c r="V29" s="29">
        <f>pivots!K73</f>
        <v>2012</v>
      </c>
    </row>
    <row r="30" spans="16:22" x14ac:dyDescent="0.3">
      <c r="P30" s="25" t="str">
        <f>pivots!F74</f>
        <v>Marney O'Breen</v>
      </c>
      <c r="Q30" s="27">
        <f>pivots!G74</f>
        <v>24955</v>
      </c>
      <c r="R30" s="27">
        <f t="shared" si="0"/>
        <v>24955</v>
      </c>
      <c r="S30" s="27">
        <f>pivots!H74</f>
        <v>20984.1</v>
      </c>
      <c r="T30" s="27">
        <f>pivots!I74</f>
        <v>3970.9000000000015</v>
      </c>
      <c r="U30" s="28">
        <f>pivots!J74</f>
        <v>0.15912242035664201</v>
      </c>
      <c r="V30" s="29">
        <f>pivots!K74</f>
        <v>2349</v>
      </c>
    </row>
    <row r="31" spans="16:22" x14ac:dyDescent="0.3">
      <c r="P31" s="25" t="str">
        <f>pivots!F75</f>
        <v>Brien Boise</v>
      </c>
      <c r="Q31" s="27">
        <f>pivots!G75</f>
        <v>21742</v>
      </c>
      <c r="R31" s="27">
        <f t="shared" si="0"/>
        <v>21742</v>
      </c>
      <c r="S31" s="27">
        <f>pivots!H75</f>
        <v>19299.900000000001</v>
      </c>
      <c r="T31" s="27">
        <f>pivots!I75</f>
        <v>2442.0999999999985</v>
      </c>
      <c r="U31" s="28">
        <f>pivots!J75</f>
        <v>0.11232177352589451</v>
      </c>
      <c r="V31" s="29">
        <f>pivots!K75</f>
        <v>2273</v>
      </c>
    </row>
    <row r="32" spans="16:22" x14ac:dyDescent="0.3">
      <c r="P32" s="25" t="str">
        <f>pivots!F76</f>
        <v>Rafaelita Blaksland</v>
      </c>
      <c r="Q32" s="27">
        <f>pivots!G76</f>
        <v>19250</v>
      </c>
      <c r="R32" s="27">
        <f t="shared" si="0"/>
        <v>19250</v>
      </c>
      <c r="S32" s="27">
        <f>pivots!H76</f>
        <v>13667.2</v>
      </c>
      <c r="T32" s="27">
        <f>pivots!I76</f>
        <v>5582.7999999999993</v>
      </c>
      <c r="U32" s="28">
        <f>pivots!J76</f>
        <v>0.29001558441558439</v>
      </c>
      <c r="V32" s="29">
        <f>pivots!K76</f>
        <v>1684</v>
      </c>
    </row>
    <row r="33" spans="16:22" x14ac:dyDescent="0.3">
      <c r="P33" s="25" t="str">
        <f>pivots!F77</f>
        <v>Van Tuxwell</v>
      </c>
      <c r="Q33" s="27">
        <f>pivots!G77</f>
        <v>11557</v>
      </c>
      <c r="R33" s="27">
        <f t="shared" si="0"/>
        <v>11557</v>
      </c>
      <c r="S33" s="27">
        <f>pivots!H77</f>
        <v>9091.4</v>
      </c>
      <c r="T33" s="27">
        <f>pivots!I77</f>
        <v>2465.6000000000004</v>
      </c>
      <c r="U33" s="28">
        <f>pivots!J77</f>
        <v>0.2133425629488622</v>
      </c>
      <c r="V33" s="29">
        <f>pivots!K77</f>
        <v>1131</v>
      </c>
    </row>
  </sheetData>
  <mergeCells count="2">
    <mergeCell ref="Q7:R8"/>
    <mergeCell ref="S8:T8"/>
  </mergeCells>
  <conditionalFormatting sqref="R9:R33">
    <cfRule type="dataBar" priority="2">
      <dataBar showValue="0">
        <cfvo type="min"/>
        <cfvo type="max"/>
        <color rgb="FFFFB628"/>
      </dataBar>
      <extLst>
        <ext xmlns:x14="http://schemas.microsoft.com/office/spreadsheetml/2009/9/main" uri="{B025F937-C7B1-47D3-B67F-A62EFF666E3E}">
          <x14:id>{91E38EB9-2ED2-428A-AC80-1CCD0007116B}</x14:id>
        </ext>
      </extLst>
    </cfRule>
  </conditionalFormatting>
  <conditionalFormatting sqref="U9:U33">
    <cfRule type="iconSet" priority="1">
      <iconSet>
        <cfvo type="percent" val="0"/>
        <cfvo type="percent" val="0.65"/>
        <cfvo type="num" val="0.75"/>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1E38EB9-2ED2-428A-AC80-1CCD0007116B}">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394B8-7B99-456F-B52C-9099045FEAC0}">
  <dimension ref="A1:A2"/>
  <sheetViews>
    <sheetView workbookViewId="0"/>
  </sheetViews>
  <sheetFormatPr defaultRowHeight="14.4" x14ac:dyDescent="0.3"/>
  <sheetData>
    <row r="1" spans="1:1" x14ac:dyDescent="0.3">
      <c r="A1">
        <v>880</v>
      </c>
    </row>
    <row r="2" spans="1:1" x14ac:dyDescent="0.3">
      <c r="A2">
        <v>0</v>
      </c>
    </row>
  </sheetData>
  <conditionalFormatting sqref="A1">
    <cfRule type="dataBar" priority="1">
      <dataBar>
        <cfvo type="min"/>
        <cfvo type="max"/>
        <color rgb="FFFFB628"/>
      </dataBar>
      <extLst>
        <ext xmlns:x14="http://schemas.microsoft.com/office/spreadsheetml/2009/9/main" uri="{B025F937-C7B1-47D3-B67F-A62EFF666E3E}">
          <x14:id>{4D533B83-CBEE-4C62-A7BE-12697700E457}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D533B83-CBEE-4C62-A7BE-12697700E457}">
            <x14:dataBar minLength="0" maxLength="100" gradient="0">
              <x14:cfvo type="autoMin"/>
              <x14:cfvo type="autoMax"/>
              <x14:negativeFillColor rgb="FFFF0000"/>
              <x14:axisColor rgb="FF000000"/>
            </x14:dataBar>
          </x14:cfRule>
          <xm:sqref>A1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Data</vt:lpstr>
      <vt:lpstr>Assets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saikiran lion</cp:lastModifiedBy>
  <dcterms:created xsi:type="dcterms:W3CDTF">2023-05-07T22:57:35Z</dcterms:created>
  <dcterms:modified xsi:type="dcterms:W3CDTF">2025-06-03T02:42:03Z</dcterms:modified>
</cp:coreProperties>
</file>